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boluwatifeoduyemi/Documents/Data Science/SPE DSMP/Oil and Gas Analytics Dashboard/"/>
    </mc:Choice>
  </mc:AlternateContent>
  <xr:revisionPtr revIDLastSave="0" documentId="13_ncr:1_{D4CBDA50-881C-F444-8BFA-DECA972AFA58}" xr6:coauthVersionLast="47" xr6:coauthVersionMax="47" xr10:uidLastSave="{00000000-0000-0000-0000-000000000000}"/>
  <bookViews>
    <workbookView xWindow="0" yWindow="500" windowWidth="28800" windowHeight="15720" tabRatio="726" firstSheet="8" activeTab="12" xr2:uid="{00000000-000D-0000-FFFF-FFFF00000000}"/>
  </bookViews>
  <sheets>
    <sheet name="Source" sheetId="6" r:id="rId1"/>
    <sheet name="25TABLE - cubic meters per day" sheetId="17" r:id="rId2"/>
    <sheet name="25TABLE - barrels per day" sheetId="18" r:id="rId3"/>
    <sheet name="24TABLE - cubic meters per day" sheetId="15" r:id="rId4"/>
    <sheet name="24TABLE - barrels per day" sheetId="16" r:id="rId5"/>
    <sheet name="23TABLE - cubic meters per day" sheetId="13" r:id="rId6"/>
    <sheet name="23TABLE - barrels per day" sheetId="14" r:id="rId7"/>
    <sheet name="22TABLE - cubic meters per day" sheetId="11" r:id="rId8"/>
    <sheet name="22TABLE - barrels per day" sheetId="12" r:id="rId9"/>
    <sheet name="21TABLE - cubic meters per day" sheetId="7" r:id="rId10"/>
    <sheet name="21TABLE - barrels per day" sheetId="8" r:id="rId11"/>
    <sheet name="HIST - cubic meters per day" sheetId="9" r:id="rId12"/>
    <sheet name="HIST - barrels per day" sheetId="10" r:id="rId1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Cwvu.ejnorm." localSheetId="9" hidden="1">'21TABLE - cubic meters per day'!$A$31</definedName>
    <definedName name="ACwvu.ejnorm." localSheetId="7" hidden="1">'22TABLE - cubic meters per day'!$A$31</definedName>
    <definedName name="ACwvu.ejnorm." localSheetId="5" hidden="1">'23TABLE - cubic meters per day'!$A$31</definedName>
    <definedName name="ACwvu.ejnorm." localSheetId="3" hidden="1">'24TABLE - cubic meters per day'!$A$31</definedName>
    <definedName name="ACwvu.ejnorm." localSheetId="1" hidden="1">'25TABLE - cubic meters per day'!$A$31</definedName>
    <definedName name="_xlnm.Criteria" localSheetId="9">'21TABLE - cubic meters per day'!$F$12</definedName>
    <definedName name="_xlnm.Criteria" localSheetId="7">'22TABLE - cubic meters per day'!$F$12</definedName>
    <definedName name="_xlnm.Criteria" localSheetId="5">'23TABLE - cubic meters per day'!$F$12</definedName>
    <definedName name="_xlnm.Criteria" localSheetId="3">'24TABLE - cubic meters per day'!$F$12</definedName>
    <definedName name="_xlnm.Criteria" localSheetId="1">'25TABLE - cubic meters per day'!$F$12</definedName>
    <definedName name="_xlnm.Database" localSheetId="9">'21TABLE - cubic meters per day'!$F$8:$H$15</definedName>
    <definedName name="_xlnm.Database" localSheetId="7">'22TABLE - cubic meters per day'!$F$8:$H$15</definedName>
    <definedName name="_xlnm.Database" localSheetId="5">'23TABLE - cubic meters per day'!$F$8:$H$15</definedName>
    <definedName name="_xlnm.Database" localSheetId="3">'24TABLE - cubic meters per day'!$F$8:$H$15</definedName>
    <definedName name="_xlnm.Database" localSheetId="1">'25TABLE - cubic meters per day'!$F$8:$H$15</definedName>
    <definedName name="_xlnm.Extract" localSheetId="9">'21TABLE - cubic meters per day'!$E$6:$I$16</definedName>
    <definedName name="_xlnm.Extract" localSheetId="7">'22TABLE - cubic meters per day'!$E$6:$I$16</definedName>
    <definedName name="_xlnm.Extract" localSheetId="5">'23TABLE - cubic meters per day'!$E$6:$I$16</definedName>
    <definedName name="_xlnm.Extract" localSheetId="3">'24TABLE - cubic meters per day'!$E$6:$I$16</definedName>
    <definedName name="_xlnm.Extract" localSheetId="1">'25TABLE - cubic meters per day'!$E$6:$I$16</definedName>
    <definedName name="long_month">31</definedName>
    <definedName name="_xlnm.Print_Area" localSheetId="9">'21TABLE - cubic meters per day'!$A$1:$AR$58</definedName>
    <definedName name="_xlnm.Print_Area" localSheetId="7">'22TABLE - cubic meters per day'!$A$1:$AR$58</definedName>
    <definedName name="_xlnm.Print_Area" localSheetId="5">'23TABLE - cubic meters per day'!$A$1:$AR$58</definedName>
    <definedName name="_xlnm.Print_Area" localSheetId="3">'24TABLE - cubic meters per day'!$A$1:$AR$58</definedName>
    <definedName name="_xlnm.Print_Area" localSheetId="1">'25TABLE - cubic meters per day'!$A$1:$AR$58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short_month">30</definedName>
    <definedName name="Swvu.ejnorm." localSheetId="9" hidden="1">'21TABLE - cubic meters per day'!$A$31</definedName>
    <definedName name="Swvu.ejnorm." localSheetId="7" hidden="1">'22TABLE - cubic meters per day'!$A$31</definedName>
    <definedName name="Swvu.ejnorm." localSheetId="5" hidden="1">'23TABLE - cubic meters per day'!$A$31</definedName>
    <definedName name="Swvu.ejnorm." localSheetId="3" hidden="1">'24TABLE - cubic meters per day'!$A$31</definedName>
    <definedName name="Swvu.ejnorm." localSheetId="1" hidden="1">'25TABLE - cubic meters per day'!$A$31</definedName>
    <definedName name="wvu.ejnorm." localSheetId="9" hidden="1">{TRUE,FALSE,-1.25,-15.5,484.5,277.5,FALSE,TRUE,TRUE,TRUE,0,1,#N/A,25,#N/A,8.94642857142857,34.75,1,FALSE,FALSE,3,FALSE,1,FALSE,100,"Swvu.ejnorm.","ACwvu.ejnorm.",#N/A,FALSE,FALSE,0,0,0.196850393700787,0.196850393700787,2,"&amp;lINTERIM &amp;d &amp;t","",TRUE,TRUE,FALSE,FALSE,1,100,#N/A,#N/A,"=R1C1:R69C16",FALSE,FALSE,FALSE,FALSE,FALSE,FALSE,1,#N/A,#N/A,FALSE,FALSE,TRUE,TRUE,FALSE}</definedName>
    <definedName name="wvu.ejnorm." localSheetId="7" hidden="1">{TRUE,FALSE,-1.25,-15.5,484.5,277.5,FALSE,TRUE,TRUE,TRUE,0,1,#N/A,25,#N/A,8.94642857142857,34.75,1,FALSE,FALSE,3,FALSE,1,FALSE,100,"Swvu.ejnorm.","ACwvu.ejnorm.",#N/A,FALSE,FALSE,0,0,0.196850393700787,0.196850393700787,2,"&amp;lINTERIM &amp;d &amp;t","",TRUE,TRUE,FALSE,FALSE,1,100,#N/A,#N/A,"=R1C1:R69C16",FALSE,FALSE,FALSE,FALSE,FALSE,FALSE,1,#N/A,#N/A,FALSE,FALSE,TRUE,TRUE,FALSE}</definedName>
    <definedName name="wvu.ejnorm." localSheetId="5" hidden="1">{TRUE,FALSE,-1.25,-15.5,484.5,277.5,FALSE,TRUE,TRUE,TRUE,0,1,#N/A,25,#N/A,8.94642857142857,34.75,1,FALSE,FALSE,3,FALSE,1,FALSE,100,"Swvu.ejnorm.","ACwvu.ejnorm.",#N/A,FALSE,FALSE,0,0,0.196850393700787,0.196850393700787,2,"&amp;lINTERIM &amp;d &amp;t","",TRUE,TRUE,FALSE,FALSE,1,100,#N/A,#N/A,"=R1C1:R69C16",FALSE,FALSE,FALSE,FALSE,FALSE,FALSE,1,#N/A,#N/A,FALSE,FALSE,TRUE,TRUE,FALSE}</definedName>
    <definedName name="wvu.ejnorm." localSheetId="3" hidden="1">{TRUE,FALSE,-1.25,-15.5,484.5,277.5,FALSE,TRUE,TRUE,TRUE,0,1,#N/A,25,#N/A,8.94642857142857,34.75,1,FALSE,FALSE,3,FALSE,1,FALSE,100,"Swvu.ejnorm.","ACwvu.ejnorm.",#N/A,FALSE,FALSE,0,0,0.196850393700787,0.196850393700787,2,"&amp;lINTERIM &amp;d &amp;t","",TRUE,TRUE,FALSE,FALSE,1,100,#N/A,#N/A,"=R1C1:R69C16",FALSE,FALSE,FALSE,FALSE,FALSE,FALSE,1,#N/A,#N/A,FALSE,FALSE,TRUE,TRUE,FALSE}</definedName>
    <definedName name="wvu.ejnorm." localSheetId="1" hidden="1">{TRUE,FALSE,-1.25,-15.5,484.5,277.5,FALSE,TRUE,TRUE,TRUE,0,1,#N/A,25,#N/A,8.94642857142857,34.75,1,FALSE,FALSE,3,FALSE,1,FALSE,100,"Swvu.ejnorm.","ACwvu.ejnorm.",#N/A,FALSE,FALSE,0,0,0.196850393700787,0.196850393700787,2,"&amp;lINTERIM &amp;d &amp;t","",TRUE,TRUE,FALSE,FALSE,1,100,#N/A,#N/A,"=R1C1:R69C16",FALSE,FALSE,FALSE,FALSE,FALSE,FALSE,1,#N/A,#N/A,FALSE,FALSE,TRUE,TRUE,FALSE}</definedName>
    <definedName name="wvu.ejnorm." hidden="1">{TRUE,FALSE,-1.25,-15.5,484.5,277.5,FALSE,TRUE,TRUE,TRUE,0,1,#N/A,25,#N/A,8.94642857142857,34.75,1,FALSE,FALSE,3,FALSE,1,FALSE,100,"Swvu.ejnorm.","ACwvu.ejnorm.",#N/A,FALSE,FALSE,0,0,0.196850393700787,0.196850393700787,2,"&amp;lINTERIM &amp;d &amp;t","",TRUE,TRUE,FALSE,FALSE,1,100,#N/A,#N/A,"=R1C1:R69C16",FALSE,FALSE,FALSE,FALSE,FALSE,FALSE,1,#N/A,#N/A,FALSE,FALSE,TRUE,TRUE,FALSE}</definedName>
    <definedName name="wvu.ejnorm._1" hidden="1">{TRUE,FALSE,-1.25,-15.5,484.5,277.5,FALSE,TRUE,TRUE,TRUE,0,1,#N/A,25,#N/A,8.94642857142857,34.75,1,FALSE,FALSE,3,FALSE,1,FALSE,100,"Swvu.ejnorm.","ACwvu.ejnorm.",#N/A,FALSE,FALSE,0,0,0.196850393700787,0.196850393700787,2,"&amp;lINTERIM &amp;d &amp;t","",TRUE,TRUE,FALSE,FALSE,1,100,#N/A,#N/A,"=R1C1:R69C16",FALSE,FALSE,FALSE,FALSE,FALSE,FALSE,1,#N/A,#N/A,FALSE,FALSE,TRUE,TRUE,FALSE}</definedName>
    <definedName name="wvu.ejnorm._2" hidden="1">{TRUE,FALSE,-1.25,-15.5,484.5,277.5,FALSE,TRUE,TRUE,TRUE,0,1,#N/A,25,#N/A,8.94642857142857,34.75,1,FALSE,FALSE,3,FALSE,1,FALSE,100,"Swvu.ejnorm.","ACwvu.ejnorm.",#N/A,FALSE,FALSE,0,0,0.196850393700787,0.196850393700787,2,"&amp;lINTERIM &amp;d &amp;t","",TRUE,TRUE,FALSE,FALSE,1,100,#N/A,#N/A,"=R1C1:R69C16",FALSE,FALSE,FALSE,FALSE,FALSE,FALSE,1,#N/A,#N/A,FALSE,FALSE,TRUE,TRUE,FALSE}</definedName>
    <definedName name="wvu.ejnorm._3" hidden="1">{TRUE,FALSE,-1.25,-15.5,484.5,277.5,FALSE,TRUE,TRUE,TRUE,0,1,#N/A,25,#N/A,8.94642857142857,34.75,1,FALSE,FALSE,3,FALSE,1,FALSE,100,"Swvu.ejnorm.","ACwvu.ejnorm.",#N/A,FALSE,FALSE,0,0,0.196850393700787,0.196850393700787,2,"&amp;lINTERIM &amp;d &amp;t","",TRUE,TRUE,FALSE,FALSE,1,100,#N/A,#N/A,"=R1C1:R69C16",FALSE,FALSE,FALSE,FALSE,FALSE,FALSE,1,#N/A,#N/A,FALSE,FALSE,TRUE,TRUE,FALSE}</definedName>
    <definedName name="wvu.ejnorm._4" hidden="1">{TRUE,FALSE,-1.25,-15.5,484.5,277.5,FALSE,TRUE,TRUE,TRUE,0,1,#N/A,25,#N/A,8.94642857142857,34.75,1,FALSE,FALSE,3,FALSE,1,FALSE,100,"Swvu.ejnorm.","ACwvu.ejnorm.",#N/A,FALSE,FALSE,0,0,0.196850393700787,0.196850393700787,2,"&amp;lINTERIM &amp;d &amp;t","",TRUE,TRUE,FALSE,FALSE,1,100,#N/A,#N/A,"=R1C1:R69C16",FALSE,FALSE,FALSE,FALSE,FALSE,FALSE,1,#N/A,#N/A,FALSE,FALSE,TRUE,TRUE,FALSE}</definedName>
    <definedName name="wvu.ejnorm._5" hidden="1">{TRUE,FALSE,-1.25,-15.5,484.5,277.5,FALSE,TRUE,TRUE,TRUE,0,1,#N/A,25,#N/A,8.94642857142857,34.75,1,FALSE,FALSE,3,FALSE,1,FALSE,100,"Swvu.ejnorm.","ACwvu.ejnorm.",#N/A,FALSE,FALSE,0,0,0.196850393700787,0.196850393700787,2,"&amp;lINTERIM &amp;d &amp;t","",TRUE,TRUE,FALSE,FALSE,1,100,#N/A,#N/A,"=R1C1:R69C16",FALSE,FALSE,FALSE,FALSE,FALSE,FALSE,1,#N/A,#N/A,FALSE,FALSE,TRUE,TRUE,FALSE}</definedName>
    <definedName name="Z_83B2F80E_7A5B_11D2_9156_BF7B684A7C81_.wvu.PrintArea" localSheetId="9" hidden="1">'21TABLE - cubic meters per day'!$A$2:$N$49</definedName>
    <definedName name="Z_83B2F80E_7A5B_11D2_9156_BF7B684A7C81_.wvu.PrintArea" localSheetId="7" hidden="1">'22TABLE - cubic meters per day'!$A$2:$N$49</definedName>
    <definedName name="Z_83B2F80E_7A5B_11D2_9156_BF7B684A7C81_.wvu.PrintArea" localSheetId="5" hidden="1">'23TABLE - cubic meters per day'!$A$2:$N$49</definedName>
    <definedName name="Z_83B2F80E_7A5B_11D2_9156_BF7B684A7C81_.wvu.PrintArea" localSheetId="3" hidden="1">'24TABLE - cubic meters per day'!$A$2:$N$49</definedName>
    <definedName name="Z_83B2F80E_7A5B_11D2_9156_BF7B684A7C81_.wvu.PrintArea" localSheetId="1" hidden="1">'25TABLE - cubic meters per day'!$A$2:$N$49</definedName>
  </definedNames>
  <calcPr calcId="191029"/>
  <customWorkbookViews>
    <customWorkbookView name="ejnorm (98TABLE - PUBLIC)" guid="{83B2F80E-7A5B-11D2-9156-BF7B684A7C81}" includeHiddenRowCol="0" maximized="1" showSheetTabs="0" xWindow="2" yWindow="2" windowWidth="636" windowHeight="341" tabRatio="72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18" l="1"/>
  <c r="B45" i="18"/>
  <c r="C42" i="18"/>
  <c r="B39" i="18"/>
  <c r="C38" i="18"/>
  <c r="B21" i="18"/>
  <c r="C20" i="18"/>
  <c r="C18" i="18"/>
  <c r="C8" i="18"/>
  <c r="C13" i="18"/>
  <c r="B13" i="18"/>
  <c r="B9" i="18"/>
  <c r="R290" i="10"/>
  <c r="R291" i="10"/>
  <c r="R292" i="10"/>
  <c r="R293" i="10"/>
  <c r="R294" i="10"/>
  <c r="R295" i="10"/>
  <c r="R296" i="10"/>
  <c r="R297" i="10"/>
  <c r="R298" i="10"/>
  <c r="R299" i="10"/>
  <c r="R300" i="10"/>
  <c r="R301" i="10"/>
  <c r="B295" i="10"/>
  <c r="C295" i="10"/>
  <c r="D295" i="10"/>
  <c r="E295" i="10"/>
  <c r="F295" i="10"/>
  <c r="G295" i="10"/>
  <c r="H295" i="10"/>
  <c r="I295" i="10"/>
  <c r="J295" i="10"/>
  <c r="K295" i="10"/>
  <c r="L295" i="10"/>
  <c r="M295" i="10"/>
  <c r="N295" i="10"/>
  <c r="O295" i="10"/>
  <c r="P295" i="10"/>
  <c r="Q295" i="10"/>
  <c r="S295" i="10"/>
  <c r="U295" i="10"/>
  <c r="V295" i="10"/>
  <c r="B296" i="10"/>
  <c r="C296" i="10"/>
  <c r="D296" i="10"/>
  <c r="E296" i="10"/>
  <c r="F296" i="10"/>
  <c r="G296" i="10"/>
  <c r="H296" i="10"/>
  <c r="I296" i="10"/>
  <c r="J296" i="10"/>
  <c r="K296" i="10"/>
  <c r="L296" i="10"/>
  <c r="M296" i="10"/>
  <c r="N296" i="10"/>
  <c r="O296" i="10"/>
  <c r="P296" i="10"/>
  <c r="Q296" i="10"/>
  <c r="S296" i="10"/>
  <c r="U296" i="10"/>
  <c r="V296" i="10"/>
  <c r="B297" i="10"/>
  <c r="C297" i="10"/>
  <c r="D297" i="10"/>
  <c r="E297" i="10"/>
  <c r="F297" i="10"/>
  <c r="G297" i="10"/>
  <c r="H297" i="10"/>
  <c r="I297" i="10"/>
  <c r="J297" i="10"/>
  <c r="K297" i="10"/>
  <c r="L297" i="10"/>
  <c r="M297" i="10"/>
  <c r="N297" i="10"/>
  <c r="O297" i="10"/>
  <c r="P297" i="10"/>
  <c r="Q297" i="10"/>
  <c r="S297" i="10"/>
  <c r="U297" i="10"/>
  <c r="V297" i="10"/>
  <c r="B298" i="10"/>
  <c r="C298" i="10"/>
  <c r="D298" i="10"/>
  <c r="F298" i="10"/>
  <c r="G298" i="10"/>
  <c r="H298" i="10"/>
  <c r="I298" i="10"/>
  <c r="J298" i="10"/>
  <c r="K298" i="10"/>
  <c r="L298" i="10"/>
  <c r="M298" i="10"/>
  <c r="N298" i="10"/>
  <c r="O298" i="10"/>
  <c r="P298" i="10"/>
  <c r="Q298" i="10"/>
  <c r="S298" i="10"/>
  <c r="U298" i="10"/>
  <c r="V298" i="10"/>
  <c r="B299" i="10"/>
  <c r="C299" i="10"/>
  <c r="D299" i="10"/>
  <c r="F299" i="10"/>
  <c r="G299" i="10"/>
  <c r="H299" i="10"/>
  <c r="I299" i="10"/>
  <c r="J299" i="10"/>
  <c r="K299" i="10"/>
  <c r="L299" i="10"/>
  <c r="M299" i="10"/>
  <c r="N299" i="10"/>
  <c r="O299" i="10"/>
  <c r="P299" i="10"/>
  <c r="Q299" i="10"/>
  <c r="S299" i="10"/>
  <c r="U299" i="10"/>
  <c r="V299" i="10"/>
  <c r="B300" i="10"/>
  <c r="C300" i="10"/>
  <c r="F300" i="10"/>
  <c r="G300" i="10"/>
  <c r="H300" i="10"/>
  <c r="I300" i="10"/>
  <c r="J300" i="10"/>
  <c r="K300" i="10"/>
  <c r="L300" i="10"/>
  <c r="M300" i="10"/>
  <c r="N300" i="10"/>
  <c r="O300" i="10"/>
  <c r="P300" i="10"/>
  <c r="Q300" i="10"/>
  <c r="S300" i="10"/>
  <c r="U300" i="10"/>
  <c r="V300" i="10"/>
  <c r="B301" i="10"/>
  <c r="C301" i="10"/>
  <c r="G301" i="10"/>
  <c r="H301" i="10"/>
  <c r="I301" i="10"/>
  <c r="J301" i="10"/>
  <c r="K301" i="10"/>
  <c r="L301" i="10"/>
  <c r="M301" i="10"/>
  <c r="N301" i="10"/>
  <c r="O301" i="10"/>
  <c r="P301" i="10"/>
  <c r="Q301" i="10"/>
  <c r="S301" i="10"/>
  <c r="U301" i="10"/>
  <c r="V301" i="10"/>
  <c r="B302" i="10"/>
  <c r="C302" i="10"/>
  <c r="J302" i="10"/>
  <c r="K302" i="10"/>
  <c r="L302" i="10"/>
  <c r="M302" i="10"/>
  <c r="N302" i="10"/>
  <c r="O302" i="10"/>
  <c r="P302" i="10"/>
  <c r="Q302" i="10"/>
  <c r="S302" i="10"/>
  <c r="U302" i="10"/>
  <c r="V302" i="10"/>
  <c r="B303" i="10"/>
  <c r="C303" i="10"/>
  <c r="J303" i="10"/>
  <c r="K303" i="10"/>
  <c r="L303" i="10"/>
  <c r="M303" i="10"/>
  <c r="P303" i="10"/>
  <c r="Q303" i="10"/>
  <c r="S303" i="10"/>
  <c r="U303" i="10"/>
  <c r="V303" i="10"/>
  <c r="A2" i="18"/>
  <c r="L16" i="15" l="1"/>
  <c r="M16" i="15"/>
  <c r="C45" i="17"/>
  <c r="B45" i="17"/>
  <c r="C42" i="17"/>
  <c r="B42" i="17"/>
  <c r="C28" i="17"/>
  <c r="B289" i="10"/>
  <c r="C289" i="10"/>
  <c r="D289" i="10"/>
  <c r="E289" i="10"/>
  <c r="F289" i="10"/>
  <c r="G289" i="10"/>
  <c r="H289" i="10"/>
  <c r="I289" i="10"/>
  <c r="J289" i="10"/>
  <c r="K289" i="10"/>
  <c r="L289" i="10"/>
  <c r="M289" i="10"/>
  <c r="N289" i="10"/>
  <c r="O289" i="10"/>
  <c r="P289" i="10"/>
  <c r="Q289" i="10"/>
  <c r="R289" i="10"/>
  <c r="S289" i="10"/>
  <c r="U289" i="10"/>
  <c r="V289" i="10"/>
  <c r="B290" i="10"/>
  <c r="C290" i="10"/>
  <c r="D290" i="10"/>
  <c r="E290" i="10"/>
  <c r="F290" i="10"/>
  <c r="G290" i="10"/>
  <c r="H290" i="10"/>
  <c r="I290" i="10"/>
  <c r="J290" i="10"/>
  <c r="K290" i="10"/>
  <c r="L290" i="10"/>
  <c r="M290" i="10"/>
  <c r="N290" i="10"/>
  <c r="O290" i="10"/>
  <c r="P290" i="10"/>
  <c r="Q290" i="10"/>
  <c r="S290" i="10"/>
  <c r="U290" i="10"/>
  <c r="V290" i="10"/>
  <c r="B291" i="10"/>
  <c r="C291" i="10"/>
  <c r="D291" i="10"/>
  <c r="E291" i="10"/>
  <c r="F291" i="10"/>
  <c r="G291" i="10"/>
  <c r="H291" i="10"/>
  <c r="I291" i="10"/>
  <c r="J291" i="10"/>
  <c r="K291" i="10"/>
  <c r="L291" i="10"/>
  <c r="M291" i="10"/>
  <c r="N291" i="10"/>
  <c r="O291" i="10"/>
  <c r="P291" i="10"/>
  <c r="Q291" i="10"/>
  <c r="S291" i="10"/>
  <c r="U291" i="10"/>
  <c r="V291" i="10"/>
  <c r="B292" i="10"/>
  <c r="C292" i="10"/>
  <c r="D292" i="10"/>
  <c r="E292" i="10"/>
  <c r="F292" i="10"/>
  <c r="G292" i="10"/>
  <c r="H292" i="10"/>
  <c r="I292" i="10"/>
  <c r="J292" i="10"/>
  <c r="K292" i="10"/>
  <c r="L292" i="10"/>
  <c r="M292" i="10"/>
  <c r="N292" i="10"/>
  <c r="O292" i="10"/>
  <c r="P292" i="10"/>
  <c r="Q292" i="10"/>
  <c r="S292" i="10"/>
  <c r="U292" i="10"/>
  <c r="V292" i="10"/>
  <c r="B293" i="10"/>
  <c r="C293" i="10"/>
  <c r="D293" i="10"/>
  <c r="E293" i="10"/>
  <c r="F293" i="10"/>
  <c r="G293" i="10"/>
  <c r="H293" i="10"/>
  <c r="I293" i="10"/>
  <c r="J293" i="10"/>
  <c r="K293" i="10"/>
  <c r="L293" i="10"/>
  <c r="M293" i="10"/>
  <c r="N293" i="10"/>
  <c r="O293" i="10"/>
  <c r="P293" i="10"/>
  <c r="Q293" i="10"/>
  <c r="S293" i="10"/>
  <c r="U293" i="10"/>
  <c r="V293" i="10"/>
  <c r="B294" i="10"/>
  <c r="C294" i="10"/>
  <c r="D294" i="10"/>
  <c r="E294" i="10"/>
  <c r="F294" i="10"/>
  <c r="G294" i="10"/>
  <c r="H294" i="10"/>
  <c r="I294" i="10"/>
  <c r="J294" i="10"/>
  <c r="K294" i="10"/>
  <c r="L294" i="10"/>
  <c r="M294" i="10"/>
  <c r="N294" i="10"/>
  <c r="O294" i="10"/>
  <c r="P294" i="10"/>
  <c r="Q294" i="10"/>
  <c r="S294" i="10"/>
  <c r="U294" i="10"/>
  <c r="V294" i="10"/>
  <c r="B30" i="18"/>
  <c r="J37" i="16"/>
  <c r="K37" i="16"/>
  <c r="L37" i="16"/>
  <c r="M37" i="16"/>
  <c r="J38" i="16"/>
  <c r="K38" i="16"/>
  <c r="L38" i="16"/>
  <c r="M38" i="16"/>
  <c r="J39" i="16"/>
  <c r="K39" i="16"/>
  <c r="L39" i="16"/>
  <c r="M39" i="16"/>
  <c r="J40" i="16"/>
  <c r="K40" i="16"/>
  <c r="L40" i="16"/>
  <c r="M40" i="16"/>
  <c r="J41" i="16"/>
  <c r="K41" i="16"/>
  <c r="L41" i="16"/>
  <c r="M41" i="16"/>
  <c r="H26" i="16"/>
  <c r="I26" i="16"/>
  <c r="J26" i="16"/>
  <c r="K26" i="16"/>
  <c r="L26" i="16"/>
  <c r="M26" i="16"/>
  <c r="H27" i="16"/>
  <c r="I27" i="16"/>
  <c r="J27" i="16"/>
  <c r="K27" i="16"/>
  <c r="L27" i="16"/>
  <c r="M27" i="16"/>
  <c r="H29" i="16"/>
  <c r="I29" i="16"/>
  <c r="J29" i="16"/>
  <c r="K29" i="16"/>
  <c r="L29" i="16"/>
  <c r="M29" i="16"/>
  <c r="H30" i="16"/>
  <c r="I30" i="16"/>
  <c r="J30" i="16"/>
  <c r="K30" i="16"/>
  <c r="L30" i="16"/>
  <c r="M30" i="16"/>
  <c r="K18" i="16"/>
  <c r="L18" i="16"/>
  <c r="M18" i="16"/>
  <c r="K20" i="16"/>
  <c r="L20" i="16"/>
  <c r="M20" i="16"/>
  <c r="K21" i="16"/>
  <c r="L21" i="16"/>
  <c r="M21" i="16"/>
  <c r="M23" i="16"/>
  <c r="I8" i="16"/>
  <c r="J8" i="16"/>
  <c r="K8" i="16"/>
  <c r="L8" i="16"/>
  <c r="M8" i="16"/>
  <c r="I9" i="16"/>
  <c r="J9" i="16"/>
  <c r="K9" i="16"/>
  <c r="L9" i="16"/>
  <c r="M9" i="16"/>
  <c r="I10" i="16"/>
  <c r="J10" i="16"/>
  <c r="K10" i="16"/>
  <c r="L10" i="16"/>
  <c r="M10" i="16"/>
  <c r="I11" i="16"/>
  <c r="J11" i="16"/>
  <c r="K11" i="16"/>
  <c r="L11" i="16"/>
  <c r="M11" i="16"/>
  <c r="I12" i="16"/>
  <c r="J12" i="16"/>
  <c r="K12" i="16"/>
  <c r="L12" i="16"/>
  <c r="M12" i="16"/>
  <c r="I13" i="16"/>
  <c r="J13" i="16"/>
  <c r="K13" i="16"/>
  <c r="L13" i="16"/>
  <c r="M13" i="16"/>
  <c r="I14" i="16"/>
  <c r="I15" i="16"/>
  <c r="J15" i="16"/>
  <c r="K15" i="16"/>
  <c r="L40" i="15"/>
  <c r="M40" i="15"/>
  <c r="L16" i="16"/>
  <c r="M16" i="16"/>
  <c r="M23" i="15"/>
  <c r="M24" i="15" s="1"/>
  <c r="M24" i="16" s="1"/>
  <c r="N8" i="18"/>
  <c r="N46" i="18"/>
  <c r="N45" i="18"/>
  <c r="N44" i="18"/>
  <c r="N43" i="18"/>
  <c r="N42" i="18"/>
  <c r="N41" i="18"/>
  <c r="N40" i="18"/>
  <c r="N39" i="18"/>
  <c r="N38" i="18"/>
  <c r="N37" i="18"/>
  <c r="N32" i="18"/>
  <c r="N31" i="18"/>
  <c r="N30" i="18"/>
  <c r="N29" i="18"/>
  <c r="N27" i="18"/>
  <c r="N26" i="18"/>
  <c r="N24" i="18"/>
  <c r="N23" i="18"/>
  <c r="N21" i="18"/>
  <c r="N20" i="18"/>
  <c r="N18" i="18"/>
  <c r="N16" i="18"/>
  <c r="N13" i="18"/>
  <c r="N12" i="18"/>
  <c r="N11" i="18"/>
  <c r="N10" i="18"/>
  <c r="N9" i="18"/>
  <c r="N20" i="17"/>
  <c r="N18" i="17"/>
  <c r="N9" i="17"/>
  <c r="N8" i="17"/>
  <c r="B27" i="18"/>
  <c r="B26" i="18"/>
  <c r="B20" i="18"/>
  <c r="B18" i="18"/>
  <c r="B42" i="18"/>
  <c r="B28" i="17"/>
  <c r="N28" i="18" s="1"/>
  <c r="B8" i="18" l="1"/>
  <c r="B28" i="18"/>
  <c r="B38" i="18"/>
  <c r="I18" i="16" l="1"/>
  <c r="J18" i="16"/>
  <c r="I20" i="16"/>
  <c r="J20" i="16"/>
  <c r="I21" i="16"/>
  <c r="J21" i="16"/>
  <c r="L42" i="15"/>
  <c r="M42" i="15"/>
  <c r="L45" i="15"/>
  <c r="M45" i="15"/>
  <c r="K42" i="15"/>
  <c r="K42" i="16" s="1"/>
  <c r="K43" i="15"/>
  <c r="K43" i="16" s="1"/>
  <c r="K45" i="15"/>
  <c r="K45" i="16" s="1"/>
  <c r="M28" i="15"/>
  <c r="L23" i="15"/>
  <c r="L23" i="16" s="1"/>
  <c r="K16" i="15"/>
  <c r="K16" i="16" s="1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M31" i="15" l="1"/>
  <c r="M28" i="16"/>
  <c r="M42" i="16"/>
  <c r="M43" i="15"/>
  <c r="L42" i="16"/>
  <c r="L43" i="15"/>
  <c r="M45" i="16"/>
  <c r="L45" i="16"/>
  <c r="L24" i="15"/>
  <c r="K40" i="15"/>
  <c r="K28" i="15"/>
  <c r="K28" i="16" s="1"/>
  <c r="L28" i="15"/>
  <c r="J42" i="15"/>
  <c r="J42" i="16" s="1"/>
  <c r="J45" i="15"/>
  <c r="J45" i="16" s="1"/>
  <c r="K23" i="15"/>
  <c r="K23" i="16" s="1"/>
  <c r="J16" i="15"/>
  <c r="J16" i="16" s="1"/>
  <c r="L31" i="15" l="1"/>
  <c r="L31" i="16" s="1"/>
  <c r="L28" i="16"/>
  <c r="M43" i="16"/>
  <c r="M44" i="15"/>
  <c r="L43" i="16"/>
  <c r="L44" i="15"/>
  <c r="M31" i="16"/>
  <c r="M32" i="15"/>
  <c r="M32" i="16" s="1"/>
  <c r="L32" i="15"/>
  <c r="L32" i="16" s="1"/>
  <c r="L24" i="16"/>
  <c r="K24" i="15"/>
  <c r="K24" i="16" s="1"/>
  <c r="K31" i="15"/>
  <c r="K31" i="16" s="1"/>
  <c r="K44" i="15"/>
  <c r="K44" i="16" s="1"/>
  <c r="J43" i="15"/>
  <c r="J43" i="16" s="1"/>
  <c r="J40" i="15"/>
  <c r="Q222" i="10"/>
  <c r="Q223" i="10"/>
  <c r="Q224" i="10"/>
  <c r="Q225" i="10"/>
  <c r="Q226" i="10"/>
  <c r="Q227" i="10"/>
  <c r="Q228" i="10"/>
  <c r="Q229" i="10"/>
  <c r="Q230" i="10"/>
  <c r="Q231" i="10"/>
  <c r="Q232" i="10"/>
  <c r="Q233" i="10"/>
  <c r="Q234" i="10"/>
  <c r="Q235" i="10"/>
  <c r="Q236" i="10"/>
  <c r="Q237" i="10"/>
  <c r="Q238" i="10"/>
  <c r="Q239" i="10"/>
  <c r="Q240" i="10"/>
  <c r="Q241" i="10"/>
  <c r="Q242" i="10"/>
  <c r="Q243" i="10"/>
  <c r="Q244" i="10"/>
  <c r="Q245" i="10"/>
  <c r="Q246" i="10"/>
  <c r="Q247" i="10"/>
  <c r="Q248" i="10"/>
  <c r="Q249" i="10"/>
  <c r="Q250" i="10"/>
  <c r="Q251" i="10"/>
  <c r="Q252" i="10"/>
  <c r="Q253" i="10"/>
  <c r="Q254" i="10"/>
  <c r="Q255" i="10"/>
  <c r="Q256" i="10"/>
  <c r="Q257" i="10"/>
  <c r="Q258" i="10"/>
  <c r="Q259" i="10"/>
  <c r="Q260" i="10"/>
  <c r="Q261" i="10"/>
  <c r="Q262" i="10"/>
  <c r="Q263" i="10"/>
  <c r="Q264" i="10"/>
  <c r="Q265" i="10"/>
  <c r="Q266" i="10"/>
  <c r="Q267" i="10"/>
  <c r="Q268" i="10"/>
  <c r="Q269" i="10"/>
  <c r="Q270" i="10"/>
  <c r="Q271" i="10"/>
  <c r="Q272" i="10"/>
  <c r="Q273" i="10"/>
  <c r="Q274" i="10"/>
  <c r="Q275" i="10"/>
  <c r="Q277" i="10"/>
  <c r="Q278" i="10"/>
  <c r="Q279" i="10"/>
  <c r="Q280" i="10"/>
  <c r="Q281" i="10"/>
  <c r="Q282" i="10"/>
  <c r="Q283" i="10"/>
  <c r="Q284" i="10"/>
  <c r="Q285" i="10"/>
  <c r="Q286" i="10"/>
  <c r="Q287" i="10"/>
  <c r="Q288" i="10"/>
  <c r="Q276" i="10"/>
  <c r="H18" i="16"/>
  <c r="H20" i="16"/>
  <c r="H21" i="16"/>
  <c r="C14" i="16"/>
  <c r="D14" i="16"/>
  <c r="B14" i="16"/>
  <c r="B37" i="16"/>
  <c r="C37" i="16"/>
  <c r="D37" i="16"/>
  <c r="E37" i="16"/>
  <c r="F37" i="16"/>
  <c r="G37" i="16"/>
  <c r="I37" i="16"/>
  <c r="I45" i="15"/>
  <c r="I45" i="16" s="1"/>
  <c r="I42" i="15"/>
  <c r="I42" i="16" s="1"/>
  <c r="H41" i="16"/>
  <c r="I41" i="16"/>
  <c r="H39" i="16"/>
  <c r="I39" i="16"/>
  <c r="G39" i="16"/>
  <c r="I38" i="16"/>
  <c r="J28" i="15"/>
  <c r="J28" i="16" s="1"/>
  <c r="H16" i="15"/>
  <c r="I16" i="15"/>
  <c r="I16" i="16" s="1"/>
  <c r="H23" i="15"/>
  <c r="H23" i="16" s="1"/>
  <c r="I23" i="15"/>
  <c r="I23" i="16" s="1"/>
  <c r="J23" i="15"/>
  <c r="J23" i="16" s="1"/>
  <c r="I28" i="15"/>
  <c r="I28" i="16" s="1"/>
  <c r="E16" i="15"/>
  <c r="E16" i="16" s="1"/>
  <c r="N23" i="16"/>
  <c r="G26" i="16"/>
  <c r="G27" i="16"/>
  <c r="G29" i="16"/>
  <c r="G30" i="16"/>
  <c r="G21" i="16"/>
  <c r="C15" i="16"/>
  <c r="D15" i="16"/>
  <c r="B15" i="16"/>
  <c r="C16" i="15"/>
  <c r="D16" i="15"/>
  <c r="D16" i="16" s="1"/>
  <c r="F16" i="15"/>
  <c r="F16" i="16" s="1"/>
  <c r="G16" i="15"/>
  <c r="G16" i="16" s="1"/>
  <c r="B16" i="15"/>
  <c r="H45" i="15"/>
  <c r="H45" i="16" s="1"/>
  <c r="H42" i="15"/>
  <c r="H42" i="16" s="1"/>
  <c r="H38" i="16"/>
  <c r="G38" i="16"/>
  <c r="G42" i="15"/>
  <c r="G42" i="16" s="1"/>
  <c r="G45" i="15"/>
  <c r="G45" i="16" s="1"/>
  <c r="C28" i="15"/>
  <c r="D28" i="15"/>
  <c r="D28" i="16" s="1"/>
  <c r="E28" i="15"/>
  <c r="E28" i="16" s="1"/>
  <c r="F28" i="15"/>
  <c r="F31" i="15" s="1"/>
  <c r="F31" i="16" s="1"/>
  <c r="G28" i="15"/>
  <c r="G31" i="15" s="1"/>
  <c r="G31" i="16" s="1"/>
  <c r="H28" i="15"/>
  <c r="H28" i="16" s="1"/>
  <c r="G23" i="15"/>
  <c r="G23" i="16" s="1"/>
  <c r="F18" i="16"/>
  <c r="F20" i="16"/>
  <c r="F21" i="16"/>
  <c r="F26" i="16"/>
  <c r="F27" i="16"/>
  <c r="F29" i="16"/>
  <c r="F30" i="16"/>
  <c r="G18" i="16"/>
  <c r="G20" i="16"/>
  <c r="F38" i="16"/>
  <c r="F39" i="16"/>
  <c r="F41" i="16"/>
  <c r="F42" i="15"/>
  <c r="F42" i="16" s="1"/>
  <c r="F45" i="15"/>
  <c r="F45" i="16" s="1"/>
  <c r="F23" i="15"/>
  <c r="N32" i="16"/>
  <c r="N31" i="16"/>
  <c r="N24" i="16"/>
  <c r="N16" i="16"/>
  <c r="N12" i="16"/>
  <c r="B282" i="10"/>
  <c r="C282" i="10"/>
  <c r="D282" i="10"/>
  <c r="E282" i="10"/>
  <c r="F282" i="10"/>
  <c r="G282" i="10"/>
  <c r="H282" i="10"/>
  <c r="I282" i="10"/>
  <c r="J282" i="10"/>
  <c r="K282" i="10"/>
  <c r="L282" i="10"/>
  <c r="M282" i="10"/>
  <c r="N282" i="10"/>
  <c r="O282" i="10"/>
  <c r="P282" i="10"/>
  <c r="R282" i="10"/>
  <c r="S282" i="10"/>
  <c r="U282" i="10"/>
  <c r="V282" i="10"/>
  <c r="B283" i="10"/>
  <c r="C283" i="10"/>
  <c r="D283" i="10"/>
  <c r="E283" i="10"/>
  <c r="F283" i="10"/>
  <c r="G283" i="10"/>
  <c r="H283" i="10"/>
  <c r="I283" i="10"/>
  <c r="J283" i="10"/>
  <c r="K283" i="10"/>
  <c r="L283" i="10"/>
  <c r="M283" i="10"/>
  <c r="N283" i="10"/>
  <c r="O283" i="10"/>
  <c r="P283" i="10"/>
  <c r="R283" i="10"/>
  <c r="S283" i="10"/>
  <c r="U283" i="10"/>
  <c r="V283" i="10"/>
  <c r="B284" i="10"/>
  <c r="C284" i="10"/>
  <c r="D284" i="10"/>
  <c r="E284" i="10"/>
  <c r="F284" i="10"/>
  <c r="G284" i="10"/>
  <c r="H284" i="10"/>
  <c r="I284" i="10"/>
  <c r="J284" i="10"/>
  <c r="K284" i="10"/>
  <c r="L284" i="10"/>
  <c r="M284" i="10"/>
  <c r="N284" i="10"/>
  <c r="O284" i="10"/>
  <c r="P284" i="10"/>
  <c r="R284" i="10"/>
  <c r="S284" i="10"/>
  <c r="U284" i="10"/>
  <c r="V284" i="10"/>
  <c r="B285" i="10"/>
  <c r="C285" i="10"/>
  <c r="D285" i="10"/>
  <c r="E285" i="10"/>
  <c r="F285" i="10"/>
  <c r="G285" i="10"/>
  <c r="H285" i="10"/>
  <c r="I285" i="10"/>
  <c r="J285" i="10"/>
  <c r="K285" i="10"/>
  <c r="L285" i="10"/>
  <c r="M285" i="10"/>
  <c r="N285" i="10"/>
  <c r="O285" i="10"/>
  <c r="P285" i="10"/>
  <c r="R285" i="10"/>
  <c r="S285" i="10"/>
  <c r="U285" i="10"/>
  <c r="V285" i="10"/>
  <c r="B286" i="10"/>
  <c r="C286" i="10"/>
  <c r="D286" i="10"/>
  <c r="E286" i="10"/>
  <c r="F286" i="10"/>
  <c r="G286" i="10"/>
  <c r="H286" i="10"/>
  <c r="I286" i="10"/>
  <c r="J286" i="10"/>
  <c r="K286" i="10"/>
  <c r="L286" i="10"/>
  <c r="M286" i="10"/>
  <c r="N286" i="10"/>
  <c r="O286" i="10"/>
  <c r="P286" i="10"/>
  <c r="R286" i="10"/>
  <c r="S286" i="10"/>
  <c r="U286" i="10"/>
  <c r="V286" i="10"/>
  <c r="B287" i="10"/>
  <c r="C287" i="10"/>
  <c r="D287" i="10"/>
  <c r="E287" i="10"/>
  <c r="F287" i="10"/>
  <c r="G287" i="10"/>
  <c r="H287" i="10"/>
  <c r="I287" i="10"/>
  <c r="J287" i="10"/>
  <c r="K287" i="10"/>
  <c r="L287" i="10"/>
  <c r="M287" i="10"/>
  <c r="N287" i="10"/>
  <c r="O287" i="10"/>
  <c r="P287" i="10"/>
  <c r="R287" i="10"/>
  <c r="S287" i="10"/>
  <c r="U287" i="10"/>
  <c r="V287" i="10"/>
  <c r="B288" i="10"/>
  <c r="C288" i="10"/>
  <c r="D288" i="10"/>
  <c r="E288" i="10"/>
  <c r="F288" i="10"/>
  <c r="G288" i="10"/>
  <c r="H288" i="10"/>
  <c r="I288" i="10"/>
  <c r="J288" i="10"/>
  <c r="K288" i="10"/>
  <c r="L288" i="10"/>
  <c r="M288" i="10"/>
  <c r="N288" i="10"/>
  <c r="O288" i="10"/>
  <c r="P288" i="10"/>
  <c r="R288" i="10"/>
  <c r="S288" i="10"/>
  <c r="U288" i="10"/>
  <c r="V288" i="10"/>
  <c r="D8" i="16"/>
  <c r="D9" i="16"/>
  <c r="D10" i="16"/>
  <c r="D11" i="16"/>
  <c r="D12" i="16"/>
  <c r="D13" i="16"/>
  <c r="D18" i="16"/>
  <c r="E18" i="16"/>
  <c r="D20" i="16"/>
  <c r="E20" i="16"/>
  <c r="D21" i="16"/>
  <c r="E21" i="16"/>
  <c r="D26" i="16"/>
  <c r="E26" i="16"/>
  <c r="D27" i="16"/>
  <c r="E27" i="16"/>
  <c r="D29" i="16"/>
  <c r="E29" i="16"/>
  <c r="D30" i="16"/>
  <c r="E30" i="16"/>
  <c r="E38" i="16"/>
  <c r="E39" i="16"/>
  <c r="E41" i="16"/>
  <c r="E42" i="15"/>
  <c r="E42" i="16" s="1"/>
  <c r="E45" i="15"/>
  <c r="E45" i="16" s="1"/>
  <c r="E23" i="15"/>
  <c r="A2" i="16"/>
  <c r="N8" i="16"/>
  <c r="N9" i="16"/>
  <c r="N10" i="16"/>
  <c r="N11" i="16"/>
  <c r="N13" i="16"/>
  <c r="I15" i="14"/>
  <c r="J15" i="14"/>
  <c r="K15" i="14"/>
  <c r="L15" i="14"/>
  <c r="M15" i="14"/>
  <c r="C8" i="16"/>
  <c r="C9" i="16"/>
  <c r="C10" i="16"/>
  <c r="C11" i="16"/>
  <c r="C12" i="16"/>
  <c r="C13" i="16"/>
  <c r="B12" i="16"/>
  <c r="D45" i="15"/>
  <c r="D45" i="16" s="1"/>
  <c r="D41" i="16"/>
  <c r="D42" i="15"/>
  <c r="D42" i="16" s="1"/>
  <c r="D38" i="16"/>
  <c r="D39" i="16"/>
  <c r="N4" i="16"/>
  <c r="C26" i="16"/>
  <c r="C27" i="16"/>
  <c r="C30" i="16"/>
  <c r="C18" i="16"/>
  <c r="C20" i="16"/>
  <c r="C21" i="16"/>
  <c r="C38" i="16"/>
  <c r="C39" i="16"/>
  <c r="C42" i="15"/>
  <c r="C42" i="16" s="1"/>
  <c r="C23" i="15"/>
  <c r="C23" i="16" s="1"/>
  <c r="D23" i="15"/>
  <c r="D23" i="16" s="1"/>
  <c r="B28" i="15"/>
  <c r="L45" i="13"/>
  <c r="L45" i="14" s="1"/>
  <c r="M45" i="13"/>
  <c r="M45" i="14" s="1"/>
  <c r="L39" i="13"/>
  <c r="L39" i="14" s="1"/>
  <c r="M39" i="13"/>
  <c r="M40" i="13" s="1"/>
  <c r="M40" i="14" s="1"/>
  <c r="L41" i="13"/>
  <c r="L41" i="14" s="1"/>
  <c r="M41" i="13"/>
  <c r="M41" i="14" s="1"/>
  <c r="L38" i="13"/>
  <c r="M38" i="13"/>
  <c r="B37" i="13"/>
  <c r="C37" i="13"/>
  <c r="D37" i="13"/>
  <c r="E37" i="13"/>
  <c r="F37" i="13"/>
  <c r="G37" i="13"/>
  <c r="H37" i="13"/>
  <c r="I37" i="13"/>
  <c r="J37" i="13"/>
  <c r="K37" i="13"/>
  <c r="L37" i="13"/>
  <c r="L37" i="14" s="1"/>
  <c r="M37" i="13"/>
  <c r="M37" i="14" s="1"/>
  <c r="B38" i="13"/>
  <c r="C38" i="13"/>
  <c r="D38" i="13"/>
  <c r="E38" i="13"/>
  <c r="F38" i="13"/>
  <c r="G38" i="13"/>
  <c r="H38" i="13"/>
  <c r="I38" i="13"/>
  <c r="J38" i="13"/>
  <c r="K38" i="13"/>
  <c r="B39" i="13"/>
  <c r="C39" i="13"/>
  <c r="C40" i="13" s="1"/>
  <c r="D39" i="13"/>
  <c r="E39" i="13"/>
  <c r="F39" i="13"/>
  <c r="G39" i="13"/>
  <c r="H39" i="13"/>
  <c r="I39" i="13"/>
  <c r="J39" i="13"/>
  <c r="K39" i="13"/>
  <c r="K40" i="13" s="1"/>
  <c r="D40" i="13"/>
  <c r="B41" i="13"/>
  <c r="B43" i="13" s="1"/>
  <c r="C41" i="13"/>
  <c r="D41" i="13"/>
  <c r="D43" i="13" s="1"/>
  <c r="E41" i="13"/>
  <c r="F41" i="13"/>
  <c r="G41" i="13"/>
  <c r="H41" i="13"/>
  <c r="I41" i="13"/>
  <c r="J41" i="13"/>
  <c r="J43" i="13" s="1"/>
  <c r="K41" i="13"/>
  <c r="B42" i="13"/>
  <c r="C42" i="13"/>
  <c r="D42" i="13"/>
  <c r="E42" i="13"/>
  <c r="F42" i="13"/>
  <c r="F43" i="13" s="1"/>
  <c r="G42" i="13"/>
  <c r="H42" i="13"/>
  <c r="I42" i="13"/>
  <c r="J42" i="13"/>
  <c r="K42" i="13"/>
  <c r="L42" i="13"/>
  <c r="M42" i="13"/>
  <c r="K43" i="13"/>
  <c r="N27" i="16"/>
  <c r="N28" i="16"/>
  <c r="N29" i="16"/>
  <c r="N30" i="16"/>
  <c r="N26" i="16"/>
  <c r="N18" i="16"/>
  <c r="N20" i="16"/>
  <c r="N21" i="16"/>
  <c r="B30" i="16"/>
  <c r="B27" i="16"/>
  <c r="B26" i="16"/>
  <c r="L44" i="16" l="1"/>
  <c r="L46" i="15"/>
  <c r="L46" i="16" s="1"/>
  <c r="M44" i="16"/>
  <c r="M46" i="15"/>
  <c r="M46" i="16" s="1"/>
  <c r="G43" i="15"/>
  <c r="G43" i="16" s="1"/>
  <c r="K46" i="15"/>
  <c r="K46" i="16" s="1"/>
  <c r="C43" i="13"/>
  <c r="K32" i="15"/>
  <c r="K32" i="16" s="1"/>
  <c r="J31" i="15"/>
  <c r="J31" i="16" s="1"/>
  <c r="H31" i="15"/>
  <c r="H31" i="16" s="1"/>
  <c r="J24" i="15"/>
  <c r="J24" i="16" s="1"/>
  <c r="I24" i="15"/>
  <c r="I24" i="16" s="1"/>
  <c r="I40" i="15"/>
  <c r="I40" i="16" s="1"/>
  <c r="H24" i="15"/>
  <c r="H16" i="16"/>
  <c r="J44" i="15"/>
  <c r="J44" i="16" s="1"/>
  <c r="I31" i="15"/>
  <c r="I31" i="16" s="1"/>
  <c r="I43" i="15"/>
  <c r="I43" i="16" s="1"/>
  <c r="H43" i="15"/>
  <c r="H43" i="16" s="1"/>
  <c r="G41" i="16"/>
  <c r="H40" i="15"/>
  <c r="F24" i="15"/>
  <c r="F24" i="16" s="1"/>
  <c r="H37" i="16"/>
  <c r="E43" i="15"/>
  <c r="E43" i="16" s="1"/>
  <c r="F43" i="15"/>
  <c r="F43" i="16" s="1"/>
  <c r="G28" i="16"/>
  <c r="G24" i="15"/>
  <c r="G40" i="15"/>
  <c r="E24" i="15"/>
  <c r="E24" i="16" s="1"/>
  <c r="F28" i="16"/>
  <c r="D43" i="15"/>
  <c r="D43" i="16" s="1"/>
  <c r="F23" i="16"/>
  <c r="F40" i="15"/>
  <c r="E31" i="15"/>
  <c r="E31" i="16" s="1"/>
  <c r="E23" i="16"/>
  <c r="E40" i="15"/>
  <c r="E40" i="16" s="1"/>
  <c r="D40" i="15"/>
  <c r="D40" i="16" s="1"/>
  <c r="D31" i="15"/>
  <c r="D31" i="16" s="1"/>
  <c r="D24" i="15"/>
  <c r="D24" i="16" s="1"/>
  <c r="I43" i="13"/>
  <c r="H43" i="13"/>
  <c r="M43" i="13"/>
  <c r="M43" i="14" s="1"/>
  <c r="E43" i="13"/>
  <c r="G43" i="13"/>
  <c r="L43" i="13"/>
  <c r="L43" i="14" s="1"/>
  <c r="F40" i="13"/>
  <c r="J40" i="13"/>
  <c r="B40" i="13"/>
  <c r="G40" i="13"/>
  <c r="H40" i="13"/>
  <c r="I40" i="13"/>
  <c r="M39" i="14"/>
  <c r="L40" i="13"/>
  <c r="L40" i="14" s="1"/>
  <c r="E40" i="13"/>
  <c r="M44" i="13"/>
  <c r="B29" i="16"/>
  <c r="C31" i="15"/>
  <c r="C31" i="16" s="1"/>
  <c r="C28" i="16"/>
  <c r="B13" i="16"/>
  <c r="C45" i="15"/>
  <c r="C45" i="16" s="1"/>
  <c r="B23" i="15"/>
  <c r="B24" i="15" s="1"/>
  <c r="B278" i="10"/>
  <c r="C278" i="10"/>
  <c r="D278" i="10"/>
  <c r="E278" i="10"/>
  <c r="F278" i="10"/>
  <c r="G278" i="10"/>
  <c r="H278" i="10"/>
  <c r="I278" i="10"/>
  <c r="J278" i="10"/>
  <c r="K278" i="10"/>
  <c r="L278" i="10"/>
  <c r="M278" i="10"/>
  <c r="N278" i="10"/>
  <c r="O278" i="10"/>
  <c r="P278" i="10"/>
  <c r="R278" i="10"/>
  <c r="S278" i="10"/>
  <c r="U278" i="10"/>
  <c r="V278" i="10"/>
  <c r="B279" i="10"/>
  <c r="C279" i="10"/>
  <c r="D279" i="10"/>
  <c r="E279" i="10"/>
  <c r="F279" i="10"/>
  <c r="G279" i="10"/>
  <c r="H279" i="10"/>
  <c r="I279" i="10"/>
  <c r="J279" i="10"/>
  <c r="K279" i="10"/>
  <c r="L279" i="10"/>
  <c r="M279" i="10"/>
  <c r="N279" i="10"/>
  <c r="O279" i="10"/>
  <c r="P279" i="10"/>
  <c r="R279" i="10"/>
  <c r="S279" i="10"/>
  <c r="U279" i="10"/>
  <c r="V279" i="10"/>
  <c r="B280" i="10"/>
  <c r="C280" i="10"/>
  <c r="D280" i="10"/>
  <c r="E280" i="10"/>
  <c r="F280" i="10"/>
  <c r="G280" i="10"/>
  <c r="H280" i="10"/>
  <c r="I280" i="10"/>
  <c r="J280" i="10"/>
  <c r="K280" i="10"/>
  <c r="L280" i="10"/>
  <c r="M280" i="10"/>
  <c r="N280" i="10"/>
  <c r="O280" i="10"/>
  <c r="P280" i="10"/>
  <c r="R280" i="10"/>
  <c r="S280" i="10"/>
  <c r="U280" i="10"/>
  <c r="V280" i="10"/>
  <c r="B281" i="10"/>
  <c r="C281" i="10"/>
  <c r="D281" i="10"/>
  <c r="E281" i="10"/>
  <c r="F281" i="10"/>
  <c r="G281" i="10"/>
  <c r="H281" i="10"/>
  <c r="I281" i="10"/>
  <c r="J281" i="10"/>
  <c r="K281" i="10"/>
  <c r="L281" i="10"/>
  <c r="M281" i="10"/>
  <c r="N281" i="10"/>
  <c r="O281" i="10"/>
  <c r="P281" i="10"/>
  <c r="R281" i="10"/>
  <c r="S281" i="10"/>
  <c r="U281" i="10"/>
  <c r="V281" i="10"/>
  <c r="B21" i="16"/>
  <c r="B20" i="16"/>
  <c r="B18" i="16"/>
  <c r="B8" i="16"/>
  <c r="B9" i="16"/>
  <c r="B10" i="16"/>
  <c r="B11" i="16"/>
  <c r="B42" i="15"/>
  <c r="B41" i="16"/>
  <c r="N37" i="16"/>
  <c r="L16" i="13"/>
  <c r="M16" i="13"/>
  <c r="L29" i="14"/>
  <c r="M29" i="14"/>
  <c r="M12" i="14"/>
  <c r="M11" i="14"/>
  <c r="L10" i="14"/>
  <c r="M10" i="14"/>
  <c r="K9" i="14"/>
  <c r="L9" i="14"/>
  <c r="M9" i="14"/>
  <c r="M21" i="14"/>
  <c r="C22" i="14"/>
  <c r="D22" i="14"/>
  <c r="E22" i="14"/>
  <c r="F22" i="14"/>
  <c r="G22" i="14"/>
  <c r="H22" i="14"/>
  <c r="I22" i="14"/>
  <c r="J22" i="14"/>
  <c r="K22" i="14"/>
  <c r="L22" i="14"/>
  <c r="M22" i="14"/>
  <c r="B22" i="14"/>
  <c r="L23" i="13"/>
  <c r="L23" i="14" s="1"/>
  <c r="M23" i="13"/>
  <c r="M23" i="14" s="1"/>
  <c r="H32" i="15" l="1"/>
  <c r="H32" i="16" s="1"/>
  <c r="H44" i="15"/>
  <c r="H44" i="16" s="1"/>
  <c r="J32" i="15"/>
  <c r="J32" i="16" s="1"/>
  <c r="J46" i="15"/>
  <c r="J46" i="16" s="1"/>
  <c r="H24" i="16"/>
  <c r="I32" i="15"/>
  <c r="I32" i="16" s="1"/>
  <c r="N42" i="16"/>
  <c r="B42" i="16"/>
  <c r="I44" i="15"/>
  <c r="I44" i="16" s="1"/>
  <c r="N38" i="16"/>
  <c r="B38" i="16"/>
  <c r="N39" i="16"/>
  <c r="B39" i="16"/>
  <c r="H40" i="16"/>
  <c r="F32" i="15"/>
  <c r="F32" i="16" s="1"/>
  <c r="G44" i="15"/>
  <c r="G40" i="16"/>
  <c r="G24" i="16"/>
  <c r="G32" i="15"/>
  <c r="G32" i="16" s="1"/>
  <c r="F44" i="15"/>
  <c r="F40" i="16"/>
  <c r="E44" i="15"/>
  <c r="E32" i="15"/>
  <c r="E32" i="16" s="1"/>
  <c r="D44" i="15"/>
  <c r="D32" i="15"/>
  <c r="D32" i="16" s="1"/>
  <c r="L44" i="13"/>
  <c r="L46" i="13" s="1"/>
  <c r="L24" i="13"/>
  <c r="M24" i="13"/>
  <c r="L44" i="14"/>
  <c r="L46" i="14" s="1"/>
  <c r="M46" i="13"/>
  <c r="M44" i="14"/>
  <c r="M46" i="14" s="1"/>
  <c r="C29" i="16"/>
  <c r="B16" i="16"/>
  <c r="B45" i="15"/>
  <c r="C16" i="16"/>
  <c r="C40" i="15"/>
  <c r="C40" i="16" s="1"/>
  <c r="B31" i="15"/>
  <c r="B31" i="16" s="1"/>
  <c r="B28" i="16"/>
  <c r="B43" i="15"/>
  <c r="N41" i="16"/>
  <c r="B40" i="15"/>
  <c r="B40" i="16" s="1"/>
  <c r="B23" i="16"/>
  <c r="H46" i="15" l="1"/>
  <c r="H46" i="16" s="1"/>
  <c r="N43" i="16"/>
  <c r="B43" i="16"/>
  <c r="I46" i="15"/>
  <c r="I46" i="16" s="1"/>
  <c r="C43" i="15"/>
  <c r="C43" i="16" s="1"/>
  <c r="C41" i="16"/>
  <c r="D46" i="15"/>
  <c r="D46" i="16" s="1"/>
  <c r="D44" i="16"/>
  <c r="E46" i="15"/>
  <c r="E46" i="16" s="1"/>
  <c r="E44" i="16"/>
  <c r="F46" i="15"/>
  <c r="F46" i="16" s="1"/>
  <c r="F44" i="16"/>
  <c r="N45" i="16"/>
  <c r="B45" i="16"/>
  <c r="G46" i="15"/>
  <c r="G46" i="16" s="1"/>
  <c r="G44" i="16"/>
  <c r="C24" i="15"/>
  <c r="B44" i="15"/>
  <c r="B44" i="16" s="1"/>
  <c r="N40" i="16"/>
  <c r="C44" i="15" l="1"/>
  <c r="C46" i="15" s="1"/>
  <c r="C46" i="16" s="1"/>
  <c r="B32" i="15"/>
  <c r="B32" i="16" s="1"/>
  <c r="B24" i="16"/>
  <c r="C32" i="15"/>
  <c r="C32" i="16" s="1"/>
  <c r="C24" i="16"/>
  <c r="B46" i="15"/>
  <c r="N44" i="16"/>
  <c r="N32" i="12"/>
  <c r="N27" i="12"/>
  <c r="N28" i="12"/>
  <c r="N29" i="12"/>
  <c r="N30" i="12"/>
  <c r="N31" i="12"/>
  <c r="N26" i="12"/>
  <c r="N21" i="12"/>
  <c r="N22" i="12"/>
  <c r="N23" i="12"/>
  <c r="N24" i="12"/>
  <c r="N20" i="12"/>
  <c r="N18" i="12"/>
  <c r="N9" i="12"/>
  <c r="N10" i="12"/>
  <c r="N11" i="12"/>
  <c r="N12" i="12"/>
  <c r="N13" i="12"/>
  <c r="N14" i="12"/>
  <c r="N15" i="12"/>
  <c r="N16" i="12"/>
  <c r="N8" i="12"/>
  <c r="K29" i="14"/>
  <c r="L21" i="14"/>
  <c r="L12" i="14"/>
  <c r="I12" i="14"/>
  <c r="J12" i="14"/>
  <c r="K12" i="14"/>
  <c r="J11" i="14"/>
  <c r="K11" i="14"/>
  <c r="L11" i="14"/>
  <c r="K10" i="14"/>
  <c r="L30" i="14"/>
  <c r="M30" i="14"/>
  <c r="L27" i="14"/>
  <c r="M27" i="14"/>
  <c r="L26" i="14"/>
  <c r="M26" i="14"/>
  <c r="N18" i="14"/>
  <c r="L18" i="14"/>
  <c r="M18" i="14"/>
  <c r="L20" i="14"/>
  <c r="M20" i="14"/>
  <c r="L13" i="14"/>
  <c r="M13" i="14"/>
  <c r="L42" i="14"/>
  <c r="M42" i="14"/>
  <c r="L38" i="14"/>
  <c r="M38" i="14"/>
  <c r="L28" i="13"/>
  <c r="L31" i="13" s="1"/>
  <c r="L32" i="13" s="1"/>
  <c r="M28" i="13"/>
  <c r="M31" i="13" s="1"/>
  <c r="M32" i="13" s="1"/>
  <c r="L8" i="14"/>
  <c r="M8" i="14"/>
  <c r="M16" i="14" s="1"/>
  <c r="M24" i="14" s="1"/>
  <c r="C14" i="14"/>
  <c r="D14" i="14"/>
  <c r="E14" i="14"/>
  <c r="B14" i="14"/>
  <c r="G26" i="14"/>
  <c r="H26" i="14"/>
  <c r="I26" i="14"/>
  <c r="J26" i="14"/>
  <c r="K26" i="14"/>
  <c r="G27" i="14"/>
  <c r="H27" i="14"/>
  <c r="I27" i="14"/>
  <c r="J27" i="14"/>
  <c r="K27" i="14"/>
  <c r="G29" i="14"/>
  <c r="H29" i="14"/>
  <c r="I29" i="14"/>
  <c r="J29" i="14"/>
  <c r="G30" i="14"/>
  <c r="H30" i="14"/>
  <c r="I30" i="14"/>
  <c r="J30" i="14"/>
  <c r="K30" i="14"/>
  <c r="G20" i="14"/>
  <c r="H20" i="14"/>
  <c r="I20" i="14"/>
  <c r="J20" i="14"/>
  <c r="K20" i="14"/>
  <c r="G21" i="14"/>
  <c r="H21" i="14"/>
  <c r="I21" i="14"/>
  <c r="J21" i="14"/>
  <c r="K21" i="14"/>
  <c r="G8" i="14"/>
  <c r="H8" i="14"/>
  <c r="I8" i="14"/>
  <c r="J8" i="14"/>
  <c r="K8" i="14"/>
  <c r="G9" i="14"/>
  <c r="H9" i="14"/>
  <c r="I9" i="14"/>
  <c r="J9" i="14"/>
  <c r="G10" i="14"/>
  <c r="H10" i="14"/>
  <c r="I10" i="14"/>
  <c r="J10" i="14"/>
  <c r="G11" i="14"/>
  <c r="H11" i="14"/>
  <c r="I11" i="14"/>
  <c r="G12" i="14"/>
  <c r="H12" i="14"/>
  <c r="G13" i="14"/>
  <c r="H13" i="14"/>
  <c r="I13" i="14"/>
  <c r="J13" i="14"/>
  <c r="K13" i="14"/>
  <c r="G15" i="14"/>
  <c r="H15" i="14"/>
  <c r="I28" i="13"/>
  <c r="I31" i="13" s="1"/>
  <c r="J28" i="13"/>
  <c r="J31" i="13" s="1"/>
  <c r="K28" i="13"/>
  <c r="K28" i="14" s="1"/>
  <c r="G45" i="13"/>
  <c r="H45" i="13"/>
  <c r="H45" i="14" s="1"/>
  <c r="I45" i="13"/>
  <c r="I45" i="14" s="1"/>
  <c r="J45" i="13"/>
  <c r="J45" i="14" s="1"/>
  <c r="K45" i="13"/>
  <c r="K45" i="14" s="1"/>
  <c r="G42" i="14"/>
  <c r="H42" i="14"/>
  <c r="I42" i="14"/>
  <c r="J42" i="14"/>
  <c r="K42" i="14"/>
  <c r="H43" i="14"/>
  <c r="I43" i="14"/>
  <c r="J41" i="14"/>
  <c r="K41" i="14"/>
  <c r="G37" i="14"/>
  <c r="H37" i="14"/>
  <c r="I37" i="14"/>
  <c r="K37" i="14"/>
  <c r="G39" i="14"/>
  <c r="H39" i="14"/>
  <c r="I39" i="14"/>
  <c r="J39" i="14"/>
  <c r="K39" i="14"/>
  <c r="K31" i="13"/>
  <c r="G23" i="13"/>
  <c r="G23" i="14" s="1"/>
  <c r="H23" i="13"/>
  <c r="H23" i="14" s="1"/>
  <c r="I23" i="13"/>
  <c r="I23" i="14" s="1"/>
  <c r="J23" i="13"/>
  <c r="J23" i="14" s="1"/>
  <c r="K23" i="13"/>
  <c r="K23" i="14" s="1"/>
  <c r="G16" i="13"/>
  <c r="H16" i="13"/>
  <c r="I16" i="13"/>
  <c r="J16" i="13"/>
  <c r="K16" i="13"/>
  <c r="C44" i="16" l="1"/>
  <c r="N46" i="16"/>
  <c r="B46" i="16"/>
  <c r="L16" i="14"/>
  <c r="L24" i="14" s="1"/>
  <c r="M28" i="14"/>
  <c r="L28" i="14"/>
  <c r="L31" i="14" s="1"/>
  <c r="M31" i="14"/>
  <c r="M32" i="14" s="1"/>
  <c r="K16" i="14"/>
  <c r="H41" i="14"/>
  <c r="K31" i="14"/>
  <c r="I28" i="14"/>
  <c r="I31" i="14" s="1"/>
  <c r="I41" i="14"/>
  <c r="J43" i="14"/>
  <c r="J28" i="14"/>
  <c r="J31" i="14" s="1"/>
  <c r="G24" i="13"/>
  <c r="I24" i="13"/>
  <c r="I32" i="13" s="1"/>
  <c r="K24" i="13"/>
  <c r="K32" i="13" s="1"/>
  <c r="G45" i="14"/>
  <c r="G16" i="14"/>
  <c r="K43" i="14"/>
  <c r="H16" i="14"/>
  <c r="I16" i="14"/>
  <c r="J37" i="14"/>
  <c r="J16" i="14"/>
  <c r="J24" i="13"/>
  <c r="J32" i="13" s="1"/>
  <c r="C16" i="11"/>
  <c r="D16" i="11"/>
  <c r="E16" i="11"/>
  <c r="F16" i="11"/>
  <c r="G16" i="11"/>
  <c r="H16" i="11"/>
  <c r="I16" i="11"/>
  <c r="J16" i="11"/>
  <c r="K16" i="11"/>
  <c r="L16" i="11"/>
  <c r="M16" i="11"/>
  <c r="B16" i="11"/>
  <c r="L32" i="14" l="1"/>
  <c r="J18" i="14"/>
  <c r="J24" i="14" s="1"/>
  <c r="J32" i="14" s="1"/>
  <c r="I18" i="14"/>
  <c r="I24" i="14" s="1"/>
  <c r="I32" i="14" s="1"/>
  <c r="H24" i="13"/>
  <c r="H18" i="14"/>
  <c r="H24" i="14" s="1"/>
  <c r="G18" i="14"/>
  <c r="G24" i="14" s="1"/>
  <c r="K18" i="14"/>
  <c r="K24" i="14" s="1"/>
  <c r="K32" i="14" s="1"/>
  <c r="N9" i="14"/>
  <c r="N10" i="14"/>
  <c r="D15" i="14"/>
  <c r="E15" i="14"/>
  <c r="F15" i="14"/>
  <c r="D45" i="13"/>
  <c r="E45" i="13"/>
  <c r="F45" i="13"/>
  <c r="G41" i="14"/>
  <c r="H28" i="13"/>
  <c r="D16" i="13"/>
  <c r="E16" i="13"/>
  <c r="F16" i="13"/>
  <c r="G28" i="13"/>
  <c r="G28" i="14" s="1"/>
  <c r="G31" i="14" s="1"/>
  <c r="F23" i="13"/>
  <c r="F23" i="14" s="1"/>
  <c r="A2" i="14"/>
  <c r="F29" i="14"/>
  <c r="F21" i="14"/>
  <c r="F12" i="14"/>
  <c r="D12" i="14"/>
  <c r="E12" i="14"/>
  <c r="F10" i="14"/>
  <c r="F37" i="14"/>
  <c r="F41" i="14"/>
  <c r="F39" i="14"/>
  <c r="D37" i="14"/>
  <c r="E37" i="14"/>
  <c r="F30" i="14"/>
  <c r="E29" i="14"/>
  <c r="F27" i="14"/>
  <c r="F26" i="14"/>
  <c r="E21" i="14"/>
  <c r="F20" i="14"/>
  <c r="F18" i="14"/>
  <c r="F13" i="14"/>
  <c r="E11" i="14"/>
  <c r="F11" i="14"/>
  <c r="E10" i="14"/>
  <c r="F9" i="14"/>
  <c r="F8" i="14"/>
  <c r="F42" i="14"/>
  <c r="E43" i="14"/>
  <c r="F38" i="14"/>
  <c r="F28" i="13"/>
  <c r="F31" i="13" s="1"/>
  <c r="E23" i="13"/>
  <c r="E23" i="14" s="1"/>
  <c r="D11" i="14"/>
  <c r="D39" i="14"/>
  <c r="N15" i="14"/>
  <c r="N12" i="14"/>
  <c r="E30" i="14"/>
  <c r="D29" i="14"/>
  <c r="E27" i="14"/>
  <c r="E26" i="14"/>
  <c r="D21" i="14"/>
  <c r="E20" i="14"/>
  <c r="E18" i="14"/>
  <c r="C15" i="14"/>
  <c r="B15" i="14"/>
  <c r="C12" i="14"/>
  <c r="B12" i="14"/>
  <c r="C11" i="14"/>
  <c r="E13" i="14"/>
  <c r="D10" i="14"/>
  <c r="E9" i="14"/>
  <c r="E8" i="14"/>
  <c r="E42" i="14"/>
  <c r="D41" i="14"/>
  <c r="D38" i="14"/>
  <c r="E38" i="14"/>
  <c r="E28" i="13"/>
  <c r="E28" i="14" s="1"/>
  <c r="D23" i="13"/>
  <c r="D23" i="14" s="1"/>
  <c r="D28" i="13"/>
  <c r="D28" i="14" s="1"/>
  <c r="C10" i="14"/>
  <c r="D42" i="14"/>
  <c r="C39" i="14"/>
  <c r="C29" i="14"/>
  <c r="D27" i="14"/>
  <c r="D26" i="14"/>
  <c r="C21" i="14"/>
  <c r="D20" i="14"/>
  <c r="D18" i="14"/>
  <c r="D9" i="14"/>
  <c r="D8" i="14"/>
  <c r="D30" i="14"/>
  <c r="D13" i="14"/>
  <c r="C45" i="13"/>
  <c r="B45" i="13"/>
  <c r="C42" i="14"/>
  <c r="B41" i="14"/>
  <c r="B39" i="14"/>
  <c r="C38" i="14"/>
  <c r="B38" i="14"/>
  <c r="C37" i="14"/>
  <c r="B37" i="14"/>
  <c r="C23" i="13"/>
  <c r="C23" i="14" s="1"/>
  <c r="B23" i="13"/>
  <c r="B23" i="14" s="1"/>
  <c r="M12" i="12"/>
  <c r="N21" i="14"/>
  <c r="C30" i="14"/>
  <c r="B29" i="14"/>
  <c r="C27" i="14"/>
  <c r="C26" i="14"/>
  <c r="B21" i="14"/>
  <c r="C20" i="14"/>
  <c r="C18" i="14"/>
  <c r="C13" i="14"/>
  <c r="B10" i="14"/>
  <c r="C9" i="14"/>
  <c r="C8" i="14"/>
  <c r="N29" i="14"/>
  <c r="C28" i="13"/>
  <c r="C28" i="14" s="1"/>
  <c r="C16" i="13"/>
  <c r="B16" i="13"/>
  <c r="M24" i="12"/>
  <c r="M16" i="12"/>
  <c r="M15" i="12"/>
  <c r="M32" i="11"/>
  <c r="M32" i="12" s="1"/>
  <c r="F32" i="11"/>
  <c r="F32" i="12" s="1"/>
  <c r="H24" i="12"/>
  <c r="I32" i="11"/>
  <c r="I32" i="12" s="1"/>
  <c r="G16" i="12"/>
  <c r="I16" i="12"/>
  <c r="J16" i="12"/>
  <c r="F14" i="12"/>
  <c r="G14" i="12"/>
  <c r="H14" i="12"/>
  <c r="I14" i="12"/>
  <c r="J14" i="12"/>
  <c r="K14" i="12"/>
  <c r="L14" i="12"/>
  <c r="M14" i="12"/>
  <c r="F16" i="12"/>
  <c r="H16" i="12"/>
  <c r="K16" i="12"/>
  <c r="L16" i="12"/>
  <c r="B27" i="14"/>
  <c r="B30" i="14"/>
  <c r="B26" i="14"/>
  <c r="B20" i="14"/>
  <c r="B18" i="14"/>
  <c r="B9" i="14"/>
  <c r="B11" i="14"/>
  <c r="B13" i="14"/>
  <c r="B8" i="14"/>
  <c r="B8" i="12"/>
  <c r="N30" i="14"/>
  <c r="N27" i="14"/>
  <c r="N26" i="14"/>
  <c r="N20" i="14"/>
  <c r="N13" i="14"/>
  <c r="N11" i="14"/>
  <c r="N8" i="14"/>
  <c r="B42" i="14"/>
  <c r="B28" i="13"/>
  <c r="N28" i="14" s="1"/>
  <c r="N38" i="14"/>
  <c r="M31" i="12"/>
  <c r="M29" i="12"/>
  <c r="C22" i="12"/>
  <c r="D22" i="12"/>
  <c r="E22" i="12"/>
  <c r="F22" i="12"/>
  <c r="G22" i="12"/>
  <c r="H22" i="12"/>
  <c r="I22" i="12"/>
  <c r="J22" i="12"/>
  <c r="K22" i="12"/>
  <c r="L22" i="12"/>
  <c r="M22" i="12"/>
  <c r="B22" i="12"/>
  <c r="M23" i="12"/>
  <c r="M21" i="12"/>
  <c r="L15" i="12"/>
  <c r="M11" i="12"/>
  <c r="M10" i="12"/>
  <c r="L12" i="12"/>
  <c r="N4" i="14"/>
  <c r="L45" i="12"/>
  <c r="L46" i="12" s="1"/>
  <c r="M45" i="12"/>
  <c r="M46" i="12" s="1"/>
  <c r="L44" i="12"/>
  <c r="M44" i="12"/>
  <c r="L43" i="12"/>
  <c r="M43" i="12"/>
  <c r="M42" i="12"/>
  <c r="L41" i="12"/>
  <c r="M41" i="12"/>
  <c r="L40" i="12"/>
  <c r="M40" i="12"/>
  <c r="L39" i="12"/>
  <c r="M39" i="12"/>
  <c r="M38" i="12"/>
  <c r="L37" i="12"/>
  <c r="M37" i="12"/>
  <c r="M30" i="12"/>
  <c r="L29" i="12"/>
  <c r="M28" i="12"/>
  <c r="M27" i="12"/>
  <c r="M26" i="12"/>
  <c r="K21" i="12"/>
  <c r="L21" i="12"/>
  <c r="M20" i="12"/>
  <c r="M18" i="12"/>
  <c r="J15" i="12"/>
  <c r="K15" i="12"/>
  <c r="M13" i="12"/>
  <c r="L10" i="12"/>
  <c r="L9" i="12"/>
  <c r="M9" i="12"/>
  <c r="M8" i="12"/>
  <c r="L31" i="12"/>
  <c r="L42" i="12"/>
  <c r="L38" i="12"/>
  <c r="L30" i="12"/>
  <c r="K29" i="12"/>
  <c r="L27" i="12"/>
  <c r="L26" i="12"/>
  <c r="L20" i="12"/>
  <c r="L18" i="12"/>
  <c r="L13" i="12"/>
  <c r="J12" i="12"/>
  <c r="K12" i="12"/>
  <c r="K11" i="12"/>
  <c r="L11" i="12"/>
  <c r="K10" i="12"/>
  <c r="K9" i="12"/>
  <c r="L8" i="12"/>
  <c r="K31" i="12"/>
  <c r="L28" i="12"/>
  <c r="L23" i="12"/>
  <c r="I28" i="12"/>
  <c r="J28" i="12"/>
  <c r="K28" i="12"/>
  <c r="H12" i="12"/>
  <c r="I12" i="12"/>
  <c r="K42" i="12"/>
  <c r="J30" i="12"/>
  <c r="K30" i="12"/>
  <c r="J29" i="12"/>
  <c r="K27" i="12"/>
  <c r="K26" i="12"/>
  <c r="K23" i="12"/>
  <c r="J21" i="12"/>
  <c r="K20" i="12"/>
  <c r="K18" i="12"/>
  <c r="E15" i="12"/>
  <c r="F15" i="12"/>
  <c r="G15" i="12"/>
  <c r="H15" i="12"/>
  <c r="I15" i="12"/>
  <c r="J13" i="12"/>
  <c r="K13" i="12"/>
  <c r="J11" i="12"/>
  <c r="J10" i="12"/>
  <c r="J9" i="12"/>
  <c r="K8" i="12"/>
  <c r="J45" i="12"/>
  <c r="K45" i="12"/>
  <c r="K43" i="12"/>
  <c r="K41" i="12"/>
  <c r="K39" i="12"/>
  <c r="K38" i="12"/>
  <c r="J23" i="12"/>
  <c r="E16" i="12"/>
  <c r="I21" i="12"/>
  <c r="I9" i="12"/>
  <c r="I23" i="12"/>
  <c r="J42" i="12"/>
  <c r="J27" i="12"/>
  <c r="J26" i="12"/>
  <c r="J20" i="12"/>
  <c r="J18" i="12"/>
  <c r="J8" i="12"/>
  <c r="J41" i="12"/>
  <c r="J39" i="12"/>
  <c r="J38" i="12"/>
  <c r="I30" i="12"/>
  <c r="H29" i="12"/>
  <c r="I29" i="12"/>
  <c r="I27" i="12"/>
  <c r="I26" i="12"/>
  <c r="E21" i="12"/>
  <c r="F21" i="12"/>
  <c r="G21" i="12"/>
  <c r="H21" i="12"/>
  <c r="I20" i="12"/>
  <c r="I18" i="12"/>
  <c r="I13" i="12"/>
  <c r="H11" i="12"/>
  <c r="I11" i="12"/>
  <c r="H9" i="12"/>
  <c r="I10" i="12"/>
  <c r="I8" i="12"/>
  <c r="I45" i="12"/>
  <c r="I42" i="12"/>
  <c r="I39" i="12"/>
  <c r="I38" i="12"/>
  <c r="I37" i="12"/>
  <c r="H23" i="12"/>
  <c r="H10" i="12"/>
  <c r="E12" i="12"/>
  <c r="F12" i="12"/>
  <c r="G12" i="12"/>
  <c r="E9" i="12"/>
  <c r="F9" i="12"/>
  <c r="G9" i="12"/>
  <c r="E23" i="12"/>
  <c r="F23" i="12"/>
  <c r="G23" i="12"/>
  <c r="D31" i="13" l="1"/>
  <c r="G43" i="14"/>
  <c r="H31" i="13"/>
  <c r="H32" i="13" s="1"/>
  <c r="H28" i="14"/>
  <c r="H31" i="14" s="1"/>
  <c r="H32" i="14" s="1"/>
  <c r="C43" i="14"/>
  <c r="G32" i="14"/>
  <c r="K38" i="14"/>
  <c r="G38" i="14"/>
  <c r="I38" i="14"/>
  <c r="H38" i="14"/>
  <c r="J38" i="14"/>
  <c r="E45" i="14"/>
  <c r="D45" i="14"/>
  <c r="F45" i="14"/>
  <c r="B45" i="14"/>
  <c r="C45" i="14"/>
  <c r="F16" i="14"/>
  <c r="F24" i="14" s="1"/>
  <c r="D31" i="14"/>
  <c r="E31" i="14"/>
  <c r="E41" i="14"/>
  <c r="B43" i="14"/>
  <c r="F43" i="14"/>
  <c r="G31" i="13"/>
  <c r="G32" i="13" s="1"/>
  <c r="F28" i="14"/>
  <c r="F31" i="14" s="1"/>
  <c r="E31" i="13"/>
  <c r="E40" i="14"/>
  <c r="E39" i="14"/>
  <c r="F24" i="13"/>
  <c r="F32" i="13" s="1"/>
  <c r="E24" i="13"/>
  <c r="D24" i="13"/>
  <c r="E16" i="14"/>
  <c r="E24" i="14" s="1"/>
  <c r="D40" i="14"/>
  <c r="D16" i="14"/>
  <c r="D24" i="14" s="1"/>
  <c r="N42" i="14"/>
  <c r="N16" i="14"/>
  <c r="N41" i="14"/>
  <c r="D43" i="14"/>
  <c r="B24" i="13"/>
  <c r="N23" i="14"/>
  <c r="C16" i="14"/>
  <c r="C24" i="14" s="1"/>
  <c r="B16" i="14"/>
  <c r="B24" i="14" s="1"/>
  <c r="C31" i="13"/>
  <c r="C31" i="14"/>
  <c r="B31" i="13"/>
  <c r="C41" i="14"/>
  <c r="C24" i="13"/>
  <c r="B28" i="14"/>
  <c r="B31" i="14" s="1"/>
  <c r="N39" i="14"/>
  <c r="N45" i="14"/>
  <c r="H32" i="11"/>
  <c r="H32" i="12" s="1"/>
  <c r="J32" i="11"/>
  <c r="J32" i="12" s="1"/>
  <c r="J24" i="12"/>
  <c r="G32" i="11"/>
  <c r="G32" i="12" s="1"/>
  <c r="G24" i="12"/>
  <c r="F24" i="12"/>
  <c r="I24" i="12"/>
  <c r="K44" i="12"/>
  <c r="K46" i="12" s="1"/>
  <c r="E24" i="12"/>
  <c r="K37" i="12"/>
  <c r="K40" i="12"/>
  <c r="J31" i="12"/>
  <c r="J43" i="12"/>
  <c r="J40" i="12"/>
  <c r="J37" i="12"/>
  <c r="I43" i="12"/>
  <c r="I31" i="12"/>
  <c r="I41" i="12"/>
  <c r="G26" i="12"/>
  <c r="H26" i="12"/>
  <c r="G27" i="12"/>
  <c r="H27" i="12"/>
  <c r="G29" i="12"/>
  <c r="G30" i="12"/>
  <c r="H30" i="12"/>
  <c r="H20" i="12"/>
  <c r="H18" i="12"/>
  <c r="C8" i="12"/>
  <c r="D8" i="12"/>
  <c r="E8" i="12"/>
  <c r="F8" i="12"/>
  <c r="G8" i="12"/>
  <c r="H8" i="12"/>
  <c r="C9" i="12"/>
  <c r="D9" i="12"/>
  <c r="C10" i="12"/>
  <c r="D10" i="12"/>
  <c r="E10" i="12"/>
  <c r="F10" i="12"/>
  <c r="G10" i="12"/>
  <c r="C11" i="12"/>
  <c r="D11" i="12"/>
  <c r="E11" i="12"/>
  <c r="F11" i="12"/>
  <c r="G11" i="12"/>
  <c r="C12" i="12"/>
  <c r="D12" i="12"/>
  <c r="C13" i="12"/>
  <c r="D13" i="12"/>
  <c r="E13" i="12"/>
  <c r="F13" i="12"/>
  <c r="G13" i="12"/>
  <c r="H13" i="12"/>
  <c r="C14" i="12"/>
  <c r="D14" i="12"/>
  <c r="E14" i="12"/>
  <c r="C15" i="12"/>
  <c r="D15" i="12"/>
  <c r="C28" i="12"/>
  <c r="D28" i="12"/>
  <c r="E28" i="12"/>
  <c r="F28" i="12"/>
  <c r="G28" i="12"/>
  <c r="H28" i="12"/>
  <c r="H45" i="12"/>
  <c r="H42" i="12"/>
  <c r="H41" i="12"/>
  <c r="H39" i="12"/>
  <c r="H38" i="12"/>
  <c r="I15" i="8"/>
  <c r="J15" i="8"/>
  <c r="K15" i="8"/>
  <c r="L15" i="8"/>
  <c r="M15" i="8"/>
  <c r="J14" i="8"/>
  <c r="K14" i="8"/>
  <c r="L14" i="8"/>
  <c r="M14" i="8"/>
  <c r="B255" i="10"/>
  <c r="C255" i="10"/>
  <c r="D255" i="10"/>
  <c r="E255" i="10"/>
  <c r="F255" i="10"/>
  <c r="G255" i="10"/>
  <c r="H255" i="10"/>
  <c r="I255" i="10"/>
  <c r="J255" i="10"/>
  <c r="K255" i="10"/>
  <c r="L255" i="10"/>
  <c r="M255" i="10"/>
  <c r="N255" i="10"/>
  <c r="O255" i="10"/>
  <c r="P255" i="10"/>
  <c r="R255" i="10"/>
  <c r="S255" i="10"/>
  <c r="U255" i="10"/>
  <c r="V255" i="10"/>
  <c r="B256" i="10"/>
  <c r="C256" i="10"/>
  <c r="D256" i="10"/>
  <c r="E256" i="10"/>
  <c r="F256" i="10"/>
  <c r="G256" i="10"/>
  <c r="H256" i="10"/>
  <c r="I256" i="10"/>
  <c r="J256" i="10"/>
  <c r="K256" i="10"/>
  <c r="L256" i="10"/>
  <c r="M256" i="10"/>
  <c r="N256" i="10"/>
  <c r="O256" i="10"/>
  <c r="P256" i="10"/>
  <c r="R256" i="10"/>
  <c r="S256" i="10"/>
  <c r="U256" i="10"/>
  <c r="V256" i="10"/>
  <c r="B257" i="10"/>
  <c r="C257" i="10"/>
  <c r="D257" i="10"/>
  <c r="E257" i="10"/>
  <c r="F257" i="10"/>
  <c r="G257" i="10"/>
  <c r="H257" i="10"/>
  <c r="I257" i="10"/>
  <c r="J257" i="10"/>
  <c r="K257" i="10"/>
  <c r="L257" i="10"/>
  <c r="M257" i="10"/>
  <c r="N257" i="10"/>
  <c r="O257" i="10"/>
  <c r="P257" i="10"/>
  <c r="R257" i="10"/>
  <c r="S257" i="10"/>
  <c r="U257" i="10"/>
  <c r="V257" i="10"/>
  <c r="B258" i="10"/>
  <c r="C258" i="10"/>
  <c r="D258" i="10"/>
  <c r="E258" i="10"/>
  <c r="F258" i="10"/>
  <c r="G258" i="10"/>
  <c r="H258" i="10"/>
  <c r="I258" i="10"/>
  <c r="J258" i="10"/>
  <c r="K258" i="10"/>
  <c r="L258" i="10"/>
  <c r="M258" i="10"/>
  <c r="N258" i="10"/>
  <c r="O258" i="10"/>
  <c r="P258" i="10"/>
  <c r="R258" i="10"/>
  <c r="S258" i="10"/>
  <c r="U258" i="10"/>
  <c r="V258" i="10"/>
  <c r="B259" i="10"/>
  <c r="C259" i="10"/>
  <c r="D259" i="10"/>
  <c r="E259" i="10"/>
  <c r="F259" i="10"/>
  <c r="G259" i="10"/>
  <c r="H259" i="10"/>
  <c r="I259" i="10"/>
  <c r="J259" i="10"/>
  <c r="K259" i="10"/>
  <c r="L259" i="10"/>
  <c r="M259" i="10"/>
  <c r="N259" i="10"/>
  <c r="O259" i="10"/>
  <c r="P259" i="10"/>
  <c r="R259" i="10"/>
  <c r="S259" i="10"/>
  <c r="U259" i="10"/>
  <c r="V259" i="10"/>
  <c r="B260" i="10"/>
  <c r="C260" i="10"/>
  <c r="D260" i="10"/>
  <c r="E260" i="10"/>
  <c r="F260" i="10"/>
  <c r="G260" i="10"/>
  <c r="H260" i="10"/>
  <c r="I260" i="10"/>
  <c r="J260" i="10"/>
  <c r="K260" i="10"/>
  <c r="L260" i="10"/>
  <c r="M260" i="10"/>
  <c r="N260" i="10"/>
  <c r="O260" i="10"/>
  <c r="P260" i="10"/>
  <c r="R260" i="10"/>
  <c r="S260" i="10"/>
  <c r="U260" i="10"/>
  <c r="V260" i="10"/>
  <c r="B261" i="10"/>
  <c r="C261" i="10"/>
  <c r="D261" i="10"/>
  <c r="E261" i="10"/>
  <c r="F261" i="10"/>
  <c r="G261" i="10"/>
  <c r="H261" i="10"/>
  <c r="I261" i="10"/>
  <c r="J261" i="10"/>
  <c r="K261" i="10"/>
  <c r="L261" i="10"/>
  <c r="M261" i="10"/>
  <c r="N261" i="10"/>
  <c r="O261" i="10"/>
  <c r="P261" i="10"/>
  <c r="R261" i="10"/>
  <c r="S261" i="10"/>
  <c r="U261" i="10"/>
  <c r="V261" i="10"/>
  <c r="B262" i="10"/>
  <c r="C262" i="10"/>
  <c r="D262" i="10"/>
  <c r="E262" i="10"/>
  <c r="F262" i="10"/>
  <c r="G262" i="10"/>
  <c r="H262" i="10"/>
  <c r="I262" i="10"/>
  <c r="J262" i="10"/>
  <c r="K262" i="10"/>
  <c r="L262" i="10"/>
  <c r="M262" i="10"/>
  <c r="N262" i="10"/>
  <c r="O262" i="10"/>
  <c r="P262" i="10"/>
  <c r="R262" i="10"/>
  <c r="S262" i="10"/>
  <c r="U262" i="10"/>
  <c r="V262" i="10"/>
  <c r="B263" i="10"/>
  <c r="C263" i="10"/>
  <c r="D263" i="10"/>
  <c r="E263" i="10"/>
  <c r="F263" i="10"/>
  <c r="G263" i="10"/>
  <c r="H263" i="10"/>
  <c r="I263" i="10"/>
  <c r="J263" i="10"/>
  <c r="K263" i="10"/>
  <c r="L263" i="10"/>
  <c r="M263" i="10"/>
  <c r="N263" i="10"/>
  <c r="O263" i="10"/>
  <c r="P263" i="10"/>
  <c r="R263" i="10"/>
  <c r="S263" i="10"/>
  <c r="U263" i="10"/>
  <c r="V263" i="10"/>
  <c r="B264" i="10"/>
  <c r="C264" i="10"/>
  <c r="D264" i="10"/>
  <c r="E264" i="10"/>
  <c r="F264" i="10"/>
  <c r="G264" i="10"/>
  <c r="H264" i="10"/>
  <c r="I264" i="10"/>
  <c r="J264" i="10"/>
  <c r="K264" i="10"/>
  <c r="L264" i="10"/>
  <c r="M264" i="10"/>
  <c r="N264" i="10"/>
  <c r="O264" i="10"/>
  <c r="P264" i="10"/>
  <c r="R264" i="10"/>
  <c r="S264" i="10"/>
  <c r="U264" i="10"/>
  <c r="V264" i="10"/>
  <c r="B265" i="10"/>
  <c r="C265" i="10"/>
  <c r="D265" i="10"/>
  <c r="E265" i="10"/>
  <c r="F265" i="10"/>
  <c r="G265" i="10"/>
  <c r="H265" i="10"/>
  <c r="I265" i="10"/>
  <c r="J265" i="10"/>
  <c r="K265" i="10"/>
  <c r="L265" i="10"/>
  <c r="M265" i="10"/>
  <c r="N265" i="10"/>
  <c r="O265" i="10"/>
  <c r="P265" i="10"/>
  <c r="R265" i="10"/>
  <c r="S265" i="10"/>
  <c r="U265" i="10"/>
  <c r="V265" i="10"/>
  <c r="E30" i="12"/>
  <c r="F30" i="12"/>
  <c r="E29" i="12"/>
  <c r="F29" i="12"/>
  <c r="F27" i="12"/>
  <c r="F26" i="12"/>
  <c r="C21" i="12"/>
  <c r="D21" i="12"/>
  <c r="F20" i="12"/>
  <c r="G20" i="12"/>
  <c r="F18" i="12"/>
  <c r="G18" i="12"/>
  <c r="B14" i="12"/>
  <c r="B15" i="12"/>
  <c r="B12" i="12"/>
  <c r="D23" i="12"/>
  <c r="D45" i="12"/>
  <c r="E45" i="12"/>
  <c r="F45" i="12"/>
  <c r="G45" i="12"/>
  <c r="F42" i="12"/>
  <c r="G42" i="12"/>
  <c r="D43" i="12"/>
  <c r="F41" i="12"/>
  <c r="G41" i="12"/>
  <c r="D39" i="12"/>
  <c r="E39" i="12"/>
  <c r="F39" i="12"/>
  <c r="G39" i="12"/>
  <c r="D38" i="12"/>
  <c r="E38" i="12"/>
  <c r="F38" i="12"/>
  <c r="G38" i="12"/>
  <c r="D37" i="12"/>
  <c r="D42" i="12"/>
  <c r="E42" i="12"/>
  <c r="C30" i="12"/>
  <c r="D30" i="12"/>
  <c r="C29" i="12"/>
  <c r="D29" i="12"/>
  <c r="D27" i="12"/>
  <c r="E27" i="12"/>
  <c r="D26" i="12"/>
  <c r="E26" i="12"/>
  <c r="D20" i="12"/>
  <c r="E20" i="12"/>
  <c r="D18" i="12"/>
  <c r="E18" i="12"/>
  <c r="D16" i="12"/>
  <c r="D32" i="13" l="1"/>
  <c r="C44" i="13"/>
  <c r="C44" i="14" s="1"/>
  <c r="D32" i="14"/>
  <c r="E44" i="13"/>
  <c r="E44" i="14" s="1"/>
  <c r="E46" i="14" s="1"/>
  <c r="B44" i="13"/>
  <c r="B46" i="13" s="1"/>
  <c r="E32" i="14"/>
  <c r="I44" i="13"/>
  <c r="I40" i="14"/>
  <c r="G44" i="13"/>
  <c r="G40" i="14"/>
  <c r="J44" i="13"/>
  <c r="J40" i="14"/>
  <c r="K40" i="14"/>
  <c r="K44" i="13"/>
  <c r="H40" i="14"/>
  <c r="H44" i="13"/>
  <c r="C46" i="14"/>
  <c r="F32" i="14"/>
  <c r="E32" i="13"/>
  <c r="N31" i="14"/>
  <c r="C32" i="13"/>
  <c r="C32" i="14"/>
  <c r="N43" i="14"/>
  <c r="D44" i="13"/>
  <c r="F44" i="13"/>
  <c r="F40" i="14"/>
  <c r="N37" i="14"/>
  <c r="B32" i="13"/>
  <c r="N24" i="14"/>
  <c r="B32" i="14"/>
  <c r="C40" i="14"/>
  <c r="N40" i="14"/>
  <c r="B40" i="14"/>
  <c r="K32" i="11"/>
  <c r="K32" i="12" s="1"/>
  <c r="K24" i="12"/>
  <c r="L24" i="12"/>
  <c r="L32" i="11"/>
  <c r="L32" i="12" s="1"/>
  <c r="J44" i="12"/>
  <c r="J46" i="12" s="1"/>
  <c r="F31" i="12"/>
  <c r="I44" i="12"/>
  <c r="I46" i="12" s="1"/>
  <c r="I40" i="12"/>
  <c r="H31" i="12"/>
  <c r="G31" i="12"/>
  <c r="D41" i="12"/>
  <c r="H43" i="12"/>
  <c r="D31" i="12"/>
  <c r="G43" i="12"/>
  <c r="H40" i="12"/>
  <c r="D24" i="12"/>
  <c r="H37" i="12"/>
  <c r="D40" i="12"/>
  <c r="E40" i="12"/>
  <c r="E43" i="12"/>
  <c r="F43" i="12"/>
  <c r="E41" i="12"/>
  <c r="G44" i="12"/>
  <c r="G46" i="12" s="1"/>
  <c r="E37" i="12"/>
  <c r="F37" i="12"/>
  <c r="G37" i="12"/>
  <c r="C42" i="12"/>
  <c r="C39" i="12"/>
  <c r="C38" i="12"/>
  <c r="C37" i="12"/>
  <c r="C27" i="12"/>
  <c r="C26" i="12"/>
  <c r="C20" i="12"/>
  <c r="C18" i="12"/>
  <c r="C45" i="12"/>
  <c r="C41" i="12"/>
  <c r="C31" i="12"/>
  <c r="C23" i="12"/>
  <c r="C16" i="12"/>
  <c r="S248" i="10"/>
  <c r="L12" i="8"/>
  <c r="M12" i="8"/>
  <c r="L16" i="7"/>
  <c r="L16" i="8" s="1"/>
  <c r="M16" i="7"/>
  <c r="M16" i="8" s="1"/>
  <c r="L37" i="7"/>
  <c r="L37" i="8" s="1"/>
  <c r="M37" i="7"/>
  <c r="N29" i="7"/>
  <c r="N27" i="7"/>
  <c r="N26" i="7"/>
  <c r="N21" i="7"/>
  <c r="N22" i="7"/>
  <c r="N20" i="7"/>
  <c r="N18" i="7"/>
  <c r="N9" i="7"/>
  <c r="N10" i="7"/>
  <c r="N11" i="7"/>
  <c r="N12" i="7"/>
  <c r="N13" i="7"/>
  <c r="N14" i="7"/>
  <c r="N15" i="7"/>
  <c r="N8" i="7"/>
  <c r="C41" i="7"/>
  <c r="D41" i="7"/>
  <c r="E41" i="7"/>
  <c r="F41" i="7"/>
  <c r="F41" i="8" s="1"/>
  <c r="G41" i="7"/>
  <c r="G41" i="8" s="1"/>
  <c r="H41" i="7"/>
  <c r="H41" i="8" s="1"/>
  <c r="I41" i="7"/>
  <c r="J41" i="7"/>
  <c r="J41" i="8" s="1"/>
  <c r="K41" i="7"/>
  <c r="L41" i="7"/>
  <c r="M41" i="7"/>
  <c r="M41" i="8" s="1"/>
  <c r="B41" i="7"/>
  <c r="C42" i="7"/>
  <c r="C43" i="7" s="1"/>
  <c r="C43" i="8" s="1"/>
  <c r="D42" i="7"/>
  <c r="E42" i="7"/>
  <c r="F42" i="7"/>
  <c r="G42" i="7"/>
  <c r="H42" i="7"/>
  <c r="I42" i="7"/>
  <c r="I42" i="8" s="1"/>
  <c r="J42" i="7"/>
  <c r="J42" i="8" s="1"/>
  <c r="K42" i="7"/>
  <c r="K42" i="8" s="1"/>
  <c r="L42" i="7"/>
  <c r="M42" i="7"/>
  <c r="B42" i="7"/>
  <c r="C22" i="8"/>
  <c r="D22" i="8"/>
  <c r="E22" i="8"/>
  <c r="F22" i="8"/>
  <c r="G22" i="8"/>
  <c r="H22" i="8"/>
  <c r="I22" i="8"/>
  <c r="J22" i="8"/>
  <c r="K22" i="8"/>
  <c r="L22" i="8"/>
  <c r="M22" i="8"/>
  <c r="B22" i="8"/>
  <c r="B42" i="12"/>
  <c r="B30" i="12"/>
  <c r="B29" i="12"/>
  <c r="B27" i="12"/>
  <c r="B26" i="12"/>
  <c r="B21" i="12"/>
  <c r="B20" i="12"/>
  <c r="B18" i="12"/>
  <c r="B9" i="12"/>
  <c r="B10" i="12"/>
  <c r="B11" i="12"/>
  <c r="B13" i="12"/>
  <c r="N4" i="12"/>
  <c r="B37" i="12"/>
  <c r="B28" i="12"/>
  <c r="B23" i="12"/>
  <c r="B254" i="10"/>
  <c r="C254" i="10"/>
  <c r="D254" i="10"/>
  <c r="E254" i="10"/>
  <c r="F254" i="10"/>
  <c r="G254" i="10"/>
  <c r="H254" i="10"/>
  <c r="I254" i="10"/>
  <c r="J254" i="10"/>
  <c r="K254" i="10"/>
  <c r="L254" i="10"/>
  <c r="M254" i="10"/>
  <c r="N254" i="10"/>
  <c r="O254" i="10"/>
  <c r="P254" i="10"/>
  <c r="R254" i="10"/>
  <c r="U254" i="10"/>
  <c r="V254" i="10"/>
  <c r="L30" i="8"/>
  <c r="M30" i="8"/>
  <c r="I12" i="8"/>
  <c r="J12" i="8"/>
  <c r="K12" i="8"/>
  <c r="M10" i="8"/>
  <c r="M9" i="8"/>
  <c r="L21" i="8"/>
  <c r="M21" i="8"/>
  <c r="L38" i="7"/>
  <c r="L38" i="8" s="1"/>
  <c r="M23" i="7"/>
  <c r="M39" i="7" s="1"/>
  <c r="M39" i="8" s="1"/>
  <c r="L23" i="7"/>
  <c r="L39" i="7" s="1"/>
  <c r="L39" i="8" s="1"/>
  <c r="M45" i="7"/>
  <c r="M45" i="8" s="1"/>
  <c r="B45" i="7"/>
  <c r="B45" i="8" s="1"/>
  <c r="C28" i="7"/>
  <c r="C31" i="7" s="1"/>
  <c r="D28" i="7"/>
  <c r="D31" i="7" s="1"/>
  <c r="E28" i="7"/>
  <c r="E31" i="7" s="1"/>
  <c r="F28" i="7"/>
  <c r="G28" i="7"/>
  <c r="H28" i="7"/>
  <c r="H31" i="7" s="1"/>
  <c r="I28" i="7"/>
  <c r="I31" i="7" s="1"/>
  <c r="J28" i="7"/>
  <c r="J31" i="7" s="1"/>
  <c r="K28" i="7"/>
  <c r="L28" i="7"/>
  <c r="L31" i="7" s="1"/>
  <c r="M28" i="7"/>
  <c r="M31" i="7" s="1"/>
  <c r="B28" i="7"/>
  <c r="B31" i="7" s="1"/>
  <c r="B37" i="7"/>
  <c r="B38" i="7"/>
  <c r="B38" i="8" s="1"/>
  <c r="L45" i="7"/>
  <c r="K45" i="7"/>
  <c r="K45" i="8" s="1"/>
  <c r="M38" i="7"/>
  <c r="M38" i="8" s="1"/>
  <c r="C38" i="7"/>
  <c r="D38" i="7"/>
  <c r="E38" i="7"/>
  <c r="F38" i="7"/>
  <c r="F38" i="8" s="1"/>
  <c r="G38" i="7"/>
  <c r="G38" i="8" s="1"/>
  <c r="H38" i="7"/>
  <c r="I38" i="7"/>
  <c r="I38" i="8"/>
  <c r="J38" i="7"/>
  <c r="K38" i="7"/>
  <c r="K38" i="8" s="1"/>
  <c r="M42" i="8"/>
  <c r="K41" i="8"/>
  <c r="L41" i="8"/>
  <c r="J29" i="8"/>
  <c r="K29" i="8"/>
  <c r="L29" i="8"/>
  <c r="M29" i="8"/>
  <c r="L27" i="8"/>
  <c r="M27" i="8"/>
  <c r="L26" i="8"/>
  <c r="M26" i="8"/>
  <c r="M28" i="8" s="1"/>
  <c r="K21" i="8"/>
  <c r="L20" i="8"/>
  <c r="M20" i="8"/>
  <c r="M18" i="8"/>
  <c r="L13" i="8"/>
  <c r="M13" i="8"/>
  <c r="L11" i="8"/>
  <c r="M11" i="8"/>
  <c r="J10" i="8"/>
  <c r="K10" i="8"/>
  <c r="L10" i="8"/>
  <c r="L9" i="8"/>
  <c r="L8" i="8"/>
  <c r="M8" i="8"/>
  <c r="M43" i="7"/>
  <c r="M43" i="8" s="1"/>
  <c r="J37" i="7"/>
  <c r="J37" i="8" s="1"/>
  <c r="K37" i="7"/>
  <c r="K31" i="7"/>
  <c r="K23" i="7"/>
  <c r="J16" i="7"/>
  <c r="J16" i="8" s="1"/>
  <c r="K16" i="7"/>
  <c r="K16" i="8" s="1"/>
  <c r="C23" i="7"/>
  <c r="C39" i="7" s="1"/>
  <c r="D23" i="7"/>
  <c r="D39" i="7" s="1"/>
  <c r="E23" i="7"/>
  <c r="E39" i="7" s="1"/>
  <c r="F23" i="7"/>
  <c r="F39" i="7" s="1"/>
  <c r="G23" i="7"/>
  <c r="G39" i="7" s="1"/>
  <c r="H23" i="7"/>
  <c r="H39" i="7" s="1"/>
  <c r="I23" i="7"/>
  <c r="I39" i="7" s="1"/>
  <c r="I39" i="8" s="1"/>
  <c r="J23" i="7"/>
  <c r="J39" i="7" s="1"/>
  <c r="J39" i="8" s="1"/>
  <c r="B23" i="7"/>
  <c r="K26" i="8"/>
  <c r="K28" i="8" s="1"/>
  <c r="K27" i="8"/>
  <c r="K30" i="8"/>
  <c r="I20" i="8"/>
  <c r="J20" i="8"/>
  <c r="K20" i="8"/>
  <c r="K23" i="8" s="1"/>
  <c r="I21" i="8"/>
  <c r="J21" i="8"/>
  <c r="L18" i="8"/>
  <c r="K18" i="8"/>
  <c r="I14" i="8"/>
  <c r="C14" i="8"/>
  <c r="D14" i="8"/>
  <c r="E14" i="8"/>
  <c r="F14" i="8"/>
  <c r="G14" i="8"/>
  <c r="H14" i="8"/>
  <c r="C15" i="8"/>
  <c r="D15" i="8"/>
  <c r="E15" i="8"/>
  <c r="F15" i="8"/>
  <c r="G15" i="8"/>
  <c r="H15" i="8"/>
  <c r="B15" i="8"/>
  <c r="B14" i="8"/>
  <c r="C12" i="8"/>
  <c r="D12" i="8"/>
  <c r="E12" i="8"/>
  <c r="F12" i="8"/>
  <c r="G12" i="8"/>
  <c r="H12" i="8"/>
  <c r="B12" i="8"/>
  <c r="K13" i="8"/>
  <c r="K9" i="8"/>
  <c r="K11" i="8"/>
  <c r="J9" i="8"/>
  <c r="J11" i="8"/>
  <c r="K8" i="8"/>
  <c r="I37" i="7"/>
  <c r="I37" i="8" s="1"/>
  <c r="J45" i="7"/>
  <c r="J45" i="8" s="1"/>
  <c r="I45" i="7"/>
  <c r="I45" i="8" s="1"/>
  <c r="H45" i="7"/>
  <c r="H45" i="8" s="1"/>
  <c r="G45" i="7"/>
  <c r="G45" i="8" s="1"/>
  <c r="F45" i="7"/>
  <c r="E45" i="7"/>
  <c r="E45" i="8" s="1"/>
  <c r="D45" i="7"/>
  <c r="D45" i="8" s="1"/>
  <c r="C45" i="7"/>
  <c r="C45" i="8" s="1"/>
  <c r="G42" i="8"/>
  <c r="H37" i="7"/>
  <c r="H37" i="8" s="1"/>
  <c r="G37" i="7"/>
  <c r="G37" i="8" s="1"/>
  <c r="F37" i="7"/>
  <c r="E37" i="7"/>
  <c r="E37" i="8" s="1"/>
  <c r="D37" i="7"/>
  <c r="D37" i="8" s="1"/>
  <c r="C37" i="7"/>
  <c r="F16" i="7"/>
  <c r="F16" i="8" s="1"/>
  <c r="G16" i="7"/>
  <c r="G16" i="8" s="1"/>
  <c r="H16" i="7"/>
  <c r="H16" i="8" s="1"/>
  <c r="I16" i="7"/>
  <c r="C26" i="8"/>
  <c r="C28" i="8" s="1"/>
  <c r="D26" i="8"/>
  <c r="D28" i="8" s="1"/>
  <c r="E26" i="8"/>
  <c r="F26" i="8"/>
  <c r="G26" i="8"/>
  <c r="H26" i="8"/>
  <c r="H28" i="8" s="1"/>
  <c r="H31" i="8" s="1"/>
  <c r="I26" i="8"/>
  <c r="J26" i="8"/>
  <c r="C27" i="8"/>
  <c r="D27" i="8"/>
  <c r="E27" i="8"/>
  <c r="F27" i="8"/>
  <c r="G27" i="8"/>
  <c r="H27" i="8"/>
  <c r="I27" i="8"/>
  <c r="J27" i="8"/>
  <c r="C29" i="8"/>
  <c r="D29" i="8"/>
  <c r="E29" i="8"/>
  <c r="F29" i="8"/>
  <c r="G29" i="8"/>
  <c r="H29" i="8"/>
  <c r="I29" i="8"/>
  <c r="C30" i="8"/>
  <c r="D30" i="8"/>
  <c r="E30" i="8"/>
  <c r="F30" i="8"/>
  <c r="G30" i="8"/>
  <c r="H30" i="8"/>
  <c r="I30" i="8"/>
  <c r="J30" i="8"/>
  <c r="C20" i="8"/>
  <c r="D20" i="8"/>
  <c r="E20" i="8"/>
  <c r="F20" i="8"/>
  <c r="G20" i="8"/>
  <c r="H20" i="8"/>
  <c r="C21" i="8"/>
  <c r="D21" i="8"/>
  <c r="D23" i="8" s="1"/>
  <c r="E21" i="8"/>
  <c r="F21" i="8"/>
  <c r="G21" i="8"/>
  <c r="H21" i="8"/>
  <c r="H23" i="8" s="1"/>
  <c r="C13" i="8"/>
  <c r="D13" i="8"/>
  <c r="E13" i="8"/>
  <c r="F13" i="8"/>
  <c r="G13" i="8"/>
  <c r="H13" i="8"/>
  <c r="I13" i="8"/>
  <c r="J13" i="8"/>
  <c r="C8" i="8"/>
  <c r="D8" i="8"/>
  <c r="E8" i="8"/>
  <c r="F8" i="8"/>
  <c r="G8" i="8"/>
  <c r="H8" i="8"/>
  <c r="I8" i="8"/>
  <c r="J8" i="8"/>
  <c r="C9" i="8"/>
  <c r="D9" i="8"/>
  <c r="E9" i="8"/>
  <c r="F9" i="8"/>
  <c r="G9" i="8"/>
  <c r="H9" i="8"/>
  <c r="I9" i="8"/>
  <c r="C10" i="8"/>
  <c r="D10" i="8"/>
  <c r="E10" i="8"/>
  <c r="F10" i="8"/>
  <c r="G10" i="8"/>
  <c r="H10" i="8"/>
  <c r="I10" i="8"/>
  <c r="C11" i="8"/>
  <c r="D11" i="8"/>
  <c r="E11" i="8"/>
  <c r="F11" i="8"/>
  <c r="G11" i="8"/>
  <c r="H11" i="8"/>
  <c r="I11" i="8"/>
  <c r="H42" i="8"/>
  <c r="I41" i="8"/>
  <c r="G31" i="7"/>
  <c r="F31" i="7"/>
  <c r="B241" i="10"/>
  <c r="C241" i="10"/>
  <c r="D241" i="10"/>
  <c r="E241" i="10"/>
  <c r="F241" i="10"/>
  <c r="G241" i="10"/>
  <c r="H241" i="10"/>
  <c r="I241" i="10"/>
  <c r="J241" i="10"/>
  <c r="K241" i="10"/>
  <c r="L241" i="10"/>
  <c r="M241" i="10"/>
  <c r="N241" i="10"/>
  <c r="O241" i="10"/>
  <c r="P241" i="10"/>
  <c r="R241" i="10"/>
  <c r="S241" i="10"/>
  <c r="U241" i="10"/>
  <c r="V241" i="10"/>
  <c r="B242" i="10"/>
  <c r="C242" i="10"/>
  <c r="D242" i="10"/>
  <c r="E242" i="10"/>
  <c r="F242" i="10"/>
  <c r="G242" i="10"/>
  <c r="H242" i="10"/>
  <c r="I242" i="10"/>
  <c r="J242" i="10"/>
  <c r="K242" i="10"/>
  <c r="L242" i="10"/>
  <c r="M242" i="10"/>
  <c r="N242" i="10"/>
  <c r="O242" i="10"/>
  <c r="P242" i="10"/>
  <c r="R242" i="10"/>
  <c r="S242" i="10"/>
  <c r="U242" i="10"/>
  <c r="V242" i="10"/>
  <c r="B243" i="10"/>
  <c r="C243" i="10"/>
  <c r="D243" i="10"/>
  <c r="E243" i="10"/>
  <c r="F243" i="10"/>
  <c r="G243" i="10"/>
  <c r="H243" i="10"/>
  <c r="I243" i="10"/>
  <c r="J243" i="10"/>
  <c r="K243" i="10"/>
  <c r="L243" i="10"/>
  <c r="M243" i="10"/>
  <c r="N243" i="10"/>
  <c r="O243" i="10"/>
  <c r="P243" i="10"/>
  <c r="R243" i="10"/>
  <c r="S243" i="10"/>
  <c r="U243" i="10"/>
  <c r="V243" i="10"/>
  <c r="B244" i="10"/>
  <c r="C244" i="10"/>
  <c r="D244" i="10"/>
  <c r="E244" i="10"/>
  <c r="F244" i="10"/>
  <c r="G244" i="10"/>
  <c r="H244" i="10"/>
  <c r="I244" i="10"/>
  <c r="J244" i="10"/>
  <c r="K244" i="10"/>
  <c r="L244" i="10"/>
  <c r="M244" i="10"/>
  <c r="N244" i="10"/>
  <c r="O244" i="10"/>
  <c r="P244" i="10"/>
  <c r="R244" i="10"/>
  <c r="S244" i="10"/>
  <c r="U244" i="10"/>
  <c r="V244" i="10"/>
  <c r="B245" i="10"/>
  <c r="C245" i="10"/>
  <c r="D245" i="10"/>
  <c r="E245" i="10"/>
  <c r="F245" i="10"/>
  <c r="G245" i="10"/>
  <c r="H245" i="10"/>
  <c r="I245" i="10"/>
  <c r="J245" i="10"/>
  <c r="K245" i="10"/>
  <c r="L245" i="10"/>
  <c r="M245" i="10"/>
  <c r="N245" i="10"/>
  <c r="O245" i="10"/>
  <c r="P245" i="10"/>
  <c r="R245" i="10"/>
  <c r="S245" i="10"/>
  <c r="U245" i="10"/>
  <c r="V245" i="10"/>
  <c r="B246" i="10"/>
  <c r="C246" i="10"/>
  <c r="D246" i="10"/>
  <c r="E246" i="10"/>
  <c r="F246" i="10"/>
  <c r="G246" i="10"/>
  <c r="H246" i="10"/>
  <c r="I246" i="10"/>
  <c r="J246" i="10"/>
  <c r="K246" i="10"/>
  <c r="L246" i="10"/>
  <c r="M246" i="10"/>
  <c r="N246" i="10"/>
  <c r="O246" i="10"/>
  <c r="P246" i="10"/>
  <c r="R246" i="10"/>
  <c r="S246" i="10"/>
  <c r="U246" i="10"/>
  <c r="V246" i="10"/>
  <c r="B247" i="10"/>
  <c r="C247" i="10"/>
  <c r="D247" i="10"/>
  <c r="E247" i="10"/>
  <c r="F247" i="10"/>
  <c r="G247" i="10"/>
  <c r="H247" i="10"/>
  <c r="I247" i="10"/>
  <c r="J247" i="10"/>
  <c r="K247" i="10"/>
  <c r="L247" i="10"/>
  <c r="M247" i="10"/>
  <c r="N247" i="10"/>
  <c r="O247" i="10"/>
  <c r="P247" i="10"/>
  <c r="R247" i="10"/>
  <c r="S247" i="10"/>
  <c r="U247" i="10"/>
  <c r="V247" i="10"/>
  <c r="B248" i="10"/>
  <c r="C248" i="10"/>
  <c r="D248" i="10"/>
  <c r="E248" i="10"/>
  <c r="F248" i="10"/>
  <c r="G248" i="10"/>
  <c r="H248" i="10"/>
  <c r="I248" i="10"/>
  <c r="J248" i="10"/>
  <c r="K248" i="10"/>
  <c r="L248" i="10"/>
  <c r="M248" i="10"/>
  <c r="N248" i="10"/>
  <c r="O248" i="10"/>
  <c r="P248" i="10"/>
  <c r="R248" i="10"/>
  <c r="U248" i="10"/>
  <c r="V248" i="10"/>
  <c r="B249" i="10"/>
  <c r="C249" i="10"/>
  <c r="D249" i="10"/>
  <c r="E249" i="10"/>
  <c r="F249" i="10"/>
  <c r="G249" i="10"/>
  <c r="H249" i="10"/>
  <c r="I249" i="10"/>
  <c r="J249" i="10"/>
  <c r="K249" i="10"/>
  <c r="L249" i="10"/>
  <c r="M249" i="10"/>
  <c r="N249" i="10"/>
  <c r="O249" i="10"/>
  <c r="P249" i="10"/>
  <c r="R249" i="10"/>
  <c r="S249" i="10"/>
  <c r="U249" i="10"/>
  <c r="V249" i="10"/>
  <c r="B250" i="10"/>
  <c r="C250" i="10"/>
  <c r="D250" i="10"/>
  <c r="E250" i="10"/>
  <c r="F250" i="10"/>
  <c r="G250" i="10"/>
  <c r="H250" i="10"/>
  <c r="I250" i="10"/>
  <c r="J250" i="10"/>
  <c r="K250" i="10"/>
  <c r="L250" i="10"/>
  <c r="M250" i="10"/>
  <c r="N250" i="10"/>
  <c r="O250" i="10"/>
  <c r="P250" i="10"/>
  <c r="R250" i="10"/>
  <c r="S250" i="10"/>
  <c r="U250" i="10"/>
  <c r="V250" i="10"/>
  <c r="B251" i="10"/>
  <c r="C251" i="10"/>
  <c r="D251" i="10"/>
  <c r="E251" i="10"/>
  <c r="F251" i="10"/>
  <c r="G251" i="10"/>
  <c r="H251" i="10"/>
  <c r="I251" i="10"/>
  <c r="J251" i="10"/>
  <c r="K251" i="10"/>
  <c r="L251" i="10"/>
  <c r="M251" i="10"/>
  <c r="N251" i="10"/>
  <c r="O251" i="10"/>
  <c r="P251" i="10"/>
  <c r="R251" i="10"/>
  <c r="S251" i="10"/>
  <c r="U251" i="10"/>
  <c r="V251" i="10"/>
  <c r="B252" i="10"/>
  <c r="C252" i="10"/>
  <c r="D252" i="10"/>
  <c r="E252" i="10"/>
  <c r="F252" i="10"/>
  <c r="G252" i="10"/>
  <c r="H252" i="10"/>
  <c r="I252" i="10"/>
  <c r="J252" i="10"/>
  <c r="K252" i="10"/>
  <c r="L252" i="10"/>
  <c r="M252" i="10"/>
  <c r="N252" i="10"/>
  <c r="O252" i="10"/>
  <c r="P252" i="10"/>
  <c r="R252" i="10"/>
  <c r="S252" i="10"/>
  <c r="U252" i="10"/>
  <c r="V252" i="10"/>
  <c r="B253" i="10"/>
  <c r="C253" i="10"/>
  <c r="D253" i="10"/>
  <c r="E253" i="10"/>
  <c r="F253" i="10"/>
  <c r="G253" i="10"/>
  <c r="H253" i="10"/>
  <c r="I253" i="10"/>
  <c r="J253" i="10"/>
  <c r="K253" i="10"/>
  <c r="L253" i="10"/>
  <c r="M253" i="10"/>
  <c r="N253" i="10"/>
  <c r="O253" i="10"/>
  <c r="P253" i="10"/>
  <c r="R253" i="10"/>
  <c r="S253" i="10"/>
  <c r="U253" i="10"/>
  <c r="V253" i="10"/>
  <c r="D16" i="7"/>
  <c r="D16" i="8" s="1"/>
  <c r="E16" i="7"/>
  <c r="E16" i="8" s="1"/>
  <c r="E42" i="8"/>
  <c r="D41" i="8"/>
  <c r="B11" i="8"/>
  <c r="B9" i="8"/>
  <c r="B21" i="8"/>
  <c r="V240" i="10"/>
  <c r="U240" i="10"/>
  <c r="R240" i="10"/>
  <c r="P240" i="10"/>
  <c r="O240" i="10"/>
  <c r="N240" i="10"/>
  <c r="M240" i="10"/>
  <c r="L240" i="10"/>
  <c r="K240" i="10"/>
  <c r="J240" i="10"/>
  <c r="I240" i="10"/>
  <c r="H240" i="10"/>
  <c r="G240" i="10"/>
  <c r="F240" i="10"/>
  <c r="E240" i="10"/>
  <c r="D240" i="10"/>
  <c r="C240" i="10"/>
  <c r="B240" i="10"/>
  <c r="V239" i="10"/>
  <c r="U239" i="10"/>
  <c r="R239" i="10"/>
  <c r="P239" i="10"/>
  <c r="O239" i="10"/>
  <c r="N239" i="10"/>
  <c r="M239" i="10"/>
  <c r="L239" i="10"/>
  <c r="K239" i="10"/>
  <c r="J239" i="10"/>
  <c r="I239" i="10"/>
  <c r="H239" i="10"/>
  <c r="G239" i="10"/>
  <c r="F239" i="10"/>
  <c r="E239" i="10"/>
  <c r="D239" i="10"/>
  <c r="C239" i="10"/>
  <c r="B239" i="10"/>
  <c r="V238" i="10"/>
  <c r="U238" i="10"/>
  <c r="R238" i="10"/>
  <c r="P238" i="10"/>
  <c r="O238" i="10"/>
  <c r="N238" i="10"/>
  <c r="M238" i="10"/>
  <c r="L238" i="10"/>
  <c r="K238" i="10"/>
  <c r="J238" i="10"/>
  <c r="I238" i="10"/>
  <c r="H238" i="10"/>
  <c r="G238" i="10"/>
  <c r="F238" i="10"/>
  <c r="E238" i="10"/>
  <c r="D238" i="10"/>
  <c r="C238" i="10"/>
  <c r="B238" i="10"/>
  <c r="V237" i="10"/>
  <c r="U237" i="10"/>
  <c r="R237" i="10"/>
  <c r="P237" i="10"/>
  <c r="O237" i="10"/>
  <c r="N237" i="10"/>
  <c r="M237" i="10"/>
  <c r="L237" i="10"/>
  <c r="K237" i="10"/>
  <c r="J237" i="10"/>
  <c r="I237" i="10"/>
  <c r="H237" i="10"/>
  <c r="G237" i="10"/>
  <c r="F237" i="10"/>
  <c r="E237" i="10"/>
  <c r="D237" i="10"/>
  <c r="C237" i="10"/>
  <c r="B237" i="10"/>
  <c r="V236" i="10"/>
  <c r="U236" i="10"/>
  <c r="R236" i="10"/>
  <c r="P236" i="10"/>
  <c r="O236" i="10"/>
  <c r="N236" i="10"/>
  <c r="M236" i="10"/>
  <c r="L236" i="10"/>
  <c r="K236" i="10"/>
  <c r="J236" i="10"/>
  <c r="I236" i="10"/>
  <c r="H236" i="10"/>
  <c r="G236" i="10"/>
  <c r="F236" i="10"/>
  <c r="E236" i="10"/>
  <c r="D236" i="10"/>
  <c r="C236" i="10"/>
  <c r="B236" i="10"/>
  <c r="V235" i="10"/>
  <c r="U235" i="10"/>
  <c r="R235" i="10"/>
  <c r="P235" i="10"/>
  <c r="O235" i="10"/>
  <c r="N235" i="10"/>
  <c r="M235" i="10"/>
  <c r="L235" i="10"/>
  <c r="K235" i="10"/>
  <c r="J235" i="10"/>
  <c r="I235" i="10"/>
  <c r="H235" i="10"/>
  <c r="G235" i="10"/>
  <c r="F235" i="10"/>
  <c r="E235" i="10"/>
  <c r="D235" i="10"/>
  <c r="C235" i="10"/>
  <c r="B235" i="10"/>
  <c r="V234" i="10"/>
  <c r="U234" i="10"/>
  <c r="R234" i="10"/>
  <c r="P234" i="10"/>
  <c r="O234" i="10"/>
  <c r="N234" i="10"/>
  <c r="M234" i="10"/>
  <c r="L234" i="10"/>
  <c r="K234" i="10"/>
  <c r="J234" i="10"/>
  <c r="I234" i="10"/>
  <c r="H234" i="10"/>
  <c r="G234" i="10"/>
  <c r="F234" i="10"/>
  <c r="E234" i="10"/>
  <c r="D234" i="10"/>
  <c r="C234" i="10"/>
  <c r="B234" i="10"/>
  <c r="V233" i="10"/>
  <c r="U233" i="10"/>
  <c r="R233" i="10"/>
  <c r="P233" i="10"/>
  <c r="O233" i="10"/>
  <c r="N233" i="10"/>
  <c r="M233" i="10"/>
  <c r="L233" i="10"/>
  <c r="K233" i="10"/>
  <c r="J233" i="10"/>
  <c r="I233" i="10"/>
  <c r="H233" i="10"/>
  <c r="G233" i="10"/>
  <c r="F233" i="10"/>
  <c r="E233" i="10"/>
  <c r="D233" i="10"/>
  <c r="C233" i="10"/>
  <c r="B233" i="10"/>
  <c r="V232" i="10"/>
  <c r="U232" i="10"/>
  <c r="R232" i="10"/>
  <c r="P232" i="10"/>
  <c r="O232" i="10"/>
  <c r="N232" i="10"/>
  <c r="M232" i="10"/>
  <c r="L232" i="10"/>
  <c r="K232" i="10"/>
  <c r="J232" i="10"/>
  <c r="I232" i="10"/>
  <c r="H232" i="10"/>
  <c r="G232" i="10"/>
  <c r="F232" i="10"/>
  <c r="E232" i="10"/>
  <c r="D232" i="10"/>
  <c r="C232" i="10"/>
  <c r="B232" i="10"/>
  <c r="V231" i="10"/>
  <c r="U231" i="10"/>
  <c r="R231" i="10"/>
  <c r="P231" i="10"/>
  <c r="O231" i="10"/>
  <c r="N231" i="10"/>
  <c r="M231" i="10"/>
  <c r="L231" i="10"/>
  <c r="K231" i="10"/>
  <c r="J231" i="10"/>
  <c r="I231" i="10"/>
  <c r="H231" i="10"/>
  <c r="G231" i="10"/>
  <c r="F231" i="10"/>
  <c r="E231" i="10"/>
  <c r="D231" i="10"/>
  <c r="C231" i="10"/>
  <c r="B231" i="10"/>
  <c r="V230" i="10"/>
  <c r="U230" i="10"/>
  <c r="R230" i="10"/>
  <c r="P230" i="10"/>
  <c r="O230" i="10"/>
  <c r="N230" i="10"/>
  <c r="M230" i="10"/>
  <c r="L230" i="10"/>
  <c r="K230" i="10"/>
  <c r="J230" i="10"/>
  <c r="I230" i="10"/>
  <c r="H230" i="10"/>
  <c r="G230" i="10"/>
  <c r="F230" i="10"/>
  <c r="E230" i="10"/>
  <c r="D230" i="10"/>
  <c r="C230" i="10"/>
  <c r="B230" i="10"/>
  <c r="V229" i="10"/>
  <c r="U229" i="10"/>
  <c r="R229" i="10"/>
  <c r="P229" i="10"/>
  <c r="O229" i="10"/>
  <c r="N229" i="10"/>
  <c r="M229" i="10"/>
  <c r="L229" i="10"/>
  <c r="K229" i="10"/>
  <c r="J229" i="10"/>
  <c r="I229" i="10"/>
  <c r="H229" i="10"/>
  <c r="G229" i="10"/>
  <c r="F229" i="10"/>
  <c r="E229" i="10"/>
  <c r="D229" i="10"/>
  <c r="C229" i="10"/>
  <c r="B229" i="10"/>
  <c r="V228" i="10"/>
  <c r="U228" i="10"/>
  <c r="R228" i="10"/>
  <c r="P228" i="10"/>
  <c r="O228" i="10"/>
  <c r="N228" i="10"/>
  <c r="M228" i="10"/>
  <c r="L228" i="10"/>
  <c r="K228" i="10"/>
  <c r="J228" i="10"/>
  <c r="I228" i="10"/>
  <c r="H228" i="10"/>
  <c r="G228" i="10"/>
  <c r="F228" i="10"/>
  <c r="E228" i="10"/>
  <c r="D228" i="10"/>
  <c r="C228" i="10"/>
  <c r="B228" i="10"/>
  <c r="V227" i="10"/>
  <c r="U227" i="10"/>
  <c r="R227" i="10"/>
  <c r="P227" i="10"/>
  <c r="O227" i="10"/>
  <c r="N227" i="10"/>
  <c r="M227" i="10"/>
  <c r="L227" i="10"/>
  <c r="K227" i="10"/>
  <c r="J227" i="10"/>
  <c r="I227" i="10"/>
  <c r="H227" i="10"/>
  <c r="G227" i="10"/>
  <c r="F227" i="10"/>
  <c r="E227" i="10"/>
  <c r="D227" i="10"/>
  <c r="C227" i="10"/>
  <c r="B227" i="10"/>
  <c r="V226" i="10"/>
  <c r="U226" i="10"/>
  <c r="R226" i="10"/>
  <c r="P226" i="10"/>
  <c r="O226" i="10"/>
  <c r="N226" i="10"/>
  <c r="M226" i="10"/>
  <c r="L226" i="10"/>
  <c r="K226" i="10"/>
  <c r="J226" i="10"/>
  <c r="I226" i="10"/>
  <c r="H226" i="10"/>
  <c r="G226" i="10"/>
  <c r="F226" i="10"/>
  <c r="E226" i="10"/>
  <c r="D226" i="10"/>
  <c r="C226" i="10"/>
  <c r="B226" i="10"/>
  <c r="V225" i="10"/>
  <c r="U225" i="10"/>
  <c r="R225" i="10"/>
  <c r="P225" i="10"/>
  <c r="O225" i="10"/>
  <c r="N225" i="10"/>
  <c r="M225" i="10"/>
  <c r="L225" i="10"/>
  <c r="K225" i="10"/>
  <c r="J225" i="10"/>
  <c r="I225" i="10"/>
  <c r="H225" i="10"/>
  <c r="G225" i="10"/>
  <c r="F225" i="10"/>
  <c r="E225" i="10"/>
  <c r="D225" i="10"/>
  <c r="C225" i="10"/>
  <c r="B225" i="10"/>
  <c r="V224" i="10"/>
  <c r="U224" i="10"/>
  <c r="R224" i="10"/>
  <c r="P224" i="10"/>
  <c r="O224" i="10"/>
  <c r="N224" i="10"/>
  <c r="M224" i="10"/>
  <c r="L224" i="10"/>
  <c r="K224" i="10"/>
  <c r="J224" i="10"/>
  <c r="I224" i="10"/>
  <c r="H224" i="10"/>
  <c r="G224" i="10"/>
  <c r="F224" i="10"/>
  <c r="E224" i="10"/>
  <c r="D224" i="10"/>
  <c r="C224" i="10"/>
  <c r="B224" i="10"/>
  <c r="V223" i="10"/>
  <c r="U223" i="10"/>
  <c r="R223" i="10"/>
  <c r="P223" i="10"/>
  <c r="O223" i="10"/>
  <c r="N223" i="10"/>
  <c r="M223" i="10"/>
  <c r="L223" i="10"/>
  <c r="K223" i="10"/>
  <c r="J223" i="10"/>
  <c r="I223" i="10"/>
  <c r="H223" i="10"/>
  <c r="G223" i="10"/>
  <c r="F223" i="10"/>
  <c r="E223" i="10"/>
  <c r="D223" i="10"/>
  <c r="C223" i="10"/>
  <c r="B223" i="10"/>
  <c r="V222" i="10"/>
  <c r="U222" i="10"/>
  <c r="R222" i="10"/>
  <c r="P222" i="10"/>
  <c r="O222" i="10"/>
  <c r="N222" i="10"/>
  <c r="M222" i="10"/>
  <c r="L222" i="10"/>
  <c r="K222" i="10"/>
  <c r="J222" i="10"/>
  <c r="I222" i="10"/>
  <c r="H222" i="10"/>
  <c r="G222" i="10"/>
  <c r="F222" i="10"/>
  <c r="E222" i="10"/>
  <c r="D222" i="10"/>
  <c r="C222" i="10"/>
  <c r="B222" i="10"/>
  <c r="V221" i="10"/>
  <c r="U221" i="10"/>
  <c r="R221" i="10"/>
  <c r="Q221" i="10"/>
  <c r="P221" i="10"/>
  <c r="O221" i="10"/>
  <c r="N221" i="10"/>
  <c r="M221" i="10"/>
  <c r="L221" i="10"/>
  <c r="K221" i="10"/>
  <c r="J221" i="10"/>
  <c r="I221" i="10"/>
  <c r="H221" i="10"/>
  <c r="G221" i="10"/>
  <c r="F221" i="10"/>
  <c r="E221" i="10"/>
  <c r="D221" i="10"/>
  <c r="C221" i="10"/>
  <c r="B221" i="10"/>
  <c r="V220" i="10"/>
  <c r="U220" i="10"/>
  <c r="R220" i="10"/>
  <c r="Q220" i="10"/>
  <c r="P220" i="10"/>
  <c r="O220" i="10"/>
  <c r="N220" i="10"/>
  <c r="M220" i="10"/>
  <c r="L220" i="10"/>
  <c r="K220" i="10"/>
  <c r="J220" i="10"/>
  <c r="I220" i="10"/>
  <c r="H220" i="10"/>
  <c r="G220" i="10"/>
  <c r="F220" i="10"/>
  <c r="E220" i="10"/>
  <c r="D220" i="10"/>
  <c r="C220" i="10"/>
  <c r="B220" i="10"/>
  <c r="V219" i="10"/>
  <c r="U219" i="10"/>
  <c r="R219" i="10"/>
  <c r="Q219" i="10"/>
  <c r="P219" i="10"/>
  <c r="O219" i="10"/>
  <c r="N219" i="10"/>
  <c r="M219" i="10"/>
  <c r="L219" i="10"/>
  <c r="K219" i="10"/>
  <c r="J219" i="10"/>
  <c r="I219" i="10"/>
  <c r="H219" i="10"/>
  <c r="G219" i="10"/>
  <c r="F219" i="10"/>
  <c r="E219" i="10"/>
  <c r="D219" i="10"/>
  <c r="C219" i="10"/>
  <c r="B219" i="10"/>
  <c r="V218" i="10"/>
  <c r="U218" i="10"/>
  <c r="R218" i="10"/>
  <c r="Q218" i="10"/>
  <c r="P218" i="10"/>
  <c r="O218" i="10"/>
  <c r="N218" i="10"/>
  <c r="M218" i="10"/>
  <c r="L218" i="10"/>
  <c r="K218" i="10"/>
  <c r="J218" i="10"/>
  <c r="I218" i="10"/>
  <c r="H218" i="10"/>
  <c r="G218" i="10"/>
  <c r="F218" i="10"/>
  <c r="E218" i="10"/>
  <c r="D218" i="10"/>
  <c r="C218" i="10"/>
  <c r="B218" i="10"/>
  <c r="V217" i="10"/>
  <c r="U217" i="10"/>
  <c r="R217" i="10"/>
  <c r="Q217" i="10"/>
  <c r="P217" i="10"/>
  <c r="O217" i="10"/>
  <c r="N217" i="10"/>
  <c r="M217" i="10"/>
  <c r="L217" i="10"/>
  <c r="K217" i="10"/>
  <c r="J217" i="10"/>
  <c r="I217" i="10"/>
  <c r="H217" i="10"/>
  <c r="G217" i="10"/>
  <c r="F217" i="10"/>
  <c r="E217" i="10"/>
  <c r="D217" i="10"/>
  <c r="C217" i="10"/>
  <c r="B217" i="10"/>
  <c r="V216" i="10"/>
  <c r="U216" i="10"/>
  <c r="R216" i="10"/>
  <c r="Q216" i="10"/>
  <c r="P216" i="10"/>
  <c r="O216" i="10"/>
  <c r="N216" i="10"/>
  <c r="M216" i="10"/>
  <c r="L216" i="10"/>
  <c r="K216" i="10"/>
  <c r="J216" i="10"/>
  <c r="I216" i="10"/>
  <c r="H216" i="10"/>
  <c r="G216" i="10"/>
  <c r="F216" i="10"/>
  <c r="E216" i="10"/>
  <c r="D216" i="10"/>
  <c r="C216" i="10"/>
  <c r="B216" i="10"/>
  <c r="V215" i="10"/>
  <c r="U215" i="10"/>
  <c r="R215" i="10"/>
  <c r="Q215" i="10"/>
  <c r="P215" i="10"/>
  <c r="O215" i="10"/>
  <c r="N215" i="10"/>
  <c r="M215" i="10"/>
  <c r="L215" i="10"/>
  <c r="K215" i="10"/>
  <c r="J215" i="10"/>
  <c r="I215" i="10"/>
  <c r="H215" i="10"/>
  <c r="G215" i="10"/>
  <c r="F215" i="10"/>
  <c r="E215" i="10"/>
  <c r="D215" i="10"/>
  <c r="C215" i="10"/>
  <c r="B215" i="10"/>
  <c r="V214" i="10"/>
  <c r="U214" i="10"/>
  <c r="R214" i="10"/>
  <c r="Q214" i="10"/>
  <c r="P214" i="10"/>
  <c r="O214" i="10"/>
  <c r="N214" i="10"/>
  <c r="M214" i="10"/>
  <c r="L214" i="10"/>
  <c r="K214" i="10"/>
  <c r="J214" i="10"/>
  <c r="I214" i="10"/>
  <c r="H214" i="10"/>
  <c r="G214" i="10"/>
  <c r="F214" i="10"/>
  <c r="E214" i="10"/>
  <c r="D214" i="10"/>
  <c r="C214" i="10"/>
  <c r="B214" i="10"/>
  <c r="V213" i="10"/>
  <c r="U213" i="10"/>
  <c r="R213" i="10"/>
  <c r="Q213" i="10"/>
  <c r="P213" i="10"/>
  <c r="O213" i="10"/>
  <c r="N213" i="10"/>
  <c r="M213" i="10"/>
  <c r="L213" i="10"/>
  <c r="K213" i="10"/>
  <c r="J213" i="10"/>
  <c r="I213" i="10"/>
  <c r="H213" i="10"/>
  <c r="G213" i="10"/>
  <c r="F213" i="10"/>
  <c r="E213" i="10"/>
  <c r="D213" i="10"/>
  <c r="C213" i="10"/>
  <c r="B213" i="10"/>
  <c r="V212" i="10"/>
  <c r="U212" i="10"/>
  <c r="R212" i="10"/>
  <c r="Q212" i="10"/>
  <c r="P212" i="10"/>
  <c r="O212" i="10"/>
  <c r="N212" i="10"/>
  <c r="M212" i="10"/>
  <c r="L212" i="10"/>
  <c r="K212" i="10"/>
  <c r="J212" i="10"/>
  <c r="I212" i="10"/>
  <c r="H212" i="10"/>
  <c r="G212" i="10"/>
  <c r="F212" i="10"/>
  <c r="E212" i="10"/>
  <c r="D212" i="10"/>
  <c r="C212" i="10"/>
  <c r="B212" i="10"/>
  <c r="V211" i="10"/>
  <c r="U211" i="10"/>
  <c r="R211" i="10"/>
  <c r="Q211" i="10"/>
  <c r="P211" i="10"/>
  <c r="O211" i="10"/>
  <c r="N211" i="10"/>
  <c r="M211" i="10"/>
  <c r="L211" i="10"/>
  <c r="K211" i="10"/>
  <c r="J211" i="10"/>
  <c r="I211" i="10"/>
  <c r="H211" i="10"/>
  <c r="G211" i="10"/>
  <c r="F211" i="10"/>
  <c r="E211" i="10"/>
  <c r="D211" i="10"/>
  <c r="C211" i="10"/>
  <c r="B211" i="10"/>
  <c r="V210" i="10"/>
  <c r="U210" i="10"/>
  <c r="R210" i="10"/>
  <c r="Q210" i="10"/>
  <c r="P210" i="10"/>
  <c r="O210" i="10"/>
  <c r="N210" i="10"/>
  <c r="M210" i="10"/>
  <c r="L210" i="10"/>
  <c r="K210" i="10"/>
  <c r="J210" i="10"/>
  <c r="I210" i="10"/>
  <c r="H210" i="10"/>
  <c r="G210" i="10"/>
  <c r="F210" i="10"/>
  <c r="E210" i="10"/>
  <c r="D210" i="10"/>
  <c r="C210" i="10"/>
  <c r="B210" i="10"/>
  <c r="V209" i="10"/>
  <c r="U209" i="10"/>
  <c r="R209" i="10"/>
  <c r="Q209" i="10"/>
  <c r="P209" i="10"/>
  <c r="O209" i="10"/>
  <c r="N209" i="10"/>
  <c r="M209" i="10"/>
  <c r="L209" i="10"/>
  <c r="K209" i="10"/>
  <c r="J209" i="10"/>
  <c r="I209" i="10"/>
  <c r="H209" i="10"/>
  <c r="G209" i="10"/>
  <c r="F209" i="10"/>
  <c r="E209" i="10"/>
  <c r="D209" i="10"/>
  <c r="C209" i="10"/>
  <c r="B209" i="10"/>
  <c r="V208" i="10"/>
  <c r="U208" i="10"/>
  <c r="R208" i="10"/>
  <c r="Q208" i="10"/>
  <c r="P208" i="10"/>
  <c r="O208" i="10"/>
  <c r="N208" i="10"/>
  <c r="M208" i="10"/>
  <c r="L208" i="10"/>
  <c r="K208" i="10"/>
  <c r="J208" i="10"/>
  <c r="I208" i="10"/>
  <c r="H208" i="10"/>
  <c r="G208" i="10"/>
  <c r="F208" i="10"/>
  <c r="E208" i="10"/>
  <c r="D208" i="10"/>
  <c r="C208" i="10"/>
  <c r="B208" i="10"/>
  <c r="V207" i="10"/>
  <c r="U207" i="10"/>
  <c r="R207" i="10"/>
  <c r="Q207" i="10"/>
  <c r="P207" i="10"/>
  <c r="O207" i="10"/>
  <c r="N207" i="10"/>
  <c r="M207" i="10"/>
  <c r="L207" i="10"/>
  <c r="K207" i="10"/>
  <c r="J207" i="10"/>
  <c r="I207" i="10"/>
  <c r="H207" i="10"/>
  <c r="G207" i="10"/>
  <c r="F207" i="10"/>
  <c r="E207" i="10"/>
  <c r="D207" i="10"/>
  <c r="C207" i="10"/>
  <c r="B207" i="10"/>
  <c r="V206" i="10"/>
  <c r="U206" i="10"/>
  <c r="R206" i="10"/>
  <c r="Q206" i="10"/>
  <c r="P206" i="10"/>
  <c r="O206" i="10"/>
  <c r="N206" i="10"/>
  <c r="M206" i="10"/>
  <c r="L206" i="10"/>
  <c r="K206" i="10"/>
  <c r="J206" i="10"/>
  <c r="I206" i="10"/>
  <c r="H206" i="10"/>
  <c r="G206" i="10"/>
  <c r="F206" i="10"/>
  <c r="E206" i="10"/>
  <c r="D206" i="10"/>
  <c r="C206" i="10"/>
  <c r="B206" i="10"/>
  <c r="V205" i="10"/>
  <c r="U205" i="10"/>
  <c r="R205" i="10"/>
  <c r="Q205" i="10"/>
  <c r="P205" i="10"/>
  <c r="O205" i="10"/>
  <c r="N205" i="10"/>
  <c r="M205" i="10"/>
  <c r="L205" i="10"/>
  <c r="K205" i="10"/>
  <c r="J205" i="10"/>
  <c r="I205" i="10"/>
  <c r="H205" i="10"/>
  <c r="G205" i="10"/>
  <c r="F205" i="10"/>
  <c r="E205" i="10"/>
  <c r="D205" i="10"/>
  <c r="C205" i="10"/>
  <c r="B205" i="10"/>
  <c r="V204" i="10"/>
  <c r="U204" i="10"/>
  <c r="R204" i="10"/>
  <c r="Q204" i="10"/>
  <c r="P204" i="10"/>
  <c r="O204" i="10"/>
  <c r="N204" i="10"/>
  <c r="M204" i="10"/>
  <c r="L204" i="10"/>
  <c r="K204" i="10"/>
  <c r="J204" i="10"/>
  <c r="I204" i="10"/>
  <c r="H204" i="10"/>
  <c r="G204" i="10"/>
  <c r="F204" i="10"/>
  <c r="E204" i="10"/>
  <c r="D204" i="10"/>
  <c r="C204" i="10"/>
  <c r="B204" i="10"/>
  <c r="V203" i="10"/>
  <c r="U203" i="10"/>
  <c r="R203" i="10"/>
  <c r="Q203" i="10"/>
  <c r="P203" i="10"/>
  <c r="O203" i="10"/>
  <c r="N203" i="10"/>
  <c r="M203" i="10"/>
  <c r="L203" i="10"/>
  <c r="K203" i="10"/>
  <c r="J203" i="10"/>
  <c r="I203" i="10"/>
  <c r="H203" i="10"/>
  <c r="G203" i="10"/>
  <c r="F203" i="10"/>
  <c r="E203" i="10"/>
  <c r="D203" i="10"/>
  <c r="C203" i="10"/>
  <c r="B203" i="10"/>
  <c r="V202" i="10"/>
  <c r="U202" i="10"/>
  <c r="R202" i="10"/>
  <c r="Q202" i="10"/>
  <c r="P202" i="10"/>
  <c r="O202" i="10"/>
  <c r="N202" i="10"/>
  <c r="M202" i="10"/>
  <c r="L202" i="10"/>
  <c r="K202" i="10"/>
  <c r="J202" i="10"/>
  <c r="I202" i="10"/>
  <c r="H202" i="10"/>
  <c r="G202" i="10"/>
  <c r="F202" i="10"/>
  <c r="E202" i="10"/>
  <c r="D202" i="10"/>
  <c r="C202" i="10"/>
  <c r="B202" i="10"/>
  <c r="V201" i="10"/>
  <c r="U201" i="10"/>
  <c r="R201" i="10"/>
  <c r="Q201" i="10"/>
  <c r="P201" i="10"/>
  <c r="O201" i="10"/>
  <c r="N201" i="10"/>
  <c r="M201" i="10"/>
  <c r="L201" i="10"/>
  <c r="K201" i="10"/>
  <c r="J201" i="10"/>
  <c r="I201" i="10"/>
  <c r="H201" i="10"/>
  <c r="G201" i="10"/>
  <c r="F201" i="10"/>
  <c r="E201" i="10"/>
  <c r="D201" i="10"/>
  <c r="C201" i="10"/>
  <c r="B201" i="10"/>
  <c r="V200" i="10"/>
  <c r="U200" i="10"/>
  <c r="R200" i="10"/>
  <c r="Q200" i="10"/>
  <c r="P200" i="10"/>
  <c r="O200" i="10"/>
  <c r="N200" i="10"/>
  <c r="M200" i="10"/>
  <c r="L200" i="10"/>
  <c r="K200" i="10"/>
  <c r="J200" i="10"/>
  <c r="I200" i="10"/>
  <c r="H200" i="10"/>
  <c r="G200" i="10"/>
  <c r="F200" i="10"/>
  <c r="E200" i="10"/>
  <c r="D200" i="10"/>
  <c r="C200" i="10"/>
  <c r="B200" i="10"/>
  <c r="V199" i="10"/>
  <c r="U199" i="10"/>
  <c r="R199" i="10"/>
  <c r="Q199" i="10"/>
  <c r="P199" i="10"/>
  <c r="O199" i="10"/>
  <c r="N199" i="10"/>
  <c r="M199" i="10"/>
  <c r="L199" i="10"/>
  <c r="K199" i="10"/>
  <c r="J199" i="10"/>
  <c r="I199" i="10"/>
  <c r="H199" i="10"/>
  <c r="G199" i="10"/>
  <c r="F199" i="10"/>
  <c r="E199" i="10"/>
  <c r="D199" i="10"/>
  <c r="C199" i="10"/>
  <c r="B199" i="10"/>
  <c r="V198" i="10"/>
  <c r="U198" i="10"/>
  <c r="R198" i="10"/>
  <c r="Q198" i="10"/>
  <c r="P198" i="10"/>
  <c r="O198" i="10"/>
  <c r="N198" i="10"/>
  <c r="M198" i="10"/>
  <c r="L198" i="10"/>
  <c r="K198" i="10"/>
  <c r="J198" i="10"/>
  <c r="I198" i="10"/>
  <c r="H198" i="10"/>
  <c r="G198" i="10"/>
  <c r="F198" i="10"/>
  <c r="E198" i="10"/>
  <c r="D198" i="10"/>
  <c r="C198" i="10"/>
  <c r="B198" i="10"/>
  <c r="V197" i="10"/>
  <c r="U197" i="10"/>
  <c r="R197" i="10"/>
  <c r="Q197" i="10"/>
  <c r="P197" i="10"/>
  <c r="O197" i="10"/>
  <c r="N197" i="10"/>
  <c r="M197" i="10"/>
  <c r="L197" i="10"/>
  <c r="K197" i="10"/>
  <c r="J197" i="10"/>
  <c r="I197" i="10"/>
  <c r="H197" i="10"/>
  <c r="G197" i="10"/>
  <c r="F197" i="10"/>
  <c r="E197" i="10"/>
  <c r="D197" i="10"/>
  <c r="C197" i="10"/>
  <c r="B197" i="10"/>
  <c r="V196" i="10"/>
  <c r="U196" i="10"/>
  <c r="R196" i="10"/>
  <c r="Q196" i="10"/>
  <c r="P196" i="10"/>
  <c r="O196" i="10"/>
  <c r="N196" i="10"/>
  <c r="M196" i="10"/>
  <c r="L196" i="10"/>
  <c r="K196" i="10"/>
  <c r="J196" i="10"/>
  <c r="I196" i="10"/>
  <c r="H196" i="10"/>
  <c r="G196" i="10"/>
  <c r="F196" i="10"/>
  <c r="E196" i="10"/>
  <c r="D196" i="10"/>
  <c r="C196" i="10"/>
  <c r="B196" i="10"/>
  <c r="V195" i="10"/>
  <c r="U195" i="10"/>
  <c r="R195" i="10"/>
  <c r="Q195" i="10"/>
  <c r="P195" i="10"/>
  <c r="O195" i="10"/>
  <c r="N195" i="10"/>
  <c r="M195" i="10"/>
  <c r="L195" i="10"/>
  <c r="K195" i="10"/>
  <c r="J195" i="10"/>
  <c r="I195" i="10"/>
  <c r="H195" i="10"/>
  <c r="G195" i="10"/>
  <c r="F195" i="10"/>
  <c r="E195" i="10"/>
  <c r="D195" i="10"/>
  <c r="C195" i="10"/>
  <c r="B195" i="10"/>
  <c r="V194" i="10"/>
  <c r="U194" i="10"/>
  <c r="R194" i="10"/>
  <c r="Q194" i="10"/>
  <c r="P194" i="10"/>
  <c r="O194" i="10"/>
  <c r="N194" i="10"/>
  <c r="M194" i="10"/>
  <c r="L194" i="10"/>
  <c r="K194" i="10"/>
  <c r="J194" i="10"/>
  <c r="I194" i="10"/>
  <c r="H194" i="10"/>
  <c r="G194" i="10"/>
  <c r="F194" i="10"/>
  <c r="E194" i="10"/>
  <c r="D194" i="10"/>
  <c r="C194" i="10"/>
  <c r="B194" i="10"/>
  <c r="V193" i="10"/>
  <c r="U193" i="10"/>
  <c r="R193" i="10"/>
  <c r="Q193" i="10"/>
  <c r="P193" i="10"/>
  <c r="O193" i="10"/>
  <c r="N193" i="10"/>
  <c r="M193" i="10"/>
  <c r="L193" i="10"/>
  <c r="K193" i="10"/>
  <c r="J193" i="10"/>
  <c r="I193" i="10"/>
  <c r="H193" i="10"/>
  <c r="G193" i="10"/>
  <c r="F193" i="10"/>
  <c r="E193" i="10"/>
  <c r="D193" i="10"/>
  <c r="C193" i="10"/>
  <c r="B193" i="10"/>
  <c r="V192" i="10"/>
  <c r="U192" i="10"/>
  <c r="R192" i="10"/>
  <c r="Q192" i="10"/>
  <c r="P192" i="10"/>
  <c r="O192" i="10"/>
  <c r="N192" i="10"/>
  <c r="M192" i="10"/>
  <c r="L192" i="10"/>
  <c r="K192" i="10"/>
  <c r="J192" i="10"/>
  <c r="I192" i="10"/>
  <c r="H192" i="10"/>
  <c r="G192" i="10"/>
  <c r="F192" i="10"/>
  <c r="E192" i="10"/>
  <c r="D192" i="10"/>
  <c r="C192" i="10"/>
  <c r="B192" i="10"/>
  <c r="V191" i="10"/>
  <c r="U191" i="10"/>
  <c r="R191" i="10"/>
  <c r="Q191" i="10"/>
  <c r="P191" i="10"/>
  <c r="O191" i="10"/>
  <c r="N191" i="10"/>
  <c r="M191" i="10"/>
  <c r="L191" i="10"/>
  <c r="K191" i="10"/>
  <c r="J191" i="10"/>
  <c r="I191" i="10"/>
  <c r="H191" i="10"/>
  <c r="G191" i="10"/>
  <c r="F191" i="10"/>
  <c r="E191" i="10"/>
  <c r="D191" i="10"/>
  <c r="C191" i="10"/>
  <c r="B191" i="10"/>
  <c r="V190" i="10"/>
  <c r="U190" i="10"/>
  <c r="R190" i="10"/>
  <c r="Q190" i="10"/>
  <c r="P190" i="10"/>
  <c r="O190" i="10"/>
  <c r="N190" i="10"/>
  <c r="M190" i="10"/>
  <c r="L190" i="10"/>
  <c r="K190" i="10"/>
  <c r="J190" i="10"/>
  <c r="I190" i="10"/>
  <c r="H190" i="10"/>
  <c r="G190" i="10"/>
  <c r="F190" i="10"/>
  <c r="E190" i="10"/>
  <c r="D190" i="10"/>
  <c r="C190" i="10"/>
  <c r="B190" i="10"/>
  <c r="V189" i="10"/>
  <c r="U189" i="10"/>
  <c r="R189" i="10"/>
  <c r="Q189" i="10"/>
  <c r="P189" i="10"/>
  <c r="O189" i="10"/>
  <c r="N189" i="10"/>
  <c r="M189" i="10"/>
  <c r="L189" i="10"/>
  <c r="K189" i="10"/>
  <c r="J189" i="10"/>
  <c r="I189" i="10"/>
  <c r="H189" i="10"/>
  <c r="G189" i="10"/>
  <c r="F189" i="10"/>
  <c r="E189" i="10"/>
  <c r="D189" i="10"/>
  <c r="C189" i="10"/>
  <c r="B189" i="10"/>
  <c r="V188" i="10"/>
  <c r="U188" i="10"/>
  <c r="R188" i="10"/>
  <c r="Q188" i="10"/>
  <c r="P188" i="10"/>
  <c r="O188" i="10"/>
  <c r="N188" i="10"/>
  <c r="M188" i="10"/>
  <c r="L188" i="10"/>
  <c r="K188" i="10"/>
  <c r="J188" i="10"/>
  <c r="I188" i="10"/>
  <c r="H188" i="10"/>
  <c r="G188" i="10"/>
  <c r="F188" i="10"/>
  <c r="E188" i="10"/>
  <c r="D188" i="10"/>
  <c r="C188" i="10"/>
  <c r="B188" i="10"/>
  <c r="V187" i="10"/>
  <c r="U187" i="10"/>
  <c r="R187" i="10"/>
  <c r="Q187" i="10"/>
  <c r="P187" i="10"/>
  <c r="O187" i="10"/>
  <c r="N187" i="10"/>
  <c r="M187" i="10"/>
  <c r="L187" i="10"/>
  <c r="K187" i="10"/>
  <c r="J187" i="10"/>
  <c r="I187" i="10"/>
  <c r="H187" i="10"/>
  <c r="G187" i="10"/>
  <c r="F187" i="10"/>
  <c r="E187" i="10"/>
  <c r="D187" i="10"/>
  <c r="C187" i="10"/>
  <c r="B187" i="10"/>
  <c r="V186" i="10"/>
  <c r="U186" i="10"/>
  <c r="R186" i="10"/>
  <c r="Q186" i="10"/>
  <c r="P186" i="10"/>
  <c r="O186" i="10"/>
  <c r="N186" i="10"/>
  <c r="M186" i="10"/>
  <c r="L186" i="10"/>
  <c r="K186" i="10"/>
  <c r="J186" i="10"/>
  <c r="I186" i="10"/>
  <c r="H186" i="10"/>
  <c r="G186" i="10"/>
  <c r="F186" i="10"/>
  <c r="E186" i="10"/>
  <c r="D186" i="10"/>
  <c r="C186" i="10"/>
  <c r="B186" i="10"/>
  <c r="V185" i="10"/>
  <c r="U185" i="10"/>
  <c r="R185" i="10"/>
  <c r="Q185" i="10"/>
  <c r="P185" i="10"/>
  <c r="O185" i="10"/>
  <c r="N185" i="10"/>
  <c r="M185" i="10"/>
  <c r="L185" i="10"/>
  <c r="K185" i="10"/>
  <c r="J185" i="10"/>
  <c r="I185" i="10"/>
  <c r="H185" i="10"/>
  <c r="G185" i="10"/>
  <c r="F185" i="10"/>
  <c r="E185" i="10"/>
  <c r="D185" i="10"/>
  <c r="C185" i="10"/>
  <c r="B185" i="10"/>
  <c r="V184" i="10"/>
  <c r="U184" i="10"/>
  <c r="R184" i="10"/>
  <c r="Q184" i="10"/>
  <c r="P184" i="10"/>
  <c r="O184" i="10"/>
  <c r="N184" i="10"/>
  <c r="M184" i="10"/>
  <c r="L184" i="10"/>
  <c r="K184" i="10"/>
  <c r="J184" i="10"/>
  <c r="I184" i="10"/>
  <c r="H184" i="10"/>
  <c r="G184" i="10"/>
  <c r="F184" i="10"/>
  <c r="E184" i="10"/>
  <c r="D184" i="10"/>
  <c r="C184" i="10"/>
  <c r="B184" i="10"/>
  <c r="V183" i="10"/>
  <c r="U183" i="10"/>
  <c r="R183" i="10"/>
  <c r="Q183" i="10"/>
  <c r="P183" i="10"/>
  <c r="O183" i="10"/>
  <c r="N183" i="10"/>
  <c r="M183" i="10"/>
  <c r="L183" i="10"/>
  <c r="K183" i="10"/>
  <c r="J183" i="10"/>
  <c r="I183" i="10"/>
  <c r="H183" i="10"/>
  <c r="G183" i="10"/>
  <c r="F183" i="10"/>
  <c r="E183" i="10"/>
  <c r="D183" i="10"/>
  <c r="C183" i="10"/>
  <c r="B183" i="10"/>
  <c r="V182" i="10"/>
  <c r="U182" i="10"/>
  <c r="R182" i="10"/>
  <c r="Q182" i="10"/>
  <c r="P182" i="10"/>
  <c r="O182" i="10"/>
  <c r="N182" i="10"/>
  <c r="M182" i="10"/>
  <c r="L182" i="10"/>
  <c r="K182" i="10"/>
  <c r="J182" i="10"/>
  <c r="I182" i="10"/>
  <c r="H182" i="10"/>
  <c r="G182" i="10"/>
  <c r="F182" i="10"/>
  <c r="E182" i="10"/>
  <c r="D182" i="10"/>
  <c r="C182" i="10"/>
  <c r="B182" i="10"/>
  <c r="V181" i="10"/>
  <c r="U181" i="10"/>
  <c r="R181" i="10"/>
  <c r="Q181" i="10"/>
  <c r="P181" i="10"/>
  <c r="O181" i="10"/>
  <c r="N181" i="10"/>
  <c r="M181" i="10"/>
  <c r="L181" i="10"/>
  <c r="K181" i="10"/>
  <c r="J181" i="10"/>
  <c r="I181" i="10"/>
  <c r="H181" i="10"/>
  <c r="G181" i="10"/>
  <c r="F181" i="10"/>
  <c r="E181" i="10"/>
  <c r="D181" i="10"/>
  <c r="C181" i="10"/>
  <c r="B181" i="10"/>
  <c r="V180" i="10"/>
  <c r="U180" i="10"/>
  <c r="R180" i="10"/>
  <c r="Q180" i="10"/>
  <c r="P180" i="10"/>
  <c r="O180" i="10"/>
  <c r="N180" i="10"/>
  <c r="M180" i="10"/>
  <c r="L180" i="10"/>
  <c r="K180" i="10"/>
  <c r="J180" i="10"/>
  <c r="I180" i="10"/>
  <c r="H180" i="10"/>
  <c r="G180" i="10"/>
  <c r="F180" i="10"/>
  <c r="E180" i="10"/>
  <c r="D180" i="10"/>
  <c r="C180" i="10"/>
  <c r="B180" i="10"/>
  <c r="V179" i="10"/>
  <c r="U179" i="10"/>
  <c r="R179" i="10"/>
  <c r="Q179" i="10"/>
  <c r="P179" i="10"/>
  <c r="O179" i="10"/>
  <c r="N179" i="10"/>
  <c r="M179" i="10"/>
  <c r="L179" i="10"/>
  <c r="K179" i="10"/>
  <c r="J179" i="10"/>
  <c r="I179" i="10"/>
  <c r="H179" i="10"/>
  <c r="G179" i="10"/>
  <c r="F179" i="10"/>
  <c r="E179" i="10"/>
  <c r="D179" i="10"/>
  <c r="C179" i="10"/>
  <c r="B179" i="10"/>
  <c r="V178" i="10"/>
  <c r="U178" i="10"/>
  <c r="R178" i="10"/>
  <c r="Q178" i="10"/>
  <c r="P178" i="10"/>
  <c r="O178" i="10"/>
  <c r="N178" i="10"/>
  <c r="M178" i="10"/>
  <c r="L178" i="10"/>
  <c r="K178" i="10"/>
  <c r="J178" i="10"/>
  <c r="I178" i="10"/>
  <c r="H178" i="10"/>
  <c r="G178" i="10"/>
  <c r="F178" i="10"/>
  <c r="E178" i="10"/>
  <c r="D178" i="10"/>
  <c r="C178" i="10"/>
  <c r="B178" i="10"/>
  <c r="V177" i="10"/>
  <c r="U177" i="10"/>
  <c r="R177" i="10"/>
  <c r="Q177" i="10"/>
  <c r="P177" i="10"/>
  <c r="O177" i="10"/>
  <c r="N177" i="10"/>
  <c r="M177" i="10"/>
  <c r="L177" i="10"/>
  <c r="K177" i="10"/>
  <c r="J177" i="10"/>
  <c r="I177" i="10"/>
  <c r="H177" i="10"/>
  <c r="G177" i="10"/>
  <c r="F177" i="10"/>
  <c r="E177" i="10"/>
  <c r="D177" i="10"/>
  <c r="C177" i="10"/>
  <c r="B177" i="10"/>
  <c r="V176" i="10"/>
  <c r="U176" i="10"/>
  <c r="R176" i="10"/>
  <c r="Q176" i="10"/>
  <c r="P176" i="10"/>
  <c r="O176" i="10"/>
  <c r="N176" i="10"/>
  <c r="M176" i="10"/>
  <c r="L176" i="10"/>
  <c r="K176" i="10"/>
  <c r="J176" i="10"/>
  <c r="I176" i="10"/>
  <c r="H176" i="10"/>
  <c r="G176" i="10"/>
  <c r="F176" i="10"/>
  <c r="E176" i="10"/>
  <c r="D176" i="10"/>
  <c r="C176" i="10"/>
  <c r="B176" i="10"/>
  <c r="V175" i="10"/>
  <c r="U175" i="10"/>
  <c r="R175" i="10"/>
  <c r="Q175" i="10"/>
  <c r="P175" i="10"/>
  <c r="O175" i="10"/>
  <c r="N175" i="10"/>
  <c r="M175" i="10"/>
  <c r="L175" i="10"/>
  <c r="K175" i="10"/>
  <c r="J175" i="10"/>
  <c r="I175" i="10"/>
  <c r="H175" i="10"/>
  <c r="G175" i="10"/>
  <c r="F175" i="10"/>
  <c r="E175" i="10"/>
  <c r="D175" i="10"/>
  <c r="C175" i="10"/>
  <c r="B175" i="10"/>
  <c r="V174" i="10"/>
  <c r="U174" i="10"/>
  <c r="R174" i="10"/>
  <c r="Q174" i="10"/>
  <c r="P174" i="10"/>
  <c r="O174" i="10"/>
  <c r="N174" i="10"/>
  <c r="M174" i="10"/>
  <c r="L174" i="10"/>
  <c r="K174" i="10"/>
  <c r="J174" i="10"/>
  <c r="I174" i="10"/>
  <c r="H174" i="10"/>
  <c r="G174" i="10"/>
  <c r="F174" i="10"/>
  <c r="E174" i="10"/>
  <c r="D174" i="10"/>
  <c r="C174" i="10"/>
  <c r="B174" i="10"/>
  <c r="V173" i="10"/>
  <c r="U173" i="10"/>
  <c r="R173" i="10"/>
  <c r="Q173" i="10"/>
  <c r="P173" i="10"/>
  <c r="O173" i="10"/>
  <c r="N173" i="10"/>
  <c r="M173" i="10"/>
  <c r="L173" i="10"/>
  <c r="K173" i="10"/>
  <c r="J173" i="10"/>
  <c r="I173" i="10"/>
  <c r="H173" i="10"/>
  <c r="G173" i="10"/>
  <c r="F173" i="10"/>
  <c r="E173" i="10"/>
  <c r="D173" i="10"/>
  <c r="C173" i="10"/>
  <c r="B173" i="10"/>
  <c r="V172" i="10"/>
  <c r="U172" i="10"/>
  <c r="R172" i="10"/>
  <c r="Q172" i="10"/>
  <c r="P172" i="10"/>
  <c r="O172" i="10"/>
  <c r="N172" i="10"/>
  <c r="M172" i="10"/>
  <c r="L172" i="10"/>
  <c r="K172" i="10"/>
  <c r="J172" i="10"/>
  <c r="I172" i="10"/>
  <c r="H172" i="10"/>
  <c r="G172" i="10"/>
  <c r="F172" i="10"/>
  <c r="E172" i="10"/>
  <c r="D172" i="10"/>
  <c r="C172" i="10"/>
  <c r="B172" i="10"/>
  <c r="V171" i="10"/>
  <c r="U171" i="10"/>
  <c r="R171" i="10"/>
  <c r="Q171" i="10"/>
  <c r="P171" i="10"/>
  <c r="O171" i="10"/>
  <c r="N171" i="10"/>
  <c r="M171" i="10"/>
  <c r="L171" i="10"/>
  <c r="K171" i="10"/>
  <c r="J171" i="10"/>
  <c r="I171" i="10"/>
  <c r="H171" i="10"/>
  <c r="G171" i="10"/>
  <c r="F171" i="10"/>
  <c r="E171" i="10"/>
  <c r="D171" i="10"/>
  <c r="C171" i="10"/>
  <c r="B171" i="10"/>
  <c r="V170" i="10"/>
  <c r="U170" i="10"/>
  <c r="R170" i="10"/>
  <c r="Q170" i="10"/>
  <c r="P170" i="10"/>
  <c r="O170" i="10"/>
  <c r="N170" i="10"/>
  <c r="M170" i="10"/>
  <c r="L170" i="10"/>
  <c r="K170" i="10"/>
  <c r="J170" i="10"/>
  <c r="I170" i="10"/>
  <c r="H170" i="10"/>
  <c r="G170" i="10"/>
  <c r="F170" i="10"/>
  <c r="E170" i="10"/>
  <c r="D170" i="10"/>
  <c r="C170" i="10"/>
  <c r="B170" i="10"/>
  <c r="V169" i="10"/>
  <c r="U169" i="10"/>
  <c r="R169" i="10"/>
  <c r="Q169" i="10"/>
  <c r="P169" i="10"/>
  <c r="O169" i="10"/>
  <c r="N169" i="10"/>
  <c r="M169" i="10"/>
  <c r="L169" i="10"/>
  <c r="K169" i="10"/>
  <c r="J169" i="10"/>
  <c r="I169" i="10"/>
  <c r="H169" i="10"/>
  <c r="G169" i="10"/>
  <c r="F169" i="10"/>
  <c r="E169" i="10"/>
  <c r="D169" i="10"/>
  <c r="C169" i="10"/>
  <c r="B169" i="10"/>
  <c r="V168" i="10"/>
  <c r="U168" i="10"/>
  <c r="R168" i="10"/>
  <c r="Q168" i="10"/>
  <c r="P168" i="10"/>
  <c r="O168" i="10"/>
  <c r="N168" i="10"/>
  <c r="M168" i="10"/>
  <c r="L168" i="10"/>
  <c r="K168" i="10"/>
  <c r="J168" i="10"/>
  <c r="I168" i="10"/>
  <c r="H168" i="10"/>
  <c r="G168" i="10"/>
  <c r="F168" i="10"/>
  <c r="E168" i="10"/>
  <c r="D168" i="10"/>
  <c r="C168" i="10"/>
  <c r="B168" i="10"/>
  <c r="V167" i="10"/>
  <c r="U167" i="10"/>
  <c r="R167" i="10"/>
  <c r="Q167" i="10"/>
  <c r="P167" i="10"/>
  <c r="O167" i="10"/>
  <c r="N167" i="10"/>
  <c r="M167" i="10"/>
  <c r="L167" i="10"/>
  <c r="K167" i="10"/>
  <c r="J167" i="10"/>
  <c r="I167" i="10"/>
  <c r="H167" i="10"/>
  <c r="G167" i="10"/>
  <c r="F167" i="10"/>
  <c r="E167" i="10"/>
  <c r="D167" i="10"/>
  <c r="C167" i="10"/>
  <c r="B167" i="10"/>
  <c r="V166" i="10"/>
  <c r="U166" i="10"/>
  <c r="R166" i="10"/>
  <c r="Q166" i="10"/>
  <c r="P166" i="10"/>
  <c r="O166" i="10"/>
  <c r="N166" i="10"/>
  <c r="M166" i="10"/>
  <c r="L166" i="10"/>
  <c r="K166" i="10"/>
  <c r="J166" i="10"/>
  <c r="I166" i="10"/>
  <c r="H166" i="10"/>
  <c r="G166" i="10"/>
  <c r="F166" i="10"/>
  <c r="E166" i="10"/>
  <c r="D166" i="10"/>
  <c r="C166" i="10"/>
  <c r="B166" i="10"/>
  <c r="V165" i="10"/>
  <c r="U165" i="10"/>
  <c r="R165" i="10"/>
  <c r="Q165" i="10"/>
  <c r="P165" i="10"/>
  <c r="O165" i="10"/>
  <c r="N165" i="10"/>
  <c r="M165" i="10"/>
  <c r="L165" i="10"/>
  <c r="K165" i="10"/>
  <c r="J165" i="10"/>
  <c r="I165" i="10"/>
  <c r="H165" i="10"/>
  <c r="G165" i="10"/>
  <c r="F165" i="10"/>
  <c r="E165" i="10"/>
  <c r="D165" i="10"/>
  <c r="C165" i="10"/>
  <c r="B165" i="10"/>
  <c r="V164" i="10"/>
  <c r="U164" i="10"/>
  <c r="R164" i="10"/>
  <c r="Q164" i="10"/>
  <c r="P164" i="10"/>
  <c r="O164" i="10"/>
  <c r="N164" i="10"/>
  <c r="M164" i="10"/>
  <c r="L164" i="10"/>
  <c r="K164" i="10"/>
  <c r="J164" i="10"/>
  <c r="I164" i="10"/>
  <c r="H164" i="10"/>
  <c r="G164" i="10"/>
  <c r="F164" i="10"/>
  <c r="E164" i="10"/>
  <c r="D164" i="10"/>
  <c r="C164" i="10"/>
  <c r="B164" i="10"/>
  <c r="V163" i="10"/>
  <c r="U163" i="10"/>
  <c r="R163" i="10"/>
  <c r="Q163" i="10"/>
  <c r="P163" i="10"/>
  <c r="O163" i="10"/>
  <c r="N163" i="10"/>
  <c r="M163" i="10"/>
  <c r="L163" i="10"/>
  <c r="K163" i="10"/>
  <c r="J163" i="10"/>
  <c r="I163" i="10"/>
  <c r="H163" i="10"/>
  <c r="G163" i="10"/>
  <c r="F163" i="10"/>
  <c r="E163" i="10"/>
  <c r="D163" i="10"/>
  <c r="C163" i="10"/>
  <c r="B163" i="10"/>
  <c r="V162" i="10"/>
  <c r="U162" i="10"/>
  <c r="R162" i="10"/>
  <c r="Q162" i="10"/>
  <c r="P162" i="10"/>
  <c r="O162" i="10"/>
  <c r="N162" i="10"/>
  <c r="M162" i="10"/>
  <c r="L162" i="10"/>
  <c r="K162" i="10"/>
  <c r="J162" i="10"/>
  <c r="I162" i="10"/>
  <c r="H162" i="10"/>
  <c r="G162" i="10"/>
  <c r="F162" i="10"/>
  <c r="E162" i="10"/>
  <c r="D162" i="10"/>
  <c r="C162" i="10"/>
  <c r="B162" i="10"/>
  <c r="V161" i="10"/>
  <c r="U161" i="10"/>
  <c r="R161" i="10"/>
  <c r="Q161" i="10"/>
  <c r="P161" i="10"/>
  <c r="O161" i="10"/>
  <c r="N161" i="10"/>
  <c r="M161" i="10"/>
  <c r="L161" i="10"/>
  <c r="K161" i="10"/>
  <c r="J161" i="10"/>
  <c r="I161" i="10"/>
  <c r="H161" i="10"/>
  <c r="G161" i="10"/>
  <c r="F161" i="10"/>
  <c r="E161" i="10"/>
  <c r="D161" i="10"/>
  <c r="C161" i="10"/>
  <c r="B161" i="10"/>
  <c r="V160" i="10"/>
  <c r="U160" i="10"/>
  <c r="R160" i="10"/>
  <c r="Q160" i="10"/>
  <c r="P160" i="10"/>
  <c r="O160" i="10"/>
  <c r="N160" i="10"/>
  <c r="M160" i="10"/>
  <c r="L160" i="10"/>
  <c r="K160" i="10"/>
  <c r="J160" i="10"/>
  <c r="I160" i="10"/>
  <c r="H160" i="10"/>
  <c r="G160" i="10"/>
  <c r="F160" i="10"/>
  <c r="E160" i="10"/>
  <c r="D160" i="10"/>
  <c r="C160" i="10"/>
  <c r="B160" i="10"/>
  <c r="V159" i="10"/>
  <c r="U159" i="10"/>
  <c r="R159" i="10"/>
  <c r="Q159" i="10"/>
  <c r="P159" i="10"/>
  <c r="O159" i="10"/>
  <c r="N159" i="10"/>
  <c r="M159" i="10"/>
  <c r="L159" i="10"/>
  <c r="K159" i="10"/>
  <c r="J159" i="10"/>
  <c r="I159" i="10"/>
  <c r="H159" i="10"/>
  <c r="G159" i="10"/>
  <c r="F159" i="10"/>
  <c r="E159" i="10"/>
  <c r="D159" i="10"/>
  <c r="C159" i="10"/>
  <c r="B159" i="10"/>
  <c r="V158" i="10"/>
  <c r="U158" i="10"/>
  <c r="R158" i="10"/>
  <c r="Q158" i="10"/>
  <c r="P158" i="10"/>
  <c r="O158" i="10"/>
  <c r="N158" i="10"/>
  <c r="M158" i="10"/>
  <c r="L158" i="10"/>
  <c r="K158" i="10"/>
  <c r="J158" i="10"/>
  <c r="I158" i="10"/>
  <c r="H158" i="10"/>
  <c r="G158" i="10"/>
  <c r="F158" i="10"/>
  <c r="E158" i="10"/>
  <c r="D158" i="10"/>
  <c r="C158" i="10"/>
  <c r="B158" i="10"/>
  <c r="V157" i="10"/>
  <c r="U157" i="10"/>
  <c r="R157" i="10"/>
  <c r="Q157" i="10"/>
  <c r="P157" i="10"/>
  <c r="O157" i="10"/>
  <c r="N157" i="10"/>
  <c r="M157" i="10"/>
  <c r="L157" i="10"/>
  <c r="K157" i="10"/>
  <c r="J157" i="10"/>
  <c r="I157" i="10"/>
  <c r="H157" i="10"/>
  <c r="G157" i="10"/>
  <c r="F157" i="10"/>
  <c r="E157" i="10"/>
  <c r="D157" i="10"/>
  <c r="C157" i="10"/>
  <c r="B157" i="10"/>
  <c r="V156" i="10"/>
  <c r="U156" i="10"/>
  <c r="R156" i="10"/>
  <c r="Q156" i="10"/>
  <c r="P156" i="10"/>
  <c r="O156" i="10"/>
  <c r="N156" i="10"/>
  <c r="M156" i="10"/>
  <c r="L156" i="10"/>
  <c r="K156" i="10"/>
  <c r="J156" i="10"/>
  <c r="I156" i="10"/>
  <c r="H156" i="10"/>
  <c r="G156" i="10"/>
  <c r="F156" i="10"/>
  <c r="E156" i="10"/>
  <c r="D156" i="10"/>
  <c r="C156" i="10"/>
  <c r="B156" i="10"/>
  <c r="V155" i="10"/>
  <c r="U155" i="10"/>
  <c r="R155" i="10"/>
  <c r="Q155" i="10"/>
  <c r="P155" i="10"/>
  <c r="O155" i="10"/>
  <c r="N155" i="10"/>
  <c r="M155" i="10"/>
  <c r="L155" i="10"/>
  <c r="K155" i="10"/>
  <c r="J155" i="10"/>
  <c r="I155" i="10"/>
  <c r="H155" i="10"/>
  <c r="G155" i="10"/>
  <c r="F155" i="10"/>
  <c r="E155" i="10"/>
  <c r="D155" i="10"/>
  <c r="C155" i="10"/>
  <c r="B155" i="10"/>
  <c r="V154" i="10"/>
  <c r="U154" i="10"/>
  <c r="R154" i="10"/>
  <c r="Q154" i="10"/>
  <c r="P154" i="10"/>
  <c r="O154" i="10"/>
  <c r="N154" i="10"/>
  <c r="M154" i="10"/>
  <c r="L154" i="10"/>
  <c r="K154" i="10"/>
  <c r="J154" i="10"/>
  <c r="I154" i="10"/>
  <c r="H154" i="10"/>
  <c r="G154" i="10"/>
  <c r="F154" i="10"/>
  <c r="E154" i="10"/>
  <c r="D154" i="10"/>
  <c r="C154" i="10"/>
  <c r="B154" i="10"/>
  <c r="V153" i="10"/>
  <c r="U153" i="10"/>
  <c r="R153" i="10"/>
  <c r="Q153" i="10"/>
  <c r="P153" i="10"/>
  <c r="O153" i="10"/>
  <c r="N153" i="10"/>
  <c r="M153" i="10"/>
  <c r="L153" i="10"/>
  <c r="K153" i="10"/>
  <c r="J153" i="10"/>
  <c r="I153" i="10"/>
  <c r="H153" i="10"/>
  <c r="G153" i="10"/>
  <c r="F153" i="10"/>
  <c r="E153" i="10"/>
  <c r="D153" i="10"/>
  <c r="C153" i="10"/>
  <c r="B153" i="10"/>
  <c r="V152" i="10"/>
  <c r="U152" i="10"/>
  <c r="R152" i="10"/>
  <c r="Q152" i="10"/>
  <c r="P152" i="10"/>
  <c r="O152" i="10"/>
  <c r="N152" i="10"/>
  <c r="M152" i="10"/>
  <c r="L152" i="10"/>
  <c r="K152" i="10"/>
  <c r="J152" i="10"/>
  <c r="I152" i="10"/>
  <c r="H152" i="10"/>
  <c r="G152" i="10"/>
  <c r="F152" i="10"/>
  <c r="E152" i="10"/>
  <c r="D152" i="10"/>
  <c r="C152" i="10"/>
  <c r="B152" i="10"/>
  <c r="V151" i="10"/>
  <c r="U151" i="10"/>
  <c r="R151" i="10"/>
  <c r="Q151" i="10"/>
  <c r="P151" i="10"/>
  <c r="O151" i="10"/>
  <c r="N151" i="10"/>
  <c r="M151" i="10"/>
  <c r="L151" i="10"/>
  <c r="K151" i="10"/>
  <c r="J151" i="10"/>
  <c r="I151" i="10"/>
  <c r="H151" i="10"/>
  <c r="G151" i="10"/>
  <c r="F151" i="10"/>
  <c r="E151" i="10"/>
  <c r="D151" i="10"/>
  <c r="C151" i="10"/>
  <c r="B151" i="10"/>
  <c r="V150" i="10"/>
  <c r="U150" i="10"/>
  <c r="R150" i="10"/>
  <c r="Q150" i="10"/>
  <c r="P150" i="10"/>
  <c r="O150" i="10"/>
  <c r="N150" i="10"/>
  <c r="M150" i="10"/>
  <c r="L150" i="10"/>
  <c r="K150" i="10"/>
  <c r="J150" i="10"/>
  <c r="I150" i="10"/>
  <c r="H150" i="10"/>
  <c r="G150" i="10"/>
  <c r="F150" i="10"/>
  <c r="E150" i="10"/>
  <c r="D150" i="10"/>
  <c r="C150" i="10"/>
  <c r="B150" i="10"/>
  <c r="V149" i="10"/>
  <c r="U149" i="10"/>
  <c r="R149" i="10"/>
  <c r="Q149" i="10"/>
  <c r="P149" i="10"/>
  <c r="O149" i="10"/>
  <c r="N149" i="10"/>
  <c r="M149" i="10"/>
  <c r="L149" i="10"/>
  <c r="K149" i="10"/>
  <c r="J149" i="10"/>
  <c r="I149" i="10"/>
  <c r="H149" i="10"/>
  <c r="G149" i="10"/>
  <c r="F149" i="10"/>
  <c r="E149" i="10"/>
  <c r="D149" i="10"/>
  <c r="C149" i="10"/>
  <c r="B149" i="10"/>
  <c r="V148" i="10"/>
  <c r="U148" i="10"/>
  <c r="R148" i="10"/>
  <c r="Q148" i="10"/>
  <c r="P148" i="10"/>
  <c r="O148" i="10"/>
  <c r="N148" i="10"/>
  <c r="M148" i="10"/>
  <c r="L148" i="10"/>
  <c r="K148" i="10"/>
  <c r="J148" i="10"/>
  <c r="I148" i="10"/>
  <c r="H148" i="10"/>
  <c r="G148" i="10"/>
  <c r="F148" i="10"/>
  <c r="E148" i="10"/>
  <c r="D148" i="10"/>
  <c r="C148" i="10"/>
  <c r="B148" i="10"/>
  <c r="V147" i="10"/>
  <c r="U147" i="10"/>
  <c r="R147" i="10"/>
  <c r="Q147" i="10"/>
  <c r="P147" i="10"/>
  <c r="O147" i="10"/>
  <c r="N147" i="10"/>
  <c r="M147" i="10"/>
  <c r="L147" i="10"/>
  <c r="K147" i="10"/>
  <c r="J147" i="10"/>
  <c r="I147" i="10"/>
  <c r="H147" i="10"/>
  <c r="G147" i="10"/>
  <c r="F147" i="10"/>
  <c r="E147" i="10"/>
  <c r="D147" i="10"/>
  <c r="C147" i="10"/>
  <c r="B147" i="10"/>
  <c r="V146" i="10"/>
  <c r="U146" i="10"/>
  <c r="R146" i="10"/>
  <c r="Q146" i="10"/>
  <c r="P146" i="10"/>
  <c r="O146" i="10"/>
  <c r="N146" i="10"/>
  <c r="M146" i="10"/>
  <c r="L146" i="10"/>
  <c r="K146" i="10"/>
  <c r="J146" i="10"/>
  <c r="I146" i="10"/>
  <c r="H146" i="10"/>
  <c r="G146" i="10"/>
  <c r="F146" i="10"/>
  <c r="E146" i="10"/>
  <c r="D146" i="10"/>
  <c r="C146" i="10"/>
  <c r="B146" i="10"/>
  <c r="V145" i="10"/>
  <c r="U145" i="10"/>
  <c r="R145" i="10"/>
  <c r="Q145" i="10"/>
  <c r="P145" i="10"/>
  <c r="O145" i="10"/>
  <c r="N145" i="10"/>
  <c r="M145" i="10"/>
  <c r="L145" i="10"/>
  <c r="K145" i="10"/>
  <c r="J145" i="10"/>
  <c r="I145" i="10"/>
  <c r="H145" i="10"/>
  <c r="G145" i="10"/>
  <c r="F145" i="10"/>
  <c r="E145" i="10"/>
  <c r="D145" i="10"/>
  <c r="C145" i="10"/>
  <c r="B145" i="10"/>
  <c r="V144" i="10"/>
  <c r="U144" i="10"/>
  <c r="R144" i="10"/>
  <c r="Q144" i="10"/>
  <c r="P144" i="10"/>
  <c r="O144" i="10"/>
  <c r="N144" i="10"/>
  <c r="M144" i="10"/>
  <c r="L144" i="10"/>
  <c r="K144" i="10"/>
  <c r="J144" i="10"/>
  <c r="I144" i="10"/>
  <c r="H144" i="10"/>
  <c r="G144" i="10"/>
  <c r="F144" i="10"/>
  <c r="E144" i="10"/>
  <c r="D144" i="10"/>
  <c r="C144" i="10"/>
  <c r="B144" i="10"/>
  <c r="V143" i="10"/>
  <c r="U143" i="10"/>
  <c r="R143" i="10"/>
  <c r="Q143" i="10"/>
  <c r="P143" i="10"/>
  <c r="O143" i="10"/>
  <c r="N143" i="10"/>
  <c r="M143" i="10"/>
  <c r="L143" i="10"/>
  <c r="K143" i="10"/>
  <c r="J143" i="10"/>
  <c r="I143" i="10"/>
  <c r="H143" i="10"/>
  <c r="G143" i="10"/>
  <c r="F143" i="10"/>
  <c r="E143" i="10"/>
  <c r="D143" i="10"/>
  <c r="C143" i="10"/>
  <c r="B143" i="10"/>
  <c r="V142" i="10"/>
  <c r="U142" i="10"/>
  <c r="R142" i="10"/>
  <c r="Q142" i="10"/>
  <c r="P142" i="10"/>
  <c r="O142" i="10"/>
  <c r="N142" i="10"/>
  <c r="M142" i="10"/>
  <c r="L142" i="10"/>
  <c r="K142" i="10"/>
  <c r="J142" i="10"/>
  <c r="I142" i="10"/>
  <c r="H142" i="10"/>
  <c r="G142" i="10"/>
  <c r="F142" i="10"/>
  <c r="E142" i="10"/>
  <c r="D142" i="10"/>
  <c r="C142" i="10"/>
  <c r="B142" i="10"/>
  <c r="V141" i="10"/>
  <c r="U141" i="10"/>
  <c r="R141" i="10"/>
  <c r="Q141" i="10"/>
  <c r="P141" i="10"/>
  <c r="O141" i="10"/>
  <c r="N141" i="10"/>
  <c r="M141" i="10"/>
  <c r="L141" i="10"/>
  <c r="K141" i="10"/>
  <c r="J141" i="10"/>
  <c r="I141" i="10"/>
  <c r="H141" i="10"/>
  <c r="G141" i="10"/>
  <c r="F141" i="10"/>
  <c r="E141" i="10"/>
  <c r="D141" i="10"/>
  <c r="C141" i="10"/>
  <c r="B141" i="10"/>
  <c r="V140" i="10"/>
  <c r="U140" i="10"/>
  <c r="R140" i="10"/>
  <c r="Q140" i="10"/>
  <c r="P140" i="10"/>
  <c r="O140" i="10"/>
  <c r="N140" i="10"/>
  <c r="M140" i="10"/>
  <c r="L140" i="10"/>
  <c r="K140" i="10"/>
  <c r="J140" i="10"/>
  <c r="I140" i="10"/>
  <c r="H140" i="10"/>
  <c r="G140" i="10"/>
  <c r="F140" i="10"/>
  <c r="E140" i="10"/>
  <c r="D140" i="10"/>
  <c r="C140" i="10"/>
  <c r="B140" i="10"/>
  <c r="V139" i="10"/>
  <c r="U139" i="10"/>
  <c r="R139" i="10"/>
  <c r="Q139" i="10"/>
  <c r="P139" i="10"/>
  <c r="O139" i="10"/>
  <c r="N139" i="10"/>
  <c r="M139" i="10"/>
  <c r="L139" i="10"/>
  <c r="K139" i="10"/>
  <c r="J139" i="10"/>
  <c r="I139" i="10"/>
  <c r="H139" i="10"/>
  <c r="G139" i="10"/>
  <c r="F139" i="10"/>
  <c r="E139" i="10"/>
  <c r="D139" i="10"/>
  <c r="C139" i="10"/>
  <c r="B139" i="10"/>
  <c r="V138" i="10"/>
  <c r="U138" i="10"/>
  <c r="R138" i="10"/>
  <c r="Q138" i="10"/>
  <c r="P138" i="10"/>
  <c r="O138" i="10"/>
  <c r="N138" i="10"/>
  <c r="M138" i="10"/>
  <c r="L138" i="10"/>
  <c r="K138" i="10"/>
  <c r="J138" i="10"/>
  <c r="I138" i="10"/>
  <c r="H138" i="10"/>
  <c r="G138" i="10"/>
  <c r="F138" i="10"/>
  <c r="E138" i="10"/>
  <c r="D138" i="10"/>
  <c r="C138" i="10"/>
  <c r="B138" i="10"/>
  <c r="V137" i="10"/>
  <c r="U137" i="10"/>
  <c r="R137" i="10"/>
  <c r="Q137" i="10"/>
  <c r="P137" i="10"/>
  <c r="O137" i="10"/>
  <c r="N137" i="10"/>
  <c r="M137" i="10"/>
  <c r="L137" i="10"/>
  <c r="K137" i="10"/>
  <c r="J137" i="10"/>
  <c r="I137" i="10"/>
  <c r="H137" i="10"/>
  <c r="G137" i="10"/>
  <c r="F137" i="10"/>
  <c r="E137" i="10"/>
  <c r="D137" i="10"/>
  <c r="C137" i="10"/>
  <c r="B137" i="10"/>
  <c r="V136" i="10"/>
  <c r="U136" i="10"/>
  <c r="R136" i="10"/>
  <c r="Q136" i="10"/>
  <c r="P136" i="10"/>
  <c r="O136" i="10"/>
  <c r="N136" i="10"/>
  <c r="M136" i="10"/>
  <c r="L136" i="10"/>
  <c r="K136" i="10"/>
  <c r="J136" i="10"/>
  <c r="I136" i="10"/>
  <c r="H136" i="10"/>
  <c r="G136" i="10"/>
  <c r="F136" i="10"/>
  <c r="E136" i="10"/>
  <c r="D136" i="10"/>
  <c r="C136" i="10"/>
  <c r="B136" i="10"/>
  <c r="V135" i="10"/>
  <c r="U135" i="10"/>
  <c r="R135" i="10"/>
  <c r="Q135" i="10"/>
  <c r="P135" i="10"/>
  <c r="O135" i="10"/>
  <c r="N135" i="10"/>
  <c r="M135" i="10"/>
  <c r="L135" i="10"/>
  <c r="K135" i="10"/>
  <c r="J135" i="10"/>
  <c r="I135" i="10"/>
  <c r="H135" i="10"/>
  <c r="G135" i="10"/>
  <c r="F135" i="10"/>
  <c r="E135" i="10"/>
  <c r="D135" i="10"/>
  <c r="C135" i="10"/>
  <c r="B135" i="10"/>
  <c r="V134" i="10"/>
  <c r="U134" i="10"/>
  <c r="R134" i="10"/>
  <c r="Q134" i="10"/>
  <c r="P134" i="10"/>
  <c r="O134" i="10"/>
  <c r="N134" i="10"/>
  <c r="M134" i="10"/>
  <c r="L134" i="10"/>
  <c r="K134" i="10"/>
  <c r="J134" i="10"/>
  <c r="I134" i="10"/>
  <c r="H134" i="10"/>
  <c r="G134" i="10"/>
  <c r="F134" i="10"/>
  <c r="E134" i="10"/>
  <c r="D134" i="10"/>
  <c r="C134" i="10"/>
  <c r="B134" i="10"/>
  <c r="V133" i="10"/>
  <c r="U133" i="10"/>
  <c r="R133" i="10"/>
  <c r="Q133" i="10"/>
  <c r="P133" i="10"/>
  <c r="O133" i="10"/>
  <c r="N133" i="10"/>
  <c r="M133" i="10"/>
  <c r="L133" i="10"/>
  <c r="K133" i="10"/>
  <c r="J133" i="10"/>
  <c r="I133" i="10"/>
  <c r="H133" i="10"/>
  <c r="G133" i="10"/>
  <c r="F133" i="10"/>
  <c r="E133" i="10"/>
  <c r="D133" i="10"/>
  <c r="C133" i="10"/>
  <c r="B133" i="10"/>
  <c r="V132" i="10"/>
  <c r="U132" i="10"/>
  <c r="R132" i="10"/>
  <c r="Q132" i="10"/>
  <c r="P132" i="10"/>
  <c r="O132" i="10"/>
  <c r="N132" i="10"/>
  <c r="M132" i="10"/>
  <c r="L132" i="10"/>
  <c r="K132" i="10"/>
  <c r="J132" i="10"/>
  <c r="I132" i="10"/>
  <c r="H132" i="10"/>
  <c r="G132" i="10"/>
  <c r="F132" i="10"/>
  <c r="E132" i="10"/>
  <c r="D132" i="10"/>
  <c r="C132" i="10"/>
  <c r="B132" i="10"/>
  <c r="V131" i="10"/>
  <c r="U131" i="10"/>
  <c r="R131" i="10"/>
  <c r="Q131" i="10"/>
  <c r="P131" i="10"/>
  <c r="O131" i="10"/>
  <c r="N131" i="10"/>
  <c r="M131" i="10"/>
  <c r="L131" i="10"/>
  <c r="K131" i="10"/>
  <c r="J131" i="10"/>
  <c r="I131" i="10"/>
  <c r="H131" i="10"/>
  <c r="G131" i="10"/>
  <c r="F131" i="10"/>
  <c r="E131" i="10"/>
  <c r="D131" i="10"/>
  <c r="C131" i="10"/>
  <c r="B131" i="10"/>
  <c r="V130" i="10"/>
  <c r="U130" i="10"/>
  <c r="R130" i="10"/>
  <c r="Q130" i="10"/>
  <c r="P130" i="10"/>
  <c r="O130" i="10"/>
  <c r="N130" i="10"/>
  <c r="M130" i="10"/>
  <c r="L130" i="10"/>
  <c r="K130" i="10"/>
  <c r="J130" i="10"/>
  <c r="I130" i="10"/>
  <c r="H130" i="10"/>
  <c r="G130" i="10"/>
  <c r="F130" i="10"/>
  <c r="E130" i="10"/>
  <c r="D130" i="10"/>
  <c r="C130" i="10"/>
  <c r="B130" i="10"/>
  <c r="V129" i="10"/>
  <c r="U129" i="10"/>
  <c r="R129" i="10"/>
  <c r="Q129" i="10"/>
  <c r="P129" i="10"/>
  <c r="O129" i="10"/>
  <c r="N129" i="10"/>
  <c r="M129" i="10"/>
  <c r="L129" i="10"/>
  <c r="K129" i="10"/>
  <c r="J129" i="10"/>
  <c r="I129" i="10"/>
  <c r="H129" i="10"/>
  <c r="G129" i="10"/>
  <c r="F129" i="10"/>
  <c r="E129" i="10"/>
  <c r="D129" i="10"/>
  <c r="C129" i="10"/>
  <c r="B129" i="10"/>
  <c r="V128" i="10"/>
  <c r="U128" i="10"/>
  <c r="R128" i="10"/>
  <c r="Q128" i="10"/>
  <c r="P128" i="10"/>
  <c r="O128" i="10"/>
  <c r="N128" i="10"/>
  <c r="M128" i="10"/>
  <c r="L128" i="10"/>
  <c r="K128" i="10"/>
  <c r="J128" i="10"/>
  <c r="I128" i="10"/>
  <c r="H128" i="10"/>
  <c r="G128" i="10"/>
  <c r="F128" i="10"/>
  <c r="E128" i="10"/>
  <c r="D128" i="10"/>
  <c r="C128" i="10"/>
  <c r="B128" i="10"/>
  <c r="V127" i="10"/>
  <c r="U127" i="10"/>
  <c r="R127" i="10"/>
  <c r="Q127" i="10"/>
  <c r="P127" i="10"/>
  <c r="O127" i="10"/>
  <c r="N127" i="10"/>
  <c r="M127" i="10"/>
  <c r="L127" i="10"/>
  <c r="K127" i="10"/>
  <c r="J127" i="10"/>
  <c r="I127" i="10"/>
  <c r="H127" i="10"/>
  <c r="G127" i="10"/>
  <c r="F127" i="10"/>
  <c r="E127" i="10"/>
  <c r="D127" i="10"/>
  <c r="C127" i="10"/>
  <c r="B127" i="10"/>
  <c r="V126" i="10"/>
  <c r="U126" i="10"/>
  <c r="R126" i="10"/>
  <c r="Q126" i="10"/>
  <c r="P126" i="10"/>
  <c r="O126" i="10"/>
  <c r="N126" i="10"/>
  <c r="M126" i="10"/>
  <c r="L126" i="10"/>
  <c r="K126" i="10"/>
  <c r="J126" i="10"/>
  <c r="I126" i="10"/>
  <c r="H126" i="10"/>
  <c r="G126" i="10"/>
  <c r="F126" i="10"/>
  <c r="E126" i="10"/>
  <c r="D126" i="10"/>
  <c r="C126" i="10"/>
  <c r="B126" i="10"/>
  <c r="V125" i="10"/>
  <c r="U125" i="10"/>
  <c r="R125" i="10"/>
  <c r="Q125" i="10"/>
  <c r="P125" i="10"/>
  <c r="O125" i="10"/>
  <c r="N125" i="10"/>
  <c r="M125" i="10"/>
  <c r="L125" i="10"/>
  <c r="K125" i="10"/>
  <c r="J125" i="10"/>
  <c r="I125" i="10"/>
  <c r="H125" i="10"/>
  <c r="G125" i="10"/>
  <c r="F125" i="10"/>
  <c r="E125" i="10"/>
  <c r="D125" i="10"/>
  <c r="C125" i="10"/>
  <c r="B125" i="10"/>
  <c r="V124" i="10"/>
  <c r="U124" i="10"/>
  <c r="R124" i="10"/>
  <c r="Q124" i="10"/>
  <c r="P124" i="10"/>
  <c r="O124" i="10"/>
  <c r="N124" i="10"/>
  <c r="M124" i="10"/>
  <c r="L124" i="10"/>
  <c r="K124" i="10"/>
  <c r="J124" i="10"/>
  <c r="I124" i="10"/>
  <c r="H124" i="10"/>
  <c r="G124" i="10"/>
  <c r="F124" i="10"/>
  <c r="E124" i="10"/>
  <c r="D124" i="10"/>
  <c r="C124" i="10"/>
  <c r="B124" i="10"/>
  <c r="V123" i="10"/>
  <c r="U123" i="10"/>
  <c r="R123" i="10"/>
  <c r="Q123" i="10"/>
  <c r="P123" i="10"/>
  <c r="O123" i="10"/>
  <c r="N123" i="10"/>
  <c r="M123" i="10"/>
  <c r="L123" i="10"/>
  <c r="K123" i="10"/>
  <c r="J123" i="10"/>
  <c r="I123" i="10"/>
  <c r="H123" i="10"/>
  <c r="G123" i="10"/>
  <c r="F123" i="10"/>
  <c r="E123" i="10"/>
  <c r="D123" i="10"/>
  <c r="C123" i="10"/>
  <c r="B123" i="10"/>
  <c r="V122" i="10"/>
  <c r="U122" i="10"/>
  <c r="R122" i="10"/>
  <c r="Q122" i="10"/>
  <c r="P122" i="10"/>
  <c r="O122" i="10"/>
  <c r="N122" i="10"/>
  <c r="M122" i="10"/>
  <c r="L122" i="10"/>
  <c r="K122" i="10"/>
  <c r="J122" i="10"/>
  <c r="I122" i="10"/>
  <c r="H122" i="10"/>
  <c r="G122" i="10"/>
  <c r="F122" i="10"/>
  <c r="E122" i="10"/>
  <c r="D122" i="10"/>
  <c r="C122" i="10"/>
  <c r="B122" i="10"/>
  <c r="V121" i="10"/>
  <c r="U121" i="10"/>
  <c r="R121" i="10"/>
  <c r="Q121" i="10"/>
  <c r="P121" i="10"/>
  <c r="O121" i="10"/>
  <c r="N121" i="10"/>
  <c r="M121" i="10"/>
  <c r="L121" i="10"/>
  <c r="K121" i="10"/>
  <c r="J121" i="10"/>
  <c r="I121" i="10"/>
  <c r="H121" i="10"/>
  <c r="G121" i="10"/>
  <c r="F121" i="10"/>
  <c r="E121" i="10"/>
  <c r="D121" i="10"/>
  <c r="C121" i="10"/>
  <c r="B121" i="10"/>
  <c r="V120" i="10"/>
  <c r="U120" i="10"/>
  <c r="R120" i="10"/>
  <c r="Q120" i="10"/>
  <c r="P120" i="10"/>
  <c r="O120" i="10"/>
  <c r="N120" i="10"/>
  <c r="M120" i="10"/>
  <c r="L120" i="10"/>
  <c r="K120" i="10"/>
  <c r="J120" i="10"/>
  <c r="I120" i="10"/>
  <c r="H120" i="10"/>
  <c r="G120" i="10"/>
  <c r="F120" i="10"/>
  <c r="E120" i="10"/>
  <c r="D120" i="10"/>
  <c r="C120" i="10"/>
  <c r="B120" i="10"/>
  <c r="V119" i="10"/>
  <c r="U119" i="10"/>
  <c r="R119" i="10"/>
  <c r="Q119" i="10"/>
  <c r="P119" i="10"/>
  <c r="O119" i="10"/>
  <c r="N119" i="10"/>
  <c r="M119" i="10"/>
  <c r="L119" i="10"/>
  <c r="K119" i="10"/>
  <c r="J119" i="10"/>
  <c r="I119" i="10"/>
  <c r="H119" i="10"/>
  <c r="G119" i="10"/>
  <c r="F119" i="10"/>
  <c r="E119" i="10"/>
  <c r="D119" i="10"/>
  <c r="C119" i="10"/>
  <c r="B119" i="10"/>
  <c r="V118" i="10"/>
  <c r="U118" i="10"/>
  <c r="R118" i="10"/>
  <c r="Q118" i="10"/>
  <c r="P118" i="10"/>
  <c r="O118" i="10"/>
  <c r="N118" i="10"/>
  <c r="M118" i="10"/>
  <c r="L118" i="10"/>
  <c r="K118" i="10"/>
  <c r="J118" i="10"/>
  <c r="I118" i="10"/>
  <c r="H118" i="10"/>
  <c r="G118" i="10"/>
  <c r="F118" i="10"/>
  <c r="E118" i="10"/>
  <c r="D118" i="10"/>
  <c r="C118" i="10"/>
  <c r="B118" i="10"/>
  <c r="V117" i="10"/>
  <c r="U117" i="10"/>
  <c r="R117" i="10"/>
  <c r="Q117" i="10"/>
  <c r="P117" i="10"/>
  <c r="O117" i="10"/>
  <c r="N117" i="10"/>
  <c r="M117" i="10"/>
  <c r="L117" i="10"/>
  <c r="K117" i="10"/>
  <c r="J117" i="10"/>
  <c r="I117" i="10"/>
  <c r="H117" i="10"/>
  <c r="G117" i="10"/>
  <c r="F117" i="10"/>
  <c r="E117" i="10"/>
  <c r="D117" i="10"/>
  <c r="C117" i="10"/>
  <c r="B117" i="10"/>
  <c r="V116" i="10"/>
  <c r="U116" i="10"/>
  <c r="R116" i="10"/>
  <c r="Q116" i="10"/>
  <c r="P116" i="10"/>
  <c r="O116" i="10"/>
  <c r="N116" i="10"/>
  <c r="M116" i="10"/>
  <c r="L116" i="10"/>
  <c r="K116" i="10"/>
  <c r="J116" i="10"/>
  <c r="I116" i="10"/>
  <c r="H116" i="10"/>
  <c r="G116" i="10"/>
  <c r="F116" i="10"/>
  <c r="E116" i="10"/>
  <c r="D116" i="10"/>
  <c r="C116" i="10"/>
  <c r="B116" i="10"/>
  <c r="V115" i="10"/>
  <c r="U115" i="10"/>
  <c r="R115" i="10"/>
  <c r="Q115" i="10"/>
  <c r="P115" i="10"/>
  <c r="O115" i="10"/>
  <c r="N115" i="10"/>
  <c r="M115" i="10"/>
  <c r="L115" i="10"/>
  <c r="K115" i="10"/>
  <c r="J115" i="10"/>
  <c r="I115" i="10"/>
  <c r="H115" i="10"/>
  <c r="G115" i="10"/>
  <c r="F115" i="10"/>
  <c r="E115" i="10"/>
  <c r="D115" i="10"/>
  <c r="C115" i="10"/>
  <c r="B115" i="10"/>
  <c r="V114" i="10"/>
  <c r="U114" i="10"/>
  <c r="R114" i="10"/>
  <c r="Q114" i="10"/>
  <c r="P114" i="10"/>
  <c r="O114" i="10"/>
  <c r="N114" i="10"/>
  <c r="M114" i="10"/>
  <c r="L114" i="10"/>
  <c r="K114" i="10"/>
  <c r="J114" i="10"/>
  <c r="I114" i="10"/>
  <c r="H114" i="10"/>
  <c r="G114" i="10"/>
  <c r="F114" i="10"/>
  <c r="E114" i="10"/>
  <c r="D114" i="10"/>
  <c r="C114" i="10"/>
  <c r="B114" i="10"/>
  <c r="V113" i="10"/>
  <c r="U113" i="10"/>
  <c r="R113" i="10"/>
  <c r="Q113" i="10"/>
  <c r="P113" i="10"/>
  <c r="O113" i="10"/>
  <c r="N113" i="10"/>
  <c r="M113" i="10"/>
  <c r="L113" i="10"/>
  <c r="K113" i="10"/>
  <c r="J113" i="10"/>
  <c r="I113" i="10"/>
  <c r="H113" i="10"/>
  <c r="G113" i="10"/>
  <c r="F113" i="10"/>
  <c r="E113" i="10"/>
  <c r="D113" i="10"/>
  <c r="C113" i="10"/>
  <c r="B113" i="10"/>
  <c r="V112" i="10"/>
  <c r="U112" i="10"/>
  <c r="R112" i="10"/>
  <c r="Q112" i="10"/>
  <c r="P112" i="10"/>
  <c r="O112" i="10"/>
  <c r="N112" i="10"/>
  <c r="M112" i="10"/>
  <c r="L112" i="10"/>
  <c r="K112" i="10"/>
  <c r="J112" i="10"/>
  <c r="I112" i="10"/>
  <c r="H112" i="10"/>
  <c r="G112" i="10"/>
  <c r="F112" i="10"/>
  <c r="E112" i="10"/>
  <c r="D112" i="10"/>
  <c r="C112" i="10"/>
  <c r="B112" i="10"/>
  <c r="V111" i="10"/>
  <c r="U111" i="10"/>
  <c r="R111" i="10"/>
  <c r="Q111" i="10"/>
  <c r="P111" i="10"/>
  <c r="O111" i="10"/>
  <c r="N111" i="10"/>
  <c r="M111" i="10"/>
  <c r="L111" i="10"/>
  <c r="K111" i="10"/>
  <c r="J111" i="10"/>
  <c r="I111" i="10"/>
  <c r="H111" i="10"/>
  <c r="G111" i="10"/>
  <c r="F111" i="10"/>
  <c r="E111" i="10"/>
  <c r="D111" i="10"/>
  <c r="C111" i="10"/>
  <c r="B111" i="10"/>
  <c r="V110" i="10"/>
  <c r="U110" i="10"/>
  <c r="R110" i="10"/>
  <c r="Q110" i="10"/>
  <c r="P110" i="10"/>
  <c r="O110" i="10"/>
  <c r="N110" i="10"/>
  <c r="M110" i="10"/>
  <c r="L110" i="10"/>
  <c r="K110" i="10"/>
  <c r="J110" i="10"/>
  <c r="I110" i="10"/>
  <c r="H110" i="10"/>
  <c r="G110" i="10"/>
  <c r="F110" i="10"/>
  <c r="E110" i="10"/>
  <c r="D110" i="10"/>
  <c r="C110" i="10"/>
  <c r="B110" i="10"/>
  <c r="V109" i="10"/>
  <c r="U109" i="10"/>
  <c r="R109" i="10"/>
  <c r="Q109" i="10"/>
  <c r="P109" i="10"/>
  <c r="O109" i="10"/>
  <c r="N109" i="10"/>
  <c r="M109" i="10"/>
  <c r="L109" i="10"/>
  <c r="K109" i="10"/>
  <c r="J109" i="10"/>
  <c r="I109" i="10"/>
  <c r="H109" i="10"/>
  <c r="G109" i="10"/>
  <c r="F109" i="10"/>
  <c r="E109" i="10"/>
  <c r="D109" i="10"/>
  <c r="C109" i="10"/>
  <c r="B109" i="10"/>
  <c r="V108" i="10"/>
  <c r="U108" i="10"/>
  <c r="R108" i="10"/>
  <c r="Q108" i="10"/>
  <c r="P108" i="10"/>
  <c r="O108" i="10"/>
  <c r="N108" i="10"/>
  <c r="M108" i="10"/>
  <c r="L108" i="10"/>
  <c r="K108" i="10"/>
  <c r="J108" i="10"/>
  <c r="I108" i="10"/>
  <c r="H108" i="10"/>
  <c r="G108" i="10"/>
  <c r="F108" i="10"/>
  <c r="E108" i="10"/>
  <c r="D108" i="10"/>
  <c r="C108" i="10"/>
  <c r="B108" i="10"/>
  <c r="V107" i="10"/>
  <c r="U107" i="10"/>
  <c r="R107" i="10"/>
  <c r="Q107" i="10"/>
  <c r="P107" i="10"/>
  <c r="O107" i="10"/>
  <c r="N107" i="10"/>
  <c r="M107" i="10"/>
  <c r="L107" i="10"/>
  <c r="K107" i="10"/>
  <c r="J107" i="10"/>
  <c r="I107" i="10"/>
  <c r="H107" i="10"/>
  <c r="G107" i="10"/>
  <c r="F107" i="10"/>
  <c r="E107" i="10"/>
  <c r="D107" i="10"/>
  <c r="C107" i="10"/>
  <c r="B107" i="10"/>
  <c r="V106" i="10"/>
  <c r="U106" i="10"/>
  <c r="R106" i="10"/>
  <c r="Q106" i="10"/>
  <c r="P106" i="10"/>
  <c r="O106" i="10"/>
  <c r="N106" i="10"/>
  <c r="M106" i="10"/>
  <c r="L106" i="10"/>
  <c r="K106" i="10"/>
  <c r="J106" i="10"/>
  <c r="I106" i="10"/>
  <c r="H106" i="10"/>
  <c r="G106" i="10"/>
  <c r="F106" i="10"/>
  <c r="E106" i="10"/>
  <c r="D106" i="10"/>
  <c r="C106" i="10"/>
  <c r="B106" i="10"/>
  <c r="V105" i="10"/>
  <c r="U105" i="10"/>
  <c r="R105" i="10"/>
  <c r="Q105" i="10"/>
  <c r="P105" i="10"/>
  <c r="O105" i="10"/>
  <c r="N105" i="10"/>
  <c r="M105" i="10"/>
  <c r="L105" i="10"/>
  <c r="K105" i="10"/>
  <c r="J105" i="10"/>
  <c r="I105" i="10"/>
  <c r="H105" i="10"/>
  <c r="G105" i="10"/>
  <c r="F105" i="10"/>
  <c r="E105" i="10"/>
  <c r="D105" i="10"/>
  <c r="C105" i="10"/>
  <c r="B105" i="10"/>
  <c r="V104" i="10"/>
  <c r="U104" i="10"/>
  <c r="R104" i="10"/>
  <c r="Q104" i="10"/>
  <c r="P104" i="10"/>
  <c r="O104" i="10"/>
  <c r="N104" i="10"/>
  <c r="M104" i="10"/>
  <c r="L104" i="10"/>
  <c r="K104" i="10"/>
  <c r="J104" i="10"/>
  <c r="I104" i="10"/>
  <c r="H104" i="10"/>
  <c r="G104" i="10"/>
  <c r="F104" i="10"/>
  <c r="E104" i="10"/>
  <c r="D104" i="10"/>
  <c r="C104" i="10"/>
  <c r="B104" i="10"/>
  <c r="V103" i="10"/>
  <c r="U103" i="10"/>
  <c r="R103" i="10"/>
  <c r="Q103" i="10"/>
  <c r="P103" i="10"/>
  <c r="O103" i="10"/>
  <c r="N103" i="10"/>
  <c r="M103" i="10"/>
  <c r="L103" i="10"/>
  <c r="K103" i="10"/>
  <c r="J103" i="10"/>
  <c r="I103" i="10"/>
  <c r="H103" i="10"/>
  <c r="G103" i="10"/>
  <c r="F103" i="10"/>
  <c r="E103" i="10"/>
  <c r="D103" i="10"/>
  <c r="C103" i="10"/>
  <c r="B103" i="10"/>
  <c r="V102" i="10"/>
  <c r="U102" i="10"/>
  <c r="R102" i="10"/>
  <c r="Q102" i="10"/>
  <c r="P102" i="10"/>
  <c r="O102" i="10"/>
  <c r="N102" i="10"/>
  <c r="M102" i="10"/>
  <c r="L102" i="10"/>
  <c r="K102" i="10"/>
  <c r="J102" i="10"/>
  <c r="I102" i="10"/>
  <c r="H102" i="10"/>
  <c r="G102" i="10"/>
  <c r="F102" i="10"/>
  <c r="E102" i="10"/>
  <c r="D102" i="10"/>
  <c r="C102" i="10"/>
  <c r="B102" i="10"/>
  <c r="V101" i="10"/>
  <c r="U101" i="10"/>
  <c r="R101" i="10"/>
  <c r="Q101" i="10"/>
  <c r="P101" i="10"/>
  <c r="O101" i="10"/>
  <c r="N101" i="10"/>
  <c r="M101" i="10"/>
  <c r="L101" i="10"/>
  <c r="K101" i="10"/>
  <c r="J101" i="10"/>
  <c r="I101" i="10"/>
  <c r="H101" i="10"/>
  <c r="G101" i="10"/>
  <c r="F101" i="10"/>
  <c r="E101" i="10"/>
  <c r="D101" i="10"/>
  <c r="C101" i="10"/>
  <c r="B101" i="10"/>
  <c r="V100" i="10"/>
  <c r="U100" i="10"/>
  <c r="R100" i="10"/>
  <c r="Q100" i="10"/>
  <c r="P100" i="10"/>
  <c r="O100" i="10"/>
  <c r="N100" i="10"/>
  <c r="M100" i="10"/>
  <c r="L100" i="10"/>
  <c r="K100" i="10"/>
  <c r="J100" i="10"/>
  <c r="I100" i="10"/>
  <c r="H100" i="10"/>
  <c r="G100" i="10"/>
  <c r="F100" i="10"/>
  <c r="E100" i="10"/>
  <c r="D100" i="10"/>
  <c r="C100" i="10"/>
  <c r="B100" i="10"/>
  <c r="V99" i="10"/>
  <c r="U99" i="10"/>
  <c r="R99" i="10"/>
  <c r="Q99" i="10"/>
  <c r="P99" i="10"/>
  <c r="O99" i="10"/>
  <c r="N99" i="10"/>
  <c r="M99" i="10"/>
  <c r="L99" i="10"/>
  <c r="K99" i="10"/>
  <c r="J99" i="10"/>
  <c r="I99" i="10"/>
  <c r="H99" i="10"/>
  <c r="G99" i="10"/>
  <c r="F99" i="10"/>
  <c r="E99" i="10"/>
  <c r="D99" i="10"/>
  <c r="C99" i="10"/>
  <c r="B99" i="10"/>
  <c r="V98" i="10"/>
  <c r="U98" i="10"/>
  <c r="R98" i="10"/>
  <c r="Q98" i="10"/>
  <c r="P98" i="10"/>
  <c r="O98" i="10"/>
  <c r="N98" i="10"/>
  <c r="M98" i="10"/>
  <c r="L98" i="10"/>
  <c r="K98" i="10"/>
  <c r="J98" i="10"/>
  <c r="I98" i="10"/>
  <c r="H98" i="10"/>
  <c r="G98" i="10"/>
  <c r="F98" i="10"/>
  <c r="E98" i="10"/>
  <c r="D98" i="10"/>
  <c r="C98" i="10"/>
  <c r="B98" i="10"/>
  <c r="R97" i="10"/>
  <c r="Q97" i="10"/>
  <c r="P97" i="10"/>
  <c r="O97" i="10"/>
  <c r="N97" i="10"/>
  <c r="M97" i="10"/>
  <c r="L97" i="10"/>
  <c r="K97" i="10"/>
  <c r="J97" i="10"/>
  <c r="I97" i="10"/>
  <c r="H97" i="10"/>
  <c r="G97" i="10"/>
  <c r="F97" i="10"/>
  <c r="E97" i="10"/>
  <c r="D97" i="10"/>
  <c r="C97" i="10"/>
  <c r="B97" i="10"/>
  <c r="R96" i="10"/>
  <c r="Q96" i="10"/>
  <c r="P96" i="10"/>
  <c r="O96" i="10"/>
  <c r="N96" i="10"/>
  <c r="M96" i="10"/>
  <c r="L96" i="10"/>
  <c r="K96" i="10"/>
  <c r="J96" i="10"/>
  <c r="I96" i="10"/>
  <c r="H96" i="10"/>
  <c r="G96" i="10"/>
  <c r="F96" i="10"/>
  <c r="E96" i="10"/>
  <c r="D96" i="10"/>
  <c r="C96" i="10"/>
  <c r="B96" i="10"/>
  <c r="R95" i="10"/>
  <c r="Q95" i="10"/>
  <c r="P95" i="10"/>
  <c r="O95" i="10"/>
  <c r="N95" i="10"/>
  <c r="M95" i="10"/>
  <c r="L95" i="10"/>
  <c r="K95" i="10"/>
  <c r="J95" i="10"/>
  <c r="I95" i="10"/>
  <c r="H95" i="10"/>
  <c r="G95" i="10"/>
  <c r="F95" i="10"/>
  <c r="E95" i="10"/>
  <c r="D95" i="10"/>
  <c r="C95" i="10"/>
  <c r="B95" i="10"/>
  <c r="R94" i="10"/>
  <c r="Q94" i="10"/>
  <c r="P94" i="10"/>
  <c r="O94" i="10"/>
  <c r="N94" i="10"/>
  <c r="M94" i="10"/>
  <c r="L94" i="10"/>
  <c r="K94" i="10"/>
  <c r="J94" i="10"/>
  <c r="I94" i="10"/>
  <c r="H94" i="10"/>
  <c r="G94" i="10"/>
  <c r="F94" i="10"/>
  <c r="E94" i="10"/>
  <c r="D94" i="10"/>
  <c r="C94" i="10"/>
  <c r="B94" i="10"/>
  <c r="R93" i="10"/>
  <c r="Q93" i="10"/>
  <c r="P93" i="10"/>
  <c r="O93" i="10"/>
  <c r="N93" i="10"/>
  <c r="M93" i="10"/>
  <c r="L93" i="10"/>
  <c r="K93" i="10"/>
  <c r="J93" i="10"/>
  <c r="I93" i="10"/>
  <c r="H93" i="10"/>
  <c r="G93" i="10"/>
  <c r="F93" i="10"/>
  <c r="E93" i="10"/>
  <c r="D93" i="10"/>
  <c r="C93" i="10"/>
  <c r="B93" i="10"/>
  <c r="R92" i="10"/>
  <c r="Q92" i="10"/>
  <c r="P92" i="10"/>
  <c r="O92" i="10"/>
  <c r="N92" i="10"/>
  <c r="M92" i="10"/>
  <c r="L92" i="10"/>
  <c r="K92" i="10"/>
  <c r="J92" i="10"/>
  <c r="I92" i="10"/>
  <c r="H92" i="10"/>
  <c r="G92" i="10"/>
  <c r="F92" i="10"/>
  <c r="E92" i="10"/>
  <c r="D92" i="10"/>
  <c r="C92" i="10"/>
  <c r="B92" i="10"/>
  <c r="R91" i="10"/>
  <c r="Q91" i="10"/>
  <c r="P91" i="10"/>
  <c r="O91" i="10"/>
  <c r="N91" i="10"/>
  <c r="M91" i="10"/>
  <c r="L91" i="10"/>
  <c r="K91" i="10"/>
  <c r="J91" i="10"/>
  <c r="I91" i="10"/>
  <c r="H91" i="10"/>
  <c r="G91" i="10"/>
  <c r="F91" i="10"/>
  <c r="E91" i="10"/>
  <c r="D91" i="10"/>
  <c r="C91" i="10"/>
  <c r="B91" i="10"/>
  <c r="R90" i="10"/>
  <c r="Q90" i="10"/>
  <c r="P90" i="10"/>
  <c r="O90" i="10"/>
  <c r="N90" i="10"/>
  <c r="M90" i="10"/>
  <c r="L90" i="10"/>
  <c r="K90" i="10"/>
  <c r="J90" i="10"/>
  <c r="I90" i="10"/>
  <c r="H90" i="10"/>
  <c r="G90" i="10"/>
  <c r="F90" i="10"/>
  <c r="E90" i="10"/>
  <c r="D90" i="10"/>
  <c r="C90" i="10"/>
  <c r="B90" i="10"/>
  <c r="R89" i="10"/>
  <c r="Q89" i="10"/>
  <c r="P89" i="10"/>
  <c r="O89" i="10"/>
  <c r="N89" i="10"/>
  <c r="M89" i="10"/>
  <c r="L89" i="10"/>
  <c r="K89" i="10"/>
  <c r="J89" i="10"/>
  <c r="I89" i="10"/>
  <c r="H89" i="10"/>
  <c r="G89" i="10"/>
  <c r="F89" i="10"/>
  <c r="E89" i="10"/>
  <c r="D89" i="10"/>
  <c r="C89" i="10"/>
  <c r="B89" i="10"/>
  <c r="R88" i="10"/>
  <c r="Q88" i="10"/>
  <c r="P88" i="10"/>
  <c r="O88" i="10"/>
  <c r="N88" i="10"/>
  <c r="M88" i="10"/>
  <c r="L88" i="10"/>
  <c r="K88" i="10"/>
  <c r="J88" i="10"/>
  <c r="I88" i="10"/>
  <c r="H88" i="10"/>
  <c r="G88" i="10"/>
  <c r="F88" i="10"/>
  <c r="E88" i="10"/>
  <c r="D88" i="10"/>
  <c r="C88" i="10"/>
  <c r="B88" i="10"/>
  <c r="S87" i="10"/>
  <c r="R87" i="10"/>
  <c r="Q87" i="10"/>
  <c r="P87" i="10"/>
  <c r="O87" i="10"/>
  <c r="N87" i="10"/>
  <c r="M87" i="10"/>
  <c r="L87" i="10"/>
  <c r="K87" i="10"/>
  <c r="J87" i="10"/>
  <c r="I87" i="10"/>
  <c r="H87" i="10"/>
  <c r="G87" i="10"/>
  <c r="F87" i="10"/>
  <c r="E87" i="10"/>
  <c r="D87" i="10"/>
  <c r="C87" i="10"/>
  <c r="B87" i="10"/>
  <c r="R86" i="10"/>
  <c r="Q86" i="10"/>
  <c r="P86" i="10"/>
  <c r="O86" i="10"/>
  <c r="N86" i="10"/>
  <c r="M86" i="10"/>
  <c r="L86" i="10"/>
  <c r="K86" i="10"/>
  <c r="J86" i="10"/>
  <c r="I86" i="10"/>
  <c r="H86" i="10"/>
  <c r="G86" i="10"/>
  <c r="F86" i="10"/>
  <c r="E86" i="10"/>
  <c r="D86" i="10"/>
  <c r="C86" i="10"/>
  <c r="B86" i="10"/>
  <c r="R85" i="10"/>
  <c r="Q85" i="10"/>
  <c r="P85" i="10"/>
  <c r="O85" i="10"/>
  <c r="N85" i="10"/>
  <c r="M85" i="10"/>
  <c r="L85" i="10"/>
  <c r="K85" i="10"/>
  <c r="J85" i="10"/>
  <c r="I85" i="10"/>
  <c r="H85" i="10"/>
  <c r="G85" i="10"/>
  <c r="F85" i="10"/>
  <c r="D85" i="10"/>
  <c r="C85" i="10"/>
  <c r="B85" i="10"/>
  <c r="R84" i="10"/>
  <c r="Q84" i="10"/>
  <c r="P84" i="10"/>
  <c r="O84" i="10"/>
  <c r="N84" i="10"/>
  <c r="M84" i="10"/>
  <c r="L84" i="10"/>
  <c r="K84" i="10"/>
  <c r="J84" i="10"/>
  <c r="I84" i="10"/>
  <c r="H84" i="10"/>
  <c r="G84" i="10"/>
  <c r="F84" i="10"/>
  <c r="D84" i="10"/>
  <c r="C84" i="10"/>
  <c r="B84" i="10"/>
  <c r="R83" i="10"/>
  <c r="Q83" i="10"/>
  <c r="P83" i="10"/>
  <c r="O83" i="10"/>
  <c r="N83" i="10"/>
  <c r="M83" i="10"/>
  <c r="L83" i="10"/>
  <c r="K83" i="10"/>
  <c r="J83" i="10"/>
  <c r="I83" i="10"/>
  <c r="H83" i="10"/>
  <c r="G83" i="10"/>
  <c r="F83" i="10"/>
  <c r="D83" i="10"/>
  <c r="C83" i="10"/>
  <c r="B83" i="10"/>
  <c r="R82" i="10"/>
  <c r="Q82" i="10"/>
  <c r="P82" i="10"/>
  <c r="O82" i="10"/>
  <c r="N82" i="10"/>
  <c r="M82" i="10"/>
  <c r="L82" i="10"/>
  <c r="K82" i="10"/>
  <c r="J82" i="10"/>
  <c r="I82" i="10"/>
  <c r="H82" i="10"/>
  <c r="G82" i="10"/>
  <c r="F82" i="10"/>
  <c r="D82" i="10"/>
  <c r="C82" i="10"/>
  <c r="B82" i="10"/>
  <c r="R81" i="10"/>
  <c r="Q81" i="10"/>
  <c r="P81" i="10"/>
  <c r="O81" i="10"/>
  <c r="N81" i="10"/>
  <c r="M81" i="10"/>
  <c r="L81" i="10"/>
  <c r="K81" i="10"/>
  <c r="J81" i="10"/>
  <c r="I81" i="10"/>
  <c r="H81" i="10"/>
  <c r="G81" i="10"/>
  <c r="F81" i="10"/>
  <c r="D81" i="10"/>
  <c r="C81" i="10"/>
  <c r="B81" i="10"/>
  <c r="R80" i="10"/>
  <c r="Q80" i="10"/>
  <c r="P80" i="10"/>
  <c r="O80" i="10"/>
  <c r="N80" i="10"/>
  <c r="M80" i="10"/>
  <c r="L80" i="10"/>
  <c r="K80" i="10"/>
  <c r="J80" i="10"/>
  <c r="I80" i="10"/>
  <c r="H80" i="10"/>
  <c r="G80" i="10"/>
  <c r="F80" i="10"/>
  <c r="D80" i="10"/>
  <c r="C80" i="10"/>
  <c r="B80" i="10"/>
  <c r="R79" i="10"/>
  <c r="Q79" i="10"/>
  <c r="P79" i="10"/>
  <c r="O79" i="10"/>
  <c r="N79" i="10"/>
  <c r="M79" i="10"/>
  <c r="L79" i="10"/>
  <c r="K79" i="10"/>
  <c r="J79" i="10"/>
  <c r="I79" i="10"/>
  <c r="H79" i="10"/>
  <c r="G79" i="10"/>
  <c r="F79" i="10"/>
  <c r="D79" i="10"/>
  <c r="C79" i="10"/>
  <c r="B79" i="10"/>
  <c r="R78" i="10"/>
  <c r="Q78" i="10"/>
  <c r="P78" i="10"/>
  <c r="O78" i="10"/>
  <c r="N78" i="10"/>
  <c r="M78" i="10"/>
  <c r="L78" i="10"/>
  <c r="K78" i="10"/>
  <c r="J78" i="10"/>
  <c r="I78" i="10"/>
  <c r="H78" i="10"/>
  <c r="G78" i="10"/>
  <c r="F78" i="10"/>
  <c r="D78" i="10"/>
  <c r="C78" i="10"/>
  <c r="B78" i="10"/>
  <c r="R77" i="10"/>
  <c r="Q77" i="10"/>
  <c r="P77" i="10"/>
  <c r="O77" i="10"/>
  <c r="N77" i="10"/>
  <c r="M77" i="10"/>
  <c r="L77" i="10"/>
  <c r="K77" i="10"/>
  <c r="J77" i="10"/>
  <c r="I77" i="10"/>
  <c r="H77" i="10"/>
  <c r="G77" i="10"/>
  <c r="F77" i="10"/>
  <c r="D77" i="10"/>
  <c r="C77" i="10"/>
  <c r="B77" i="10"/>
  <c r="R76" i="10"/>
  <c r="Q76" i="10"/>
  <c r="P76" i="10"/>
  <c r="O76" i="10"/>
  <c r="N76" i="10"/>
  <c r="M76" i="10"/>
  <c r="L76" i="10"/>
  <c r="K76" i="10"/>
  <c r="J76" i="10"/>
  <c r="I76" i="10"/>
  <c r="H76" i="10"/>
  <c r="G76" i="10"/>
  <c r="F76" i="10"/>
  <c r="D76" i="10"/>
  <c r="C76" i="10"/>
  <c r="B76" i="10"/>
  <c r="R75" i="10"/>
  <c r="Q75" i="10"/>
  <c r="P75" i="10"/>
  <c r="O75" i="10"/>
  <c r="N75" i="10"/>
  <c r="M75" i="10"/>
  <c r="L75" i="10"/>
  <c r="K75" i="10"/>
  <c r="J75" i="10"/>
  <c r="I75" i="10"/>
  <c r="H75" i="10"/>
  <c r="G75" i="10"/>
  <c r="F75" i="10"/>
  <c r="D75" i="10"/>
  <c r="C75" i="10"/>
  <c r="B75" i="10"/>
  <c r="R74" i="10"/>
  <c r="Q74" i="10"/>
  <c r="P74" i="10"/>
  <c r="O74" i="10"/>
  <c r="N74" i="10"/>
  <c r="M74" i="10"/>
  <c r="L74" i="10"/>
  <c r="K74" i="10"/>
  <c r="J74" i="10"/>
  <c r="I74" i="10"/>
  <c r="H74" i="10"/>
  <c r="G74" i="10"/>
  <c r="F74" i="10"/>
  <c r="D74" i="10"/>
  <c r="C74" i="10"/>
  <c r="B74" i="10"/>
  <c r="R73" i="10"/>
  <c r="Q73" i="10"/>
  <c r="P73" i="10"/>
  <c r="O73" i="10"/>
  <c r="N73" i="10"/>
  <c r="M73" i="10"/>
  <c r="L73" i="10"/>
  <c r="K73" i="10"/>
  <c r="J73" i="10"/>
  <c r="I73" i="10"/>
  <c r="H73" i="10"/>
  <c r="G73" i="10"/>
  <c r="F73" i="10"/>
  <c r="D73" i="10"/>
  <c r="C73" i="10"/>
  <c r="B73" i="10"/>
  <c r="R72" i="10"/>
  <c r="Q72" i="10"/>
  <c r="P72" i="10"/>
  <c r="O72" i="10"/>
  <c r="N72" i="10"/>
  <c r="M72" i="10"/>
  <c r="L72" i="10"/>
  <c r="K72" i="10"/>
  <c r="J72" i="10"/>
  <c r="I72" i="10"/>
  <c r="H72" i="10"/>
  <c r="G72" i="10"/>
  <c r="F72" i="10"/>
  <c r="D72" i="10"/>
  <c r="C72" i="10"/>
  <c r="B72" i="10"/>
  <c r="R71" i="10"/>
  <c r="Q71" i="10"/>
  <c r="P71" i="10"/>
  <c r="O71" i="10"/>
  <c r="N71" i="10"/>
  <c r="M71" i="10"/>
  <c r="L71" i="10"/>
  <c r="K71" i="10"/>
  <c r="J71" i="10"/>
  <c r="I71" i="10"/>
  <c r="H71" i="10"/>
  <c r="G71" i="10"/>
  <c r="F71" i="10"/>
  <c r="D71" i="10"/>
  <c r="C71" i="10"/>
  <c r="B71" i="10"/>
  <c r="R70" i="10"/>
  <c r="Q70" i="10"/>
  <c r="P70" i="10"/>
  <c r="O70" i="10"/>
  <c r="N70" i="10"/>
  <c r="M70" i="10"/>
  <c r="L70" i="10"/>
  <c r="K70" i="10"/>
  <c r="J70" i="10"/>
  <c r="I70" i="10"/>
  <c r="H70" i="10"/>
  <c r="G70" i="10"/>
  <c r="F70" i="10"/>
  <c r="D70" i="10"/>
  <c r="C70" i="10"/>
  <c r="B70" i="10"/>
  <c r="R69" i="10"/>
  <c r="Q69" i="10"/>
  <c r="P69" i="10"/>
  <c r="O69" i="10"/>
  <c r="N69" i="10"/>
  <c r="M69" i="10"/>
  <c r="L69" i="10"/>
  <c r="K69" i="10"/>
  <c r="J69" i="10"/>
  <c r="I69" i="10"/>
  <c r="H69" i="10"/>
  <c r="G69" i="10"/>
  <c r="F69" i="10"/>
  <c r="D69" i="10"/>
  <c r="C69" i="10"/>
  <c r="B69" i="10"/>
  <c r="R68" i="10"/>
  <c r="Q68" i="10"/>
  <c r="P68" i="10"/>
  <c r="O68" i="10"/>
  <c r="N68" i="10"/>
  <c r="M68" i="10"/>
  <c r="L68" i="10"/>
  <c r="K68" i="10"/>
  <c r="J68" i="10"/>
  <c r="I68" i="10"/>
  <c r="H68" i="10"/>
  <c r="G68" i="10"/>
  <c r="F68" i="10"/>
  <c r="D68" i="10"/>
  <c r="C68" i="10"/>
  <c r="B68" i="10"/>
  <c r="R67" i="10"/>
  <c r="Q67" i="10"/>
  <c r="P67" i="10"/>
  <c r="O67" i="10"/>
  <c r="N67" i="10"/>
  <c r="M67" i="10"/>
  <c r="L67" i="10"/>
  <c r="K67" i="10"/>
  <c r="J67" i="10"/>
  <c r="I67" i="10"/>
  <c r="H67" i="10"/>
  <c r="G67" i="10"/>
  <c r="F67" i="10"/>
  <c r="D67" i="10"/>
  <c r="C67" i="10"/>
  <c r="B67" i="10"/>
  <c r="R66" i="10"/>
  <c r="Q66" i="10"/>
  <c r="P66" i="10"/>
  <c r="O66" i="10"/>
  <c r="N66" i="10"/>
  <c r="M66" i="10"/>
  <c r="L66" i="10"/>
  <c r="K66" i="10"/>
  <c r="J66" i="10"/>
  <c r="I66" i="10"/>
  <c r="H66" i="10"/>
  <c r="G66" i="10"/>
  <c r="F66" i="10"/>
  <c r="D66" i="10"/>
  <c r="C66" i="10"/>
  <c r="B66" i="10"/>
  <c r="R65" i="10"/>
  <c r="Q65" i="10"/>
  <c r="P65" i="10"/>
  <c r="O65" i="10"/>
  <c r="N65" i="10"/>
  <c r="M65" i="10"/>
  <c r="L65" i="10"/>
  <c r="K65" i="10"/>
  <c r="J65" i="10"/>
  <c r="I65" i="10"/>
  <c r="H65" i="10"/>
  <c r="G65" i="10"/>
  <c r="F65" i="10"/>
  <c r="D65" i="10"/>
  <c r="C65" i="10"/>
  <c r="B65" i="10"/>
  <c r="R64" i="10"/>
  <c r="Q64" i="10"/>
  <c r="P64" i="10"/>
  <c r="O64" i="10"/>
  <c r="N64" i="10"/>
  <c r="M64" i="10"/>
  <c r="L64" i="10"/>
  <c r="K64" i="10"/>
  <c r="J64" i="10"/>
  <c r="I64" i="10"/>
  <c r="H64" i="10"/>
  <c r="G64" i="10"/>
  <c r="F64" i="10"/>
  <c r="D64" i="10"/>
  <c r="C64" i="10"/>
  <c r="B64" i="10"/>
  <c r="R63" i="10"/>
  <c r="Q63" i="10"/>
  <c r="P63" i="10"/>
  <c r="O63" i="10"/>
  <c r="N63" i="10"/>
  <c r="M63" i="10"/>
  <c r="L63" i="10"/>
  <c r="K63" i="10"/>
  <c r="J63" i="10"/>
  <c r="I63" i="10"/>
  <c r="H63" i="10"/>
  <c r="G63" i="10"/>
  <c r="F63" i="10"/>
  <c r="D63" i="10"/>
  <c r="C63" i="10"/>
  <c r="B63" i="10"/>
  <c r="R62" i="10"/>
  <c r="Q62" i="10"/>
  <c r="P62" i="10"/>
  <c r="O62" i="10"/>
  <c r="N62" i="10"/>
  <c r="M62" i="10"/>
  <c r="L62" i="10"/>
  <c r="K62" i="10"/>
  <c r="J62" i="10"/>
  <c r="I62" i="10"/>
  <c r="H62" i="10"/>
  <c r="G62" i="10"/>
  <c r="F62" i="10"/>
  <c r="D62" i="10"/>
  <c r="C62" i="10"/>
  <c r="B62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D61" i="10"/>
  <c r="C61" i="10"/>
  <c r="B61" i="10"/>
  <c r="R60" i="10"/>
  <c r="Q60" i="10"/>
  <c r="P60" i="10"/>
  <c r="O60" i="10"/>
  <c r="N60" i="10"/>
  <c r="M60" i="10"/>
  <c r="L60" i="10"/>
  <c r="K60" i="10"/>
  <c r="J60" i="10"/>
  <c r="I60" i="10"/>
  <c r="H60" i="10"/>
  <c r="G60" i="10"/>
  <c r="F60" i="10"/>
  <c r="D60" i="10"/>
  <c r="C60" i="10"/>
  <c r="B60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D59" i="10"/>
  <c r="C59" i="10"/>
  <c r="B59" i="10"/>
  <c r="R58" i="10"/>
  <c r="Q58" i="10"/>
  <c r="P58" i="10"/>
  <c r="O58" i="10"/>
  <c r="N58" i="10"/>
  <c r="M58" i="10"/>
  <c r="L58" i="10"/>
  <c r="K58" i="10"/>
  <c r="J58" i="10"/>
  <c r="I58" i="10"/>
  <c r="H58" i="10"/>
  <c r="G58" i="10"/>
  <c r="F58" i="10"/>
  <c r="D58" i="10"/>
  <c r="C58" i="10"/>
  <c r="B58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D57" i="10"/>
  <c r="C57" i="10"/>
  <c r="B57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D56" i="10"/>
  <c r="C56" i="10"/>
  <c r="B56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D55" i="10"/>
  <c r="C55" i="10"/>
  <c r="B55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D54" i="10"/>
  <c r="C54" i="10"/>
  <c r="B54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D53" i="10"/>
  <c r="C53" i="10"/>
  <c r="B53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D52" i="10"/>
  <c r="C52" i="10"/>
  <c r="B52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D51" i="10"/>
  <c r="C51" i="10"/>
  <c r="B51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D50" i="10"/>
  <c r="C50" i="10"/>
  <c r="B50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D49" i="10"/>
  <c r="C49" i="10"/>
  <c r="B49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D48" i="10"/>
  <c r="C48" i="10"/>
  <c r="B48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D47" i="10"/>
  <c r="C47" i="10"/>
  <c r="B47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D46" i="10"/>
  <c r="C46" i="10"/>
  <c r="B46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D45" i="10"/>
  <c r="C45" i="10"/>
  <c r="B45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D44" i="10"/>
  <c r="C44" i="10"/>
  <c r="B44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D43" i="10"/>
  <c r="C43" i="10"/>
  <c r="B43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D42" i="10"/>
  <c r="C42" i="10"/>
  <c r="B42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D41" i="10"/>
  <c r="C41" i="10"/>
  <c r="B41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D40" i="10"/>
  <c r="C40" i="10"/>
  <c r="B40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D39" i="10"/>
  <c r="C39" i="10"/>
  <c r="B39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D38" i="10"/>
  <c r="C38" i="10"/>
  <c r="B38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D37" i="10"/>
  <c r="C37" i="10"/>
  <c r="B37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D36" i="10"/>
  <c r="C36" i="10"/>
  <c r="B36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D35" i="10"/>
  <c r="C35" i="10"/>
  <c r="B35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D34" i="10"/>
  <c r="C34" i="10"/>
  <c r="B34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D33" i="10"/>
  <c r="C33" i="10"/>
  <c r="B33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D32" i="10"/>
  <c r="C32" i="10"/>
  <c r="B32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D31" i="10"/>
  <c r="C31" i="10"/>
  <c r="B31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D30" i="10"/>
  <c r="C30" i="10"/>
  <c r="B30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D29" i="10"/>
  <c r="C29" i="10"/>
  <c r="B29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D28" i="10"/>
  <c r="C28" i="10"/>
  <c r="B28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D27" i="10"/>
  <c r="C27" i="10"/>
  <c r="B27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D26" i="10"/>
  <c r="C26" i="10"/>
  <c r="B26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D25" i="10"/>
  <c r="C25" i="10"/>
  <c r="B25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D24" i="10"/>
  <c r="C24" i="10"/>
  <c r="B24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D23" i="10"/>
  <c r="C23" i="10"/>
  <c r="B23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D22" i="10"/>
  <c r="C22" i="10"/>
  <c r="B22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D21" i="10"/>
  <c r="C21" i="10"/>
  <c r="B21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D20" i="10"/>
  <c r="C20" i="10"/>
  <c r="B20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D19" i="10"/>
  <c r="C19" i="10"/>
  <c r="B19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D18" i="10"/>
  <c r="C18" i="10"/>
  <c r="B18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D17" i="10"/>
  <c r="C17" i="10"/>
  <c r="B17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D16" i="10"/>
  <c r="C16" i="10"/>
  <c r="B16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D15" i="10"/>
  <c r="C15" i="10"/>
  <c r="B15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D14" i="10"/>
  <c r="C14" i="10"/>
  <c r="B14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D13" i="10"/>
  <c r="C13" i="10"/>
  <c r="B13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D12" i="10"/>
  <c r="C12" i="10"/>
  <c r="B12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D11" i="10"/>
  <c r="C11" i="10"/>
  <c r="B11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D10" i="10"/>
  <c r="C10" i="10"/>
  <c r="B10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D9" i="10"/>
  <c r="C9" i="10"/>
  <c r="B9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D8" i="10"/>
  <c r="C8" i="10"/>
  <c r="B8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D7" i="10"/>
  <c r="C7" i="10"/>
  <c r="B7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D6" i="10"/>
  <c r="C6" i="10"/>
  <c r="B6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D5" i="10"/>
  <c r="C5" i="10"/>
  <c r="B5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D4" i="10"/>
  <c r="C4" i="10"/>
  <c r="B4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D3" i="10"/>
  <c r="C3" i="10"/>
  <c r="B3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D2" i="10"/>
  <c r="C2" i="10"/>
  <c r="B2" i="10"/>
  <c r="S240" i="10"/>
  <c r="S239" i="10"/>
  <c r="S238" i="10"/>
  <c r="S237" i="10"/>
  <c r="S236" i="10"/>
  <c r="S235" i="10"/>
  <c r="S234" i="10"/>
  <c r="S233" i="10"/>
  <c r="S232" i="10"/>
  <c r="S231" i="10"/>
  <c r="S230" i="10"/>
  <c r="S229" i="10"/>
  <c r="S228" i="10"/>
  <c r="S227" i="10"/>
  <c r="S226" i="10"/>
  <c r="S225" i="10"/>
  <c r="S224" i="10"/>
  <c r="S223" i="10"/>
  <c r="S222" i="10"/>
  <c r="S221" i="10"/>
  <c r="S220" i="10"/>
  <c r="S219" i="10"/>
  <c r="S218" i="10"/>
  <c r="S217" i="10"/>
  <c r="S216" i="10"/>
  <c r="S215" i="10"/>
  <c r="S214" i="10"/>
  <c r="S213" i="10"/>
  <c r="S212" i="10"/>
  <c r="S211" i="10"/>
  <c r="S210" i="10"/>
  <c r="S209" i="10"/>
  <c r="S208" i="10"/>
  <c r="S207" i="10"/>
  <c r="S206" i="10"/>
  <c r="S205" i="10"/>
  <c r="S204" i="10"/>
  <c r="S203" i="10"/>
  <c r="S202" i="10"/>
  <c r="S201" i="10"/>
  <c r="S200" i="10"/>
  <c r="S199" i="10"/>
  <c r="S198" i="10"/>
  <c r="S197" i="10"/>
  <c r="S196" i="10"/>
  <c r="S195" i="10"/>
  <c r="S194" i="10"/>
  <c r="S193" i="10"/>
  <c r="S192" i="10"/>
  <c r="S191" i="10"/>
  <c r="S190" i="10"/>
  <c r="S189" i="10"/>
  <c r="S188" i="10"/>
  <c r="S187" i="10"/>
  <c r="S186" i="10"/>
  <c r="S185" i="10"/>
  <c r="S184" i="10"/>
  <c r="S183" i="10"/>
  <c r="S182" i="10"/>
  <c r="S181" i="10"/>
  <c r="S180" i="10"/>
  <c r="S179" i="10"/>
  <c r="S178" i="10"/>
  <c r="S177" i="10"/>
  <c r="S176" i="10"/>
  <c r="S175" i="10"/>
  <c r="S174" i="10"/>
  <c r="S173" i="10"/>
  <c r="S172" i="10"/>
  <c r="S171" i="10"/>
  <c r="S170" i="10"/>
  <c r="S169" i="10"/>
  <c r="S168" i="10"/>
  <c r="S167" i="10"/>
  <c r="S166" i="10"/>
  <c r="S165" i="10"/>
  <c r="S164" i="10"/>
  <c r="S163" i="10"/>
  <c r="S162" i="10"/>
  <c r="S161" i="10"/>
  <c r="S160" i="10"/>
  <c r="S159" i="10"/>
  <c r="S158" i="10"/>
  <c r="S157" i="10"/>
  <c r="S156" i="10"/>
  <c r="S155" i="10"/>
  <c r="S154" i="10"/>
  <c r="S153" i="10"/>
  <c r="S152" i="10"/>
  <c r="S151" i="10"/>
  <c r="S150" i="10"/>
  <c r="S149" i="10"/>
  <c r="S148" i="10"/>
  <c r="S147" i="10"/>
  <c r="S146" i="10"/>
  <c r="S145" i="10"/>
  <c r="S144" i="10"/>
  <c r="S143" i="10"/>
  <c r="S142" i="10"/>
  <c r="S141" i="10"/>
  <c r="S140" i="10"/>
  <c r="S139" i="10"/>
  <c r="S138" i="10"/>
  <c r="S137" i="10"/>
  <c r="S136" i="10"/>
  <c r="S135" i="10"/>
  <c r="S134" i="10"/>
  <c r="S133" i="10"/>
  <c r="S132" i="10"/>
  <c r="S131" i="10"/>
  <c r="S130" i="10"/>
  <c r="S129" i="10"/>
  <c r="S128" i="10"/>
  <c r="S127" i="10"/>
  <c r="S126" i="10"/>
  <c r="S125" i="10"/>
  <c r="S124" i="10"/>
  <c r="S123" i="10"/>
  <c r="S122" i="10"/>
  <c r="S121" i="10"/>
  <c r="S120" i="10"/>
  <c r="S119" i="10"/>
  <c r="S118" i="10"/>
  <c r="S117" i="10"/>
  <c r="S116" i="10"/>
  <c r="S115" i="10"/>
  <c r="S114" i="10"/>
  <c r="S113" i="10"/>
  <c r="S112" i="10"/>
  <c r="S111" i="10"/>
  <c r="S110" i="10"/>
  <c r="S109" i="10"/>
  <c r="S108" i="10"/>
  <c r="S107" i="10"/>
  <c r="S106" i="10"/>
  <c r="S105" i="10"/>
  <c r="S104" i="10"/>
  <c r="S103" i="10"/>
  <c r="S102" i="10"/>
  <c r="S101" i="10"/>
  <c r="S100" i="10"/>
  <c r="S99" i="10"/>
  <c r="S98" i="10"/>
  <c r="S97" i="10"/>
  <c r="S96" i="10"/>
  <c r="S95" i="10"/>
  <c r="S94" i="10"/>
  <c r="S93" i="10"/>
  <c r="S92" i="10"/>
  <c r="S91" i="10"/>
  <c r="S90" i="10"/>
  <c r="S89" i="10"/>
  <c r="S88" i="10"/>
  <c r="S86" i="10"/>
  <c r="S85" i="10"/>
  <c r="S84" i="10"/>
  <c r="S83" i="10"/>
  <c r="S82" i="10"/>
  <c r="S81" i="10"/>
  <c r="S80" i="10"/>
  <c r="S79" i="10"/>
  <c r="S78" i="10"/>
  <c r="S77" i="10"/>
  <c r="S76" i="10"/>
  <c r="S75" i="10"/>
  <c r="S74" i="10"/>
  <c r="S73" i="10"/>
  <c r="S72" i="10"/>
  <c r="S71" i="10"/>
  <c r="S70" i="10"/>
  <c r="S69" i="10"/>
  <c r="S68" i="10"/>
  <c r="S67" i="10"/>
  <c r="S66" i="10"/>
  <c r="S65" i="10"/>
  <c r="S64" i="10"/>
  <c r="S63" i="10"/>
  <c r="S62" i="10"/>
  <c r="S61" i="10"/>
  <c r="S60" i="10"/>
  <c r="S59" i="10"/>
  <c r="S58" i="10"/>
  <c r="S57" i="10"/>
  <c r="S56" i="10"/>
  <c r="S55" i="10"/>
  <c r="S54" i="10"/>
  <c r="S53" i="10"/>
  <c r="S52" i="10"/>
  <c r="S51" i="10"/>
  <c r="S50" i="10"/>
  <c r="S49" i="10"/>
  <c r="S48" i="10"/>
  <c r="S47" i="10"/>
  <c r="S46" i="10"/>
  <c r="S45" i="10"/>
  <c r="S44" i="10"/>
  <c r="S43" i="10"/>
  <c r="S42" i="10"/>
  <c r="S41" i="10"/>
  <c r="S40" i="10"/>
  <c r="S39" i="10"/>
  <c r="S38" i="10"/>
  <c r="S37" i="10"/>
  <c r="S36" i="10"/>
  <c r="S35" i="10"/>
  <c r="S34" i="10"/>
  <c r="S33" i="10"/>
  <c r="S32" i="10"/>
  <c r="S31" i="10"/>
  <c r="S30" i="10"/>
  <c r="S29" i="10"/>
  <c r="S28" i="10"/>
  <c r="S27" i="10"/>
  <c r="S26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S9" i="10"/>
  <c r="S8" i="10"/>
  <c r="S7" i="10"/>
  <c r="S6" i="10"/>
  <c r="S5" i="10"/>
  <c r="S4" i="10"/>
  <c r="S3" i="10"/>
  <c r="S2" i="10"/>
  <c r="B30" i="8"/>
  <c r="B29" i="8"/>
  <c r="B27" i="8"/>
  <c r="B26" i="8"/>
  <c r="B20" i="8"/>
  <c r="B13" i="8"/>
  <c r="N4" i="8"/>
  <c r="A2" i="8"/>
  <c r="N30" i="7"/>
  <c r="C16" i="7"/>
  <c r="C16" i="8" s="1"/>
  <c r="B16" i="7"/>
  <c r="B16" i="8" s="1"/>
  <c r="B8" i="8"/>
  <c r="N8" i="8" s="1"/>
  <c r="B10" i="8"/>
  <c r="N10" i="8" s="1"/>
  <c r="B37" i="8"/>
  <c r="C37" i="8"/>
  <c r="F45" i="8"/>
  <c r="F37" i="8"/>
  <c r="E38" i="8"/>
  <c r="E18" i="8"/>
  <c r="J18" i="8"/>
  <c r="J38" i="8"/>
  <c r="B18" i="8"/>
  <c r="F18" i="8"/>
  <c r="I18" i="8"/>
  <c r="D18" i="8"/>
  <c r="H18" i="8"/>
  <c r="C18" i="8"/>
  <c r="G18" i="8"/>
  <c r="H38" i="8"/>
  <c r="C38" i="8"/>
  <c r="E41" i="8"/>
  <c r="I43" i="7"/>
  <c r="I43" i="8" s="1"/>
  <c r="B42" i="8"/>
  <c r="C41" i="8"/>
  <c r="G43" i="7"/>
  <c r="G43" i="8" s="1"/>
  <c r="D38" i="8"/>
  <c r="F28" i="8" l="1"/>
  <c r="E43" i="7"/>
  <c r="E43" i="8" s="1"/>
  <c r="N26" i="8"/>
  <c r="L28" i="8"/>
  <c r="L31" i="8" s="1"/>
  <c r="B43" i="7"/>
  <c r="B43" i="8" s="1"/>
  <c r="K24" i="7"/>
  <c r="C46" i="13"/>
  <c r="E46" i="13"/>
  <c r="J44" i="14"/>
  <c r="J46" i="14" s="1"/>
  <c r="J46" i="13"/>
  <c r="G44" i="14"/>
  <c r="G46" i="14" s="1"/>
  <c r="G46" i="13"/>
  <c r="H46" i="13"/>
  <c r="H44" i="14"/>
  <c r="H46" i="14" s="1"/>
  <c r="K46" i="13"/>
  <c r="K44" i="14"/>
  <c r="K46" i="14" s="1"/>
  <c r="N32" i="14"/>
  <c r="I44" i="14"/>
  <c r="I46" i="14" s="1"/>
  <c r="I46" i="13"/>
  <c r="F44" i="14"/>
  <c r="F46" i="14" s="1"/>
  <c r="F46" i="13"/>
  <c r="D44" i="14"/>
  <c r="D46" i="14" s="1"/>
  <c r="D46" i="13"/>
  <c r="N30" i="8"/>
  <c r="F31" i="8"/>
  <c r="D31" i="8"/>
  <c r="C31" i="8"/>
  <c r="B41" i="8"/>
  <c r="L43" i="7"/>
  <c r="L43" i="8" s="1"/>
  <c r="D43" i="7"/>
  <c r="D43" i="8" s="1"/>
  <c r="C42" i="8"/>
  <c r="K31" i="8"/>
  <c r="N31" i="7"/>
  <c r="J28" i="8"/>
  <c r="J31" i="8" s="1"/>
  <c r="E28" i="8"/>
  <c r="E31" i="8" s="1"/>
  <c r="N27" i="8"/>
  <c r="I28" i="8"/>
  <c r="I31" i="8" s="1"/>
  <c r="K43" i="7"/>
  <c r="K43" i="8" s="1"/>
  <c r="G28" i="8"/>
  <c r="G31" i="8" s="1"/>
  <c r="N21" i="8"/>
  <c r="N20" i="8"/>
  <c r="H24" i="7"/>
  <c r="H32" i="7" s="1"/>
  <c r="C23" i="8"/>
  <c r="G23" i="8"/>
  <c r="N23" i="7"/>
  <c r="G24" i="7"/>
  <c r="G24" i="8" s="1"/>
  <c r="N38" i="8"/>
  <c r="M40" i="7"/>
  <c r="M40" i="8" s="1"/>
  <c r="N18" i="8"/>
  <c r="N12" i="8"/>
  <c r="N15" i="8"/>
  <c r="M37" i="8"/>
  <c r="N9" i="8"/>
  <c r="N11" i="8"/>
  <c r="L40" i="7"/>
  <c r="L40" i="8" s="1"/>
  <c r="B28" i="8"/>
  <c r="D42" i="8"/>
  <c r="M31" i="8"/>
  <c r="F23" i="8"/>
  <c r="H43" i="7"/>
  <c r="H43" i="8" s="1"/>
  <c r="M23" i="8"/>
  <c r="E23" i="8"/>
  <c r="M24" i="7"/>
  <c r="M32" i="7" s="1"/>
  <c r="L42" i="8"/>
  <c r="L23" i="8"/>
  <c r="L24" i="7"/>
  <c r="L32" i="7" s="1"/>
  <c r="N13" i="8"/>
  <c r="N28" i="7"/>
  <c r="M44" i="7"/>
  <c r="M44" i="8" s="1"/>
  <c r="J23" i="8"/>
  <c r="E24" i="7"/>
  <c r="E32" i="7" s="1"/>
  <c r="I23" i="8"/>
  <c r="N44" i="14"/>
  <c r="B44" i="14"/>
  <c r="B46" i="14" s="1"/>
  <c r="B16" i="12"/>
  <c r="E31" i="12"/>
  <c r="E32" i="11"/>
  <c r="E32" i="12" s="1"/>
  <c r="H44" i="12"/>
  <c r="H46" i="12" s="1"/>
  <c r="D32" i="11"/>
  <c r="D32" i="12" s="1"/>
  <c r="G40" i="12"/>
  <c r="C40" i="12"/>
  <c r="D44" i="12"/>
  <c r="D46" i="12" s="1"/>
  <c r="E44" i="12"/>
  <c r="E46" i="12" s="1"/>
  <c r="F40" i="12"/>
  <c r="F44" i="12"/>
  <c r="F46" i="12" s="1"/>
  <c r="L45" i="8"/>
  <c r="N16" i="7"/>
  <c r="N37" i="12"/>
  <c r="S254" i="10"/>
  <c r="F43" i="7"/>
  <c r="F43" i="8" s="1"/>
  <c r="N41" i="8"/>
  <c r="J43" i="7"/>
  <c r="J43" i="8" s="1"/>
  <c r="F42" i="8"/>
  <c r="N42" i="8" s="1"/>
  <c r="F39" i="8"/>
  <c r="F40" i="7"/>
  <c r="N22" i="8"/>
  <c r="I24" i="7"/>
  <c r="I32" i="7" s="1"/>
  <c r="B23" i="8"/>
  <c r="H40" i="7"/>
  <c r="H39" i="8"/>
  <c r="D40" i="7"/>
  <c r="D39" i="8"/>
  <c r="K24" i="8"/>
  <c r="K32" i="7"/>
  <c r="G39" i="8"/>
  <c r="G40" i="7"/>
  <c r="C39" i="8"/>
  <c r="C40" i="7"/>
  <c r="E40" i="7"/>
  <c r="E39" i="8"/>
  <c r="I40" i="7"/>
  <c r="K39" i="7"/>
  <c r="B24" i="7"/>
  <c r="B32" i="7" s="1"/>
  <c r="B39" i="7"/>
  <c r="B41" i="12"/>
  <c r="N41" i="12" s="1"/>
  <c r="B38" i="12"/>
  <c r="N38" i="12" s="1"/>
  <c r="B45" i="12"/>
  <c r="N42" i="12"/>
  <c r="B43" i="12"/>
  <c r="C24" i="7"/>
  <c r="C32" i="7" s="1"/>
  <c r="N29" i="8"/>
  <c r="F24" i="7"/>
  <c r="I16" i="8"/>
  <c r="N16" i="8" s="1"/>
  <c r="D24" i="7"/>
  <c r="N45" i="8"/>
  <c r="N14" i="8"/>
  <c r="J40" i="7"/>
  <c r="J24" i="7"/>
  <c r="K37" i="8"/>
  <c r="N37" i="8" s="1"/>
  <c r="N45" i="12" l="1"/>
  <c r="H24" i="8"/>
  <c r="N43" i="8"/>
  <c r="F44" i="7"/>
  <c r="F44" i="8" s="1"/>
  <c r="G32" i="7"/>
  <c r="N23" i="8"/>
  <c r="M46" i="7"/>
  <c r="E24" i="8"/>
  <c r="I24" i="8"/>
  <c r="L44" i="7"/>
  <c r="N28" i="8"/>
  <c r="B31" i="8"/>
  <c r="N31" i="8" s="1"/>
  <c r="L24" i="8"/>
  <c r="N24" i="7"/>
  <c r="N24" i="8" s="1"/>
  <c r="F40" i="8"/>
  <c r="M24" i="8"/>
  <c r="B31" i="12"/>
  <c r="C44" i="12"/>
  <c r="C46" i="12" s="1"/>
  <c r="C43" i="12"/>
  <c r="N43" i="12" s="1"/>
  <c r="C24" i="12"/>
  <c r="C32" i="11"/>
  <c r="F46" i="7"/>
  <c r="B24" i="8"/>
  <c r="C24" i="8"/>
  <c r="B39" i="8"/>
  <c r="B40" i="7"/>
  <c r="K40" i="7"/>
  <c r="K39" i="8"/>
  <c r="G44" i="7"/>
  <c r="G40" i="8"/>
  <c r="I44" i="7"/>
  <c r="I40" i="8"/>
  <c r="E44" i="7"/>
  <c r="E40" i="8"/>
  <c r="D40" i="8"/>
  <c r="D44" i="7"/>
  <c r="C40" i="8"/>
  <c r="C44" i="7"/>
  <c r="H40" i="8"/>
  <c r="H44" i="7"/>
  <c r="B39" i="12"/>
  <c r="N39" i="12" s="1"/>
  <c r="B32" i="11"/>
  <c r="B24" i="12"/>
  <c r="F32" i="7"/>
  <c r="F24" i="8"/>
  <c r="D24" i="8"/>
  <c r="D32" i="7"/>
  <c r="J32" i="7"/>
  <c r="J24" i="8"/>
  <c r="J40" i="8"/>
  <c r="J44" i="7"/>
  <c r="M32" i="8" l="1"/>
  <c r="M46" i="8"/>
  <c r="L44" i="8"/>
  <c r="L46" i="7"/>
  <c r="B40" i="12"/>
  <c r="N40" i="12" s="1"/>
  <c r="B32" i="12"/>
  <c r="C32" i="12"/>
  <c r="F32" i="8"/>
  <c r="F46" i="8"/>
  <c r="D44" i="8"/>
  <c r="D46" i="7"/>
  <c r="I46" i="7"/>
  <c r="I44" i="8"/>
  <c r="C44" i="8"/>
  <c r="C46" i="7"/>
  <c r="B40" i="8"/>
  <c r="B44" i="7"/>
  <c r="H44" i="8"/>
  <c r="H46" i="7"/>
  <c r="K44" i="7"/>
  <c r="K40" i="8"/>
  <c r="E46" i="7"/>
  <c r="E44" i="8"/>
  <c r="G44" i="8"/>
  <c r="G46" i="7"/>
  <c r="N39" i="8"/>
  <c r="N32" i="7"/>
  <c r="J46" i="7"/>
  <c r="J44" i="8"/>
  <c r="L46" i="8" l="1"/>
  <c r="L32" i="8"/>
  <c r="N40" i="8"/>
  <c r="K46" i="7"/>
  <c r="K44" i="8"/>
  <c r="B44" i="8"/>
  <c r="N44" i="8" s="1"/>
  <c r="B46" i="7"/>
  <c r="H46" i="8"/>
  <c r="H32" i="8"/>
  <c r="I46" i="8"/>
  <c r="I32" i="8"/>
  <c r="E46" i="8"/>
  <c r="E32" i="8"/>
  <c r="C46" i="8"/>
  <c r="C32" i="8"/>
  <c r="D32" i="8"/>
  <c r="D46" i="8"/>
  <c r="G32" i="8"/>
  <c r="G46" i="8"/>
  <c r="B44" i="12"/>
  <c r="J46" i="8"/>
  <c r="J32" i="8"/>
  <c r="N44" i="12" l="1"/>
  <c r="B46" i="12"/>
  <c r="N46" i="12" s="1"/>
  <c r="N32" i="8"/>
  <c r="K32" i="8"/>
  <c r="K46" i="8"/>
  <c r="B46" i="8"/>
  <c r="B32" i="8"/>
  <c r="N46" i="8" l="1"/>
  <c r="O266" i="10"/>
  <c r="N270" i="10"/>
  <c r="N272" i="10"/>
  <c r="O274" i="10"/>
  <c r="B266" i="10"/>
  <c r="B267" i="10"/>
  <c r="B268" i="10"/>
  <c r="B269" i="10"/>
  <c r="C269" i="10"/>
  <c r="B270" i="10"/>
  <c r="C270" i="10"/>
  <c r="B271" i="10"/>
  <c r="C271" i="10"/>
  <c r="B274" i="10"/>
  <c r="B275" i="10"/>
  <c r="B276" i="10"/>
  <c r="B277" i="10"/>
  <c r="D270" i="10"/>
  <c r="D273" i="10"/>
  <c r="G266" i="10"/>
  <c r="G267" i="10"/>
  <c r="G268" i="10"/>
  <c r="G270" i="10"/>
  <c r="G271" i="10"/>
  <c r="G272" i="10"/>
  <c r="G273" i="10"/>
  <c r="G275" i="10"/>
  <c r="G277" i="10"/>
  <c r="F266" i="10"/>
  <c r="F267" i="10"/>
  <c r="F269" i="10"/>
  <c r="F270" i="10"/>
  <c r="F271" i="10"/>
  <c r="F272" i="10"/>
  <c r="F274" i="10"/>
  <c r="F275" i="10"/>
  <c r="H268" i="10"/>
  <c r="I268" i="10"/>
  <c r="H269" i="10"/>
  <c r="I269" i="10"/>
  <c r="R269" i="10"/>
  <c r="H270" i="10"/>
  <c r="H271" i="10"/>
  <c r="I271" i="10"/>
  <c r="H272" i="10"/>
  <c r="I272" i="10"/>
  <c r="R272" i="10"/>
  <c r="H273" i="10"/>
  <c r="R273" i="10"/>
  <c r="H274" i="10"/>
  <c r="R274" i="10"/>
  <c r="I275" i="10"/>
  <c r="R275" i="10"/>
  <c r="H276" i="10"/>
  <c r="R276" i="10"/>
  <c r="H277" i="10"/>
  <c r="I277" i="10"/>
  <c r="U266" i="10"/>
  <c r="V269" i="10"/>
  <c r="J270" i="10"/>
  <c r="U270" i="10"/>
  <c r="J271" i="10"/>
  <c r="V272" i="10"/>
  <c r="U272" i="10"/>
  <c r="V273" i="10"/>
  <c r="U273" i="10"/>
  <c r="L275" i="10"/>
  <c r="N267" i="10"/>
  <c r="O267" i="10"/>
  <c r="O273" i="10"/>
  <c r="O275" i="10"/>
  <c r="N276" i="10"/>
  <c r="D269" i="10"/>
  <c r="D276" i="10"/>
  <c r="D268" i="10"/>
  <c r="J276" i="10"/>
  <c r="P274" i="10"/>
  <c r="P276" i="10" l="1"/>
  <c r="I274" i="10"/>
  <c r="N269" i="10"/>
  <c r="N273" i="10"/>
  <c r="L276" i="10"/>
  <c r="O271" i="10"/>
  <c r="E266" i="10"/>
  <c r="P277" i="10"/>
  <c r="H267" i="10"/>
  <c r="L277" i="10"/>
  <c r="C273" i="10"/>
  <c r="U277" i="10"/>
  <c r="V268" i="10"/>
  <c r="M266" i="10"/>
  <c r="R270" i="10"/>
  <c r="R268" i="10"/>
  <c r="G274" i="10"/>
  <c r="V276" i="10"/>
  <c r="U269" i="10"/>
  <c r="O276" i="10"/>
  <c r="O277" i="10"/>
  <c r="V277" i="10"/>
  <c r="K273" i="10"/>
  <c r="I276" i="10"/>
  <c r="I270" i="10"/>
  <c r="B273" i="10"/>
  <c r="N277" i="10"/>
  <c r="U271" i="10"/>
  <c r="F277" i="10"/>
  <c r="C275" i="10"/>
  <c r="C267" i="10"/>
  <c r="N274" i="10"/>
  <c r="N266" i="10"/>
  <c r="K275" i="10"/>
  <c r="V270" i="10"/>
  <c r="K277" i="10"/>
  <c r="D272" i="10"/>
  <c r="V271" i="10"/>
  <c r="C272" i="10"/>
  <c r="N271" i="10"/>
  <c r="M271" i="10"/>
  <c r="K269" i="10"/>
  <c r="P271" i="10"/>
  <c r="L269" i="10"/>
  <c r="R277" i="10"/>
  <c r="R271" i="10"/>
  <c r="R267" i="10"/>
  <c r="F276" i="10"/>
  <c r="F268" i="10"/>
  <c r="G276" i="10"/>
  <c r="C277" i="10"/>
  <c r="B272" i="10"/>
  <c r="J267" i="10"/>
  <c r="J274" i="10"/>
  <c r="D277" i="10"/>
  <c r="U274" i="10"/>
  <c r="I273" i="10"/>
  <c r="I267" i="10"/>
  <c r="C274" i="10"/>
  <c r="C266" i="10"/>
  <c r="E269" i="10"/>
  <c r="U275" i="10"/>
  <c r="V266" i="10"/>
  <c r="H275" i="10"/>
  <c r="P272" i="10"/>
  <c r="J266" i="10"/>
  <c r="V274" i="10"/>
  <c r="U267" i="10"/>
  <c r="J268" i="10"/>
  <c r="F273" i="10"/>
  <c r="O268" i="10"/>
  <c r="E274" i="10"/>
  <c r="E272" i="10"/>
  <c r="N275" i="10"/>
  <c r="N268" i="10"/>
  <c r="U276" i="10"/>
  <c r="V275" i="10"/>
  <c r="U268" i="10"/>
  <c r="V267" i="10"/>
  <c r="P266" i="10"/>
  <c r="C276" i="10"/>
  <c r="C268" i="10"/>
  <c r="M267" i="10"/>
  <c r="D267" i="10"/>
  <c r="P275" i="10"/>
  <c r="D271" i="10"/>
  <c r="R266" i="10"/>
  <c r="E270" i="10"/>
  <c r="P269" i="10"/>
  <c r="K266" i="10"/>
  <c r="J269" i="10"/>
  <c r="H266" i="10"/>
  <c r="L272" i="10"/>
  <c r="J272" i="10"/>
  <c r="K271" i="10"/>
  <c r="I266" i="10"/>
  <c r="L274" i="10"/>
  <c r="O269" i="10"/>
  <c r="K267" i="10"/>
  <c r="M270" i="10"/>
  <c r="M272" i="10"/>
  <c r="M277" i="10"/>
  <c r="M275" i="10"/>
  <c r="M274" i="10"/>
  <c r="K272" i="10"/>
  <c r="O270" i="10"/>
  <c r="E276" i="10"/>
  <c r="J275" i="10"/>
  <c r="M268" i="10"/>
  <c r="L266" i="10" l="1"/>
  <c r="G269" i="10"/>
  <c r="J277" i="10"/>
  <c r="L267" i="10"/>
  <c r="P267" i="10"/>
  <c r="E275" i="10"/>
  <c r="E268" i="10"/>
  <c r="J273" i="10"/>
  <c r="O272" i="10"/>
  <c r="M276" i="10"/>
  <c r="E277" i="10"/>
  <c r="L268" i="10"/>
  <c r="D274" i="10"/>
  <c r="K276" i="10"/>
  <c r="E271" i="10"/>
  <c r="L270" i="10"/>
  <c r="P270" i="10"/>
  <c r="K270" i="10"/>
  <c r="L273" i="10"/>
  <c r="M273" i="10"/>
  <c r="P268" i="10"/>
  <c r="K274" i="10"/>
  <c r="D266" i="10"/>
  <c r="L271" i="10"/>
  <c r="P273" i="10"/>
  <c r="D275" i="10"/>
  <c r="S271" i="10"/>
  <c r="E273" i="10"/>
  <c r="K268" i="10"/>
  <c r="M269" i="10"/>
  <c r="S266" i="10"/>
  <c r="S269" i="10"/>
  <c r="S270" i="10"/>
  <c r="S272" i="10"/>
  <c r="S273" i="10"/>
  <c r="S275" i="10"/>
  <c r="S268" i="10"/>
  <c r="S274" i="10" l="1"/>
  <c r="S277" i="10"/>
  <c r="S276" i="10"/>
  <c r="S267" i="10"/>
  <c r="E267" i="10"/>
</calcChain>
</file>

<file path=xl/sharedStrings.xml><?xml version="1.0" encoding="utf-8"?>
<sst xmlns="http://schemas.openxmlformats.org/spreadsheetml/2006/main" count="806" uniqueCount="144">
  <si>
    <t>Forecasted values are no longer available in this publication.</t>
  </si>
  <si>
    <t>For the latest projections of crude oil and natural gas production in Canada please visit the Canada’s Energy Future main page.</t>
  </si>
  <si>
    <t>Data Sources / Sources de données</t>
  </si>
  <si>
    <t>BC</t>
  </si>
  <si>
    <t>https://www2.gov.bc.ca/gov/content/industry/natural-gas-oil/statistics</t>
  </si>
  <si>
    <t>AB</t>
  </si>
  <si>
    <t>https://www.aer.ca/providing-information/data-and-reports/statistical-reports/st3</t>
  </si>
  <si>
    <t>SK</t>
  </si>
  <si>
    <t>https://dashboard.saskatchewan.ca/business-economy/business-industry-trade/oil-production#by-type-tab</t>
  </si>
  <si>
    <t>MB</t>
  </si>
  <si>
    <t>https://www.manitoba.ca/iem/petroleum/reports/index.html</t>
  </si>
  <si>
    <t>NWT</t>
  </si>
  <si>
    <t>https://www.statsnwt.ca/economy/oil-gas/</t>
  </si>
  <si>
    <t>ON</t>
  </si>
  <si>
    <t>https://www150.statcan.gc.ca/t1/tbl1/en/tv.action?pid=2510006301</t>
  </si>
  <si>
    <t>NS</t>
  </si>
  <si>
    <t>https://www.cnsopb.ns.ca/offshore-activity//legacy-production-projects/cohasset-panuke</t>
  </si>
  <si>
    <t>NB</t>
  </si>
  <si>
    <t>https://www2.gnb.ca/content/dam/gnb/Departments/en/pdf/Minerals-Minerales/Monthly_Statistics.pdf</t>
  </si>
  <si>
    <t>NL</t>
  </si>
  <si>
    <t>https://www.cnlopb.ca/information/statistics/</t>
  </si>
  <si>
    <t>Calculations</t>
  </si>
  <si>
    <t>Light Crude Oil: B.C. Oil Production Report file</t>
  </si>
  <si>
    <t>Condensate: Pentanes Plus from B.C. By-Products Production file + Wellhead Condensate from B.C. Oil Production Report file</t>
  </si>
  <si>
    <t>Light Crude Oil: Crude Oil Light + Crude Oil Medium from Oil Supply and Disposition file</t>
  </si>
  <si>
    <t>Heavy Crude Oil: Crude Oil Heavy + Crude Oil Ultra-Heavy from Oil Supply and Disposition file</t>
  </si>
  <si>
    <t>AB Upgraded Bitumen: Upgraded Production from Oil Supply and Disposition file</t>
  </si>
  <si>
    <t>AB Non-Upgraded Bitumen: Nonupgraded Total from Oil Supply and Disposition file</t>
  </si>
  <si>
    <t>Condensate: Condensate Production + Pentanes Plus - Plant/Gathering Process + Pentanes Plus - Fractionation Yield from Oil Supply and Disposition file</t>
  </si>
  <si>
    <t>Light Crude Oil: Light from Saskatchewan Oil Production by Type table</t>
  </si>
  <si>
    <t>Heavy Crude Oil: Medium + Heavy from Saskatchewan Oil Production by Type table</t>
  </si>
  <si>
    <t>Light Crude Oil: Oil Fluid Type from MS Excel file</t>
  </si>
  <si>
    <t>Light Crude Oil: Total Oil Production from Crude Oil table</t>
  </si>
  <si>
    <t>Light Crude Oil: Ontario Crude Oil Production from Statistics Canada. Table 25-10-0063-01  Supply and disposition of crude oil and equivalent</t>
  </si>
  <si>
    <t>Currently no production from province</t>
  </si>
  <si>
    <t>Light Crude Oil: Crude Oil from table</t>
  </si>
  <si>
    <t xml:space="preserve">Light Crude Oil: Monthly Production Summary from the Hibernia, North Amethyst, Terra Nova and, White Rose fields in Resource Management tab </t>
  </si>
  <si>
    <t xml:space="preserve">Heavy Crude Oil: Monthly Production Summary from the Hebron field in Resource Management tab </t>
  </si>
  <si>
    <t xml:space="preserve">Les valeurs prévues ne sont plus disponibles dans cette publication. </t>
  </si>
  <si>
    <t>Pour connaître les dernières projections relatives à la production de pétrole brut et de gaz naturel au Canada, consultez la page principale d’Avenir énergétique du Canada.</t>
  </si>
  <si>
    <t>Calculs</t>
  </si>
  <si>
    <t xml:space="preserve">Pétrole brut léger : Fichier du rapport sur la production en Colombie-Britannique </t>
  </si>
  <si>
    <t>Condensats : Pentanes plus tirés du dossier sur la production de sous-produits en Colombie‑Britannique + condensats à la tête de puits tirés du dossier du rapport sur la production de pétrole en Colombie-Britannique</t>
  </si>
  <si>
    <t>Pétrole brut léger : pétrole brut léger + pétrole brut moyen tirés du fichier sur l’approvisionnement et l’utilisation du pétrole</t>
  </si>
  <si>
    <t>Pétrole brut lourd : Pétrole brut lourd + pétrole brut ultra lourd tirés du fichier sur l’approvisionnement et l’utilisation du pétrole</t>
  </si>
  <si>
    <t>Bitume valorisé en Alberta : Production valorisée tirée du fichier sur l’approvisionnement et l’utilisation du pétrole</t>
  </si>
  <si>
    <t>Bitume non valorisé en Alberta : Total non valorisé tiré du fichier sur l’approvisionnement et l’utilisation du pétrole</t>
  </si>
  <si>
    <t>Condensats : Production de condensats + Pentanes plus - Procédé d’usine/de collecte + Pentanes plus - Rendement du fractionnement tirés du fichier sur l’approvisionnement et l’utilisation du pétrole</t>
  </si>
  <si>
    <t>Pétrole brut léger : Tableau de la production de pétrole léger en Saskatchewan selon le type</t>
  </si>
  <si>
    <t>Pétrole brut lourd : Tableau de la production de pétrole moyen + lourd en Saskatchewan selon le type</t>
  </si>
  <si>
    <t>Pétrole brut léger : Type de fluide de pétrole tiré du fichier MS Excel</t>
  </si>
  <si>
    <t>Pétrole brut léger : Production totale de pétrole tirée du tableau du pétrole brut</t>
  </si>
  <si>
    <t>Pétrole brut léger : Production de pétrole brut en Ontario selon Statistique Canada Tableau 25-10-0063-01 – Approvisionnement et utilisation du pétrole brut et équivalent</t>
  </si>
  <si>
    <t>À l’heure actuelle, aucune production dans la province</t>
  </si>
  <si>
    <t>Pétrole brut léger : Pétrole brut tiré du tableau</t>
  </si>
  <si>
    <t xml:space="preserve">Pétrole brut léger : Sommaire mensuel de la production des champs Hibernia, North Amethyst, Terra Nova et White Rose sous l’onglet Gestion des ressources </t>
  </si>
  <si>
    <t>Pétrole brut lourd : Sommaire mensuel de la production du champ Hebron sous l’onglet Gestion des ressources</t>
  </si>
  <si>
    <r>
      <t>2023 ESTIMATED PRODUCTION OF CANADIAN CRUDE OIL AND EQUIVALENT  (m</t>
    </r>
    <r>
      <rPr>
        <b/>
        <vertAlign val="superscript"/>
        <sz val="8"/>
        <rFont val="Arial"/>
        <family val="2"/>
      </rPr>
      <t>3</t>
    </r>
    <r>
      <rPr>
        <b/>
        <sz val="8"/>
        <rFont val="Arial"/>
        <family val="2"/>
      </rPr>
      <t>/d)</t>
    </r>
  </si>
  <si>
    <t>PRODUCTION ESTIMATIVE DE PÉTROLE BRUT ET D'ÉQUIVALENTS AU CANADA EN 2023 (M³/J)</t>
  </si>
  <si>
    <t>Jan/janv.</t>
  </si>
  <si>
    <t>Feb/fév.</t>
  </si>
  <si>
    <t>Mar/mars</t>
  </si>
  <si>
    <t>Apr/avr.</t>
  </si>
  <si>
    <t>May/mai</t>
  </si>
  <si>
    <t>June/juin</t>
  </si>
  <si>
    <t>July/juil.</t>
  </si>
  <si>
    <t>Aug/août</t>
  </si>
  <si>
    <t>Sep/sept.</t>
  </si>
  <si>
    <t>Oct/oct.</t>
  </si>
  <si>
    <t>Nov/nov.</t>
  </si>
  <si>
    <t>Dec/déc.</t>
  </si>
  <si>
    <t>Avg/moyenne</t>
  </si>
  <si>
    <t>CONV. LIGHT CRUDE OIL/</t>
  </si>
  <si>
    <t xml:space="preserve"> </t>
  </si>
  <si>
    <t>PÉTROLE BRUT LÉGER CLASS.</t>
  </si>
  <si>
    <t>NWT/NT</t>
  </si>
  <si>
    <t>NF/NL</t>
  </si>
  <si>
    <t>SUB TOTAL/SOUS-TOTAL</t>
  </si>
  <si>
    <r>
      <t>AB UPGRADED BITUMEN/ BITUME VALORISÉ-AB</t>
    </r>
    <r>
      <rPr>
        <b/>
        <vertAlign val="superscript"/>
        <sz val="8"/>
        <rFont val="Arial"/>
        <family val="2"/>
      </rPr>
      <t>1</t>
    </r>
  </si>
  <si>
    <r>
      <t>C5+ / CONDENSATE/C</t>
    </r>
    <r>
      <rPr>
        <b/>
        <vertAlign val="subscript"/>
        <sz val="8"/>
        <rFont val="Arial"/>
        <family val="2"/>
      </rPr>
      <t>5+</t>
    </r>
    <r>
      <rPr>
        <b/>
        <sz val="8"/>
        <rFont val="Arial"/>
        <family val="2"/>
      </rPr>
      <t>/CONDENSATS</t>
    </r>
  </si>
  <si>
    <t>TOTAL LIGHT/LÉGER</t>
  </si>
  <si>
    <t>HEAVY CRUDE OIL/ PÉTROLE BRUT LOURD</t>
  </si>
  <si>
    <t>AB CONV./CLASS.-AB</t>
  </si>
  <si>
    <r>
      <t>AB NON-UPGRADED BITUMEN / BITUME NON VALORISÉ-AB</t>
    </r>
    <r>
      <rPr>
        <b/>
        <vertAlign val="superscript"/>
        <sz val="6"/>
        <rFont val="Arial"/>
        <family val="2"/>
      </rPr>
      <t>2</t>
    </r>
  </si>
  <si>
    <t>AB SUB TOTAL/SOUS-TOTAL -AB</t>
  </si>
  <si>
    <t>SK CONV./CLASS.-SK</t>
  </si>
  <si>
    <t>NL CONV</t>
  </si>
  <si>
    <r>
      <t>TOTAL HEAVY/LOURD</t>
    </r>
    <r>
      <rPr>
        <b/>
        <vertAlign val="superscript"/>
        <sz val="8"/>
        <rFont val="Arial"/>
        <family val="2"/>
      </rPr>
      <t>3</t>
    </r>
  </si>
  <si>
    <t>TOTAL PRODUCTION</t>
  </si>
  <si>
    <t>ESTIMATED PRODUCTION BY REGION</t>
  </si>
  <si>
    <t xml:space="preserve">WESTERN CANADA/OUEST CANADIEN
</t>
  </si>
  <si>
    <t>CONV. LIGHT/LÉGER CLASS.</t>
  </si>
  <si>
    <r>
      <t xml:space="preserve">AB UPGRADED BITUMEN/ BITUME VALORISÉ-AB </t>
    </r>
    <r>
      <rPr>
        <b/>
        <vertAlign val="superscript"/>
        <sz val="6"/>
        <rFont val="Arial"/>
        <family val="2"/>
      </rPr>
      <t>1</t>
    </r>
  </si>
  <si>
    <t>PENTANES PLUS</t>
  </si>
  <si>
    <t xml:space="preserve">CONV. HEAVY/LOURD CLASS. </t>
  </si>
  <si>
    <t>TOTAL HEAVY/LOURD</t>
  </si>
  <si>
    <t>TOTAL WESTERN CANADA/ OUEST CANADIEN</t>
  </si>
  <si>
    <t>TOTAL EASTERN CANADA/
EST CANADIEN</t>
  </si>
  <si>
    <t>TOTAL CANADA</t>
  </si>
  <si>
    <t>NOTES:</t>
  </si>
  <si>
    <t>Figures in black print are actual production data from reporting agencies.</t>
  </si>
  <si>
    <t>Forecasted values are no longer available in this publication. For the latest projections of crude oil and natural gas production in Canada please visit the CERs Energy Futures page.</t>
  </si>
  <si>
    <r>
      <t xml:space="preserve">1 </t>
    </r>
    <r>
      <rPr>
        <b/>
        <sz val="8"/>
        <rFont val="Arial"/>
        <family val="2"/>
      </rPr>
      <t>As per AER -ST3, includes in situ bitumen that is upgraded to SCO</t>
    </r>
  </si>
  <si>
    <r>
      <rPr>
        <b/>
        <vertAlign val="superscript"/>
        <sz val="8"/>
        <rFont val="Arial"/>
        <family val="2"/>
      </rPr>
      <t>2</t>
    </r>
    <r>
      <rPr>
        <b/>
        <sz val="8"/>
        <rFont val="Arial"/>
        <family val="2"/>
      </rPr>
      <t xml:space="preserve"> As per AER -ST3, excludes in situ produced bitumen that is upgraded to SCO </t>
    </r>
  </si>
  <si>
    <t>Les chiffres en noir représentent les données de production réelles obtenues auprès d'organismes présentant des rapports.</t>
  </si>
  <si>
    <t>Les valeurs prévues ne sont plus disponibles dans cette publication. Pour connaître les dernières projections relatives à la production de pétrole brut et de gaz naturel au Canada, consultez la page principale d’Avenir énergétique du Canada</t>
  </si>
  <si>
    <r>
      <t xml:space="preserve">1 </t>
    </r>
    <r>
      <rPr>
        <b/>
        <sz val="8"/>
        <rFont val="Arial"/>
        <family val="2"/>
      </rPr>
      <t>Comprend la production de pétrole brut synthétique et de distillats.</t>
    </r>
  </si>
  <si>
    <r>
      <t>2</t>
    </r>
    <r>
      <rPr>
        <b/>
        <sz val="8"/>
        <rFont val="Arial"/>
        <family val="2"/>
      </rPr>
      <t xml:space="preserve"> Bitume in situ, sauf les quantités transformées en pétrole brut synthétique par valorisation.</t>
    </r>
  </si>
  <si>
    <t>2023 ESTIMATED PRODUCTION OF CANADIAN CRUDE OIL AND EQUIVALENT  (b/d)</t>
  </si>
  <si>
    <t>PRODUCTION ESTIMATIVE DE PÉTROLE BRUT ET D'ÉQUIVALENTS AU CANADA EN 2023 (b/j)</t>
  </si>
  <si>
    <r>
      <t>SK</t>
    </r>
    <r>
      <rPr>
        <b/>
        <vertAlign val="superscript"/>
        <sz val="6"/>
        <rFont val="Arial"/>
        <family val="2"/>
      </rPr>
      <t>2</t>
    </r>
  </si>
  <si>
    <r>
      <t>2022 ESTIMATED PRODUCTION OF CANADIAN CRUDE OIL AND EQUIVALENT  (m</t>
    </r>
    <r>
      <rPr>
        <b/>
        <vertAlign val="superscript"/>
        <sz val="8"/>
        <rFont val="Arial"/>
        <family val="2"/>
      </rPr>
      <t>3</t>
    </r>
    <r>
      <rPr>
        <b/>
        <sz val="8"/>
        <rFont val="Arial"/>
        <family val="2"/>
      </rPr>
      <t>/d)</t>
    </r>
  </si>
  <si>
    <t>PRODUCTION ESTIMATIVE DE PÉTROLE BRUT ET D'ÉQUIVALENTS AU CANADA EN 2022 (M³/J)</t>
  </si>
  <si>
    <t>2022 ESTIMATED PRODUCTION OF CANADIAN CRUDE OIL AND EQUIVALENT  (b/d)</t>
  </si>
  <si>
    <t>PRODUCTION ESTIMATIVE DE PÉTROLE BRUT ET D'ÉQUIVALENTS AU CANADA EN 2022 (b/j)</t>
  </si>
  <si>
    <r>
      <t>2021 ESTIMATED PRODUCTION OF CANADIAN CRUDE OIL AND EQUIVALENT  (m</t>
    </r>
    <r>
      <rPr>
        <b/>
        <vertAlign val="superscript"/>
        <sz val="8"/>
        <rFont val="Arial"/>
        <family val="2"/>
      </rPr>
      <t>3</t>
    </r>
    <r>
      <rPr>
        <b/>
        <sz val="8"/>
        <rFont val="Arial"/>
        <family val="2"/>
      </rPr>
      <t>/d)</t>
    </r>
  </si>
  <si>
    <t>PRODUCTION ESTIMATIVE DE PÉTROLE BRUT ET D'ÉQUIVALENTS AU CANADA EN 2021 (M³/J)</t>
  </si>
  <si>
    <t>2021 ESTIMATED PRODUCTION OF CANADIAN CRUDE OIL AND EQUIVALENT  (b/d)</t>
  </si>
  <si>
    <t>PRODUCTION ESTIMATIVE DE PÉTROLE BRUT ET D'ÉQUIVALENTS AU CANADA EN 2021 (b/j)</t>
  </si>
  <si>
    <t>Month</t>
  </si>
  <si>
    <t>NL Light</t>
  </si>
  <si>
    <t>NL Heavy</t>
  </si>
  <si>
    <t>SK light</t>
  </si>
  <si>
    <t>SK heavy</t>
  </si>
  <si>
    <t>AB conv light</t>
  </si>
  <si>
    <t>AB conv heavy</t>
  </si>
  <si>
    <t>AB upgraded</t>
  </si>
  <si>
    <t xml:space="preserve">AB non-upgraded </t>
  </si>
  <si>
    <t>BC Light</t>
  </si>
  <si>
    <t>BC cond</t>
  </si>
  <si>
    <t>AB cond</t>
  </si>
  <si>
    <t>NS cond</t>
  </si>
  <si>
    <t>SK cond</t>
  </si>
  <si>
    <t>Canada Total</t>
  </si>
  <si>
    <t>Raw Mined Bitumen</t>
  </si>
  <si>
    <t>Raw In Situ Bitumen</t>
  </si>
  <si>
    <r>
      <t>2024 ESTIMATED PRODUCTION OF CANADIAN CRUDE OIL AND EQUIVALENT  (m</t>
    </r>
    <r>
      <rPr>
        <b/>
        <vertAlign val="superscript"/>
        <sz val="8"/>
        <rFont val="Arial"/>
        <family val="2"/>
      </rPr>
      <t>3</t>
    </r>
    <r>
      <rPr>
        <b/>
        <sz val="8"/>
        <rFont val="Arial"/>
        <family val="2"/>
      </rPr>
      <t>/d)</t>
    </r>
  </si>
  <si>
    <t>PRODUCTION ESTIMATIVE DE PÉTROLE BRUT ET D'ÉQUIVALENTS AU CANADA EN 2024 (M³/J)</t>
  </si>
  <si>
    <t>2024 ESTIMATED PRODUCTION OF CANADIAN CRUDE OIL AND EQUIVALENT  (b/d)</t>
  </si>
  <si>
    <t>PRODUCTION ESTIMATIVE DE PÉTROLE BRUT ET D'ÉQUIVALENTS AU CANADA EN 2024 (b/j)</t>
  </si>
  <si>
    <t>2025 ESTIMATED PRODUCTION OF CANADIAN CRUDE OIL AND EQUIVALENT  (b/d)</t>
  </si>
  <si>
    <t>PRODUCTION ESTIMATIVE DE PÉTROLE BRUT ET D'ÉQUIVALENTS AU CANADA EN 2025 (b/j)</t>
  </si>
  <si>
    <r>
      <t>2025 ESTIMATED PRODUCTION OF CANADIAN CRUDE OIL AND EQUIVALENT  (m</t>
    </r>
    <r>
      <rPr>
        <b/>
        <vertAlign val="superscript"/>
        <sz val="8"/>
        <rFont val="Arial"/>
        <family val="2"/>
      </rPr>
      <t>3</t>
    </r>
    <r>
      <rPr>
        <b/>
        <sz val="8"/>
        <rFont val="Arial"/>
        <family val="2"/>
      </rPr>
      <t>/d)</t>
    </r>
  </si>
  <si>
    <t>PRODUCTION ESTIMATIVE DE PÉTROLE BRUT ET D'ÉQUIVALENTS AU CANADA EN 2025 (M³/J)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</si>
</sst>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.00_-;\-* #,##0.00_-;_-* &quot;-&quot;??_-;_-@_-"/>
    <numFmt numFmtId="165" formatCode="mm/dd/yy"/>
    <numFmt numFmtId="166" formatCode="0.00_)"/>
    <numFmt numFmtId="167" formatCode="0____"/>
    <numFmt numFmtId="168" formatCode="[$-409]d\-mmm\-yy;@"/>
    <numFmt numFmtId="169" formatCode="#,##0.0000000"/>
    <numFmt numFmtId="170" formatCode="#,##0.000000000"/>
  </numFmts>
  <fonts count="40">
    <font>
      <sz val="8"/>
      <name val="Helv"/>
    </font>
    <font>
      <b/>
      <sz val="8"/>
      <name val="Helv"/>
    </font>
    <font>
      <sz val="10"/>
      <name val="Helv"/>
    </font>
    <font>
      <sz val="8"/>
      <name val="Helv"/>
    </font>
    <font>
      <sz val="8"/>
      <name val="Arial"/>
      <family val="2"/>
    </font>
    <font>
      <b/>
      <sz val="8"/>
      <name val="Arial"/>
      <family val="2"/>
    </font>
    <font>
      <b/>
      <sz val="6"/>
      <name val="Arial"/>
      <family val="2"/>
    </font>
    <font>
      <b/>
      <sz val="8"/>
      <color indexed="8"/>
      <name val="Arial"/>
      <family val="2"/>
    </font>
    <font>
      <b/>
      <sz val="8"/>
      <color indexed="12"/>
      <name val="Arial"/>
      <family val="2"/>
    </font>
    <font>
      <b/>
      <vertAlign val="superscript"/>
      <sz val="8"/>
      <name val="Arial"/>
      <family val="2"/>
    </font>
    <font>
      <b/>
      <vertAlign val="subscript"/>
      <sz val="8"/>
      <name val="Arial"/>
      <family val="2"/>
    </font>
    <font>
      <b/>
      <vertAlign val="superscript"/>
      <sz val="6"/>
      <name val="Arial"/>
      <family val="2"/>
    </font>
    <font>
      <b/>
      <sz val="8"/>
      <color indexed="3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i/>
      <sz val="10"/>
      <color indexed="16"/>
      <name val="Arial"/>
      <family val="2"/>
    </font>
    <font>
      <b/>
      <sz val="10"/>
      <color indexed="16"/>
      <name val="Arial"/>
      <family val="2"/>
    </font>
    <font>
      <sz val="10"/>
      <color indexed="20"/>
      <name val="Arial"/>
      <family val="2"/>
    </font>
    <font>
      <sz val="9"/>
      <name val="Arial"/>
      <family val="2"/>
    </font>
    <font>
      <sz val="10"/>
      <name val="MS Sans Serif"/>
      <family val="2"/>
    </font>
    <font>
      <sz val="16"/>
      <name val="Arial"/>
      <family val="2"/>
    </font>
    <font>
      <b/>
      <sz val="9"/>
      <color indexed="18"/>
      <name val="Arial"/>
      <family val="2"/>
    </font>
    <font>
      <sz val="10"/>
      <name val="Corporate Mono"/>
    </font>
    <font>
      <b/>
      <sz val="16"/>
      <name val="Arial"/>
      <family val="2"/>
    </font>
    <font>
      <sz val="10"/>
      <name val="Tahoma"/>
      <family val="2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8"/>
      <color rgb="FF00AB4E"/>
      <name val="Arial"/>
      <family val="2"/>
    </font>
    <font>
      <sz val="10"/>
      <color theme="1"/>
      <name val="Tahoma"/>
      <family val="2"/>
    </font>
    <font>
      <b/>
      <sz val="12"/>
      <color theme="0"/>
      <name val="Arial"/>
      <family val="2"/>
    </font>
    <font>
      <sz val="7"/>
      <color theme="1"/>
      <name val="Arial"/>
      <family val="2"/>
      <charset val="238"/>
    </font>
    <font>
      <sz val="10"/>
      <color theme="0"/>
      <name val="Arial"/>
      <family val="2"/>
    </font>
    <font>
      <b/>
      <sz val="8"/>
      <color rgb="FF0070C0"/>
      <name val="Arial"/>
      <family val="2"/>
    </font>
    <font>
      <b/>
      <sz val="8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u/>
      <sz val="8"/>
      <color theme="10"/>
      <name val="Helv"/>
    </font>
  </fonts>
  <fills count="4">
    <fill>
      <patternFill patternType="none"/>
    </fill>
    <fill>
      <patternFill patternType="gray125"/>
    </fill>
    <fill>
      <patternFill patternType="solid">
        <fgColor rgb="FFD8DCDB"/>
        <bgColor indexed="64"/>
      </patternFill>
    </fill>
    <fill>
      <patternFill patternType="solid">
        <fgColor rgb="FF7F808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7F7F7F"/>
      </bottom>
      <diagonal/>
    </border>
  </borders>
  <cellStyleXfs count="1757">
    <xf numFmtId="0" fontId="0" fillId="0" borderId="0"/>
    <xf numFmtId="4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" fontId="15" fillId="0" borderId="0">
      <protection locked="0"/>
    </xf>
    <xf numFmtId="166" fontId="16" fillId="0" borderId="0">
      <alignment horizontal="right"/>
    </xf>
    <xf numFmtId="0" fontId="30" fillId="2" borderId="0">
      <alignment horizontal="center" vertical="center"/>
    </xf>
    <xf numFmtId="40" fontId="17" fillId="0" borderId="0">
      <alignment horizontal="right"/>
    </xf>
    <xf numFmtId="0" fontId="29" fillId="0" borderId="0"/>
    <xf numFmtId="0" fontId="1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168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1" fillId="0" borderId="0"/>
    <xf numFmtId="0" fontId="2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0"/>
    <xf numFmtId="0" fontId="14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4" fillId="0" borderId="0"/>
    <xf numFmtId="0" fontId="1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8" fillId="0" borderId="6">
      <alignment horizontal="left" wrapText="1"/>
    </xf>
    <xf numFmtId="0" fontId="32" fillId="3" borderId="0" applyNumberFormat="0">
      <alignment horizontal="left" vertical="center"/>
    </xf>
    <xf numFmtId="0" fontId="33" fillId="0" borderId="0">
      <alignment horizontal="left" vertical="top"/>
    </xf>
    <xf numFmtId="0" fontId="34" fillId="3" borderId="0">
      <alignment vertical="center"/>
    </xf>
    <xf numFmtId="39" fontId="18" fillId="0" borderId="0"/>
    <xf numFmtId="0" fontId="19" fillId="0" borderId="0">
      <alignment textRotation="90"/>
    </xf>
    <xf numFmtId="167" fontId="20" fillId="0" borderId="0"/>
    <xf numFmtId="39" fontId="21" fillId="0" borderId="0">
      <protection locked="0"/>
    </xf>
    <xf numFmtId="1" fontId="22" fillId="0" borderId="0">
      <alignment horizontal="center"/>
    </xf>
    <xf numFmtId="1" fontId="23" fillId="0" borderId="0">
      <alignment horizontal="centerContinuous"/>
    </xf>
    <xf numFmtId="0" fontId="39" fillId="0" borderId="0" applyNumberFormat="0" applyFill="0" applyBorder="0" applyAlignment="0" applyProtection="0"/>
  </cellStyleXfs>
  <cellXfs count="62">
    <xf numFmtId="0" fontId="0" fillId="0" borderId="0" xfId="0"/>
    <xf numFmtId="1" fontId="4" fillId="0" borderId="0" xfId="0" applyNumberFormat="1" applyFont="1"/>
    <xf numFmtId="1" fontId="4" fillId="0" borderId="0" xfId="0" applyNumberFormat="1" applyFont="1" applyAlignment="1">
      <alignment horizontal="right"/>
    </xf>
    <xf numFmtId="1" fontId="5" fillId="0" borderId="0" xfId="0" applyNumberFormat="1" applyFont="1"/>
    <xf numFmtId="1" fontId="5" fillId="0" borderId="0" xfId="0" applyNumberFormat="1" applyFont="1" applyAlignment="1" applyProtection="1">
      <alignment horizontal="center"/>
      <protection locked="0"/>
    </xf>
    <xf numFmtId="165" fontId="5" fillId="0" borderId="0" xfId="0" applyNumberFormat="1" applyFont="1" applyAlignment="1">
      <alignment horizontal="left"/>
    </xf>
    <xf numFmtId="14" fontId="5" fillId="0" borderId="0" xfId="0" quotePrefix="1" applyNumberFormat="1" applyFont="1" applyAlignment="1">
      <alignment wrapText="1"/>
    </xf>
    <xf numFmtId="1" fontId="5" fillId="0" borderId="0" xfId="0" applyNumberFormat="1" applyFont="1" applyAlignment="1">
      <alignment horizontal="right"/>
    </xf>
    <xf numFmtId="1" fontId="5" fillId="0" borderId="0" xfId="0" applyNumberFormat="1" applyFont="1" applyAlignment="1" applyProtection="1">
      <alignment horizontal="right"/>
      <protection locked="0"/>
    </xf>
    <xf numFmtId="1" fontId="5" fillId="0" borderId="0" xfId="0" applyNumberFormat="1" applyFont="1" applyAlignment="1" applyProtection="1">
      <alignment horizontal="left" wrapText="1"/>
      <protection locked="0"/>
    </xf>
    <xf numFmtId="1" fontId="5" fillId="0" borderId="0" xfId="0" applyNumberFormat="1" applyFont="1" applyAlignment="1" applyProtection="1">
      <alignment horizontal="left"/>
      <protection locked="0"/>
    </xf>
    <xf numFmtId="1" fontId="6" fillId="0" borderId="0" xfId="0" applyNumberFormat="1" applyFont="1" applyAlignment="1" applyProtection="1">
      <alignment horizontal="right"/>
      <protection locked="0"/>
    </xf>
    <xf numFmtId="1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right"/>
    </xf>
    <xf numFmtId="1" fontId="8" fillId="0" borderId="0" xfId="0" applyNumberFormat="1" applyFont="1" applyProtection="1">
      <protection locked="0"/>
    </xf>
    <xf numFmtId="1" fontId="5" fillId="0" borderId="1" xfId="0" applyNumberFormat="1" applyFont="1" applyBorder="1" applyAlignment="1">
      <alignment horizontal="left" wrapText="1"/>
    </xf>
    <xf numFmtId="1" fontId="6" fillId="0" borderId="0" xfId="0" applyNumberFormat="1" applyFont="1" applyAlignment="1" applyProtection="1">
      <alignment horizontal="right" wrapText="1"/>
      <protection locked="0"/>
    </xf>
    <xf numFmtId="0" fontId="5" fillId="0" borderId="0" xfId="0" applyFont="1" applyAlignment="1">
      <alignment wrapText="1"/>
    </xf>
    <xf numFmtId="1" fontId="6" fillId="0" borderId="0" xfId="0" applyNumberFormat="1" applyFont="1" applyAlignment="1">
      <alignment horizontal="right" wrapText="1"/>
    </xf>
    <xf numFmtId="0" fontId="4" fillId="0" borderId="0" xfId="0" applyFont="1"/>
    <xf numFmtId="0" fontId="9" fillId="0" borderId="0" xfId="0" applyFont="1"/>
    <xf numFmtId="0" fontId="5" fillId="0" borderId="0" xfId="0" applyFont="1"/>
    <xf numFmtId="0" fontId="7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" fontId="5" fillId="0" borderId="2" xfId="0" applyNumberFormat="1" applyFont="1" applyBorder="1"/>
    <xf numFmtId="1" fontId="5" fillId="0" borderId="2" xfId="0" applyNumberFormat="1" applyFont="1" applyBorder="1" applyAlignment="1">
      <alignment horizontal="left" wrapText="1"/>
    </xf>
    <xf numFmtId="1" fontId="5" fillId="0" borderId="2" xfId="0" applyNumberFormat="1" applyFont="1" applyBorder="1" applyAlignment="1">
      <alignment horizontal="left"/>
    </xf>
    <xf numFmtId="1" fontId="5" fillId="0" borderId="1" xfId="0" applyNumberFormat="1" applyFont="1" applyBorder="1" applyAlignment="1">
      <alignment horizontal="right"/>
    </xf>
    <xf numFmtId="1" fontId="12" fillId="0" borderId="0" xfId="0" applyNumberFormat="1" applyFont="1" applyProtection="1">
      <protection locked="0"/>
    </xf>
    <xf numFmtId="1" fontId="6" fillId="0" borderId="1" xfId="0" applyNumberFormat="1" applyFont="1" applyBorder="1" applyAlignment="1">
      <alignment horizontal="right"/>
    </xf>
    <xf numFmtId="1" fontId="0" fillId="0" borderId="0" xfId="0" applyNumberFormat="1"/>
    <xf numFmtId="1" fontId="5" fillId="0" borderId="0" xfId="0" applyNumberFormat="1" applyFont="1" applyProtection="1">
      <protection locked="0"/>
    </xf>
    <xf numFmtId="1" fontId="35" fillId="0" borderId="0" xfId="0" applyNumberFormat="1" applyFont="1" applyProtection="1">
      <protection locked="0"/>
    </xf>
    <xf numFmtId="1" fontId="36" fillId="0" borderId="0" xfId="0" applyNumberFormat="1" applyFont="1" applyProtection="1">
      <protection locked="0"/>
    </xf>
    <xf numFmtId="0" fontId="27" fillId="0" borderId="0" xfId="0" applyFont="1" applyAlignment="1">
      <alignment horizontal="center"/>
    </xf>
    <xf numFmtId="0" fontId="27" fillId="0" borderId="0" xfId="0" applyFont="1"/>
    <xf numFmtId="3" fontId="37" fillId="0" borderId="0" xfId="1" applyNumberFormat="1" applyFont="1" applyBorder="1" applyAlignment="1" applyProtection="1">
      <alignment horizontal="center"/>
      <protection locked="0"/>
    </xf>
    <xf numFmtId="3" fontId="5" fillId="0" borderId="3" xfId="1" applyNumberFormat="1" applyFont="1" applyFill="1" applyBorder="1" applyAlignment="1" applyProtection="1">
      <protection locked="0"/>
    </xf>
    <xf numFmtId="3" fontId="5" fillId="0" borderId="2" xfId="1" applyNumberFormat="1" applyFont="1" applyFill="1" applyBorder="1" applyAlignment="1" applyProtection="1">
      <protection locked="0"/>
    </xf>
    <xf numFmtId="3" fontId="5" fillId="0" borderId="0" xfId="1" applyNumberFormat="1" applyFont="1" applyFill="1" applyBorder="1" applyAlignment="1" applyProtection="1">
      <protection locked="0"/>
    </xf>
    <xf numFmtId="3" fontId="5" fillId="0" borderId="1" xfId="1" applyNumberFormat="1" applyFont="1" applyFill="1" applyBorder="1" applyAlignment="1" applyProtection="1">
      <protection locked="0"/>
    </xf>
    <xf numFmtId="0" fontId="1" fillId="0" borderId="0" xfId="0" applyFont="1"/>
    <xf numFmtId="0" fontId="38" fillId="0" borderId="0" xfId="0" applyFont="1"/>
    <xf numFmtId="17" fontId="37" fillId="0" borderId="0" xfId="0" applyNumberFormat="1" applyFont="1"/>
    <xf numFmtId="3" fontId="37" fillId="0" borderId="0" xfId="1" applyNumberFormat="1" applyFont="1" applyBorder="1"/>
    <xf numFmtId="37" fontId="37" fillId="0" borderId="0" xfId="0" applyNumberFormat="1" applyFont="1"/>
    <xf numFmtId="3" fontId="5" fillId="0" borderId="0" xfId="1" applyNumberFormat="1" applyFont="1" applyFill="1" applyBorder="1" applyAlignment="1"/>
    <xf numFmtId="3" fontId="5" fillId="0" borderId="4" xfId="1" applyNumberFormat="1" applyFont="1" applyFill="1" applyBorder="1" applyAlignment="1" applyProtection="1">
      <protection locked="0"/>
    </xf>
    <xf numFmtId="3" fontId="5" fillId="0" borderId="5" xfId="1" applyNumberFormat="1" applyFont="1" applyFill="1" applyBorder="1" applyAlignment="1" applyProtection="1">
      <protection locked="0"/>
    </xf>
    <xf numFmtId="0" fontId="37" fillId="0" borderId="0" xfId="0" applyFont="1"/>
    <xf numFmtId="1" fontId="37" fillId="0" borderId="0" xfId="0" applyNumberFormat="1" applyFont="1" applyAlignment="1">
      <alignment horizontal="center"/>
    </xf>
    <xf numFmtId="3" fontId="0" fillId="0" borderId="0" xfId="0" applyNumberFormat="1"/>
    <xf numFmtId="3" fontId="4" fillId="0" borderId="0" xfId="1" applyNumberFormat="1" applyFont="1" applyAlignment="1">
      <alignment horizontal="center"/>
    </xf>
    <xf numFmtId="3" fontId="4" fillId="0" borderId="0" xfId="1" applyNumberFormat="1" applyFont="1" applyFill="1" applyAlignment="1">
      <alignment horizontal="center"/>
    </xf>
    <xf numFmtId="169" fontId="0" fillId="0" borderId="0" xfId="1" applyNumberFormat="1" applyFont="1"/>
    <xf numFmtId="170" fontId="0" fillId="0" borderId="0" xfId="0" applyNumberFormat="1"/>
    <xf numFmtId="3" fontId="0" fillId="0" borderId="0" xfId="1" applyNumberFormat="1" applyFont="1"/>
    <xf numFmtId="169" fontId="0" fillId="0" borderId="0" xfId="0" applyNumberFormat="1"/>
    <xf numFmtId="0" fontId="3" fillId="0" borderId="0" xfId="0" applyFont="1"/>
    <xf numFmtId="3" fontId="38" fillId="0" borderId="0" xfId="1" applyNumberFormat="1" applyFont="1" applyFill="1" applyBorder="1"/>
    <xf numFmtId="0" fontId="39" fillId="0" borderId="0" xfId="1756"/>
  </cellXfs>
  <cellStyles count="1757">
    <cellStyle name="Comma" xfId="1" builtinId="3"/>
    <cellStyle name="Comma 10" xfId="2" xr:uid="{00000000-0005-0000-0000-000001000000}"/>
    <cellStyle name="Comma 10 2" xfId="3" xr:uid="{00000000-0005-0000-0000-000002000000}"/>
    <cellStyle name="Comma 10 3" xfId="4" xr:uid="{00000000-0005-0000-0000-000003000000}"/>
    <cellStyle name="Comma 11" xfId="5" xr:uid="{00000000-0005-0000-0000-000004000000}"/>
    <cellStyle name="Comma 12" xfId="6" xr:uid="{00000000-0005-0000-0000-000005000000}"/>
    <cellStyle name="Comma 13" xfId="7" xr:uid="{00000000-0005-0000-0000-000006000000}"/>
    <cellStyle name="Comma 2" xfId="8" xr:uid="{00000000-0005-0000-0000-000007000000}"/>
    <cellStyle name="Comma 2 2" xfId="9" xr:uid="{00000000-0005-0000-0000-000008000000}"/>
    <cellStyle name="Comma 2 3" xfId="10" xr:uid="{00000000-0005-0000-0000-000009000000}"/>
    <cellStyle name="Comma 2 3 2" xfId="11" xr:uid="{00000000-0005-0000-0000-00000A000000}"/>
    <cellStyle name="Comma 2 4" xfId="12" xr:uid="{00000000-0005-0000-0000-00000B000000}"/>
    <cellStyle name="Comma 2 4 2" xfId="13" xr:uid="{00000000-0005-0000-0000-00000C000000}"/>
    <cellStyle name="Comma 2 4 3" xfId="14" xr:uid="{00000000-0005-0000-0000-00000D000000}"/>
    <cellStyle name="Comma 2 5" xfId="15" xr:uid="{00000000-0005-0000-0000-00000E000000}"/>
    <cellStyle name="Comma 2 5 2" xfId="16" xr:uid="{00000000-0005-0000-0000-00000F000000}"/>
    <cellStyle name="Comma 2 6" xfId="17" xr:uid="{00000000-0005-0000-0000-000010000000}"/>
    <cellStyle name="Comma 2 6 2" xfId="18" xr:uid="{00000000-0005-0000-0000-000011000000}"/>
    <cellStyle name="Comma 2 6 3" xfId="19" xr:uid="{00000000-0005-0000-0000-000012000000}"/>
    <cellStyle name="Comma 2 7" xfId="20" xr:uid="{00000000-0005-0000-0000-000013000000}"/>
    <cellStyle name="Comma 3" xfId="21" xr:uid="{00000000-0005-0000-0000-000014000000}"/>
    <cellStyle name="Comma 3 2" xfId="22" xr:uid="{00000000-0005-0000-0000-000015000000}"/>
    <cellStyle name="Comma 3 2 2" xfId="23" xr:uid="{00000000-0005-0000-0000-000016000000}"/>
    <cellStyle name="Comma 3 2 2 2" xfId="24" xr:uid="{00000000-0005-0000-0000-000017000000}"/>
    <cellStyle name="Comma 3 3" xfId="25" xr:uid="{00000000-0005-0000-0000-000018000000}"/>
    <cellStyle name="Comma 3 4" xfId="26" xr:uid="{00000000-0005-0000-0000-000019000000}"/>
    <cellStyle name="Comma 3 4 2" xfId="27" xr:uid="{00000000-0005-0000-0000-00001A000000}"/>
    <cellStyle name="Comma 3 4 3" xfId="28" xr:uid="{00000000-0005-0000-0000-00001B000000}"/>
    <cellStyle name="Comma 3 5" xfId="29" xr:uid="{00000000-0005-0000-0000-00001C000000}"/>
    <cellStyle name="Comma 3 6" xfId="30" xr:uid="{00000000-0005-0000-0000-00001D000000}"/>
    <cellStyle name="Comma 4" xfId="31" xr:uid="{00000000-0005-0000-0000-00001E000000}"/>
    <cellStyle name="Comma 4 2" xfId="32" xr:uid="{00000000-0005-0000-0000-00001F000000}"/>
    <cellStyle name="Comma 4 3" xfId="33" xr:uid="{00000000-0005-0000-0000-000020000000}"/>
    <cellStyle name="Comma 4 4" xfId="34" xr:uid="{00000000-0005-0000-0000-000021000000}"/>
    <cellStyle name="Comma 4 4 2" xfId="35" xr:uid="{00000000-0005-0000-0000-000022000000}"/>
    <cellStyle name="Comma 5" xfId="36" xr:uid="{00000000-0005-0000-0000-000023000000}"/>
    <cellStyle name="Comma 5 2" xfId="37" xr:uid="{00000000-0005-0000-0000-000024000000}"/>
    <cellStyle name="Comma 5 3" xfId="38" xr:uid="{00000000-0005-0000-0000-000025000000}"/>
    <cellStyle name="Comma 5 3 2" xfId="39" xr:uid="{00000000-0005-0000-0000-000026000000}"/>
    <cellStyle name="Comma 6" xfId="40" xr:uid="{00000000-0005-0000-0000-000027000000}"/>
    <cellStyle name="Comma 6 2" xfId="41" xr:uid="{00000000-0005-0000-0000-000028000000}"/>
    <cellStyle name="Comma 6 2 2" xfId="42" xr:uid="{00000000-0005-0000-0000-000029000000}"/>
    <cellStyle name="Comma 6 3" xfId="43" xr:uid="{00000000-0005-0000-0000-00002A000000}"/>
    <cellStyle name="Comma 6 3 2" xfId="44" xr:uid="{00000000-0005-0000-0000-00002B000000}"/>
    <cellStyle name="Comma 6 3 3" xfId="45" xr:uid="{00000000-0005-0000-0000-00002C000000}"/>
    <cellStyle name="Comma 6 3 3 2" xfId="46" xr:uid="{00000000-0005-0000-0000-00002D000000}"/>
    <cellStyle name="Comma 7" xfId="47" xr:uid="{00000000-0005-0000-0000-00002E000000}"/>
    <cellStyle name="Comma 7 2" xfId="48" xr:uid="{00000000-0005-0000-0000-00002F000000}"/>
    <cellStyle name="Comma 7 2 2" xfId="49" xr:uid="{00000000-0005-0000-0000-000030000000}"/>
    <cellStyle name="Comma 7 2 3" xfId="50" xr:uid="{00000000-0005-0000-0000-000031000000}"/>
    <cellStyle name="Comma 7 2 3 2" xfId="51" xr:uid="{00000000-0005-0000-0000-000032000000}"/>
    <cellStyle name="Comma 7 2 4" xfId="52" xr:uid="{00000000-0005-0000-0000-000033000000}"/>
    <cellStyle name="Comma 7 2 4 2" xfId="53" xr:uid="{00000000-0005-0000-0000-000034000000}"/>
    <cellStyle name="Comma 7 3" xfId="54" xr:uid="{00000000-0005-0000-0000-000035000000}"/>
    <cellStyle name="Comma 8" xfId="55" xr:uid="{00000000-0005-0000-0000-000036000000}"/>
    <cellStyle name="Comma 8 2" xfId="56" xr:uid="{00000000-0005-0000-0000-000037000000}"/>
    <cellStyle name="Comma 8 3" xfId="57" xr:uid="{00000000-0005-0000-0000-000038000000}"/>
    <cellStyle name="Comma 9" xfId="58" xr:uid="{00000000-0005-0000-0000-000039000000}"/>
    <cellStyle name="Comma 9 2" xfId="59" xr:uid="{00000000-0005-0000-0000-00003A000000}"/>
    <cellStyle name="Comma 9 3" xfId="60" xr:uid="{00000000-0005-0000-0000-00003B000000}"/>
    <cellStyle name="Comma 9 4" xfId="61" xr:uid="{00000000-0005-0000-0000-00003C000000}"/>
    <cellStyle name="Comma 9 5" xfId="62" xr:uid="{00000000-0005-0000-0000-00003D000000}"/>
    <cellStyle name="FORECAST" xfId="63" xr:uid="{00000000-0005-0000-0000-00003E000000}"/>
    <cellStyle name="HEADINGS" xfId="64" xr:uid="{00000000-0005-0000-0000-00003F000000}"/>
    <cellStyle name="Hyperlink" xfId="1756" builtinId="8"/>
    <cellStyle name="Index Hyperlink" xfId="65" xr:uid="{00000000-0005-0000-0000-000040000000}"/>
    <cellStyle name="MACRO" xfId="66" xr:uid="{00000000-0005-0000-0000-000041000000}"/>
    <cellStyle name="Normal" xfId="0" builtinId="0"/>
    <cellStyle name="Normal 10" xfId="67" xr:uid="{00000000-0005-0000-0000-000043000000}"/>
    <cellStyle name="Normal 10 2" xfId="68" xr:uid="{00000000-0005-0000-0000-000044000000}"/>
    <cellStyle name="Normal 10 3" xfId="69" xr:uid="{00000000-0005-0000-0000-000045000000}"/>
    <cellStyle name="Normal 10 3 2" xfId="70" xr:uid="{00000000-0005-0000-0000-000046000000}"/>
    <cellStyle name="Normal 10 3 3" xfId="71" xr:uid="{00000000-0005-0000-0000-000047000000}"/>
    <cellStyle name="Normal 10 4" xfId="72" xr:uid="{00000000-0005-0000-0000-000048000000}"/>
    <cellStyle name="Normal 10 5" xfId="73" xr:uid="{00000000-0005-0000-0000-000049000000}"/>
    <cellStyle name="Normal 11" xfId="74" xr:uid="{00000000-0005-0000-0000-00004A000000}"/>
    <cellStyle name="Normal 11 2" xfId="75" xr:uid="{00000000-0005-0000-0000-00004B000000}"/>
    <cellStyle name="Normal 12" xfId="76" xr:uid="{00000000-0005-0000-0000-00004C000000}"/>
    <cellStyle name="Normal 12 2" xfId="77" xr:uid="{00000000-0005-0000-0000-00004D000000}"/>
    <cellStyle name="Normal 13" xfId="78" xr:uid="{00000000-0005-0000-0000-00004E000000}"/>
    <cellStyle name="Normal 14" xfId="79" xr:uid="{00000000-0005-0000-0000-00004F000000}"/>
    <cellStyle name="Normal 14 2" xfId="80" xr:uid="{00000000-0005-0000-0000-000050000000}"/>
    <cellStyle name="Normal 15" xfId="81" xr:uid="{00000000-0005-0000-0000-000051000000}"/>
    <cellStyle name="Normal 15 2" xfId="82" xr:uid="{00000000-0005-0000-0000-000052000000}"/>
    <cellStyle name="Normal 16" xfId="83" xr:uid="{00000000-0005-0000-0000-000053000000}"/>
    <cellStyle name="Normal 17" xfId="84" xr:uid="{00000000-0005-0000-0000-000054000000}"/>
    <cellStyle name="Normal 18" xfId="85" xr:uid="{00000000-0005-0000-0000-000055000000}"/>
    <cellStyle name="Normal 18 2" xfId="86" xr:uid="{00000000-0005-0000-0000-000056000000}"/>
    <cellStyle name="Normal 18 3" xfId="87" xr:uid="{00000000-0005-0000-0000-000057000000}"/>
    <cellStyle name="Normal 18_17TABLE - cubic meters per day" xfId="88" xr:uid="{00000000-0005-0000-0000-000058000000}"/>
    <cellStyle name="Normal 2" xfId="89" xr:uid="{00000000-0005-0000-0000-000059000000}"/>
    <cellStyle name="Normal 2 2" xfId="90" xr:uid="{00000000-0005-0000-0000-00005A000000}"/>
    <cellStyle name="Normal 2 2 2" xfId="91" xr:uid="{00000000-0005-0000-0000-00005B000000}"/>
    <cellStyle name="Normal 2 3" xfId="92" xr:uid="{00000000-0005-0000-0000-00005C000000}"/>
    <cellStyle name="Normal 3" xfId="93" xr:uid="{00000000-0005-0000-0000-00005D000000}"/>
    <cellStyle name="Normal 3 2" xfId="94" xr:uid="{00000000-0005-0000-0000-00005E000000}"/>
    <cellStyle name="Normal 3 2 2" xfId="95" xr:uid="{00000000-0005-0000-0000-00005F000000}"/>
    <cellStyle name="Normal 3 3" xfId="96" xr:uid="{00000000-0005-0000-0000-000060000000}"/>
    <cellStyle name="Normal 3 3 2" xfId="97" xr:uid="{00000000-0005-0000-0000-000061000000}"/>
    <cellStyle name="Normal 3 3 3" xfId="98" xr:uid="{00000000-0005-0000-0000-000062000000}"/>
    <cellStyle name="Normal 3 3 3 2" xfId="99" xr:uid="{00000000-0005-0000-0000-000063000000}"/>
    <cellStyle name="Normal 3 4" xfId="100" xr:uid="{00000000-0005-0000-0000-000064000000}"/>
    <cellStyle name="Normal 3 4 2" xfId="101" xr:uid="{00000000-0005-0000-0000-000065000000}"/>
    <cellStyle name="Normal 3 4 2 2" xfId="102" xr:uid="{00000000-0005-0000-0000-000066000000}"/>
    <cellStyle name="Normal 3 4 2 2 2" xfId="103" xr:uid="{00000000-0005-0000-0000-000067000000}"/>
    <cellStyle name="Normal 3 4 2 3" xfId="104" xr:uid="{00000000-0005-0000-0000-000068000000}"/>
    <cellStyle name="Normal 3 4 2 4" xfId="105" xr:uid="{00000000-0005-0000-0000-000069000000}"/>
    <cellStyle name="Normal 3 4 3" xfId="106" xr:uid="{00000000-0005-0000-0000-00006A000000}"/>
    <cellStyle name="Normal 3 4 3 2" xfId="107" xr:uid="{00000000-0005-0000-0000-00006B000000}"/>
    <cellStyle name="Normal 3 4 3 2 2" xfId="108" xr:uid="{00000000-0005-0000-0000-00006C000000}"/>
    <cellStyle name="Normal 3 4 3 3" xfId="109" xr:uid="{00000000-0005-0000-0000-00006D000000}"/>
    <cellStyle name="Normal 3 4 3 4" xfId="110" xr:uid="{00000000-0005-0000-0000-00006E000000}"/>
    <cellStyle name="Normal 3 4 4" xfId="111" xr:uid="{00000000-0005-0000-0000-00006F000000}"/>
    <cellStyle name="Normal 3 4 4 2" xfId="112" xr:uid="{00000000-0005-0000-0000-000070000000}"/>
    <cellStyle name="Normal 3 4 4 2 2" xfId="113" xr:uid="{00000000-0005-0000-0000-000071000000}"/>
    <cellStyle name="Normal 3 4 4 3" xfId="114" xr:uid="{00000000-0005-0000-0000-000072000000}"/>
    <cellStyle name="Normal 3 4 4 4" xfId="115" xr:uid="{00000000-0005-0000-0000-000073000000}"/>
    <cellStyle name="Normal 3 4 5" xfId="116" xr:uid="{00000000-0005-0000-0000-000074000000}"/>
    <cellStyle name="Normal 3 4 5 2" xfId="117" xr:uid="{00000000-0005-0000-0000-000075000000}"/>
    <cellStyle name="Normal 3 4 6" xfId="118" xr:uid="{00000000-0005-0000-0000-000076000000}"/>
    <cellStyle name="Normal 3 4 7" xfId="119" xr:uid="{00000000-0005-0000-0000-000077000000}"/>
    <cellStyle name="Normal 3 5" xfId="120" xr:uid="{00000000-0005-0000-0000-000078000000}"/>
    <cellStyle name="Normal 3 5 2" xfId="121" xr:uid="{00000000-0005-0000-0000-000079000000}"/>
    <cellStyle name="Normal 3 5 3" xfId="122" xr:uid="{00000000-0005-0000-0000-00007A000000}"/>
    <cellStyle name="Normal 3 5 3 2" xfId="123" xr:uid="{00000000-0005-0000-0000-00007B000000}"/>
    <cellStyle name="Normal 3 6" xfId="124" xr:uid="{00000000-0005-0000-0000-00007C000000}"/>
    <cellStyle name="Normal 3 6 2" xfId="125" xr:uid="{00000000-0005-0000-0000-00007D000000}"/>
    <cellStyle name="Normal 3 6 3" xfId="126" xr:uid="{00000000-0005-0000-0000-00007E000000}"/>
    <cellStyle name="Normal 3 7" xfId="127" xr:uid="{00000000-0005-0000-0000-00007F000000}"/>
    <cellStyle name="Normal 3 7 2" xfId="128" xr:uid="{00000000-0005-0000-0000-000080000000}"/>
    <cellStyle name="Normal 3 8" xfId="129" xr:uid="{00000000-0005-0000-0000-000081000000}"/>
    <cellStyle name="Normal 4" xfId="130" xr:uid="{00000000-0005-0000-0000-000082000000}"/>
    <cellStyle name="Normal 4 10" xfId="131" xr:uid="{00000000-0005-0000-0000-000083000000}"/>
    <cellStyle name="Normal 4 10 2" xfId="132" xr:uid="{00000000-0005-0000-0000-000084000000}"/>
    <cellStyle name="Normal 4 10 2 2" xfId="133" xr:uid="{00000000-0005-0000-0000-000085000000}"/>
    <cellStyle name="Normal 4 10 2 2 2" xfId="134" xr:uid="{00000000-0005-0000-0000-000086000000}"/>
    <cellStyle name="Normal 4 10 2 2 3" xfId="135" xr:uid="{00000000-0005-0000-0000-000087000000}"/>
    <cellStyle name="Normal 4 10 2 3" xfId="136" xr:uid="{00000000-0005-0000-0000-000088000000}"/>
    <cellStyle name="Normal 4 10 2 3 2" xfId="137" xr:uid="{00000000-0005-0000-0000-000089000000}"/>
    <cellStyle name="Normal 4 10 2 3 3" xfId="138" xr:uid="{00000000-0005-0000-0000-00008A000000}"/>
    <cellStyle name="Normal 4 10 2 4" xfId="139" xr:uid="{00000000-0005-0000-0000-00008B000000}"/>
    <cellStyle name="Normal 4 10 2 4 2" xfId="140" xr:uid="{00000000-0005-0000-0000-00008C000000}"/>
    <cellStyle name="Normal 4 10 2 5" xfId="141" xr:uid="{00000000-0005-0000-0000-00008D000000}"/>
    <cellStyle name="Normal 4 10 2 6" xfId="142" xr:uid="{00000000-0005-0000-0000-00008E000000}"/>
    <cellStyle name="Normal 4 10 3" xfId="143" xr:uid="{00000000-0005-0000-0000-00008F000000}"/>
    <cellStyle name="Normal 4 10 3 2" xfId="144" xr:uid="{00000000-0005-0000-0000-000090000000}"/>
    <cellStyle name="Normal 4 10 3 2 2" xfId="145" xr:uid="{00000000-0005-0000-0000-000091000000}"/>
    <cellStyle name="Normal 4 10 3 2 3" xfId="146" xr:uid="{00000000-0005-0000-0000-000092000000}"/>
    <cellStyle name="Normal 4 10 3 3" xfId="147" xr:uid="{00000000-0005-0000-0000-000093000000}"/>
    <cellStyle name="Normal 4 10 3 3 2" xfId="148" xr:uid="{00000000-0005-0000-0000-000094000000}"/>
    <cellStyle name="Normal 4 10 3 3 3" xfId="149" xr:uid="{00000000-0005-0000-0000-000095000000}"/>
    <cellStyle name="Normal 4 10 3 4" xfId="150" xr:uid="{00000000-0005-0000-0000-000096000000}"/>
    <cellStyle name="Normal 4 10 3 4 2" xfId="151" xr:uid="{00000000-0005-0000-0000-000097000000}"/>
    <cellStyle name="Normal 4 10 3 5" xfId="152" xr:uid="{00000000-0005-0000-0000-000098000000}"/>
    <cellStyle name="Normal 4 10 3 6" xfId="153" xr:uid="{00000000-0005-0000-0000-000099000000}"/>
    <cellStyle name="Normal 4 10 4" xfId="154" xr:uid="{00000000-0005-0000-0000-00009A000000}"/>
    <cellStyle name="Normal 4 10 4 2" xfId="155" xr:uid="{00000000-0005-0000-0000-00009B000000}"/>
    <cellStyle name="Normal 4 10 4 3" xfId="156" xr:uid="{00000000-0005-0000-0000-00009C000000}"/>
    <cellStyle name="Normal 4 10 5" xfId="157" xr:uid="{00000000-0005-0000-0000-00009D000000}"/>
    <cellStyle name="Normal 4 10 5 2" xfId="158" xr:uid="{00000000-0005-0000-0000-00009E000000}"/>
    <cellStyle name="Normal 4 10 5 3" xfId="159" xr:uid="{00000000-0005-0000-0000-00009F000000}"/>
    <cellStyle name="Normal 4 10 6" xfId="160" xr:uid="{00000000-0005-0000-0000-0000A0000000}"/>
    <cellStyle name="Normal 4 10 6 2" xfId="161" xr:uid="{00000000-0005-0000-0000-0000A1000000}"/>
    <cellStyle name="Normal 4 10 7" xfId="162" xr:uid="{00000000-0005-0000-0000-0000A2000000}"/>
    <cellStyle name="Normal 4 10 8" xfId="163" xr:uid="{00000000-0005-0000-0000-0000A3000000}"/>
    <cellStyle name="Normal 4 11" xfId="164" xr:uid="{00000000-0005-0000-0000-0000A4000000}"/>
    <cellStyle name="Normal 4 11 2" xfId="165" xr:uid="{00000000-0005-0000-0000-0000A5000000}"/>
    <cellStyle name="Normal 4 11 2 2" xfId="166" xr:uid="{00000000-0005-0000-0000-0000A6000000}"/>
    <cellStyle name="Normal 4 11 2 2 2" xfId="167" xr:uid="{00000000-0005-0000-0000-0000A7000000}"/>
    <cellStyle name="Normal 4 11 2 2 3" xfId="168" xr:uid="{00000000-0005-0000-0000-0000A8000000}"/>
    <cellStyle name="Normal 4 11 2 3" xfId="169" xr:uid="{00000000-0005-0000-0000-0000A9000000}"/>
    <cellStyle name="Normal 4 11 2 3 2" xfId="170" xr:uid="{00000000-0005-0000-0000-0000AA000000}"/>
    <cellStyle name="Normal 4 11 2 3 3" xfId="171" xr:uid="{00000000-0005-0000-0000-0000AB000000}"/>
    <cellStyle name="Normal 4 11 2 4" xfId="172" xr:uid="{00000000-0005-0000-0000-0000AC000000}"/>
    <cellStyle name="Normal 4 11 2 4 2" xfId="173" xr:uid="{00000000-0005-0000-0000-0000AD000000}"/>
    <cellStyle name="Normal 4 11 2 5" xfId="174" xr:uid="{00000000-0005-0000-0000-0000AE000000}"/>
    <cellStyle name="Normal 4 11 2 6" xfId="175" xr:uid="{00000000-0005-0000-0000-0000AF000000}"/>
    <cellStyle name="Normal 4 11 3" xfId="176" xr:uid="{00000000-0005-0000-0000-0000B0000000}"/>
    <cellStyle name="Normal 4 11 3 2" xfId="177" xr:uid="{00000000-0005-0000-0000-0000B1000000}"/>
    <cellStyle name="Normal 4 11 3 2 2" xfId="178" xr:uid="{00000000-0005-0000-0000-0000B2000000}"/>
    <cellStyle name="Normal 4 11 3 2 3" xfId="179" xr:uid="{00000000-0005-0000-0000-0000B3000000}"/>
    <cellStyle name="Normal 4 11 3 3" xfId="180" xr:uid="{00000000-0005-0000-0000-0000B4000000}"/>
    <cellStyle name="Normal 4 11 3 3 2" xfId="181" xr:uid="{00000000-0005-0000-0000-0000B5000000}"/>
    <cellStyle name="Normal 4 11 3 3 3" xfId="182" xr:uid="{00000000-0005-0000-0000-0000B6000000}"/>
    <cellStyle name="Normal 4 11 3 4" xfId="183" xr:uid="{00000000-0005-0000-0000-0000B7000000}"/>
    <cellStyle name="Normal 4 11 3 4 2" xfId="184" xr:uid="{00000000-0005-0000-0000-0000B8000000}"/>
    <cellStyle name="Normal 4 11 3 5" xfId="185" xr:uid="{00000000-0005-0000-0000-0000B9000000}"/>
    <cellStyle name="Normal 4 11 3 6" xfId="186" xr:uid="{00000000-0005-0000-0000-0000BA000000}"/>
    <cellStyle name="Normal 4 11 4" xfId="187" xr:uid="{00000000-0005-0000-0000-0000BB000000}"/>
    <cellStyle name="Normal 4 11 4 2" xfId="188" xr:uid="{00000000-0005-0000-0000-0000BC000000}"/>
    <cellStyle name="Normal 4 11 4 3" xfId="189" xr:uid="{00000000-0005-0000-0000-0000BD000000}"/>
    <cellStyle name="Normal 4 11 5" xfId="190" xr:uid="{00000000-0005-0000-0000-0000BE000000}"/>
    <cellStyle name="Normal 4 11 5 2" xfId="191" xr:uid="{00000000-0005-0000-0000-0000BF000000}"/>
    <cellStyle name="Normal 4 11 5 3" xfId="192" xr:uid="{00000000-0005-0000-0000-0000C0000000}"/>
    <cellStyle name="Normal 4 11 6" xfId="193" xr:uid="{00000000-0005-0000-0000-0000C1000000}"/>
    <cellStyle name="Normal 4 11 6 2" xfId="194" xr:uid="{00000000-0005-0000-0000-0000C2000000}"/>
    <cellStyle name="Normal 4 11 7" xfId="195" xr:uid="{00000000-0005-0000-0000-0000C3000000}"/>
    <cellStyle name="Normal 4 11 8" xfId="196" xr:uid="{00000000-0005-0000-0000-0000C4000000}"/>
    <cellStyle name="Normal 4 12" xfId="197" xr:uid="{00000000-0005-0000-0000-0000C5000000}"/>
    <cellStyle name="Normal 4 12 2" xfId="198" xr:uid="{00000000-0005-0000-0000-0000C6000000}"/>
    <cellStyle name="Normal 4 12 2 2" xfId="199" xr:uid="{00000000-0005-0000-0000-0000C7000000}"/>
    <cellStyle name="Normal 4 12 2 3" xfId="200" xr:uid="{00000000-0005-0000-0000-0000C8000000}"/>
    <cellStyle name="Normal 4 12 3" xfId="201" xr:uid="{00000000-0005-0000-0000-0000C9000000}"/>
    <cellStyle name="Normal 4 12 3 2" xfId="202" xr:uid="{00000000-0005-0000-0000-0000CA000000}"/>
    <cellStyle name="Normal 4 12 3 3" xfId="203" xr:uid="{00000000-0005-0000-0000-0000CB000000}"/>
    <cellStyle name="Normal 4 12 4" xfId="204" xr:uid="{00000000-0005-0000-0000-0000CC000000}"/>
    <cellStyle name="Normal 4 12 4 2" xfId="205" xr:uid="{00000000-0005-0000-0000-0000CD000000}"/>
    <cellStyle name="Normal 4 12 5" xfId="206" xr:uid="{00000000-0005-0000-0000-0000CE000000}"/>
    <cellStyle name="Normal 4 12 6" xfId="207" xr:uid="{00000000-0005-0000-0000-0000CF000000}"/>
    <cellStyle name="Normal 4 13" xfId="208" xr:uid="{00000000-0005-0000-0000-0000D0000000}"/>
    <cellStyle name="Normal 4 13 2" xfId="209" xr:uid="{00000000-0005-0000-0000-0000D1000000}"/>
    <cellStyle name="Normal 4 13 2 2" xfId="210" xr:uid="{00000000-0005-0000-0000-0000D2000000}"/>
    <cellStyle name="Normal 4 13 2 3" xfId="211" xr:uid="{00000000-0005-0000-0000-0000D3000000}"/>
    <cellStyle name="Normal 4 13 3" xfId="212" xr:uid="{00000000-0005-0000-0000-0000D4000000}"/>
    <cellStyle name="Normal 4 13 3 2" xfId="213" xr:uid="{00000000-0005-0000-0000-0000D5000000}"/>
    <cellStyle name="Normal 4 13 3 3" xfId="214" xr:uid="{00000000-0005-0000-0000-0000D6000000}"/>
    <cellStyle name="Normal 4 13 4" xfId="215" xr:uid="{00000000-0005-0000-0000-0000D7000000}"/>
    <cellStyle name="Normal 4 13 4 2" xfId="216" xr:uid="{00000000-0005-0000-0000-0000D8000000}"/>
    <cellStyle name="Normal 4 13 5" xfId="217" xr:uid="{00000000-0005-0000-0000-0000D9000000}"/>
    <cellStyle name="Normal 4 13 6" xfId="218" xr:uid="{00000000-0005-0000-0000-0000DA000000}"/>
    <cellStyle name="Normal 4 14" xfId="219" xr:uid="{00000000-0005-0000-0000-0000DB000000}"/>
    <cellStyle name="Normal 4 14 2" xfId="220" xr:uid="{00000000-0005-0000-0000-0000DC000000}"/>
    <cellStyle name="Normal 4 14 2 2" xfId="221" xr:uid="{00000000-0005-0000-0000-0000DD000000}"/>
    <cellStyle name="Normal 4 14 2 3" xfId="222" xr:uid="{00000000-0005-0000-0000-0000DE000000}"/>
    <cellStyle name="Normal 4 14 3" xfId="223" xr:uid="{00000000-0005-0000-0000-0000DF000000}"/>
    <cellStyle name="Normal 4 14 3 2" xfId="224" xr:uid="{00000000-0005-0000-0000-0000E0000000}"/>
    <cellStyle name="Normal 4 14 4" xfId="225" xr:uid="{00000000-0005-0000-0000-0000E1000000}"/>
    <cellStyle name="Normal 4 14 5" xfId="226" xr:uid="{00000000-0005-0000-0000-0000E2000000}"/>
    <cellStyle name="Normal 4 15" xfId="227" xr:uid="{00000000-0005-0000-0000-0000E3000000}"/>
    <cellStyle name="Normal 4 16" xfId="228" xr:uid="{00000000-0005-0000-0000-0000E4000000}"/>
    <cellStyle name="Normal 4 16 2" xfId="229" xr:uid="{00000000-0005-0000-0000-0000E5000000}"/>
    <cellStyle name="Normal 4 16 2 2" xfId="230" xr:uid="{00000000-0005-0000-0000-0000E6000000}"/>
    <cellStyle name="Normal 4 16 3" xfId="231" xr:uid="{00000000-0005-0000-0000-0000E7000000}"/>
    <cellStyle name="Normal 4 16 4" xfId="232" xr:uid="{00000000-0005-0000-0000-0000E8000000}"/>
    <cellStyle name="Normal 4 17" xfId="233" xr:uid="{00000000-0005-0000-0000-0000E9000000}"/>
    <cellStyle name="Normal 4 17 2" xfId="234" xr:uid="{00000000-0005-0000-0000-0000EA000000}"/>
    <cellStyle name="Normal 4 17 3" xfId="235" xr:uid="{00000000-0005-0000-0000-0000EB000000}"/>
    <cellStyle name="Normal 4 18" xfId="236" xr:uid="{00000000-0005-0000-0000-0000EC000000}"/>
    <cellStyle name="Normal 4 18 2" xfId="237" xr:uid="{00000000-0005-0000-0000-0000ED000000}"/>
    <cellStyle name="Normal 4 19" xfId="238" xr:uid="{00000000-0005-0000-0000-0000EE000000}"/>
    <cellStyle name="Normal 4 2" xfId="239" xr:uid="{00000000-0005-0000-0000-0000EF000000}"/>
    <cellStyle name="Normal 4 2 10" xfId="240" xr:uid="{00000000-0005-0000-0000-0000F0000000}"/>
    <cellStyle name="Normal 4 2 10 2" xfId="241" xr:uid="{00000000-0005-0000-0000-0000F1000000}"/>
    <cellStyle name="Normal 4 2 10 2 2" xfId="242" xr:uid="{00000000-0005-0000-0000-0000F2000000}"/>
    <cellStyle name="Normal 4 2 10 3" xfId="243" xr:uid="{00000000-0005-0000-0000-0000F3000000}"/>
    <cellStyle name="Normal 4 2 10 4" xfId="244" xr:uid="{00000000-0005-0000-0000-0000F4000000}"/>
    <cellStyle name="Normal 4 2 11" xfId="245" xr:uid="{00000000-0005-0000-0000-0000F5000000}"/>
    <cellStyle name="Normal 4 2 11 2" xfId="246" xr:uid="{00000000-0005-0000-0000-0000F6000000}"/>
    <cellStyle name="Normal 4 2 11 2 2" xfId="247" xr:uid="{00000000-0005-0000-0000-0000F7000000}"/>
    <cellStyle name="Normal 4 2 11 3" xfId="248" xr:uid="{00000000-0005-0000-0000-0000F8000000}"/>
    <cellStyle name="Normal 4 2 11 4" xfId="249" xr:uid="{00000000-0005-0000-0000-0000F9000000}"/>
    <cellStyle name="Normal 4 2 12" xfId="250" xr:uid="{00000000-0005-0000-0000-0000FA000000}"/>
    <cellStyle name="Normal 4 2 12 2" xfId="251" xr:uid="{00000000-0005-0000-0000-0000FB000000}"/>
    <cellStyle name="Normal 4 2 13" xfId="252" xr:uid="{00000000-0005-0000-0000-0000FC000000}"/>
    <cellStyle name="Normal 4 2 14" xfId="253" xr:uid="{00000000-0005-0000-0000-0000FD000000}"/>
    <cellStyle name="Normal 4 2 2" xfId="254" xr:uid="{00000000-0005-0000-0000-0000FE000000}"/>
    <cellStyle name="Normal 4 2 2 10" xfId="255" xr:uid="{00000000-0005-0000-0000-0000FF000000}"/>
    <cellStyle name="Normal 4 2 2 10 2" xfId="256" xr:uid="{00000000-0005-0000-0000-000000010000}"/>
    <cellStyle name="Normal 4 2 2 11" xfId="257" xr:uid="{00000000-0005-0000-0000-000001010000}"/>
    <cellStyle name="Normal 4 2 2 12" xfId="258" xr:uid="{00000000-0005-0000-0000-000002010000}"/>
    <cellStyle name="Normal 4 2 2 2" xfId="259" xr:uid="{00000000-0005-0000-0000-000003010000}"/>
    <cellStyle name="Normal 4 2 2 2 2" xfId="260" xr:uid="{00000000-0005-0000-0000-000004010000}"/>
    <cellStyle name="Normal 4 2 2 2 2 2" xfId="261" xr:uid="{00000000-0005-0000-0000-000005010000}"/>
    <cellStyle name="Normal 4 2 2 2 2 2 2" xfId="262" xr:uid="{00000000-0005-0000-0000-000006010000}"/>
    <cellStyle name="Normal 4 2 2 2 2 2 3" xfId="263" xr:uid="{00000000-0005-0000-0000-000007010000}"/>
    <cellStyle name="Normal 4 2 2 2 2 3" xfId="264" xr:uid="{00000000-0005-0000-0000-000008010000}"/>
    <cellStyle name="Normal 4 2 2 2 2 3 2" xfId="265" xr:uid="{00000000-0005-0000-0000-000009010000}"/>
    <cellStyle name="Normal 4 2 2 2 2 3 3" xfId="266" xr:uid="{00000000-0005-0000-0000-00000A010000}"/>
    <cellStyle name="Normal 4 2 2 2 2 4" xfId="267" xr:uid="{00000000-0005-0000-0000-00000B010000}"/>
    <cellStyle name="Normal 4 2 2 2 2 4 2" xfId="268" xr:uid="{00000000-0005-0000-0000-00000C010000}"/>
    <cellStyle name="Normal 4 2 2 2 2 5" xfId="269" xr:uid="{00000000-0005-0000-0000-00000D010000}"/>
    <cellStyle name="Normal 4 2 2 2 2 6" xfId="270" xr:uid="{00000000-0005-0000-0000-00000E010000}"/>
    <cellStyle name="Normal 4 2 2 2 3" xfId="271" xr:uid="{00000000-0005-0000-0000-00000F010000}"/>
    <cellStyle name="Normal 4 2 2 2 3 2" xfId="272" xr:uid="{00000000-0005-0000-0000-000010010000}"/>
    <cellStyle name="Normal 4 2 2 2 3 2 2" xfId="273" xr:uid="{00000000-0005-0000-0000-000011010000}"/>
    <cellStyle name="Normal 4 2 2 2 3 2 3" xfId="274" xr:uid="{00000000-0005-0000-0000-000012010000}"/>
    <cellStyle name="Normal 4 2 2 2 3 3" xfId="275" xr:uid="{00000000-0005-0000-0000-000013010000}"/>
    <cellStyle name="Normal 4 2 2 2 3 3 2" xfId="276" xr:uid="{00000000-0005-0000-0000-000014010000}"/>
    <cellStyle name="Normal 4 2 2 2 3 3 3" xfId="277" xr:uid="{00000000-0005-0000-0000-000015010000}"/>
    <cellStyle name="Normal 4 2 2 2 3 4" xfId="278" xr:uid="{00000000-0005-0000-0000-000016010000}"/>
    <cellStyle name="Normal 4 2 2 2 3 4 2" xfId="279" xr:uid="{00000000-0005-0000-0000-000017010000}"/>
    <cellStyle name="Normal 4 2 2 2 3 5" xfId="280" xr:uid="{00000000-0005-0000-0000-000018010000}"/>
    <cellStyle name="Normal 4 2 2 2 3 6" xfId="281" xr:uid="{00000000-0005-0000-0000-000019010000}"/>
    <cellStyle name="Normal 4 2 2 2 4" xfId="282" xr:uid="{00000000-0005-0000-0000-00001A010000}"/>
    <cellStyle name="Normal 4 2 2 2 4 2" xfId="283" xr:uid="{00000000-0005-0000-0000-00001B010000}"/>
    <cellStyle name="Normal 4 2 2 2 4 2 2" xfId="284" xr:uid="{00000000-0005-0000-0000-00001C010000}"/>
    <cellStyle name="Normal 4 2 2 2 4 2 3" xfId="285" xr:uid="{00000000-0005-0000-0000-00001D010000}"/>
    <cellStyle name="Normal 4 2 2 2 4 3" xfId="286" xr:uid="{00000000-0005-0000-0000-00001E010000}"/>
    <cellStyle name="Normal 4 2 2 2 4 3 2" xfId="287" xr:uid="{00000000-0005-0000-0000-00001F010000}"/>
    <cellStyle name="Normal 4 2 2 2 4 3 3" xfId="288" xr:uid="{00000000-0005-0000-0000-000020010000}"/>
    <cellStyle name="Normal 4 2 2 2 4 4" xfId="289" xr:uid="{00000000-0005-0000-0000-000021010000}"/>
    <cellStyle name="Normal 4 2 2 2 4 4 2" xfId="290" xr:uid="{00000000-0005-0000-0000-000022010000}"/>
    <cellStyle name="Normal 4 2 2 2 4 5" xfId="291" xr:uid="{00000000-0005-0000-0000-000023010000}"/>
    <cellStyle name="Normal 4 2 2 2 4 6" xfId="292" xr:uid="{00000000-0005-0000-0000-000024010000}"/>
    <cellStyle name="Normal 4 2 2 2 5" xfId="293" xr:uid="{00000000-0005-0000-0000-000025010000}"/>
    <cellStyle name="Normal 4 2 2 2 5 2" xfId="294" xr:uid="{00000000-0005-0000-0000-000026010000}"/>
    <cellStyle name="Normal 4 2 2 2 5 3" xfId="295" xr:uid="{00000000-0005-0000-0000-000027010000}"/>
    <cellStyle name="Normal 4 2 2 2 6" xfId="296" xr:uid="{00000000-0005-0000-0000-000028010000}"/>
    <cellStyle name="Normal 4 2 2 2 6 2" xfId="297" xr:uid="{00000000-0005-0000-0000-000029010000}"/>
    <cellStyle name="Normal 4 2 2 2 6 3" xfId="298" xr:uid="{00000000-0005-0000-0000-00002A010000}"/>
    <cellStyle name="Normal 4 2 2 2 7" xfId="299" xr:uid="{00000000-0005-0000-0000-00002B010000}"/>
    <cellStyle name="Normal 4 2 2 2 7 2" xfId="300" xr:uid="{00000000-0005-0000-0000-00002C010000}"/>
    <cellStyle name="Normal 4 2 2 2 8" xfId="301" xr:uid="{00000000-0005-0000-0000-00002D010000}"/>
    <cellStyle name="Normal 4 2 2 2 9" xfId="302" xr:uid="{00000000-0005-0000-0000-00002E010000}"/>
    <cellStyle name="Normal 4 2 2 3" xfId="303" xr:uid="{00000000-0005-0000-0000-00002F010000}"/>
    <cellStyle name="Normal 4 2 2 3 2" xfId="304" xr:uid="{00000000-0005-0000-0000-000030010000}"/>
    <cellStyle name="Normal 4 2 2 3 2 2" xfId="305" xr:uid="{00000000-0005-0000-0000-000031010000}"/>
    <cellStyle name="Normal 4 2 2 3 2 2 2" xfId="306" xr:uid="{00000000-0005-0000-0000-000032010000}"/>
    <cellStyle name="Normal 4 2 2 3 2 2 3" xfId="307" xr:uid="{00000000-0005-0000-0000-000033010000}"/>
    <cellStyle name="Normal 4 2 2 3 2 3" xfId="308" xr:uid="{00000000-0005-0000-0000-000034010000}"/>
    <cellStyle name="Normal 4 2 2 3 2 3 2" xfId="309" xr:uid="{00000000-0005-0000-0000-000035010000}"/>
    <cellStyle name="Normal 4 2 2 3 2 3 3" xfId="310" xr:uid="{00000000-0005-0000-0000-000036010000}"/>
    <cellStyle name="Normal 4 2 2 3 2 4" xfId="311" xr:uid="{00000000-0005-0000-0000-000037010000}"/>
    <cellStyle name="Normal 4 2 2 3 2 4 2" xfId="312" xr:uid="{00000000-0005-0000-0000-000038010000}"/>
    <cellStyle name="Normal 4 2 2 3 2 5" xfId="313" xr:uid="{00000000-0005-0000-0000-000039010000}"/>
    <cellStyle name="Normal 4 2 2 3 2 6" xfId="314" xr:uid="{00000000-0005-0000-0000-00003A010000}"/>
    <cellStyle name="Normal 4 2 2 3 3" xfId="315" xr:uid="{00000000-0005-0000-0000-00003B010000}"/>
    <cellStyle name="Normal 4 2 2 3 3 2" xfId="316" xr:uid="{00000000-0005-0000-0000-00003C010000}"/>
    <cellStyle name="Normal 4 2 2 3 3 2 2" xfId="317" xr:uid="{00000000-0005-0000-0000-00003D010000}"/>
    <cellStyle name="Normal 4 2 2 3 3 2 3" xfId="318" xr:uid="{00000000-0005-0000-0000-00003E010000}"/>
    <cellStyle name="Normal 4 2 2 3 3 3" xfId="319" xr:uid="{00000000-0005-0000-0000-00003F010000}"/>
    <cellStyle name="Normal 4 2 2 3 3 3 2" xfId="320" xr:uid="{00000000-0005-0000-0000-000040010000}"/>
    <cellStyle name="Normal 4 2 2 3 3 3 3" xfId="321" xr:uid="{00000000-0005-0000-0000-000041010000}"/>
    <cellStyle name="Normal 4 2 2 3 3 4" xfId="322" xr:uid="{00000000-0005-0000-0000-000042010000}"/>
    <cellStyle name="Normal 4 2 2 3 3 4 2" xfId="323" xr:uid="{00000000-0005-0000-0000-000043010000}"/>
    <cellStyle name="Normal 4 2 2 3 3 5" xfId="324" xr:uid="{00000000-0005-0000-0000-000044010000}"/>
    <cellStyle name="Normal 4 2 2 3 3 6" xfId="325" xr:uid="{00000000-0005-0000-0000-000045010000}"/>
    <cellStyle name="Normal 4 2 2 3 4" xfId="326" xr:uid="{00000000-0005-0000-0000-000046010000}"/>
    <cellStyle name="Normal 4 2 2 3 4 2" xfId="327" xr:uid="{00000000-0005-0000-0000-000047010000}"/>
    <cellStyle name="Normal 4 2 2 3 4 2 2" xfId="328" xr:uid="{00000000-0005-0000-0000-000048010000}"/>
    <cellStyle name="Normal 4 2 2 3 4 2 3" xfId="329" xr:uid="{00000000-0005-0000-0000-000049010000}"/>
    <cellStyle name="Normal 4 2 2 3 4 3" xfId="330" xr:uid="{00000000-0005-0000-0000-00004A010000}"/>
    <cellStyle name="Normal 4 2 2 3 4 3 2" xfId="331" xr:uid="{00000000-0005-0000-0000-00004B010000}"/>
    <cellStyle name="Normal 4 2 2 3 4 3 3" xfId="332" xr:uid="{00000000-0005-0000-0000-00004C010000}"/>
    <cellStyle name="Normal 4 2 2 3 4 4" xfId="333" xr:uid="{00000000-0005-0000-0000-00004D010000}"/>
    <cellStyle name="Normal 4 2 2 3 4 4 2" xfId="334" xr:uid="{00000000-0005-0000-0000-00004E010000}"/>
    <cellStyle name="Normal 4 2 2 3 4 5" xfId="335" xr:uid="{00000000-0005-0000-0000-00004F010000}"/>
    <cellStyle name="Normal 4 2 2 3 4 6" xfId="336" xr:uid="{00000000-0005-0000-0000-000050010000}"/>
    <cellStyle name="Normal 4 2 2 3 5" xfId="337" xr:uid="{00000000-0005-0000-0000-000051010000}"/>
    <cellStyle name="Normal 4 2 2 3 5 2" xfId="338" xr:uid="{00000000-0005-0000-0000-000052010000}"/>
    <cellStyle name="Normal 4 2 2 3 5 3" xfId="339" xr:uid="{00000000-0005-0000-0000-000053010000}"/>
    <cellStyle name="Normal 4 2 2 3 6" xfId="340" xr:uid="{00000000-0005-0000-0000-000054010000}"/>
    <cellStyle name="Normal 4 2 2 3 6 2" xfId="341" xr:uid="{00000000-0005-0000-0000-000055010000}"/>
    <cellStyle name="Normal 4 2 2 3 6 3" xfId="342" xr:uid="{00000000-0005-0000-0000-000056010000}"/>
    <cellStyle name="Normal 4 2 2 3 7" xfId="343" xr:uid="{00000000-0005-0000-0000-000057010000}"/>
    <cellStyle name="Normal 4 2 2 3 7 2" xfId="344" xr:uid="{00000000-0005-0000-0000-000058010000}"/>
    <cellStyle name="Normal 4 2 2 3 8" xfId="345" xr:uid="{00000000-0005-0000-0000-000059010000}"/>
    <cellStyle name="Normal 4 2 2 3 9" xfId="346" xr:uid="{00000000-0005-0000-0000-00005A010000}"/>
    <cellStyle name="Normal 4 2 2 4" xfId="347" xr:uid="{00000000-0005-0000-0000-00005B010000}"/>
    <cellStyle name="Normal 4 2 2 4 2" xfId="348" xr:uid="{00000000-0005-0000-0000-00005C010000}"/>
    <cellStyle name="Normal 4 2 2 4 2 2" xfId="349" xr:uid="{00000000-0005-0000-0000-00005D010000}"/>
    <cellStyle name="Normal 4 2 2 4 2 3" xfId="350" xr:uid="{00000000-0005-0000-0000-00005E010000}"/>
    <cellStyle name="Normal 4 2 2 4 3" xfId="351" xr:uid="{00000000-0005-0000-0000-00005F010000}"/>
    <cellStyle name="Normal 4 2 2 4 3 2" xfId="352" xr:uid="{00000000-0005-0000-0000-000060010000}"/>
    <cellStyle name="Normal 4 2 2 4 3 3" xfId="353" xr:uid="{00000000-0005-0000-0000-000061010000}"/>
    <cellStyle name="Normal 4 2 2 4 4" xfId="354" xr:uid="{00000000-0005-0000-0000-000062010000}"/>
    <cellStyle name="Normal 4 2 2 4 4 2" xfId="355" xr:uid="{00000000-0005-0000-0000-000063010000}"/>
    <cellStyle name="Normal 4 2 2 4 5" xfId="356" xr:uid="{00000000-0005-0000-0000-000064010000}"/>
    <cellStyle name="Normal 4 2 2 4 6" xfId="357" xr:uid="{00000000-0005-0000-0000-000065010000}"/>
    <cellStyle name="Normal 4 2 2 5" xfId="358" xr:uid="{00000000-0005-0000-0000-000066010000}"/>
    <cellStyle name="Normal 4 2 2 5 2" xfId="359" xr:uid="{00000000-0005-0000-0000-000067010000}"/>
    <cellStyle name="Normal 4 2 2 5 2 2" xfId="360" xr:uid="{00000000-0005-0000-0000-000068010000}"/>
    <cellStyle name="Normal 4 2 2 5 2 3" xfId="361" xr:uid="{00000000-0005-0000-0000-000069010000}"/>
    <cellStyle name="Normal 4 2 2 5 3" xfId="362" xr:uid="{00000000-0005-0000-0000-00006A010000}"/>
    <cellStyle name="Normal 4 2 2 5 3 2" xfId="363" xr:uid="{00000000-0005-0000-0000-00006B010000}"/>
    <cellStyle name="Normal 4 2 2 5 3 3" xfId="364" xr:uid="{00000000-0005-0000-0000-00006C010000}"/>
    <cellStyle name="Normal 4 2 2 5 4" xfId="365" xr:uid="{00000000-0005-0000-0000-00006D010000}"/>
    <cellStyle name="Normal 4 2 2 5 4 2" xfId="366" xr:uid="{00000000-0005-0000-0000-00006E010000}"/>
    <cellStyle name="Normal 4 2 2 5 5" xfId="367" xr:uid="{00000000-0005-0000-0000-00006F010000}"/>
    <cellStyle name="Normal 4 2 2 5 6" xfId="368" xr:uid="{00000000-0005-0000-0000-000070010000}"/>
    <cellStyle name="Normal 4 2 2 6" xfId="369" xr:uid="{00000000-0005-0000-0000-000071010000}"/>
    <cellStyle name="Normal 4 2 2 6 2" xfId="370" xr:uid="{00000000-0005-0000-0000-000072010000}"/>
    <cellStyle name="Normal 4 2 2 6 2 2" xfId="371" xr:uid="{00000000-0005-0000-0000-000073010000}"/>
    <cellStyle name="Normal 4 2 2 6 2 3" xfId="372" xr:uid="{00000000-0005-0000-0000-000074010000}"/>
    <cellStyle name="Normal 4 2 2 6 3" xfId="373" xr:uid="{00000000-0005-0000-0000-000075010000}"/>
    <cellStyle name="Normal 4 2 2 6 3 2" xfId="374" xr:uid="{00000000-0005-0000-0000-000076010000}"/>
    <cellStyle name="Normal 4 2 2 6 3 3" xfId="375" xr:uid="{00000000-0005-0000-0000-000077010000}"/>
    <cellStyle name="Normal 4 2 2 6 4" xfId="376" xr:uid="{00000000-0005-0000-0000-000078010000}"/>
    <cellStyle name="Normal 4 2 2 6 4 2" xfId="377" xr:uid="{00000000-0005-0000-0000-000079010000}"/>
    <cellStyle name="Normal 4 2 2 6 5" xfId="378" xr:uid="{00000000-0005-0000-0000-00007A010000}"/>
    <cellStyle name="Normal 4 2 2 6 6" xfId="379" xr:uid="{00000000-0005-0000-0000-00007B010000}"/>
    <cellStyle name="Normal 4 2 2 7" xfId="380" xr:uid="{00000000-0005-0000-0000-00007C010000}"/>
    <cellStyle name="Normal 4 2 2 7 2" xfId="381" xr:uid="{00000000-0005-0000-0000-00007D010000}"/>
    <cellStyle name="Normal 4 2 2 7 2 2" xfId="382" xr:uid="{00000000-0005-0000-0000-00007E010000}"/>
    <cellStyle name="Normal 4 2 2 7 2 3" xfId="383" xr:uid="{00000000-0005-0000-0000-00007F010000}"/>
    <cellStyle name="Normal 4 2 2 7 3" xfId="384" xr:uid="{00000000-0005-0000-0000-000080010000}"/>
    <cellStyle name="Normal 4 2 2 7 3 2" xfId="385" xr:uid="{00000000-0005-0000-0000-000081010000}"/>
    <cellStyle name="Normal 4 2 2 7 4" xfId="386" xr:uid="{00000000-0005-0000-0000-000082010000}"/>
    <cellStyle name="Normal 4 2 2 7 5" xfId="387" xr:uid="{00000000-0005-0000-0000-000083010000}"/>
    <cellStyle name="Normal 4 2 2 8" xfId="388" xr:uid="{00000000-0005-0000-0000-000084010000}"/>
    <cellStyle name="Normal 4 2 2 8 2" xfId="389" xr:uid="{00000000-0005-0000-0000-000085010000}"/>
    <cellStyle name="Normal 4 2 2 8 2 2" xfId="390" xr:uid="{00000000-0005-0000-0000-000086010000}"/>
    <cellStyle name="Normal 4 2 2 8 3" xfId="391" xr:uid="{00000000-0005-0000-0000-000087010000}"/>
    <cellStyle name="Normal 4 2 2 8 4" xfId="392" xr:uid="{00000000-0005-0000-0000-000088010000}"/>
    <cellStyle name="Normal 4 2 2 9" xfId="393" xr:uid="{00000000-0005-0000-0000-000089010000}"/>
    <cellStyle name="Normal 4 2 2 9 2" xfId="394" xr:uid="{00000000-0005-0000-0000-00008A010000}"/>
    <cellStyle name="Normal 4 2 2 9 2 2" xfId="395" xr:uid="{00000000-0005-0000-0000-00008B010000}"/>
    <cellStyle name="Normal 4 2 2 9 3" xfId="396" xr:uid="{00000000-0005-0000-0000-00008C010000}"/>
    <cellStyle name="Normal 4 2 2 9 4" xfId="397" xr:uid="{00000000-0005-0000-0000-00008D010000}"/>
    <cellStyle name="Normal 4 2 3" xfId="398" xr:uid="{00000000-0005-0000-0000-00008E010000}"/>
    <cellStyle name="Normal 4 2 3 10" xfId="399" xr:uid="{00000000-0005-0000-0000-00008F010000}"/>
    <cellStyle name="Normal 4 2 3 10 2" xfId="400" xr:uid="{00000000-0005-0000-0000-000090010000}"/>
    <cellStyle name="Normal 4 2 3 11" xfId="401" xr:uid="{00000000-0005-0000-0000-000091010000}"/>
    <cellStyle name="Normal 4 2 3 12" xfId="402" xr:uid="{00000000-0005-0000-0000-000092010000}"/>
    <cellStyle name="Normal 4 2 3 2" xfId="403" xr:uid="{00000000-0005-0000-0000-000093010000}"/>
    <cellStyle name="Normal 4 2 3 2 2" xfId="404" xr:uid="{00000000-0005-0000-0000-000094010000}"/>
    <cellStyle name="Normal 4 2 3 2 2 2" xfId="405" xr:uid="{00000000-0005-0000-0000-000095010000}"/>
    <cellStyle name="Normal 4 2 3 2 2 2 2" xfId="406" xr:uid="{00000000-0005-0000-0000-000096010000}"/>
    <cellStyle name="Normal 4 2 3 2 2 2 3" xfId="407" xr:uid="{00000000-0005-0000-0000-000097010000}"/>
    <cellStyle name="Normal 4 2 3 2 2 3" xfId="408" xr:uid="{00000000-0005-0000-0000-000098010000}"/>
    <cellStyle name="Normal 4 2 3 2 2 3 2" xfId="409" xr:uid="{00000000-0005-0000-0000-000099010000}"/>
    <cellStyle name="Normal 4 2 3 2 2 3 3" xfId="410" xr:uid="{00000000-0005-0000-0000-00009A010000}"/>
    <cellStyle name="Normal 4 2 3 2 2 4" xfId="411" xr:uid="{00000000-0005-0000-0000-00009B010000}"/>
    <cellStyle name="Normal 4 2 3 2 2 4 2" xfId="412" xr:uid="{00000000-0005-0000-0000-00009C010000}"/>
    <cellStyle name="Normal 4 2 3 2 2 5" xfId="413" xr:uid="{00000000-0005-0000-0000-00009D010000}"/>
    <cellStyle name="Normal 4 2 3 2 2 6" xfId="414" xr:uid="{00000000-0005-0000-0000-00009E010000}"/>
    <cellStyle name="Normal 4 2 3 2 3" xfId="415" xr:uid="{00000000-0005-0000-0000-00009F010000}"/>
    <cellStyle name="Normal 4 2 3 2 3 2" xfId="416" xr:uid="{00000000-0005-0000-0000-0000A0010000}"/>
    <cellStyle name="Normal 4 2 3 2 3 2 2" xfId="417" xr:uid="{00000000-0005-0000-0000-0000A1010000}"/>
    <cellStyle name="Normal 4 2 3 2 3 2 3" xfId="418" xr:uid="{00000000-0005-0000-0000-0000A2010000}"/>
    <cellStyle name="Normal 4 2 3 2 3 3" xfId="419" xr:uid="{00000000-0005-0000-0000-0000A3010000}"/>
    <cellStyle name="Normal 4 2 3 2 3 3 2" xfId="420" xr:uid="{00000000-0005-0000-0000-0000A4010000}"/>
    <cellStyle name="Normal 4 2 3 2 3 3 3" xfId="421" xr:uid="{00000000-0005-0000-0000-0000A5010000}"/>
    <cellStyle name="Normal 4 2 3 2 3 4" xfId="422" xr:uid="{00000000-0005-0000-0000-0000A6010000}"/>
    <cellStyle name="Normal 4 2 3 2 3 4 2" xfId="423" xr:uid="{00000000-0005-0000-0000-0000A7010000}"/>
    <cellStyle name="Normal 4 2 3 2 3 5" xfId="424" xr:uid="{00000000-0005-0000-0000-0000A8010000}"/>
    <cellStyle name="Normal 4 2 3 2 3 6" xfId="425" xr:uid="{00000000-0005-0000-0000-0000A9010000}"/>
    <cellStyle name="Normal 4 2 3 2 4" xfId="426" xr:uid="{00000000-0005-0000-0000-0000AA010000}"/>
    <cellStyle name="Normal 4 2 3 2 4 2" xfId="427" xr:uid="{00000000-0005-0000-0000-0000AB010000}"/>
    <cellStyle name="Normal 4 2 3 2 4 2 2" xfId="428" xr:uid="{00000000-0005-0000-0000-0000AC010000}"/>
    <cellStyle name="Normal 4 2 3 2 4 2 3" xfId="429" xr:uid="{00000000-0005-0000-0000-0000AD010000}"/>
    <cellStyle name="Normal 4 2 3 2 4 3" xfId="430" xr:uid="{00000000-0005-0000-0000-0000AE010000}"/>
    <cellStyle name="Normal 4 2 3 2 4 3 2" xfId="431" xr:uid="{00000000-0005-0000-0000-0000AF010000}"/>
    <cellStyle name="Normal 4 2 3 2 4 3 3" xfId="432" xr:uid="{00000000-0005-0000-0000-0000B0010000}"/>
    <cellStyle name="Normal 4 2 3 2 4 4" xfId="433" xr:uid="{00000000-0005-0000-0000-0000B1010000}"/>
    <cellStyle name="Normal 4 2 3 2 4 4 2" xfId="434" xr:uid="{00000000-0005-0000-0000-0000B2010000}"/>
    <cellStyle name="Normal 4 2 3 2 4 5" xfId="435" xr:uid="{00000000-0005-0000-0000-0000B3010000}"/>
    <cellStyle name="Normal 4 2 3 2 4 6" xfId="436" xr:uid="{00000000-0005-0000-0000-0000B4010000}"/>
    <cellStyle name="Normal 4 2 3 2 5" xfId="437" xr:uid="{00000000-0005-0000-0000-0000B5010000}"/>
    <cellStyle name="Normal 4 2 3 2 5 2" xfId="438" xr:uid="{00000000-0005-0000-0000-0000B6010000}"/>
    <cellStyle name="Normal 4 2 3 2 5 3" xfId="439" xr:uid="{00000000-0005-0000-0000-0000B7010000}"/>
    <cellStyle name="Normal 4 2 3 2 6" xfId="440" xr:uid="{00000000-0005-0000-0000-0000B8010000}"/>
    <cellStyle name="Normal 4 2 3 2 6 2" xfId="441" xr:uid="{00000000-0005-0000-0000-0000B9010000}"/>
    <cellStyle name="Normal 4 2 3 2 6 3" xfId="442" xr:uid="{00000000-0005-0000-0000-0000BA010000}"/>
    <cellStyle name="Normal 4 2 3 2 7" xfId="443" xr:uid="{00000000-0005-0000-0000-0000BB010000}"/>
    <cellStyle name="Normal 4 2 3 2 7 2" xfId="444" xr:uid="{00000000-0005-0000-0000-0000BC010000}"/>
    <cellStyle name="Normal 4 2 3 2 8" xfId="445" xr:uid="{00000000-0005-0000-0000-0000BD010000}"/>
    <cellStyle name="Normal 4 2 3 2 9" xfId="446" xr:uid="{00000000-0005-0000-0000-0000BE010000}"/>
    <cellStyle name="Normal 4 2 3 3" xfId="447" xr:uid="{00000000-0005-0000-0000-0000BF010000}"/>
    <cellStyle name="Normal 4 2 3 3 2" xfId="448" xr:uid="{00000000-0005-0000-0000-0000C0010000}"/>
    <cellStyle name="Normal 4 2 3 3 2 2" xfId="449" xr:uid="{00000000-0005-0000-0000-0000C1010000}"/>
    <cellStyle name="Normal 4 2 3 3 2 3" xfId="450" xr:uid="{00000000-0005-0000-0000-0000C2010000}"/>
    <cellStyle name="Normal 4 2 3 3 3" xfId="451" xr:uid="{00000000-0005-0000-0000-0000C3010000}"/>
    <cellStyle name="Normal 4 2 3 3 3 2" xfId="452" xr:uid="{00000000-0005-0000-0000-0000C4010000}"/>
    <cellStyle name="Normal 4 2 3 3 3 3" xfId="453" xr:uid="{00000000-0005-0000-0000-0000C5010000}"/>
    <cellStyle name="Normal 4 2 3 3 4" xfId="454" xr:uid="{00000000-0005-0000-0000-0000C6010000}"/>
    <cellStyle name="Normal 4 2 3 3 4 2" xfId="455" xr:uid="{00000000-0005-0000-0000-0000C7010000}"/>
    <cellStyle name="Normal 4 2 3 3 5" xfId="456" xr:uid="{00000000-0005-0000-0000-0000C8010000}"/>
    <cellStyle name="Normal 4 2 3 3 6" xfId="457" xr:uid="{00000000-0005-0000-0000-0000C9010000}"/>
    <cellStyle name="Normal 4 2 3 4" xfId="458" xr:uid="{00000000-0005-0000-0000-0000CA010000}"/>
    <cellStyle name="Normal 4 2 3 4 2" xfId="459" xr:uid="{00000000-0005-0000-0000-0000CB010000}"/>
    <cellStyle name="Normal 4 2 3 4 2 2" xfId="460" xr:uid="{00000000-0005-0000-0000-0000CC010000}"/>
    <cellStyle name="Normal 4 2 3 4 2 3" xfId="461" xr:uid="{00000000-0005-0000-0000-0000CD010000}"/>
    <cellStyle name="Normal 4 2 3 4 3" xfId="462" xr:uid="{00000000-0005-0000-0000-0000CE010000}"/>
    <cellStyle name="Normal 4 2 3 4 3 2" xfId="463" xr:uid="{00000000-0005-0000-0000-0000CF010000}"/>
    <cellStyle name="Normal 4 2 3 4 3 3" xfId="464" xr:uid="{00000000-0005-0000-0000-0000D0010000}"/>
    <cellStyle name="Normal 4 2 3 4 4" xfId="465" xr:uid="{00000000-0005-0000-0000-0000D1010000}"/>
    <cellStyle name="Normal 4 2 3 4 4 2" xfId="466" xr:uid="{00000000-0005-0000-0000-0000D2010000}"/>
    <cellStyle name="Normal 4 2 3 4 5" xfId="467" xr:uid="{00000000-0005-0000-0000-0000D3010000}"/>
    <cellStyle name="Normal 4 2 3 4 6" xfId="468" xr:uid="{00000000-0005-0000-0000-0000D4010000}"/>
    <cellStyle name="Normal 4 2 3 5" xfId="469" xr:uid="{00000000-0005-0000-0000-0000D5010000}"/>
    <cellStyle name="Normal 4 2 3 5 2" xfId="470" xr:uid="{00000000-0005-0000-0000-0000D6010000}"/>
    <cellStyle name="Normal 4 2 3 5 2 2" xfId="471" xr:uid="{00000000-0005-0000-0000-0000D7010000}"/>
    <cellStyle name="Normal 4 2 3 5 2 3" xfId="472" xr:uid="{00000000-0005-0000-0000-0000D8010000}"/>
    <cellStyle name="Normal 4 2 3 5 3" xfId="473" xr:uid="{00000000-0005-0000-0000-0000D9010000}"/>
    <cellStyle name="Normal 4 2 3 5 3 2" xfId="474" xr:uid="{00000000-0005-0000-0000-0000DA010000}"/>
    <cellStyle name="Normal 4 2 3 5 3 3" xfId="475" xr:uid="{00000000-0005-0000-0000-0000DB010000}"/>
    <cellStyle name="Normal 4 2 3 5 4" xfId="476" xr:uid="{00000000-0005-0000-0000-0000DC010000}"/>
    <cellStyle name="Normal 4 2 3 5 4 2" xfId="477" xr:uid="{00000000-0005-0000-0000-0000DD010000}"/>
    <cellStyle name="Normal 4 2 3 5 5" xfId="478" xr:uid="{00000000-0005-0000-0000-0000DE010000}"/>
    <cellStyle name="Normal 4 2 3 5 6" xfId="479" xr:uid="{00000000-0005-0000-0000-0000DF010000}"/>
    <cellStyle name="Normal 4 2 3 6" xfId="480" xr:uid="{00000000-0005-0000-0000-0000E0010000}"/>
    <cellStyle name="Normal 4 2 3 6 2" xfId="481" xr:uid="{00000000-0005-0000-0000-0000E1010000}"/>
    <cellStyle name="Normal 4 2 3 6 2 2" xfId="482" xr:uid="{00000000-0005-0000-0000-0000E2010000}"/>
    <cellStyle name="Normal 4 2 3 6 2 3" xfId="483" xr:uid="{00000000-0005-0000-0000-0000E3010000}"/>
    <cellStyle name="Normal 4 2 3 6 3" xfId="484" xr:uid="{00000000-0005-0000-0000-0000E4010000}"/>
    <cellStyle name="Normal 4 2 3 6 3 2" xfId="485" xr:uid="{00000000-0005-0000-0000-0000E5010000}"/>
    <cellStyle name="Normal 4 2 3 6 4" xfId="486" xr:uid="{00000000-0005-0000-0000-0000E6010000}"/>
    <cellStyle name="Normal 4 2 3 6 5" xfId="487" xr:uid="{00000000-0005-0000-0000-0000E7010000}"/>
    <cellStyle name="Normal 4 2 3 7" xfId="488" xr:uid="{00000000-0005-0000-0000-0000E8010000}"/>
    <cellStyle name="Normal 4 2 3 7 2" xfId="489" xr:uid="{00000000-0005-0000-0000-0000E9010000}"/>
    <cellStyle name="Normal 4 2 3 7 2 2" xfId="490" xr:uid="{00000000-0005-0000-0000-0000EA010000}"/>
    <cellStyle name="Normal 4 2 3 7 3" xfId="491" xr:uid="{00000000-0005-0000-0000-0000EB010000}"/>
    <cellStyle name="Normal 4 2 3 7 4" xfId="492" xr:uid="{00000000-0005-0000-0000-0000EC010000}"/>
    <cellStyle name="Normal 4 2 3 8" xfId="493" xr:uid="{00000000-0005-0000-0000-0000ED010000}"/>
    <cellStyle name="Normal 4 2 3 8 2" xfId="494" xr:uid="{00000000-0005-0000-0000-0000EE010000}"/>
    <cellStyle name="Normal 4 2 3 8 2 2" xfId="495" xr:uid="{00000000-0005-0000-0000-0000EF010000}"/>
    <cellStyle name="Normal 4 2 3 8 3" xfId="496" xr:uid="{00000000-0005-0000-0000-0000F0010000}"/>
    <cellStyle name="Normal 4 2 3 8 4" xfId="497" xr:uid="{00000000-0005-0000-0000-0000F1010000}"/>
    <cellStyle name="Normal 4 2 3 9" xfId="498" xr:uid="{00000000-0005-0000-0000-0000F2010000}"/>
    <cellStyle name="Normal 4 2 3 9 2" xfId="499" xr:uid="{00000000-0005-0000-0000-0000F3010000}"/>
    <cellStyle name="Normal 4 2 3 9 2 2" xfId="500" xr:uid="{00000000-0005-0000-0000-0000F4010000}"/>
    <cellStyle name="Normal 4 2 3 9 3" xfId="501" xr:uid="{00000000-0005-0000-0000-0000F5010000}"/>
    <cellStyle name="Normal 4 2 3 9 4" xfId="502" xr:uid="{00000000-0005-0000-0000-0000F6010000}"/>
    <cellStyle name="Normal 4 2 4" xfId="503" xr:uid="{00000000-0005-0000-0000-0000F7010000}"/>
    <cellStyle name="Normal 4 2 4 2" xfId="504" xr:uid="{00000000-0005-0000-0000-0000F8010000}"/>
    <cellStyle name="Normal 4 2 4 2 2" xfId="505" xr:uid="{00000000-0005-0000-0000-0000F9010000}"/>
    <cellStyle name="Normal 4 2 4 2 2 2" xfId="506" xr:uid="{00000000-0005-0000-0000-0000FA010000}"/>
    <cellStyle name="Normal 4 2 4 2 2 3" xfId="507" xr:uid="{00000000-0005-0000-0000-0000FB010000}"/>
    <cellStyle name="Normal 4 2 4 2 3" xfId="508" xr:uid="{00000000-0005-0000-0000-0000FC010000}"/>
    <cellStyle name="Normal 4 2 4 2 3 2" xfId="509" xr:uid="{00000000-0005-0000-0000-0000FD010000}"/>
    <cellStyle name="Normal 4 2 4 2 3 3" xfId="510" xr:uid="{00000000-0005-0000-0000-0000FE010000}"/>
    <cellStyle name="Normal 4 2 4 2 4" xfId="511" xr:uid="{00000000-0005-0000-0000-0000FF010000}"/>
    <cellStyle name="Normal 4 2 4 2 4 2" xfId="512" xr:uid="{00000000-0005-0000-0000-000000020000}"/>
    <cellStyle name="Normal 4 2 4 2 5" xfId="513" xr:uid="{00000000-0005-0000-0000-000001020000}"/>
    <cellStyle name="Normal 4 2 4 2 6" xfId="514" xr:uid="{00000000-0005-0000-0000-000002020000}"/>
    <cellStyle name="Normal 4 2 4 3" xfId="515" xr:uid="{00000000-0005-0000-0000-000003020000}"/>
    <cellStyle name="Normal 4 2 4 3 2" xfId="516" xr:uid="{00000000-0005-0000-0000-000004020000}"/>
    <cellStyle name="Normal 4 2 4 3 2 2" xfId="517" xr:uid="{00000000-0005-0000-0000-000005020000}"/>
    <cellStyle name="Normal 4 2 4 3 2 3" xfId="518" xr:uid="{00000000-0005-0000-0000-000006020000}"/>
    <cellStyle name="Normal 4 2 4 3 3" xfId="519" xr:uid="{00000000-0005-0000-0000-000007020000}"/>
    <cellStyle name="Normal 4 2 4 3 3 2" xfId="520" xr:uid="{00000000-0005-0000-0000-000008020000}"/>
    <cellStyle name="Normal 4 2 4 3 3 3" xfId="521" xr:uid="{00000000-0005-0000-0000-000009020000}"/>
    <cellStyle name="Normal 4 2 4 3 4" xfId="522" xr:uid="{00000000-0005-0000-0000-00000A020000}"/>
    <cellStyle name="Normal 4 2 4 3 4 2" xfId="523" xr:uid="{00000000-0005-0000-0000-00000B020000}"/>
    <cellStyle name="Normal 4 2 4 3 5" xfId="524" xr:uid="{00000000-0005-0000-0000-00000C020000}"/>
    <cellStyle name="Normal 4 2 4 3 6" xfId="525" xr:uid="{00000000-0005-0000-0000-00000D020000}"/>
    <cellStyle name="Normal 4 2 4 4" xfId="526" xr:uid="{00000000-0005-0000-0000-00000E020000}"/>
    <cellStyle name="Normal 4 2 4 4 2" xfId="527" xr:uid="{00000000-0005-0000-0000-00000F020000}"/>
    <cellStyle name="Normal 4 2 4 4 2 2" xfId="528" xr:uid="{00000000-0005-0000-0000-000010020000}"/>
    <cellStyle name="Normal 4 2 4 4 2 3" xfId="529" xr:uid="{00000000-0005-0000-0000-000011020000}"/>
    <cellStyle name="Normal 4 2 4 4 3" xfId="530" xr:uid="{00000000-0005-0000-0000-000012020000}"/>
    <cellStyle name="Normal 4 2 4 4 3 2" xfId="531" xr:uid="{00000000-0005-0000-0000-000013020000}"/>
    <cellStyle name="Normal 4 2 4 4 3 3" xfId="532" xr:uid="{00000000-0005-0000-0000-000014020000}"/>
    <cellStyle name="Normal 4 2 4 4 4" xfId="533" xr:uid="{00000000-0005-0000-0000-000015020000}"/>
    <cellStyle name="Normal 4 2 4 4 4 2" xfId="534" xr:uid="{00000000-0005-0000-0000-000016020000}"/>
    <cellStyle name="Normal 4 2 4 4 5" xfId="535" xr:uid="{00000000-0005-0000-0000-000017020000}"/>
    <cellStyle name="Normal 4 2 4 4 6" xfId="536" xr:uid="{00000000-0005-0000-0000-000018020000}"/>
    <cellStyle name="Normal 4 2 4 5" xfId="537" xr:uid="{00000000-0005-0000-0000-000019020000}"/>
    <cellStyle name="Normal 4 2 4 5 2" xfId="538" xr:uid="{00000000-0005-0000-0000-00001A020000}"/>
    <cellStyle name="Normal 4 2 4 5 3" xfId="539" xr:uid="{00000000-0005-0000-0000-00001B020000}"/>
    <cellStyle name="Normal 4 2 4 6" xfId="540" xr:uid="{00000000-0005-0000-0000-00001C020000}"/>
    <cellStyle name="Normal 4 2 4 6 2" xfId="541" xr:uid="{00000000-0005-0000-0000-00001D020000}"/>
    <cellStyle name="Normal 4 2 4 6 3" xfId="542" xr:uid="{00000000-0005-0000-0000-00001E020000}"/>
    <cellStyle name="Normal 4 2 4 7" xfId="543" xr:uid="{00000000-0005-0000-0000-00001F020000}"/>
    <cellStyle name="Normal 4 2 4 7 2" xfId="544" xr:uid="{00000000-0005-0000-0000-000020020000}"/>
    <cellStyle name="Normal 4 2 4 8" xfId="545" xr:uid="{00000000-0005-0000-0000-000021020000}"/>
    <cellStyle name="Normal 4 2 4 9" xfId="546" xr:uid="{00000000-0005-0000-0000-000022020000}"/>
    <cellStyle name="Normal 4 2 5" xfId="547" xr:uid="{00000000-0005-0000-0000-000023020000}"/>
    <cellStyle name="Normal 4 2 5 2" xfId="548" xr:uid="{00000000-0005-0000-0000-000024020000}"/>
    <cellStyle name="Normal 4 2 5 2 2" xfId="549" xr:uid="{00000000-0005-0000-0000-000025020000}"/>
    <cellStyle name="Normal 4 2 5 2 2 2" xfId="550" xr:uid="{00000000-0005-0000-0000-000026020000}"/>
    <cellStyle name="Normal 4 2 5 2 2 3" xfId="551" xr:uid="{00000000-0005-0000-0000-000027020000}"/>
    <cellStyle name="Normal 4 2 5 2 3" xfId="552" xr:uid="{00000000-0005-0000-0000-000028020000}"/>
    <cellStyle name="Normal 4 2 5 2 3 2" xfId="553" xr:uid="{00000000-0005-0000-0000-000029020000}"/>
    <cellStyle name="Normal 4 2 5 2 3 3" xfId="554" xr:uid="{00000000-0005-0000-0000-00002A020000}"/>
    <cellStyle name="Normal 4 2 5 2 4" xfId="555" xr:uid="{00000000-0005-0000-0000-00002B020000}"/>
    <cellStyle name="Normal 4 2 5 2 4 2" xfId="556" xr:uid="{00000000-0005-0000-0000-00002C020000}"/>
    <cellStyle name="Normal 4 2 5 2 5" xfId="557" xr:uid="{00000000-0005-0000-0000-00002D020000}"/>
    <cellStyle name="Normal 4 2 5 2 6" xfId="558" xr:uid="{00000000-0005-0000-0000-00002E020000}"/>
    <cellStyle name="Normal 4 2 5 3" xfId="559" xr:uid="{00000000-0005-0000-0000-00002F020000}"/>
    <cellStyle name="Normal 4 2 5 3 2" xfId="560" xr:uid="{00000000-0005-0000-0000-000030020000}"/>
    <cellStyle name="Normal 4 2 5 3 2 2" xfId="561" xr:uid="{00000000-0005-0000-0000-000031020000}"/>
    <cellStyle name="Normal 4 2 5 3 2 3" xfId="562" xr:uid="{00000000-0005-0000-0000-000032020000}"/>
    <cellStyle name="Normal 4 2 5 3 3" xfId="563" xr:uid="{00000000-0005-0000-0000-000033020000}"/>
    <cellStyle name="Normal 4 2 5 3 3 2" xfId="564" xr:uid="{00000000-0005-0000-0000-000034020000}"/>
    <cellStyle name="Normal 4 2 5 3 3 3" xfId="565" xr:uid="{00000000-0005-0000-0000-000035020000}"/>
    <cellStyle name="Normal 4 2 5 3 4" xfId="566" xr:uid="{00000000-0005-0000-0000-000036020000}"/>
    <cellStyle name="Normal 4 2 5 3 4 2" xfId="567" xr:uid="{00000000-0005-0000-0000-000037020000}"/>
    <cellStyle name="Normal 4 2 5 3 5" xfId="568" xr:uid="{00000000-0005-0000-0000-000038020000}"/>
    <cellStyle name="Normal 4 2 5 3 6" xfId="569" xr:uid="{00000000-0005-0000-0000-000039020000}"/>
    <cellStyle name="Normal 4 2 5 4" xfId="570" xr:uid="{00000000-0005-0000-0000-00003A020000}"/>
    <cellStyle name="Normal 4 2 5 4 2" xfId="571" xr:uid="{00000000-0005-0000-0000-00003B020000}"/>
    <cellStyle name="Normal 4 2 5 4 2 2" xfId="572" xr:uid="{00000000-0005-0000-0000-00003C020000}"/>
    <cellStyle name="Normal 4 2 5 4 2 3" xfId="573" xr:uid="{00000000-0005-0000-0000-00003D020000}"/>
    <cellStyle name="Normal 4 2 5 4 3" xfId="574" xr:uid="{00000000-0005-0000-0000-00003E020000}"/>
    <cellStyle name="Normal 4 2 5 4 3 2" xfId="575" xr:uid="{00000000-0005-0000-0000-00003F020000}"/>
    <cellStyle name="Normal 4 2 5 4 3 3" xfId="576" xr:uid="{00000000-0005-0000-0000-000040020000}"/>
    <cellStyle name="Normal 4 2 5 4 4" xfId="577" xr:uid="{00000000-0005-0000-0000-000041020000}"/>
    <cellStyle name="Normal 4 2 5 4 4 2" xfId="578" xr:uid="{00000000-0005-0000-0000-000042020000}"/>
    <cellStyle name="Normal 4 2 5 4 5" xfId="579" xr:uid="{00000000-0005-0000-0000-000043020000}"/>
    <cellStyle name="Normal 4 2 5 4 6" xfId="580" xr:uid="{00000000-0005-0000-0000-000044020000}"/>
    <cellStyle name="Normal 4 2 5 5" xfId="581" xr:uid="{00000000-0005-0000-0000-000045020000}"/>
    <cellStyle name="Normal 4 2 5 5 2" xfId="582" xr:uid="{00000000-0005-0000-0000-000046020000}"/>
    <cellStyle name="Normal 4 2 5 5 3" xfId="583" xr:uid="{00000000-0005-0000-0000-000047020000}"/>
    <cellStyle name="Normal 4 2 5 6" xfId="584" xr:uid="{00000000-0005-0000-0000-000048020000}"/>
    <cellStyle name="Normal 4 2 5 6 2" xfId="585" xr:uid="{00000000-0005-0000-0000-000049020000}"/>
    <cellStyle name="Normal 4 2 5 6 3" xfId="586" xr:uid="{00000000-0005-0000-0000-00004A020000}"/>
    <cellStyle name="Normal 4 2 5 7" xfId="587" xr:uid="{00000000-0005-0000-0000-00004B020000}"/>
    <cellStyle name="Normal 4 2 5 7 2" xfId="588" xr:uid="{00000000-0005-0000-0000-00004C020000}"/>
    <cellStyle name="Normal 4 2 5 8" xfId="589" xr:uid="{00000000-0005-0000-0000-00004D020000}"/>
    <cellStyle name="Normal 4 2 5 9" xfId="590" xr:uid="{00000000-0005-0000-0000-00004E020000}"/>
    <cellStyle name="Normal 4 2 6" xfId="591" xr:uid="{00000000-0005-0000-0000-00004F020000}"/>
    <cellStyle name="Normal 4 2 6 2" xfId="592" xr:uid="{00000000-0005-0000-0000-000050020000}"/>
    <cellStyle name="Normal 4 2 6 2 2" xfId="593" xr:uid="{00000000-0005-0000-0000-000051020000}"/>
    <cellStyle name="Normal 4 2 6 2 3" xfId="594" xr:uid="{00000000-0005-0000-0000-000052020000}"/>
    <cellStyle name="Normal 4 2 6 3" xfId="595" xr:uid="{00000000-0005-0000-0000-000053020000}"/>
    <cellStyle name="Normal 4 2 6 3 2" xfId="596" xr:uid="{00000000-0005-0000-0000-000054020000}"/>
    <cellStyle name="Normal 4 2 6 3 3" xfId="597" xr:uid="{00000000-0005-0000-0000-000055020000}"/>
    <cellStyle name="Normal 4 2 6 4" xfId="598" xr:uid="{00000000-0005-0000-0000-000056020000}"/>
    <cellStyle name="Normal 4 2 6 4 2" xfId="599" xr:uid="{00000000-0005-0000-0000-000057020000}"/>
    <cellStyle name="Normal 4 2 6 5" xfId="600" xr:uid="{00000000-0005-0000-0000-000058020000}"/>
    <cellStyle name="Normal 4 2 6 6" xfId="601" xr:uid="{00000000-0005-0000-0000-000059020000}"/>
    <cellStyle name="Normal 4 2 7" xfId="602" xr:uid="{00000000-0005-0000-0000-00005A020000}"/>
    <cellStyle name="Normal 4 2 7 2" xfId="603" xr:uid="{00000000-0005-0000-0000-00005B020000}"/>
    <cellStyle name="Normal 4 2 7 2 2" xfId="604" xr:uid="{00000000-0005-0000-0000-00005C020000}"/>
    <cellStyle name="Normal 4 2 7 2 3" xfId="605" xr:uid="{00000000-0005-0000-0000-00005D020000}"/>
    <cellStyle name="Normal 4 2 7 3" xfId="606" xr:uid="{00000000-0005-0000-0000-00005E020000}"/>
    <cellStyle name="Normal 4 2 7 3 2" xfId="607" xr:uid="{00000000-0005-0000-0000-00005F020000}"/>
    <cellStyle name="Normal 4 2 7 3 3" xfId="608" xr:uid="{00000000-0005-0000-0000-000060020000}"/>
    <cellStyle name="Normal 4 2 7 4" xfId="609" xr:uid="{00000000-0005-0000-0000-000061020000}"/>
    <cellStyle name="Normal 4 2 7 4 2" xfId="610" xr:uid="{00000000-0005-0000-0000-000062020000}"/>
    <cellStyle name="Normal 4 2 7 5" xfId="611" xr:uid="{00000000-0005-0000-0000-000063020000}"/>
    <cellStyle name="Normal 4 2 7 6" xfId="612" xr:uid="{00000000-0005-0000-0000-000064020000}"/>
    <cellStyle name="Normal 4 2 8" xfId="613" xr:uid="{00000000-0005-0000-0000-000065020000}"/>
    <cellStyle name="Normal 4 2 8 2" xfId="614" xr:uid="{00000000-0005-0000-0000-000066020000}"/>
    <cellStyle name="Normal 4 2 8 2 2" xfId="615" xr:uid="{00000000-0005-0000-0000-000067020000}"/>
    <cellStyle name="Normal 4 2 8 2 3" xfId="616" xr:uid="{00000000-0005-0000-0000-000068020000}"/>
    <cellStyle name="Normal 4 2 8 3" xfId="617" xr:uid="{00000000-0005-0000-0000-000069020000}"/>
    <cellStyle name="Normal 4 2 8 3 2" xfId="618" xr:uid="{00000000-0005-0000-0000-00006A020000}"/>
    <cellStyle name="Normal 4 2 8 3 3" xfId="619" xr:uid="{00000000-0005-0000-0000-00006B020000}"/>
    <cellStyle name="Normal 4 2 8 4" xfId="620" xr:uid="{00000000-0005-0000-0000-00006C020000}"/>
    <cellStyle name="Normal 4 2 8 4 2" xfId="621" xr:uid="{00000000-0005-0000-0000-00006D020000}"/>
    <cellStyle name="Normal 4 2 8 5" xfId="622" xr:uid="{00000000-0005-0000-0000-00006E020000}"/>
    <cellStyle name="Normal 4 2 8 6" xfId="623" xr:uid="{00000000-0005-0000-0000-00006F020000}"/>
    <cellStyle name="Normal 4 2 9" xfId="624" xr:uid="{00000000-0005-0000-0000-000070020000}"/>
    <cellStyle name="Normal 4 2 9 2" xfId="625" xr:uid="{00000000-0005-0000-0000-000071020000}"/>
    <cellStyle name="Normal 4 2 9 2 2" xfId="626" xr:uid="{00000000-0005-0000-0000-000072020000}"/>
    <cellStyle name="Normal 4 2 9 2 3" xfId="627" xr:uid="{00000000-0005-0000-0000-000073020000}"/>
    <cellStyle name="Normal 4 2 9 3" xfId="628" xr:uid="{00000000-0005-0000-0000-000074020000}"/>
    <cellStyle name="Normal 4 2 9 3 2" xfId="629" xr:uid="{00000000-0005-0000-0000-000075020000}"/>
    <cellStyle name="Normal 4 2 9 4" xfId="630" xr:uid="{00000000-0005-0000-0000-000076020000}"/>
    <cellStyle name="Normal 4 2 9 5" xfId="631" xr:uid="{00000000-0005-0000-0000-000077020000}"/>
    <cellStyle name="Normal 4 20" xfId="632" xr:uid="{00000000-0005-0000-0000-000078020000}"/>
    <cellStyle name="Normal 4 3" xfId="633" xr:uid="{00000000-0005-0000-0000-000079020000}"/>
    <cellStyle name="Normal 4 3 10" xfId="634" xr:uid="{00000000-0005-0000-0000-00007A020000}"/>
    <cellStyle name="Normal 4 3 10 2" xfId="635" xr:uid="{00000000-0005-0000-0000-00007B020000}"/>
    <cellStyle name="Normal 4 3 10 2 2" xfId="636" xr:uid="{00000000-0005-0000-0000-00007C020000}"/>
    <cellStyle name="Normal 4 3 10 3" xfId="637" xr:uid="{00000000-0005-0000-0000-00007D020000}"/>
    <cellStyle name="Normal 4 3 10 4" xfId="638" xr:uid="{00000000-0005-0000-0000-00007E020000}"/>
    <cellStyle name="Normal 4 3 11" xfId="639" xr:uid="{00000000-0005-0000-0000-00007F020000}"/>
    <cellStyle name="Normal 4 3 11 2" xfId="640" xr:uid="{00000000-0005-0000-0000-000080020000}"/>
    <cellStyle name="Normal 4 3 12" xfId="641" xr:uid="{00000000-0005-0000-0000-000081020000}"/>
    <cellStyle name="Normal 4 3 13" xfId="642" xr:uid="{00000000-0005-0000-0000-000082020000}"/>
    <cellStyle name="Normal 4 3 2" xfId="643" xr:uid="{00000000-0005-0000-0000-000083020000}"/>
    <cellStyle name="Normal 4 3 2 10" xfId="644" xr:uid="{00000000-0005-0000-0000-000084020000}"/>
    <cellStyle name="Normal 4 3 2 10 2" xfId="645" xr:uid="{00000000-0005-0000-0000-000085020000}"/>
    <cellStyle name="Normal 4 3 2 11" xfId="646" xr:uid="{00000000-0005-0000-0000-000086020000}"/>
    <cellStyle name="Normal 4 3 2 12" xfId="647" xr:uid="{00000000-0005-0000-0000-000087020000}"/>
    <cellStyle name="Normal 4 3 2 2" xfId="648" xr:uid="{00000000-0005-0000-0000-000088020000}"/>
    <cellStyle name="Normal 4 3 2 2 2" xfId="649" xr:uid="{00000000-0005-0000-0000-000089020000}"/>
    <cellStyle name="Normal 4 3 2 2 2 2" xfId="650" xr:uid="{00000000-0005-0000-0000-00008A020000}"/>
    <cellStyle name="Normal 4 3 2 2 2 2 2" xfId="651" xr:uid="{00000000-0005-0000-0000-00008B020000}"/>
    <cellStyle name="Normal 4 3 2 2 2 2 3" xfId="652" xr:uid="{00000000-0005-0000-0000-00008C020000}"/>
    <cellStyle name="Normal 4 3 2 2 2 3" xfId="653" xr:uid="{00000000-0005-0000-0000-00008D020000}"/>
    <cellStyle name="Normal 4 3 2 2 2 3 2" xfId="654" xr:uid="{00000000-0005-0000-0000-00008E020000}"/>
    <cellStyle name="Normal 4 3 2 2 2 3 3" xfId="655" xr:uid="{00000000-0005-0000-0000-00008F020000}"/>
    <cellStyle name="Normal 4 3 2 2 2 4" xfId="656" xr:uid="{00000000-0005-0000-0000-000090020000}"/>
    <cellStyle name="Normal 4 3 2 2 2 4 2" xfId="657" xr:uid="{00000000-0005-0000-0000-000091020000}"/>
    <cellStyle name="Normal 4 3 2 2 2 5" xfId="658" xr:uid="{00000000-0005-0000-0000-000092020000}"/>
    <cellStyle name="Normal 4 3 2 2 2 6" xfId="659" xr:uid="{00000000-0005-0000-0000-000093020000}"/>
    <cellStyle name="Normal 4 3 2 2 3" xfId="660" xr:uid="{00000000-0005-0000-0000-000094020000}"/>
    <cellStyle name="Normal 4 3 2 2 3 2" xfId="661" xr:uid="{00000000-0005-0000-0000-000095020000}"/>
    <cellStyle name="Normal 4 3 2 2 3 2 2" xfId="662" xr:uid="{00000000-0005-0000-0000-000096020000}"/>
    <cellStyle name="Normal 4 3 2 2 3 2 3" xfId="663" xr:uid="{00000000-0005-0000-0000-000097020000}"/>
    <cellStyle name="Normal 4 3 2 2 3 3" xfId="664" xr:uid="{00000000-0005-0000-0000-000098020000}"/>
    <cellStyle name="Normal 4 3 2 2 3 3 2" xfId="665" xr:uid="{00000000-0005-0000-0000-000099020000}"/>
    <cellStyle name="Normal 4 3 2 2 3 3 3" xfId="666" xr:uid="{00000000-0005-0000-0000-00009A020000}"/>
    <cellStyle name="Normal 4 3 2 2 3 4" xfId="667" xr:uid="{00000000-0005-0000-0000-00009B020000}"/>
    <cellStyle name="Normal 4 3 2 2 3 4 2" xfId="668" xr:uid="{00000000-0005-0000-0000-00009C020000}"/>
    <cellStyle name="Normal 4 3 2 2 3 5" xfId="669" xr:uid="{00000000-0005-0000-0000-00009D020000}"/>
    <cellStyle name="Normal 4 3 2 2 3 6" xfId="670" xr:uid="{00000000-0005-0000-0000-00009E020000}"/>
    <cellStyle name="Normal 4 3 2 2 4" xfId="671" xr:uid="{00000000-0005-0000-0000-00009F020000}"/>
    <cellStyle name="Normal 4 3 2 2 4 2" xfId="672" xr:uid="{00000000-0005-0000-0000-0000A0020000}"/>
    <cellStyle name="Normal 4 3 2 2 4 2 2" xfId="673" xr:uid="{00000000-0005-0000-0000-0000A1020000}"/>
    <cellStyle name="Normal 4 3 2 2 4 2 3" xfId="674" xr:uid="{00000000-0005-0000-0000-0000A2020000}"/>
    <cellStyle name="Normal 4 3 2 2 4 3" xfId="675" xr:uid="{00000000-0005-0000-0000-0000A3020000}"/>
    <cellStyle name="Normal 4 3 2 2 4 3 2" xfId="676" xr:uid="{00000000-0005-0000-0000-0000A4020000}"/>
    <cellStyle name="Normal 4 3 2 2 4 3 3" xfId="677" xr:uid="{00000000-0005-0000-0000-0000A5020000}"/>
    <cellStyle name="Normal 4 3 2 2 4 4" xfId="678" xr:uid="{00000000-0005-0000-0000-0000A6020000}"/>
    <cellStyle name="Normal 4 3 2 2 4 4 2" xfId="679" xr:uid="{00000000-0005-0000-0000-0000A7020000}"/>
    <cellStyle name="Normal 4 3 2 2 4 5" xfId="680" xr:uid="{00000000-0005-0000-0000-0000A8020000}"/>
    <cellStyle name="Normal 4 3 2 2 4 6" xfId="681" xr:uid="{00000000-0005-0000-0000-0000A9020000}"/>
    <cellStyle name="Normal 4 3 2 2 5" xfId="682" xr:uid="{00000000-0005-0000-0000-0000AA020000}"/>
    <cellStyle name="Normal 4 3 2 2 5 2" xfId="683" xr:uid="{00000000-0005-0000-0000-0000AB020000}"/>
    <cellStyle name="Normal 4 3 2 2 5 3" xfId="684" xr:uid="{00000000-0005-0000-0000-0000AC020000}"/>
    <cellStyle name="Normal 4 3 2 2 6" xfId="685" xr:uid="{00000000-0005-0000-0000-0000AD020000}"/>
    <cellStyle name="Normal 4 3 2 2 6 2" xfId="686" xr:uid="{00000000-0005-0000-0000-0000AE020000}"/>
    <cellStyle name="Normal 4 3 2 2 6 3" xfId="687" xr:uid="{00000000-0005-0000-0000-0000AF020000}"/>
    <cellStyle name="Normal 4 3 2 2 7" xfId="688" xr:uid="{00000000-0005-0000-0000-0000B0020000}"/>
    <cellStyle name="Normal 4 3 2 2 7 2" xfId="689" xr:uid="{00000000-0005-0000-0000-0000B1020000}"/>
    <cellStyle name="Normal 4 3 2 2 8" xfId="690" xr:uid="{00000000-0005-0000-0000-0000B2020000}"/>
    <cellStyle name="Normal 4 3 2 2 9" xfId="691" xr:uid="{00000000-0005-0000-0000-0000B3020000}"/>
    <cellStyle name="Normal 4 3 2 3" xfId="692" xr:uid="{00000000-0005-0000-0000-0000B4020000}"/>
    <cellStyle name="Normal 4 3 2 3 2" xfId="693" xr:uid="{00000000-0005-0000-0000-0000B5020000}"/>
    <cellStyle name="Normal 4 3 2 3 2 2" xfId="694" xr:uid="{00000000-0005-0000-0000-0000B6020000}"/>
    <cellStyle name="Normal 4 3 2 3 2 2 2" xfId="695" xr:uid="{00000000-0005-0000-0000-0000B7020000}"/>
    <cellStyle name="Normal 4 3 2 3 2 2 3" xfId="696" xr:uid="{00000000-0005-0000-0000-0000B8020000}"/>
    <cellStyle name="Normal 4 3 2 3 2 3" xfId="697" xr:uid="{00000000-0005-0000-0000-0000B9020000}"/>
    <cellStyle name="Normal 4 3 2 3 2 3 2" xfId="698" xr:uid="{00000000-0005-0000-0000-0000BA020000}"/>
    <cellStyle name="Normal 4 3 2 3 2 3 3" xfId="699" xr:uid="{00000000-0005-0000-0000-0000BB020000}"/>
    <cellStyle name="Normal 4 3 2 3 2 4" xfId="700" xr:uid="{00000000-0005-0000-0000-0000BC020000}"/>
    <cellStyle name="Normal 4 3 2 3 2 4 2" xfId="701" xr:uid="{00000000-0005-0000-0000-0000BD020000}"/>
    <cellStyle name="Normal 4 3 2 3 2 5" xfId="702" xr:uid="{00000000-0005-0000-0000-0000BE020000}"/>
    <cellStyle name="Normal 4 3 2 3 2 6" xfId="703" xr:uid="{00000000-0005-0000-0000-0000BF020000}"/>
    <cellStyle name="Normal 4 3 2 3 3" xfId="704" xr:uid="{00000000-0005-0000-0000-0000C0020000}"/>
    <cellStyle name="Normal 4 3 2 3 3 2" xfId="705" xr:uid="{00000000-0005-0000-0000-0000C1020000}"/>
    <cellStyle name="Normal 4 3 2 3 3 2 2" xfId="706" xr:uid="{00000000-0005-0000-0000-0000C2020000}"/>
    <cellStyle name="Normal 4 3 2 3 3 2 3" xfId="707" xr:uid="{00000000-0005-0000-0000-0000C3020000}"/>
    <cellStyle name="Normal 4 3 2 3 3 3" xfId="708" xr:uid="{00000000-0005-0000-0000-0000C4020000}"/>
    <cellStyle name="Normal 4 3 2 3 3 3 2" xfId="709" xr:uid="{00000000-0005-0000-0000-0000C5020000}"/>
    <cellStyle name="Normal 4 3 2 3 3 3 3" xfId="710" xr:uid="{00000000-0005-0000-0000-0000C6020000}"/>
    <cellStyle name="Normal 4 3 2 3 3 4" xfId="711" xr:uid="{00000000-0005-0000-0000-0000C7020000}"/>
    <cellStyle name="Normal 4 3 2 3 3 4 2" xfId="712" xr:uid="{00000000-0005-0000-0000-0000C8020000}"/>
    <cellStyle name="Normal 4 3 2 3 3 5" xfId="713" xr:uid="{00000000-0005-0000-0000-0000C9020000}"/>
    <cellStyle name="Normal 4 3 2 3 3 6" xfId="714" xr:uid="{00000000-0005-0000-0000-0000CA020000}"/>
    <cellStyle name="Normal 4 3 2 3 4" xfId="715" xr:uid="{00000000-0005-0000-0000-0000CB020000}"/>
    <cellStyle name="Normal 4 3 2 3 4 2" xfId="716" xr:uid="{00000000-0005-0000-0000-0000CC020000}"/>
    <cellStyle name="Normal 4 3 2 3 4 2 2" xfId="717" xr:uid="{00000000-0005-0000-0000-0000CD020000}"/>
    <cellStyle name="Normal 4 3 2 3 4 2 3" xfId="718" xr:uid="{00000000-0005-0000-0000-0000CE020000}"/>
    <cellStyle name="Normal 4 3 2 3 4 3" xfId="719" xr:uid="{00000000-0005-0000-0000-0000CF020000}"/>
    <cellStyle name="Normal 4 3 2 3 4 3 2" xfId="720" xr:uid="{00000000-0005-0000-0000-0000D0020000}"/>
    <cellStyle name="Normal 4 3 2 3 4 3 3" xfId="721" xr:uid="{00000000-0005-0000-0000-0000D1020000}"/>
    <cellStyle name="Normal 4 3 2 3 4 4" xfId="722" xr:uid="{00000000-0005-0000-0000-0000D2020000}"/>
    <cellStyle name="Normal 4 3 2 3 4 4 2" xfId="723" xr:uid="{00000000-0005-0000-0000-0000D3020000}"/>
    <cellStyle name="Normal 4 3 2 3 4 5" xfId="724" xr:uid="{00000000-0005-0000-0000-0000D4020000}"/>
    <cellStyle name="Normal 4 3 2 3 4 6" xfId="725" xr:uid="{00000000-0005-0000-0000-0000D5020000}"/>
    <cellStyle name="Normal 4 3 2 3 5" xfId="726" xr:uid="{00000000-0005-0000-0000-0000D6020000}"/>
    <cellStyle name="Normal 4 3 2 3 5 2" xfId="727" xr:uid="{00000000-0005-0000-0000-0000D7020000}"/>
    <cellStyle name="Normal 4 3 2 3 5 3" xfId="728" xr:uid="{00000000-0005-0000-0000-0000D8020000}"/>
    <cellStyle name="Normal 4 3 2 3 6" xfId="729" xr:uid="{00000000-0005-0000-0000-0000D9020000}"/>
    <cellStyle name="Normal 4 3 2 3 6 2" xfId="730" xr:uid="{00000000-0005-0000-0000-0000DA020000}"/>
    <cellStyle name="Normal 4 3 2 3 6 3" xfId="731" xr:uid="{00000000-0005-0000-0000-0000DB020000}"/>
    <cellStyle name="Normal 4 3 2 3 7" xfId="732" xr:uid="{00000000-0005-0000-0000-0000DC020000}"/>
    <cellStyle name="Normal 4 3 2 3 7 2" xfId="733" xr:uid="{00000000-0005-0000-0000-0000DD020000}"/>
    <cellStyle name="Normal 4 3 2 3 8" xfId="734" xr:uid="{00000000-0005-0000-0000-0000DE020000}"/>
    <cellStyle name="Normal 4 3 2 3 9" xfId="735" xr:uid="{00000000-0005-0000-0000-0000DF020000}"/>
    <cellStyle name="Normal 4 3 2 4" xfId="736" xr:uid="{00000000-0005-0000-0000-0000E0020000}"/>
    <cellStyle name="Normal 4 3 2 4 2" xfId="737" xr:uid="{00000000-0005-0000-0000-0000E1020000}"/>
    <cellStyle name="Normal 4 3 2 4 2 2" xfId="738" xr:uid="{00000000-0005-0000-0000-0000E2020000}"/>
    <cellStyle name="Normal 4 3 2 4 2 3" xfId="739" xr:uid="{00000000-0005-0000-0000-0000E3020000}"/>
    <cellStyle name="Normal 4 3 2 4 3" xfId="740" xr:uid="{00000000-0005-0000-0000-0000E4020000}"/>
    <cellStyle name="Normal 4 3 2 4 3 2" xfId="741" xr:uid="{00000000-0005-0000-0000-0000E5020000}"/>
    <cellStyle name="Normal 4 3 2 4 3 3" xfId="742" xr:uid="{00000000-0005-0000-0000-0000E6020000}"/>
    <cellStyle name="Normal 4 3 2 4 4" xfId="743" xr:uid="{00000000-0005-0000-0000-0000E7020000}"/>
    <cellStyle name="Normal 4 3 2 4 4 2" xfId="744" xr:uid="{00000000-0005-0000-0000-0000E8020000}"/>
    <cellStyle name="Normal 4 3 2 4 5" xfId="745" xr:uid="{00000000-0005-0000-0000-0000E9020000}"/>
    <cellStyle name="Normal 4 3 2 4 6" xfId="746" xr:uid="{00000000-0005-0000-0000-0000EA020000}"/>
    <cellStyle name="Normal 4 3 2 5" xfId="747" xr:uid="{00000000-0005-0000-0000-0000EB020000}"/>
    <cellStyle name="Normal 4 3 2 5 2" xfId="748" xr:uid="{00000000-0005-0000-0000-0000EC020000}"/>
    <cellStyle name="Normal 4 3 2 5 2 2" xfId="749" xr:uid="{00000000-0005-0000-0000-0000ED020000}"/>
    <cellStyle name="Normal 4 3 2 5 2 3" xfId="750" xr:uid="{00000000-0005-0000-0000-0000EE020000}"/>
    <cellStyle name="Normal 4 3 2 5 3" xfId="751" xr:uid="{00000000-0005-0000-0000-0000EF020000}"/>
    <cellStyle name="Normal 4 3 2 5 3 2" xfId="752" xr:uid="{00000000-0005-0000-0000-0000F0020000}"/>
    <cellStyle name="Normal 4 3 2 5 3 3" xfId="753" xr:uid="{00000000-0005-0000-0000-0000F1020000}"/>
    <cellStyle name="Normal 4 3 2 5 4" xfId="754" xr:uid="{00000000-0005-0000-0000-0000F2020000}"/>
    <cellStyle name="Normal 4 3 2 5 4 2" xfId="755" xr:uid="{00000000-0005-0000-0000-0000F3020000}"/>
    <cellStyle name="Normal 4 3 2 5 5" xfId="756" xr:uid="{00000000-0005-0000-0000-0000F4020000}"/>
    <cellStyle name="Normal 4 3 2 5 6" xfId="757" xr:uid="{00000000-0005-0000-0000-0000F5020000}"/>
    <cellStyle name="Normal 4 3 2 6" xfId="758" xr:uid="{00000000-0005-0000-0000-0000F6020000}"/>
    <cellStyle name="Normal 4 3 2 6 2" xfId="759" xr:uid="{00000000-0005-0000-0000-0000F7020000}"/>
    <cellStyle name="Normal 4 3 2 6 2 2" xfId="760" xr:uid="{00000000-0005-0000-0000-0000F8020000}"/>
    <cellStyle name="Normal 4 3 2 6 2 3" xfId="761" xr:uid="{00000000-0005-0000-0000-0000F9020000}"/>
    <cellStyle name="Normal 4 3 2 6 3" xfId="762" xr:uid="{00000000-0005-0000-0000-0000FA020000}"/>
    <cellStyle name="Normal 4 3 2 6 3 2" xfId="763" xr:uid="{00000000-0005-0000-0000-0000FB020000}"/>
    <cellStyle name="Normal 4 3 2 6 3 3" xfId="764" xr:uid="{00000000-0005-0000-0000-0000FC020000}"/>
    <cellStyle name="Normal 4 3 2 6 4" xfId="765" xr:uid="{00000000-0005-0000-0000-0000FD020000}"/>
    <cellStyle name="Normal 4 3 2 6 4 2" xfId="766" xr:uid="{00000000-0005-0000-0000-0000FE020000}"/>
    <cellStyle name="Normal 4 3 2 6 5" xfId="767" xr:uid="{00000000-0005-0000-0000-0000FF020000}"/>
    <cellStyle name="Normal 4 3 2 6 6" xfId="768" xr:uid="{00000000-0005-0000-0000-000000030000}"/>
    <cellStyle name="Normal 4 3 2 7" xfId="769" xr:uid="{00000000-0005-0000-0000-000001030000}"/>
    <cellStyle name="Normal 4 3 2 7 2" xfId="770" xr:uid="{00000000-0005-0000-0000-000002030000}"/>
    <cellStyle name="Normal 4 3 2 7 2 2" xfId="771" xr:uid="{00000000-0005-0000-0000-000003030000}"/>
    <cellStyle name="Normal 4 3 2 7 2 3" xfId="772" xr:uid="{00000000-0005-0000-0000-000004030000}"/>
    <cellStyle name="Normal 4 3 2 7 3" xfId="773" xr:uid="{00000000-0005-0000-0000-000005030000}"/>
    <cellStyle name="Normal 4 3 2 7 3 2" xfId="774" xr:uid="{00000000-0005-0000-0000-000006030000}"/>
    <cellStyle name="Normal 4 3 2 7 4" xfId="775" xr:uid="{00000000-0005-0000-0000-000007030000}"/>
    <cellStyle name="Normal 4 3 2 7 5" xfId="776" xr:uid="{00000000-0005-0000-0000-000008030000}"/>
    <cellStyle name="Normal 4 3 2 8" xfId="777" xr:uid="{00000000-0005-0000-0000-000009030000}"/>
    <cellStyle name="Normal 4 3 2 8 2" xfId="778" xr:uid="{00000000-0005-0000-0000-00000A030000}"/>
    <cellStyle name="Normal 4 3 2 8 2 2" xfId="779" xr:uid="{00000000-0005-0000-0000-00000B030000}"/>
    <cellStyle name="Normal 4 3 2 8 3" xfId="780" xr:uid="{00000000-0005-0000-0000-00000C030000}"/>
    <cellStyle name="Normal 4 3 2 8 4" xfId="781" xr:uid="{00000000-0005-0000-0000-00000D030000}"/>
    <cellStyle name="Normal 4 3 2 9" xfId="782" xr:uid="{00000000-0005-0000-0000-00000E030000}"/>
    <cellStyle name="Normal 4 3 2 9 2" xfId="783" xr:uid="{00000000-0005-0000-0000-00000F030000}"/>
    <cellStyle name="Normal 4 3 2 9 2 2" xfId="784" xr:uid="{00000000-0005-0000-0000-000010030000}"/>
    <cellStyle name="Normal 4 3 2 9 3" xfId="785" xr:uid="{00000000-0005-0000-0000-000011030000}"/>
    <cellStyle name="Normal 4 3 2 9 4" xfId="786" xr:uid="{00000000-0005-0000-0000-000012030000}"/>
    <cellStyle name="Normal 4 3 3" xfId="787" xr:uid="{00000000-0005-0000-0000-000013030000}"/>
    <cellStyle name="Normal 4 3 3 2" xfId="788" xr:uid="{00000000-0005-0000-0000-000014030000}"/>
    <cellStyle name="Normal 4 3 3 2 2" xfId="789" xr:uid="{00000000-0005-0000-0000-000015030000}"/>
    <cellStyle name="Normal 4 3 3 2 2 2" xfId="790" xr:uid="{00000000-0005-0000-0000-000016030000}"/>
    <cellStyle name="Normal 4 3 3 2 2 3" xfId="791" xr:uid="{00000000-0005-0000-0000-000017030000}"/>
    <cellStyle name="Normal 4 3 3 2 3" xfId="792" xr:uid="{00000000-0005-0000-0000-000018030000}"/>
    <cellStyle name="Normal 4 3 3 2 3 2" xfId="793" xr:uid="{00000000-0005-0000-0000-000019030000}"/>
    <cellStyle name="Normal 4 3 3 2 3 3" xfId="794" xr:uid="{00000000-0005-0000-0000-00001A030000}"/>
    <cellStyle name="Normal 4 3 3 2 4" xfId="795" xr:uid="{00000000-0005-0000-0000-00001B030000}"/>
    <cellStyle name="Normal 4 3 3 2 4 2" xfId="796" xr:uid="{00000000-0005-0000-0000-00001C030000}"/>
    <cellStyle name="Normal 4 3 3 2 5" xfId="797" xr:uid="{00000000-0005-0000-0000-00001D030000}"/>
    <cellStyle name="Normal 4 3 3 2 6" xfId="798" xr:uid="{00000000-0005-0000-0000-00001E030000}"/>
    <cellStyle name="Normal 4 3 3 3" xfId="799" xr:uid="{00000000-0005-0000-0000-00001F030000}"/>
    <cellStyle name="Normal 4 3 3 3 2" xfId="800" xr:uid="{00000000-0005-0000-0000-000020030000}"/>
    <cellStyle name="Normal 4 3 3 3 2 2" xfId="801" xr:uid="{00000000-0005-0000-0000-000021030000}"/>
    <cellStyle name="Normal 4 3 3 3 2 3" xfId="802" xr:uid="{00000000-0005-0000-0000-000022030000}"/>
    <cellStyle name="Normal 4 3 3 3 3" xfId="803" xr:uid="{00000000-0005-0000-0000-000023030000}"/>
    <cellStyle name="Normal 4 3 3 3 3 2" xfId="804" xr:uid="{00000000-0005-0000-0000-000024030000}"/>
    <cellStyle name="Normal 4 3 3 3 3 3" xfId="805" xr:uid="{00000000-0005-0000-0000-000025030000}"/>
    <cellStyle name="Normal 4 3 3 3 4" xfId="806" xr:uid="{00000000-0005-0000-0000-000026030000}"/>
    <cellStyle name="Normal 4 3 3 3 4 2" xfId="807" xr:uid="{00000000-0005-0000-0000-000027030000}"/>
    <cellStyle name="Normal 4 3 3 3 5" xfId="808" xr:uid="{00000000-0005-0000-0000-000028030000}"/>
    <cellStyle name="Normal 4 3 3 3 6" xfId="809" xr:uid="{00000000-0005-0000-0000-000029030000}"/>
    <cellStyle name="Normal 4 3 3 4" xfId="810" xr:uid="{00000000-0005-0000-0000-00002A030000}"/>
    <cellStyle name="Normal 4 3 3 4 2" xfId="811" xr:uid="{00000000-0005-0000-0000-00002B030000}"/>
    <cellStyle name="Normal 4 3 3 4 2 2" xfId="812" xr:uid="{00000000-0005-0000-0000-00002C030000}"/>
    <cellStyle name="Normal 4 3 3 4 2 3" xfId="813" xr:uid="{00000000-0005-0000-0000-00002D030000}"/>
    <cellStyle name="Normal 4 3 3 4 3" xfId="814" xr:uid="{00000000-0005-0000-0000-00002E030000}"/>
    <cellStyle name="Normal 4 3 3 4 3 2" xfId="815" xr:uid="{00000000-0005-0000-0000-00002F030000}"/>
    <cellStyle name="Normal 4 3 3 4 3 3" xfId="816" xr:uid="{00000000-0005-0000-0000-000030030000}"/>
    <cellStyle name="Normal 4 3 3 4 4" xfId="817" xr:uid="{00000000-0005-0000-0000-000031030000}"/>
    <cellStyle name="Normal 4 3 3 4 4 2" xfId="818" xr:uid="{00000000-0005-0000-0000-000032030000}"/>
    <cellStyle name="Normal 4 3 3 4 5" xfId="819" xr:uid="{00000000-0005-0000-0000-000033030000}"/>
    <cellStyle name="Normal 4 3 3 4 6" xfId="820" xr:uid="{00000000-0005-0000-0000-000034030000}"/>
    <cellStyle name="Normal 4 3 3 5" xfId="821" xr:uid="{00000000-0005-0000-0000-000035030000}"/>
    <cellStyle name="Normal 4 3 3 5 2" xfId="822" xr:uid="{00000000-0005-0000-0000-000036030000}"/>
    <cellStyle name="Normal 4 3 3 5 3" xfId="823" xr:uid="{00000000-0005-0000-0000-000037030000}"/>
    <cellStyle name="Normal 4 3 3 6" xfId="824" xr:uid="{00000000-0005-0000-0000-000038030000}"/>
    <cellStyle name="Normal 4 3 3 6 2" xfId="825" xr:uid="{00000000-0005-0000-0000-000039030000}"/>
    <cellStyle name="Normal 4 3 3 6 3" xfId="826" xr:uid="{00000000-0005-0000-0000-00003A030000}"/>
    <cellStyle name="Normal 4 3 3 7" xfId="827" xr:uid="{00000000-0005-0000-0000-00003B030000}"/>
    <cellStyle name="Normal 4 3 3 7 2" xfId="828" xr:uid="{00000000-0005-0000-0000-00003C030000}"/>
    <cellStyle name="Normal 4 3 3 8" xfId="829" xr:uid="{00000000-0005-0000-0000-00003D030000}"/>
    <cellStyle name="Normal 4 3 3 9" xfId="830" xr:uid="{00000000-0005-0000-0000-00003E030000}"/>
    <cellStyle name="Normal 4 3 4" xfId="831" xr:uid="{00000000-0005-0000-0000-00003F030000}"/>
    <cellStyle name="Normal 4 3 4 2" xfId="832" xr:uid="{00000000-0005-0000-0000-000040030000}"/>
    <cellStyle name="Normal 4 3 4 2 2" xfId="833" xr:uid="{00000000-0005-0000-0000-000041030000}"/>
    <cellStyle name="Normal 4 3 4 2 2 2" xfId="834" xr:uid="{00000000-0005-0000-0000-000042030000}"/>
    <cellStyle name="Normal 4 3 4 2 2 3" xfId="835" xr:uid="{00000000-0005-0000-0000-000043030000}"/>
    <cellStyle name="Normal 4 3 4 2 3" xfId="836" xr:uid="{00000000-0005-0000-0000-000044030000}"/>
    <cellStyle name="Normal 4 3 4 2 3 2" xfId="837" xr:uid="{00000000-0005-0000-0000-000045030000}"/>
    <cellStyle name="Normal 4 3 4 2 3 3" xfId="838" xr:uid="{00000000-0005-0000-0000-000046030000}"/>
    <cellStyle name="Normal 4 3 4 2 4" xfId="839" xr:uid="{00000000-0005-0000-0000-000047030000}"/>
    <cellStyle name="Normal 4 3 4 2 4 2" xfId="840" xr:uid="{00000000-0005-0000-0000-000048030000}"/>
    <cellStyle name="Normal 4 3 4 2 5" xfId="841" xr:uid="{00000000-0005-0000-0000-000049030000}"/>
    <cellStyle name="Normal 4 3 4 2 6" xfId="842" xr:uid="{00000000-0005-0000-0000-00004A030000}"/>
    <cellStyle name="Normal 4 3 4 3" xfId="843" xr:uid="{00000000-0005-0000-0000-00004B030000}"/>
    <cellStyle name="Normal 4 3 4 3 2" xfId="844" xr:uid="{00000000-0005-0000-0000-00004C030000}"/>
    <cellStyle name="Normal 4 3 4 3 2 2" xfId="845" xr:uid="{00000000-0005-0000-0000-00004D030000}"/>
    <cellStyle name="Normal 4 3 4 3 2 3" xfId="846" xr:uid="{00000000-0005-0000-0000-00004E030000}"/>
    <cellStyle name="Normal 4 3 4 3 3" xfId="847" xr:uid="{00000000-0005-0000-0000-00004F030000}"/>
    <cellStyle name="Normal 4 3 4 3 3 2" xfId="848" xr:uid="{00000000-0005-0000-0000-000050030000}"/>
    <cellStyle name="Normal 4 3 4 3 3 3" xfId="849" xr:uid="{00000000-0005-0000-0000-000051030000}"/>
    <cellStyle name="Normal 4 3 4 3 4" xfId="850" xr:uid="{00000000-0005-0000-0000-000052030000}"/>
    <cellStyle name="Normal 4 3 4 3 4 2" xfId="851" xr:uid="{00000000-0005-0000-0000-000053030000}"/>
    <cellStyle name="Normal 4 3 4 3 5" xfId="852" xr:uid="{00000000-0005-0000-0000-000054030000}"/>
    <cellStyle name="Normal 4 3 4 3 6" xfId="853" xr:uid="{00000000-0005-0000-0000-000055030000}"/>
    <cellStyle name="Normal 4 3 4 4" xfId="854" xr:uid="{00000000-0005-0000-0000-000056030000}"/>
    <cellStyle name="Normal 4 3 4 4 2" xfId="855" xr:uid="{00000000-0005-0000-0000-000057030000}"/>
    <cellStyle name="Normal 4 3 4 4 2 2" xfId="856" xr:uid="{00000000-0005-0000-0000-000058030000}"/>
    <cellStyle name="Normal 4 3 4 4 2 3" xfId="857" xr:uid="{00000000-0005-0000-0000-000059030000}"/>
    <cellStyle name="Normal 4 3 4 4 3" xfId="858" xr:uid="{00000000-0005-0000-0000-00005A030000}"/>
    <cellStyle name="Normal 4 3 4 4 3 2" xfId="859" xr:uid="{00000000-0005-0000-0000-00005B030000}"/>
    <cellStyle name="Normal 4 3 4 4 3 3" xfId="860" xr:uid="{00000000-0005-0000-0000-00005C030000}"/>
    <cellStyle name="Normal 4 3 4 4 4" xfId="861" xr:uid="{00000000-0005-0000-0000-00005D030000}"/>
    <cellStyle name="Normal 4 3 4 4 4 2" xfId="862" xr:uid="{00000000-0005-0000-0000-00005E030000}"/>
    <cellStyle name="Normal 4 3 4 4 5" xfId="863" xr:uid="{00000000-0005-0000-0000-00005F030000}"/>
    <cellStyle name="Normal 4 3 4 4 6" xfId="864" xr:uid="{00000000-0005-0000-0000-000060030000}"/>
    <cellStyle name="Normal 4 3 4 5" xfId="865" xr:uid="{00000000-0005-0000-0000-000061030000}"/>
    <cellStyle name="Normal 4 3 4 5 2" xfId="866" xr:uid="{00000000-0005-0000-0000-000062030000}"/>
    <cellStyle name="Normal 4 3 4 5 3" xfId="867" xr:uid="{00000000-0005-0000-0000-000063030000}"/>
    <cellStyle name="Normal 4 3 4 6" xfId="868" xr:uid="{00000000-0005-0000-0000-000064030000}"/>
    <cellStyle name="Normal 4 3 4 6 2" xfId="869" xr:uid="{00000000-0005-0000-0000-000065030000}"/>
    <cellStyle name="Normal 4 3 4 6 3" xfId="870" xr:uid="{00000000-0005-0000-0000-000066030000}"/>
    <cellStyle name="Normal 4 3 4 7" xfId="871" xr:uid="{00000000-0005-0000-0000-000067030000}"/>
    <cellStyle name="Normal 4 3 4 7 2" xfId="872" xr:uid="{00000000-0005-0000-0000-000068030000}"/>
    <cellStyle name="Normal 4 3 4 8" xfId="873" xr:uid="{00000000-0005-0000-0000-000069030000}"/>
    <cellStyle name="Normal 4 3 4 9" xfId="874" xr:uid="{00000000-0005-0000-0000-00006A030000}"/>
    <cellStyle name="Normal 4 3 5" xfId="875" xr:uid="{00000000-0005-0000-0000-00006B030000}"/>
    <cellStyle name="Normal 4 3 5 2" xfId="876" xr:uid="{00000000-0005-0000-0000-00006C030000}"/>
    <cellStyle name="Normal 4 3 5 2 2" xfId="877" xr:uid="{00000000-0005-0000-0000-00006D030000}"/>
    <cellStyle name="Normal 4 3 5 2 3" xfId="878" xr:uid="{00000000-0005-0000-0000-00006E030000}"/>
    <cellStyle name="Normal 4 3 5 3" xfId="879" xr:uid="{00000000-0005-0000-0000-00006F030000}"/>
    <cellStyle name="Normal 4 3 5 3 2" xfId="880" xr:uid="{00000000-0005-0000-0000-000070030000}"/>
    <cellStyle name="Normal 4 3 5 3 3" xfId="881" xr:uid="{00000000-0005-0000-0000-000071030000}"/>
    <cellStyle name="Normal 4 3 5 4" xfId="882" xr:uid="{00000000-0005-0000-0000-000072030000}"/>
    <cellStyle name="Normal 4 3 5 4 2" xfId="883" xr:uid="{00000000-0005-0000-0000-000073030000}"/>
    <cellStyle name="Normal 4 3 5 5" xfId="884" xr:uid="{00000000-0005-0000-0000-000074030000}"/>
    <cellStyle name="Normal 4 3 5 6" xfId="885" xr:uid="{00000000-0005-0000-0000-000075030000}"/>
    <cellStyle name="Normal 4 3 6" xfId="886" xr:uid="{00000000-0005-0000-0000-000076030000}"/>
    <cellStyle name="Normal 4 3 6 2" xfId="887" xr:uid="{00000000-0005-0000-0000-000077030000}"/>
    <cellStyle name="Normal 4 3 6 2 2" xfId="888" xr:uid="{00000000-0005-0000-0000-000078030000}"/>
    <cellStyle name="Normal 4 3 6 2 3" xfId="889" xr:uid="{00000000-0005-0000-0000-000079030000}"/>
    <cellStyle name="Normal 4 3 6 3" xfId="890" xr:uid="{00000000-0005-0000-0000-00007A030000}"/>
    <cellStyle name="Normal 4 3 6 3 2" xfId="891" xr:uid="{00000000-0005-0000-0000-00007B030000}"/>
    <cellStyle name="Normal 4 3 6 3 3" xfId="892" xr:uid="{00000000-0005-0000-0000-00007C030000}"/>
    <cellStyle name="Normal 4 3 6 4" xfId="893" xr:uid="{00000000-0005-0000-0000-00007D030000}"/>
    <cellStyle name="Normal 4 3 6 4 2" xfId="894" xr:uid="{00000000-0005-0000-0000-00007E030000}"/>
    <cellStyle name="Normal 4 3 6 5" xfId="895" xr:uid="{00000000-0005-0000-0000-00007F030000}"/>
    <cellStyle name="Normal 4 3 6 6" xfId="896" xr:uid="{00000000-0005-0000-0000-000080030000}"/>
    <cellStyle name="Normal 4 3 7" xfId="897" xr:uid="{00000000-0005-0000-0000-000081030000}"/>
    <cellStyle name="Normal 4 3 7 2" xfId="898" xr:uid="{00000000-0005-0000-0000-000082030000}"/>
    <cellStyle name="Normal 4 3 7 2 2" xfId="899" xr:uid="{00000000-0005-0000-0000-000083030000}"/>
    <cellStyle name="Normal 4 3 7 2 3" xfId="900" xr:uid="{00000000-0005-0000-0000-000084030000}"/>
    <cellStyle name="Normal 4 3 7 3" xfId="901" xr:uid="{00000000-0005-0000-0000-000085030000}"/>
    <cellStyle name="Normal 4 3 7 3 2" xfId="902" xr:uid="{00000000-0005-0000-0000-000086030000}"/>
    <cellStyle name="Normal 4 3 7 3 3" xfId="903" xr:uid="{00000000-0005-0000-0000-000087030000}"/>
    <cellStyle name="Normal 4 3 7 4" xfId="904" xr:uid="{00000000-0005-0000-0000-000088030000}"/>
    <cellStyle name="Normal 4 3 7 4 2" xfId="905" xr:uid="{00000000-0005-0000-0000-000089030000}"/>
    <cellStyle name="Normal 4 3 7 5" xfId="906" xr:uid="{00000000-0005-0000-0000-00008A030000}"/>
    <cellStyle name="Normal 4 3 7 6" xfId="907" xr:uid="{00000000-0005-0000-0000-00008B030000}"/>
    <cellStyle name="Normal 4 3 8" xfId="908" xr:uid="{00000000-0005-0000-0000-00008C030000}"/>
    <cellStyle name="Normal 4 3 8 2" xfId="909" xr:uid="{00000000-0005-0000-0000-00008D030000}"/>
    <cellStyle name="Normal 4 3 8 2 2" xfId="910" xr:uid="{00000000-0005-0000-0000-00008E030000}"/>
    <cellStyle name="Normal 4 3 8 2 3" xfId="911" xr:uid="{00000000-0005-0000-0000-00008F030000}"/>
    <cellStyle name="Normal 4 3 8 3" xfId="912" xr:uid="{00000000-0005-0000-0000-000090030000}"/>
    <cellStyle name="Normal 4 3 8 3 2" xfId="913" xr:uid="{00000000-0005-0000-0000-000091030000}"/>
    <cellStyle name="Normal 4 3 8 4" xfId="914" xr:uid="{00000000-0005-0000-0000-000092030000}"/>
    <cellStyle name="Normal 4 3 8 5" xfId="915" xr:uid="{00000000-0005-0000-0000-000093030000}"/>
    <cellStyle name="Normal 4 3 9" xfId="916" xr:uid="{00000000-0005-0000-0000-000094030000}"/>
    <cellStyle name="Normal 4 3 9 2" xfId="917" xr:uid="{00000000-0005-0000-0000-000095030000}"/>
    <cellStyle name="Normal 4 3 9 2 2" xfId="918" xr:uid="{00000000-0005-0000-0000-000096030000}"/>
    <cellStyle name="Normal 4 3 9 3" xfId="919" xr:uid="{00000000-0005-0000-0000-000097030000}"/>
    <cellStyle name="Normal 4 3 9 4" xfId="920" xr:uid="{00000000-0005-0000-0000-000098030000}"/>
    <cellStyle name="Normal 4 4" xfId="921" xr:uid="{00000000-0005-0000-0000-000099030000}"/>
    <cellStyle name="Normal 4 4 10" xfId="922" xr:uid="{00000000-0005-0000-0000-00009A030000}"/>
    <cellStyle name="Normal 4 4 10 2" xfId="923" xr:uid="{00000000-0005-0000-0000-00009B030000}"/>
    <cellStyle name="Normal 4 4 11" xfId="924" xr:uid="{00000000-0005-0000-0000-00009C030000}"/>
    <cellStyle name="Normal 4 4 12" xfId="925" xr:uid="{00000000-0005-0000-0000-00009D030000}"/>
    <cellStyle name="Normal 4 4 2" xfId="926" xr:uid="{00000000-0005-0000-0000-00009E030000}"/>
    <cellStyle name="Normal 4 4 2 2" xfId="927" xr:uid="{00000000-0005-0000-0000-00009F030000}"/>
    <cellStyle name="Normal 4 4 2 2 2" xfId="928" xr:uid="{00000000-0005-0000-0000-0000A0030000}"/>
    <cellStyle name="Normal 4 4 2 2 2 2" xfId="929" xr:uid="{00000000-0005-0000-0000-0000A1030000}"/>
    <cellStyle name="Normal 4 4 2 2 2 3" xfId="930" xr:uid="{00000000-0005-0000-0000-0000A2030000}"/>
    <cellStyle name="Normal 4 4 2 2 3" xfId="931" xr:uid="{00000000-0005-0000-0000-0000A3030000}"/>
    <cellStyle name="Normal 4 4 2 2 3 2" xfId="932" xr:uid="{00000000-0005-0000-0000-0000A4030000}"/>
    <cellStyle name="Normal 4 4 2 2 3 3" xfId="933" xr:uid="{00000000-0005-0000-0000-0000A5030000}"/>
    <cellStyle name="Normal 4 4 2 2 4" xfId="934" xr:uid="{00000000-0005-0000-0000-0000A6030000}"/>
    <cellStyle name="Normal 4 4 2 2 4 2" xfId="935" xr:uid="{00000000-0005-0000-0000-0000A7030000}"/>
    <cellStyle name="Normal 4 4 2 2 5" xfId="936" xr:uid="{00000000-0005-0000-0000-0000A8030000}"/>
    <cellStyle name="Normal 4 4 2 2 6" xfId="937" xr:uid="{00000000-0005-0000-0000-0000A9030000}"/>
    <cellStyle name="Normal 4 4 2 3" xfId="938" xr:uid="{00000000-0005-0000-0000-0000AA030000}"/>
    <cellStyle name="Normal 4 4 2 3 2" xfId="939" xr:uid="{00000000-0005-0000-0000-0000AB030000}"/>
    <cellStyle name="Normal 4 4 2 3 2 2" xfId="940" xr:uid="{00000000-0005-0000-0000-0000AC030000}"/>
    <cellStyle name="Normal 4 4 2 3 2 3" xfId="941" xr:uid="{00000000-0005-0000-0000-0000AD030000}"/>
    <cellStyle name="Normal 4 4 2 3 3" xfId="942" xr:uid="{00000000-0005-0000-0000-0000AE030000}"/>
    <cellStyle name="Normal 4 4 2 3 3 2" xfId="943" xr:uid="{00000000-0005-0000-0000-0000AF030000}"/>
    <cellStyle name="Normal 4 4 2 3 3 3" xfId="944" xr:uid="{00000000-0005-0000-0000-0000B0030000}"/>
    <cellStyle name="Normal 4 4 2 3 4" xfId="945" xr:uid="{00000000-0005-0000-0000-0000B1030000}"/>
    <cellStyle name="Normal 4 4 2 3 4 2" xfId="946" xr:uid="{00000000-0005-0000-0000-0000B2030000}"/>
    <cellStyle name="Normal 4 4 2 3 5" xfId="947" xr:uid="{00000000-0005-0000-0000-0000B3030000}"/>
    <cellStyle name="Normal 4 4 2 3 6" xfId="948" xr:uid="{00000000-0005-0000-0000-0000B4030000}"/>
    <cellStyle name="Normal 4 4 2 4" xfId="949" xr:uid="{00000000-0005-0000-0000-0000B5030000}"/>
    <cellStyle name="Normal 4 4 2 4 2" xfId="950" xr:uid="{00000000-0005-0000-0000-0000B6030000}"/>
    <cellStyle name="Normal 4 4 2 4 2 2" xfId="951" xr:uid="{00000000-0005-0000-0000-0000B7030000}"/>
    <cellStyle name="Normal 4 4 2 4 2 3" xfId="952" xr:uid="{00000000-0005-0000-0000-0000B8030000}"/>
    <cellStyle name="Normal 4 4 2 4 3" xfId="953" xr:uid="{00000000-0005-0000-0000-0000B9030000}"/>
    <cellStyle name="Normal 4 4 2 4 3 2" xfId="954" xr:uid="{00000000-0005-0000-0000-0000BA030000}"/>
    <cellStyle name="Normal 4 4 2 4 3 3" xfId="955" xr:uid="{00000000-0005-0000-0000-0000BB030000}"/>
    <cellStyle name="Normal 4 4 2 4 4" xfId="956" xr:uid="{00000000-0005-0000-0000-0000BC030000}"/>
    <cellStyle name="Normal 4 4 2 4 4 2" xfId="957" xr:uid="{00000000-0005-0000-0000-0000BD030000}"/>
    <cellStyle name="Normal 4 4 2 4 5" xfId="958" xr:uid="{00000000-0005-0000-0000-0000BE030000}"/>
    <cellStyle name="Normal 4 4 2 4 6" xfId="959" xr:uid="{00000000-0005-0000-0000-0000BF030000}"/>
    <cellStyle name="Normal 4 4 2 5" xfId="960" xr:uid="{00000000-0005-0000-0000-0000C0030000}"/>
    <cellStyle name="Normal 4 4 2 5 2" xfId="961" xr:uid="{00000000-0005-0000-0000-0000C1030000}"/>
    <cellStyle name="Normal 4 4 2 5 3" xfId="962" xr:uid="{00000000-0005-0000-0000-0000C2030000}"/>
    <cellStyle name="Normal 4 4 2 6" xfId="963" xr:uid="{00000000-0005-0000-0000-0000C3030000}"/>
    <cellStyle name="Normal 4 4 2 6 2" xfId="964" xr:uid="{00000000-0005-0000-0000-0000C4030000}"/>
    <cellStyle name="Normal 4 4 2 6 3" xfId="965" xr:uid="{00000000-0005-0000-0000-0000C5030000}"/>
    <cellStyle name="Normal 4 4 2 7" xfId="966" xr:uid="{00000000-0005-0000-0000-0000C6030000}"/>
    <cellStyle name="Normal 4 4 2 7 2" xfId="967" xr:uid="{00000000-0005-0000-0000-0000C7030000}"/>
    <cellStyle name="Normal 4 4 2 8" xfId="968" xr:uid="{00000000-0005-0000-0000-0000C8030000}"/>
    <cellStyle name="Normal 4 4 2 9" xfId="969" xr:uid="{00000000-0005-0000-0000-0000C9030000}"/>
    <cellStyle name="Normal 4 4 3" xfId="970" xr:uid="{00000000-0005-0000-0000-0000CA030000}"/>
    <cellStyle name="Normal 4 4 3 2" xfId="971" xr:uid="{00000000-0005-0000-0000-0000CB030000}"/>
    <cellStyle name="Normal 4 4 3 2 2" xfId="972" xr:uid="{00000000-0005-0000-0000-0000CC030000}"/>
    <cellStyle name="Normal 4 4 3 2 2 2" xfId="973" xr:uid="{00000000-0005-0000-0000-0000CD030000}"/>
    <cellStyle name="Normal 4 4 3 2 2 3" xfId="974" xr:uid="{00000000-0005-0000-0000-0000CE030000}"/>
    <cellStyle name="Normal 4 4 3 2 3" xfId="975" xr:uid="{00000000-0005-0000-0000-0000CF030000}"/>
    <cellStyle name="Normal 4 4 3 2 3 2" xfId="976" xr:uid="{00000000-0005-0000-0000-0000D0030000}"/>
    <cellStyle name="Normal 4 4 3 2 3 3" xfId="977" xr:uid="{00000000-0005-0000-0000-0000D1030000}"/>
    <cellStyle name="Normal 4 4 3 2 4" xfId="978" xr:uid="{00000000-0005-0000-0000-0000D2030000}"/>
    <cellStyle name="Normal 4 4 3 2 4 2" xfId="979" xr:uid="{00000000-0005-0000-0000-0000D3030000}"/>
    <cellStyle name="Normal 4 4 3 2 5" xfId="980" xr:uid="{00000000-0005-0000-0000-0000D4030000}"/>
    <cellStyle name="Normal 4 4 3 2 6" xfId="981" xr:uid="{00000000-0005-0000-0000-0000D5030000}"/>
    <cellStyle name="Normal 4 4 3 3" xfId="982" xr:uid="{00000000-0005-0000-0000-0000D6030000}"/>
    <cellStyle name="Normal 4 4 3 3 2" xfId="983" xr:uid="{00000000-0005-0000-0000-0000D7030000}"/>
    <cellStyle name="Normal 4 4 3 3 2 2" xfId="984" xr:uid="{00000000-0005-0000-0000-0000D8030000}"/>
    <cellStyle name="Normal 4 4 3 3 2 3" xfId="985" xr:uid="{00000000-0005-0000-0000-0000D9030000}"/>
    <cellStyle name="Normal 4 4 3 3 3" xfId="986" xr:uid="{00000000-0005-0000-0000-0000DA030000}"/>
    <cellStyle name="Normal 4 4 3 3 3 2" xfId="987" xr:uid="{00000000-0005-0000-0000-0000DB030000}"/>
    <cellStyle name="Normal 4 4 3 3 3 3" xfId="988" xr:uid="{00000000-0005-0000-0000-0000DC030000}"/>
    <cellStyle name="Normal 4 4 3 3 4" xfId="989" xr:uid="{00000000-0005-0000-0000-0000DD030000}"/>
    <cellStyle name="Normal 4 4 3 3 4 2" xfId="990" xr:uid="{00000000-0005-0000-0000-0000DE030000}"/>
    <cellStyle name="Normal 4 4 3 3 5" xfId="991" xr:uid="{00000000-0005-0000-0000-0000DF030000}"/>
    <cellStyle name="Normal 4 4 3 3 6" xfId="992" xr:uid="{00000000-0005-0000-0000-0000E0030000}"/>
    <cellStyle name="Normal 4 4 3 4" xfId="993" xr:uid="{00000000-0005-0000-0000-0000E1030000}"/>
    <cellStyle name="Normal 4 4 3 4 2" xfId="994" xr:uid="{00000000-0005-0000-0000-0000E2030000}"/>
    <cellStyle name="Normal 4 4 3 4 2 2" xfId="995" xr:uid="{00000000-0005-0000-0000-0000E3030000}"/>
    <cellStyle name="Normal 4 4 3 4 2 3" xfId="996" xr:uid="{00000000-0005-0000-0000-0000E4030000}"/>
    <cellStyle name="Normal 4 4 3 4 3" xfId="997" xr:uid="{00000000-0005-0000-0000-0000E5030000}"/>
    <cellStyle name="Normal 4 4 3 4 3 2" xfId="998" xr:uid="{00000000-0005-0000-0000-0000E6030000}"/>
    <cellStyle name="Normal 4 4 3 4 3 3" xfId="999" xr:uid="{00000000-0005-0000-0000-0000E7030000}"/>
    <cellStyle name="Normal 4 4 3 4 4" xfId="1000" xr:uid="{00000000-0005-0000-0000-0000E8030000}"/>
    <cellStyle name="Normal 4 4 3 4 4 2" xfId="1001" xr:uid="{00000000-0005-0000-0000-0000E9030000}"/>
    <cellStyle name="Normal 4 4 3 4 5" xfId="1002" xr:uid="{00000000-0005-0000-0000-0000EA030000}"/>
    <cellStyle name="Normal 4 4 3 4 6" xfId="1003" xr:uid="{00000000-0005-0000-0000-0000EB030000}"/>
    <cellStyle name="Normal 4 4 3 5" xfId="1004" xr:uid="{00000000-0005-0000-0000-0000EC030000}"/>
    <cellStyle name="Normal 4 4 3 5 2" xfId="1005" xr:uid="{00000000-0005-0000-0000-0000ED030000}"/>
    <cellStyle name="Normal 4 4 3 5 3" xfId="1006" xr:uid="{00000000-0005-0000-0000-0000EE030000}"/>
    <cellStyle name="Normal 4 4 3 6" xfId="1007" xr:uid="{00000000-0005-0000-0000-0000EF030000}"/>
    <cellStyle name="Normal 4 4 3 6 2" xfId="1008" xr:uid="{00000000-0005-0000-0000-0000F0030000}"/>
    <cellStyle name="Normal 4 4 3 6 3" xfId="1009" xr:uid="{00000000-0005-0000-0000-0000F1030000}"/>
    <cellStyle name="Normal 4 4 3 7" xfId="1010" xr:uid="{00000000-0005-0000-0000-0000F2030000}"/>
    <cellStyle name="Normal 4 4 3 7 2" xfId="1011" xr:uid="{00000000-0005-0000-0000-0000F3030000}"/>
    <cellStyle name="Normal 4 4 3 8" xfId="1012" xr:uid="{00000000-0005-0000-0000-0000F4030000}"/>
    <cellStyle name="Normal 4 4 3 9" xfId="1013" xr:uid="{00000000-0005-0000-0000-0000F5030000}"/>
    <cellStyle name="Normal 4 4 4" xfId="1014" xr:uid="{00000000-0005-0000-0000-0000F6030000}"/>
    <cellStyle name="Normal 4 4 4 2" xfId="1015" xr:uid="{00000000-0005-0000-0000-0000F7030000}"/>
    <cellStyle name="Normal 4 4 4 2 2" xfId="1016" xr:uid="{00000000-0005-0000-0000-0000F8030000}"/>
    <cellStyle name="Normal 4 4 4 2 3" xfId="1017" xr:uid="{00000000-0005-0000-0000-0000F9030000}"/>
    <cellStyle name="Normal 4 4 4 3" xfId="1018" xr:uid="{00000000-0005-0000-0000-0000FA030000}"/>
    <cellStyle name="Normal 4 4 4 3 2" xfId="1019" xr:uid="{00000000-0005-0000-0000-0000FB030000}"/>
    <cellStyle name="Normal 4 4 4 3 3" xfId="1020" xr:uid="{00000000-0005-0000-0000-0000FC030000}"/>
    <cellStyle name="Normal 4 4 4 4" xfId="1021" xr:uid="{00000000-0005-0000-0000-0000FD030000}"/>
    <cellStyle name="Normal 4 4 4 4 2" xfId="1022" xr:uid="{00000000-0005-0000-0000-0000FE030000}"/>
    <cellStyle name="Normal 4 4 4 5" xfId="1023" xr:uid="{00000000-0005-0000-0000-0000FF030000}"/>
    <cellStyle name="Normal 4 4 4 6" xfId="1024" xr:uid="{00000000-0005-0000-0000-000000040000}"/>
    <cellStyle name="Normal 4 4 5" xfId="1025" xr:uid="{00000000-0005-0000-0000-000001040000}"/>
    <cellStyle name="Normal 4 4 5 2" xfId="1026" xr:uid="{00000000-0005-0000-0000-000002040000}"/>
    <cellStyle name="Normal 4 4 5 2 2" xfId="1027" xr:uid="{00000000-0005-0000-0000-000003040000}"/>
    <cellStyle name="Normal 4 4 5 2 3" xfId="1028" xr:uid="{00000000-0005-0000-0000-000004040000}"/>
    <cellStyle name="Normal 4 4 5 3" xfId="1029" xr:uid="{00000000-0005-0000-0000-000005040000}"/>
    <cellStyle name="Normal 4 4 5 3 2" xfId="1030" xr:uid="{00000000-0005-0000-0000-000006040000}"/>
    <cellStyle name="Normal 4 4 5 3 3" xfId="1031" xr:uid="{00000000-0005-0000-0000-000007040000}"/>
    <cellStyle name="Normal 4 4 5 4" xfId="1032" xr:uid="{00000000-0005-0000-0000-000008040000}"/>
    <cellStyle name="Normal 4 4 5 4 2" xfId="1033" xr:uid="{00000000-0005-0000-0000-000009040000}"/>
    <cellStyle name="Normal 4 4 5 5" xfId="1034" xr:uid="{00000000-0005-0000-0000-00000A040000}"/>
    <cellStyle name="Normal 4 4 5 6" xfId="1035" xr:uid="{00000000-0005-0000-0000-00000B040000}"/>
    <cellStyle name="Normal 4 4 6" xfId="1036" xr:uid="{00000000-0005-0000-0000-00000C040000}"/>
    <cellStyle name="Normal 4 4 6 2" xfId="1037" xr:uid="{00000000-0005-0000-0000-00000D040000}"/>
    <cellStyle name="Normal 4 4 6 2 2" xfId="1038" xr:uid="{00000000-0005-0000-0000-00000E040000}"/>
    <cellStyle name="Normal 4 4 6 2 3" xfId="1039" xr:uid="{00000000-0005-0000-0000-00000F040000}"/>
    <cellStyle name="Normal 4 4 6 3" xfId="1040" xr:uid="{00000000-0005-0000-0000-000010040000}"/>
    <cellStyle name="Normal 4 4 6 3 2" xfId="1041" xr:uid="{00000000-0005-0000-0000-000011040000}"/>
    <cellStyle name="Normal 4 4 6 3 3" xfId="1042" xr:uid="{00000000-0005-0000-0000-000012040000}"/>
    <cellStyle name="Normal 4 4 6 4" xfId="1043" xr:uid="{00000000-0005-0000-0000-000013040000}"/>
    <cellStyle name="Normal 4 4 6 4 2" xfId="1044" xr:uid="{00000000-0005-0000-0000-000014040000}"/>
    <cellStyle name="Normal 4 4 6 5" xfId="1045" xr:uid="{00000000-0005-0000-0000-000015040000}"/>
    <cellStyle name="Normal 4 4 6 6" xfId="1046" xr:uid="{00000000-0005-0000-0000-000016040000}"/>
    <cellStyle name="Normal 4 4 7" xfId="1047" xr:uid="{00000000-0005-0000-0000-000017040000}"/>
    <cellStyle name="Normal 4 4 7 2" xfId="1048" xr:uid="{00000000-0005-0000-0000-000018040000}"/>
    <cellStyle name="Normal 4 4 7 2 2" xfId="1049" xr:uid="{00000000-0005-0000-0000-000019040000}"/>
    <cellStyle name="Normal 4 4 7 2 3" xfId="1050" xr:uid="{00000000-0005-0000-0000-00001A040000}"/>
    <cellStyle name="Normal 4 4 7 3" xfId="1051" xr:uid="{00000000-0005-0000-0000-00001B040000}"/>
    <cellStyle name="Normal 4 4 7 3 2" xfId="1052" xr:uid="{00000000-0005-0000-0000-00001C040000}"/>
    <cellStyle name="Normal 4 4 7 4" xfId="1053" xr:uid="{00000000-0005-0000-0000-00001D040000}"/>
    <cellStyle name="Normal 4 4 7 5" xfId="1054" xr:uid="{00000000-0005-0000-0000-00001E040000}"/>
    <cellStyle name="Normal 4 4 8" xfId="1055" xr:uid="{00000000-0005-0000-0000-00001F040000}"/>
    <cellStyle name="Normal 4 4 8 2" xfId="1056" xr:uid="{00000000-0005-0000-0000-000020040000}"/>
    <cellStyle name="Normal 4 4 8 2 2" xfId="1057" xr:uid="{00000000-0005-0000-0000-000021040000}"/>
    <cellStyle name="Normal 4 4 8 3" xfId="1058" xr:uid="{00000000-0005-0000-0000-000022040000}"/>
    <cellStyle name="Normal 4 4 8 4" xfId="1059" xr:uid="{00000000-0005-0000-0000-000023040000}"/>
    <cellStyle name="Normal 4 4 9" xfId="1060" xr:uid="{00000000-0005-0000-0000-000024040000}"/>
    <cellStyle name="Normal 4 4 9 2" xfId="1061" xr:uid="{00000000-0005-0000-0000-000025040000}"/>
    <cellStyle name="Normal 4 4 9 2 2" xfId="1062" xr:uid="{00000000-0005-0000-0000-000026040000}"/>
    <cellStyle name="Normal 4 4 9 3" xfId="1063" xr:uid="{00000000-0005-0000-0000-000027040000}"/>
    <cellStyle name="Normal 4 4 9 4" xfId="1064" xr:uid="{00000000-0005-0000-0000-000028040000}"/>
    <cellStyle name="Normal 4 5" xfId="1065" xr:uid="{00000000-0005-0000-0000-000029040000}"/>
    <cellStyle name="Normal 4 5 10" xfId="1066" xr:uid="{00000000-0005-0000-0000-00002A040000}"/>
    <cellStyle name="Normal 4 5 10 2" xfId="1067" xr:uid="{00000000-0005-0000-0000-00002B040000}"/>
    <cellStyle name="Normal 4 5 11" xfId="1068" xr:uid="{00000000-0005-0000-0000-00002C040000}"/>
    <cellStyle name="Normal 4 5 12" xfId="1069" xr:uid="{00000000-0005-0000-0000-00002D040000}"/>
    <cellStyle name="Normal 4 5 2" xfId="1070" xr:uid="{00000000-0005-0000-0000-00002E040000}"/>
    <cellStyle name="Normal 4 5 2 2" xfId="1071" xr:uid="{00000000-0005-0000-0000-00002F040000}"/>
    <cellStyle name="Normal 4 5 2 2 2" xfId="1072" xr:uid="{00000000-0005-0000-0000-000030040000}"/>
    <cellStyle name="Normal 4 5 2 2 2 2" xfId="1073" xr:uid="{00000000-0005-0000-0000-000031040000}"/>
    <cellStyle name="Normal 4 5 2 2 2 3" xfId="1074" xr:uid="{00000000-0005-0000-0000-000032040000}"/>
    <cellStyle name="Normal 4 5 2 2 3" xfId="1075" xr:uid="{00000000-0005-0000-0000-000033040000}"/>
    <cellStyle name="Normal 4 5 2 2 3 2" xfId="1076" xr:uid="{00000000-0005-0000-0000-000034040000}"/>
    <cellStyle name="Normal 4 5 2 2 3 3" xfId="1077" xr:uid="{00000000-0005-0000-0000-000035040000}"/>
    <cellStyle name="Normal 4 5 2 2 4" xfId="1078" xr:uid="{00000000-0005-0000-0000-000036040000}"/>
    <cellStyle name="Normal 4 5 2 2 4 2" xfId="1079" xr:uid="{00000000-0005-0000-0000-000037040000}"/>
    <cellStyle name="Normal 4 5 2 2 5" xfId="1080" xr:uid="{00000000-0005-0000-0000-000038040000}"/>
    <cellStyle name="Normal 4 5 2 2 6" xfId="1081" xr:uid="{00000000-0005-0000-0000-000039040000}"/>
    <cellStyle name="Normal 4 5 2 3" xfId="1082" xr:uid="{00000000-0005-0000-0000-00003A040000}"/>
    <cellStyle name="Normal 4 5 2 3 2" xfId="1083" xr:uid="{00000000-0005-0000-0000-00003B040000}"/>
    <cellStyle name="Normal 4 5 2 3 2 2" xfId="1084" xr:uid="{00000000-0005-0000-0000-00003C040000}"/>
    <cellStyle name="Normal 4 5 2 3 2 3" xfId="1085" xr:uid="{00000000-0005-0000-0000-00003D040000}"/>
    <cellStyle name="Normal 4 5 2 3 3" xfId="1086" xr:uid="{00000000-0005-0000-0000-00003E040000}"/>
    <cellStyle name="Normal 4 5 2 3 3 2" xfId="1087" xr:uid="{00000000-0005-0000-0000-00003F040000}"/>
    <cellStyle name="Normal 4 5 2 3 3 3" xfId="1088" xr:uid="{00000000-0005-0000-0000-000040040000}"/>
    <cellStyle name="Normal 4 5 2 3 4" xfId="1089" xr:uid="{00000000-0005-0000-0000-000041040000}"/>
    <cellStyle name="Normal 4 5 2 3 4 2" xfId="1090" xr:uid="{00000000-0005-0000-0000-000042040000}"/>
    <cellStyle name="Normal 4 5 2 3 5" xfId="1091" xr:uid="{00000000-0005-0000-0000-000043040000}"/>
    <cellStyle name="Normal 4 5 2 3 6" xfId="1092" xr:uid="{00000000-0005-0000-0000-000044040000}"/>
    <cellStyle name="Normal 4 5 2 4" xfId="1093" xr:uid="{00000000-0005-0000-0000-000045040000}"/>
    <cellStyle name="Normal 4 5 2 4 2" xfId="1094" xr:uid="{00000000-0005-0000-0000-000046040000}"/>
    <cellStyle name="Normal 4 5 2 4 2 2" xfId="1095" xr:uid="{00000000-0005-0000-0000-000047040000}"/>
    <cellStyle name="Normal 4 5 2 4 2 3" xfId="1096" xr:uid="{00000000-0005-0000-0000-000048040000}"/>
    <cellStyle name="Normal 4 5 2 4 3" xfId="1097" xr:uid="{00000000-0005-0000-0000-000049040000}"/>
    <cellStyle name="Normal 4 5 2 4 3 2" xfId="1098" xr:uid="{00000000-0005-0000-0000-00004A040000}"/>
    <cellStyle name="Normal 4 5 2 4 3 3" xfId="1099" xr:uid="{00000000-0005-0000-0000-00004B040000}"/>
    <cellStyle name="Normal 4 5 2 4 4" xfId="1100" xr:uid="{00000000-0005-0000-0000-00004C040000}"/>
    <cellStyle name="Normal 4 5 2 4 4 2" xfId="1101" xr:uid="{00000000-0005-0000-0000-00004D040000}"/>
    <cellStyle name="Normal 4 5 2 4 5" xfId="1102" xr:uid="{00000000-0005-0000-0000-00004E040000}"/>
    <cellStyle name="Normal 4 5 2 4 6" xfId="1103" xr:uid="{00000000-0005-0000-0000-00004F040000}"/>
    <cellStyle name="Normal 4 5 2 5" xfId="1104" xr:uid="{00000000-0005-0000-0000-000050040000}"/>
    <cellStyle name="Normal 4 5 2 5 2" xfId="1105" xr:uid="{00000000-0005-0000-0000-000051040000}"/>
    <cellStyle name="Normal 4 5 2 5 3" xfId="1106" xr:uid="{00000000-0005-0000-0000-000052040000}"/>
    <cellStyle name="Normal 4 5 2 6" xfId="1107" xr:uid="{00000000-0005-0000-0000-000053040000}"/>
    <cellStyle name="Normal 4 5 2 6 2" xfId="1108" xr:uid="{00000000-0005-0000-0000-000054040000}"/>
    <cellStyle name="Normal 4 5 2 6 3" xfId="1109" xr:uid="{00000000-0005-0000-0000-000055040000}"/>
    <cellStyle name="Normal 4 5 2 7" xfId="1110" xr:uid="{00000000-0005-0000-0000-000056040000}"/>
    <cellStyle name="Normal 4 5 2 7 2" xfId="1111" xr:uid="{00000000-0005-0000-0000-000057040000}"/>
    <cellStyle name="Normal 4 5 2 8" xfId="1112" xr:uid="{00000000-0005-0000-0000-000058040000}"/>
    <cellStyle name="Normal 4 5 2 9" xfId="1113" xr:uid="{00000000-0005-0000-0000-000059040000}"/>
    <cellStyle name="Normal 4 5 3" xfId="1114" xr:uid="{00000000-0005-0000-0000-00005A040000}"/>
    <cellStyle name="Normal 4 5 3 2" xfId="1115" xr:uid="{00000000-0005-0000-0000-00005B040000}"/>
    <cellStyle name="Normal 4 5 3 2 2" xfId="1116" xr:uid="{00000000-0005-0000-0000-00005C040000}"/>
    <cellStyle name="Normal 4 5 3 2 2 2" xfId="1117" xr:uid="{00000000-0005-0000-0000-00005D040000}"/>
    <cellStyle name="Normal 4 5 3 2 2 3" xfId="1118" xr:uid="{00000000-0005-0000-0000-00005E040000}"/>
    <cellStyle name="Normal 4 5 3 2 3" xfId="1119" xr:uid="{00000000-0005-0000-0000-00005F040000}"/>
    <cellStyle name="Normal 4 5 3 2 3 2" xfId="1120" xr:uid="{00000000-0005-0000-0000-000060040000}"/>
    <cellStyle name="Normal 4 5 3 2 3 3" xfId="1121" xr:uid="{00000000-0005-0000-0000-000061040000}"/>
    <cellStyle name="Normal 4 5 3 2 4" xfId="1122" xr:uid="{00000000-0005-0000-0000-000062040000}"/>
    <cellStyle name="Normal 4 5 3 2 4 2" xfId="1123" xr:uid="{00000000-0005-0000-0000-000063040000}"/>
    <cellStyle name="Normal 4 5 3 2 5" xfId="1124" xr:uid="{00000000-0005-0000-0000-000064040000}"/>
    <cellStyle name="Normal 4 5 3 2 6" xfId="1125" xr:uid="{00000000-0005-0000-0000-000065040000}"/>
    <cellStyle name="Normal 4 5 3 3" xfId="1126" xr:uid="{00000000-0005-0000-0000-000066040000}"/>
    <cellStyle name="Normal 4 5 3 3 2" xfId="1127" xr:uid="{00000000-0005-0000-0000-000067040000}"/>
    <cellStyle name="Normal 4 5 3 3 2 2" xfId="1128" xr:uid="{00000000-0005-0000-0000-000068040000}"/>
    <cellStyle name="Normal 4 5 3 3 2 3" xfId="1129" xr:uid="{00000000-0005-0000-0000-000069040000}"/>
    <cellStyle name="Normal 4 5 3 3 3" xfId="1130" xr:uid="{00000000-0005-0000-0000-00006A040000}"/>
    <cellStyle name="Normal 4 5 3 3 3 2" xfId="1131" xr:uid="{00000000-0005-0000-0000-00006B040000}"/>
    <cellStyle name="Normal 4 5 3 3 3 3" xfId="1132" xr:uid="{00000000-0005-0000-0000-00006C040000}"/>
    <cellStyle name="Normal 4 5 3 3 4" xfId="1133" xr:uid="{00000000-0005-0000-0000-00006D040000}"/>
    <cellStyle name="Normal 4 5 3 3 4 2" xfId="1134" xr:uid="{00000000-0005-0000-0000-00006E040000}"/>
    <cellStyle name="Normal 4 5 3 3 5" xfId="1135" xr:uid="{00000000-0005-0000-0000-00006F040000}"/>
    <cellStyle name="Normal 4 5 3 3 6" xfId="1136" xr:uid="{00000000-0005-0000-0000-000070040000}"/>
    <cellStyle name="Normal 4 5 3 4" xfId="1137" xr:uid="{00000000-0005-0000-0000-000071040000}"/>
    <cellStyle name="Normal 4 5 3 4 2" xfId="1138" xr:uid="{00000000-0005-0000-0000-000072040000}"/>
    <cellStyle name="Normal 4 5 3 4 2 2" xfId="1139" xr:uid="{00000000-0005-0000-0000-000073040000}"/>
    <cellStyle name="Normal 4 5 3 4 2 3" xfId="1140" xr:uid="{00000000-0005-0000-0000-000074040000}"/>
    <cellStyle name="Normal 4 5 3 4 3" xfId="1141" xr:uid="{00000000-0005-0000-0000-000075040000}"/>
    <cellStyle name="Normal 4 5 3 4 3 2" xfId="1142" xr:uid="{00000000-0005-0000-0000-000076040000}"/>
    <cellStyle name="Normal 4 5 3 4 3 3" xfId="1143" xr:uid="{00000000-0005-0000-0000-000077040000}"/>
    <cellStyle name="Normal 4 5 3 4 4" xfId="1144" xr:uid="{00000000-0005-0000-0000-000078040000}"/>
    <cellStyle name="Normal 4 5 3 4 4 2" xfId="1145" xr:uid="{00000000-0005-0000-0000-000079040000}"/>
    <cellStyle name="Normal 4 5 3 4 5" xfId="1146" xr:uid="{00000000-0005-0000-0000-00007A040000}"/>
    <cellStyle name="Normal 4 5 3 4 6" xfId="1147" xr:uid="{00000000-0005-0000-0000-00007B040000}"/>
    <cellStyle name="Normal 4 5 3 5" xfId="1148" xr:uid="{00000000-0005-0000-0000-00007C040000}"/>
    <cellStyle name="Normal 4 5 3 5 2" xfId="1149" xr:uid="{00000000-0005-0000-0000-00007D040000}"/>
    <cellStyle name="Normal 4 5 3 5 3" xfId="1150" xr:uid="{00000000-0005-0000-0000-00007E040000}"/>
    <cellStyle name="Normal 4 5 3 6" xfId="1151" xr:uid="{00000000-0005-0000-0000-00007F040000}"/>
    <cellStyle name="Normal 4 5 3 6 2" xfId="1152" xr:uid="{00000000-0005-0000-0000-000080040000}"/>
    <cellStyle name="Normal 4 5 3 6 3" xfId="1153" xr:uid="{00000000-0005-0000-0000-000081040000}"/>
    <cellStyle name="Normal 4 5 3 7" xfId="1154" xr:uid="{00000000-0005-0000-0000-000082040000}"/>
    <cellStyle name="Normal 4 5 3 7 2" xfId="1155" xr:uid="{00000000-0005-0000-0000-000083040000}"/>
    <cellStyle name="Normal 4 5 3 8" xfId="1156" xr:uid="{00000000-0005-0000-0000-000084040000}"/>
    <cellStyle name="Normal 4 5 3 9" xfId="1157" xr:uid="{00000000-0005-0000-0000-000085040000}"/>
    <cellStyle name="Normal 4 5 4" xfId="1158" xr:uid="{00000000-0005-0000-0000-000086040000}"/>
    <cellStyle name="Normal 4 5 4 2" xfId="1159" xr:uid="{00000000-0005-0000-0000-000087040000}"/>
    <cellStyle name="Normal 4 5 4 2 2" xfId="1160" xr:uid="{00000000-0005-0000-0000-000088040000}"/>
    <cellStyle name="Normal 4 5 4 2 3" xfId="1161" xr:uid="{00000000-0005-0000-0000-000089040000}"/>
    <cellStyle name="Normal 4 5 4 3" xfId="1162" xr:uid="{00000000-0005-0000-0000-00008A040000}"/>
    <cellStyle name="Normal 4 5 4 3 2" xfId="1163" xr:uid="{00000000-0005-0000-0000-00008B040000}"/>
    <cellStyle name="Normal 4 5 4 3 3" xfId="1164" xr:uid="{00000000-0005-0000-0000-00008C040000}"/>
    <cellStyle name="Normal 4 5 4 4" xfId="1165" xr:uid="{00000000-0005-0000-0000-00008D040000}"/>
    <cellStyle name="Normal 4 5 4 4 2" xfId="1166" xr:uid="{00000000-0005-0000-0000-00008E040000}"/>
    <cellStyle name="Normal 4 5 4 5" xfId="1167" xr:uid="{00000000-0005-0000-0000-00008F040000}"/>
    <cellStyle name="Normal 4 5 4 6" xfId="1168" xr:uid="{00000000-0005-0000-0000-000090040000}"/>
    <cellStyle name="Normal 4 5 5" xfId="1169" xr:uid="{00000000-0005-0000-0000-000091040000}"/>
    <cellStyle name="Normal 4 5 5 2" xfId="1170" xr:uid="{00000000-0005-0000-0000-000092040000}"/>
    <cellStyle name="Normal 4 5 5 2 2" xfId="1171" xr:uid="{00000000-0005-0000-0000-000093040000}"/>
    <cellStyle name="Normal 4 5 5 2 3" xfId="1172" xr:uid="{00000000-0005-0000-0000-000094040000}"/>
    <cellStyle name="Normal 4 5 5 3" xfId="1173" xr:uid="{00000000-0005-0000-0000-000095040000}"/>
    <cellStyle name="Normal 4 5 5 3 2" xfId="1174" xr:uid="{00000000-0005-0000-0000-000096040000}"/>
    <cellStyle name="Normal 4 5 5 3 3" xfId="1175" xr:uid="{00000000-0005-0000-0000-000097040000}"/>
    <cellStyle name="Normal 4 5 5 4" xfId="1176" xr:uid="{00000000-0005-0000-0000-000098040000}"/>
    <cellStyle name="Normal 4 5 5 4 2" xfId="1177" xr:uid="{00000000-0005-0000-0000-000099040000}"/>
    <cellStyle name="Normal 4 5 5 5" xfId="1178" xr:uid="{00000000-0005-0000-0000-00009A040000}"/>
    <cellStyle name="Normal 4 5 5 6" xfId="1179" xr:uid="{00000000-0005-0000-0000-00009B040000}"/>
    <cellStyle name="Normal 4 5 6" xfId="1180" xr:uid="{00000000-0005-0000-0000-00009C040000}"/>
    <cellStyle name="Normal 4 5 6 2" xfId="1181" xr:uid="{00000000-0005-0000-0000-00009D040000}"/>
    <cellStyle name="Normal 4 5 6 2 2" xfId="1182" xr:uid="{00000000-0005-0000-0000-00009E040000}"/>
    <cellStyle name="Normal 4 5 6 2 3" xfId="1183" xr:uid="{00000000-0005-0000-0000-00009F040000}"/>
    <cellStyle name="Normal 4 5 6 3" xfId="1184" xr:uid="{00000000-0005-0000-0000-0000A0040000}"/>
    <cellStyle name="Normal 4 5 6 3 2" xfId="1185" xr:uid="{00000000-0005-0000-0000-0000A1040000}"/>
    <cellStyle name="Normal 4 5 6 3 3" xfId="1186" xr:uid="{00000000-0005-0000-0000-0000A2040000}"/>
    <cellStyle name="Normal 4 5 6 4" xfId="1187" xr:uid="{00000000-0005-0000-0000-0000A3040000}"/>
    <cellStyle name="Normal 4 5 6 4 2" xfId="1188" xr:uid="{00000000-0005-0000-0000-0000A4040000}"/>
    <cellStyle name="Normal 4 5 6 5" xfId="1189" xr:uid="{00000000-0005-0000-0000-0000A5040000}"/>
    <cellStyle name="Normal 4 5 6 6" xfId="1190" xr:uid="{00000000-0005-0000-0000-0000A6040000}"/>
    <cellStyle name="Normal 4 5 7" xfId="1191" xr:uid="{00000000-0005-0000-0000-0000A7040000}"/>
    <cellStyle name="Normal 4 5 7 2" xfId="1192" xr:uid="{00000000-0005-0000-0000-0000A8040000}"/>
    <cellStyle name="Normal 4 5 7 2 2" xfId="1193" xr:uid="{00000000-0005-0000-0000-0000A9040000}"/>
    <cellStyle name="Normal 4 5 7 2 3" xfId="1194" xr:uid="{00000000-0005-0000-0000-0000AA040000}"/>
    <cellStyle name="Normal 4 5 7 3" xfId="1195" xr:uid="{00000000-0005-0000-0000-0000AB040000}"/>
    <cellStyle name="Normal 4 5 7 3 2" xfId="1196" xr:uid="{00000000-0005-0000-0000-0000AC040000}"/>
    <cellStyle name="Normal 4 5 7 4" xfId="1197" xr:uid="{00000000-0005-0000-0000-0000AD040000}"/>
    <cellStyle name="Normal 4 5 7 5" xfId="1198" xr:uid="{00000000-0005-0000-0000-0000AE040000}"/>
    <cellStyle name="Normal 4 5 8" xfId="1199" xr:uid="{00000000-0005-0000-0000-0000AF040000}"/>
    <cellStyle name="Normal 4 5 8 2" xfId="1200" xr:uid="{00000000-0005-0000-0000-0000B0040000}"/>
    <cellStyle name="Normal 4 5 8 2 2" xfId="1201" xr:uid="{00000000-0005-0000-0000-0000B1040000}"/>
    <cellStyle name="Normal 4 5 8 3" xfId="1202" xr:uid="{00000000-0005-0000-0000-0000B2040000}"/>
    <cellStyle name="Normal 4 5 8 4" xfId="1203" xr:uid="{00000000-0005-0000-0000-0000B3040000}"/>
    <cellStyle name="Normal 4 5 9" xfId="1204" xr:uid="{00000000-0005-0000-0000-0000B4040000}"/>
    <cellStyle name="Normal 4 5 9 2" xfId="1205" xr:uid="{00000000-0005-0000-0000-0000B5040000}"/>
    <cellStyle name="Normal 4 5 9 2 2" xfId="1206" xr:uid="{00000000-0005-0000-0000-0000B6040000}"/>
    <cellStyle name="Normal 4 5 9 3" xfId="1207" xr:uid="{00000000-0005-0000-0000-0000B7040000}"/>
    <cellStyle name="Normal 4 5 9 4" xfId="1208" xr:uid="{00000000-0005-0000-0000-0000B8040000}"/>
    <cellStyle name="Normal 4 6" xfId="1209" xr:uid="{00000000-0005-0000-0000-0000B9040000}"/>
    <cellStyle name="Normal 4 6 10" xfId="1210" xr:uid="{00000000-0005-0000-0000-0000BA040000}"/>
    <cellStyle name="Normal 4 6 10 2" xfId="1211" xr:uid="{00000000-0005-0000-0000-0000BB040000}"/>
    <cellStyle name="Normal 4 6 11" xfId="1212" xr:uid="{00000000-0005-0000-0000-0000BC040000}"/>
    <cellStyle name="Normal 4 6 12" xfId="1213" xr:uid="{00000000-0005-0000-0000-0000BD040000}"/>
    <cellStyle name="Normal 4 6 2" xfId="1214" xr:uid="{00000000-0005-0000-0000-0000BE040000}"/>
    <cellStyle name="Normal 4 6 2 2" xfId="1215" xr:uid="{00000000-0005-0000-0000-0000BF040000}"/>
    <cellStyle name="Normal 4 6 2 2 2" xfId="1216" xr:uid="{00000000-0005-0000-0000-0000C0040000}"/>
    <cellStyle name="Normal 4 6 2 2 2 2" xfId="1217" xr:uid="{00000000-0005-0000-0000-0000C1040000}"/>
    <cellStyle name="Normal 4 6 2 2 2 3" xfId="1218" xr:uid="{00000000-0005-0000-0000-0000C2040000}"/>
    <cellStyle name="Normal 4 6 2 2 3" xfId="1219" xr:uid="{00000000-0005-0000-0000-0000C3040000}"/>
    <cellStyle name="Normal 4 6 2 2 3 2" xfId="1220" xr:uid="{00000000-0005-0000-0000-0000C4040000}"/>
    <cellStyle name="Normal 4 6 2 2 3 3" xfId="1221" xr:uid="{00000000-0005-0000-0000-0000C5040000}"/>
    <cellStyle name="Normal 4 6 2 2 4" xfId="1222" xr:uid="{00000000-0005-0000-0000-0000C6040000}"/>
    <cellStyle name="Normal 4 6 2 2 4 2" xfId="1223" xr:uid="{00000000-0005-0000-0000-0000C7040000}"/>
    <cellStyle name="Normal 4 6 2 2 5" xfId="1224" xr:uid="{00000000-0005-0000-0000-0000C8040000}"/>
    <cellStyle name="Normal 4 6 2 2 6" xfId="1225" xr:uid="{00000000-0005-0000-0000-0000C9040000}"/>
    <cellStyle name="Normal 4 6 2 3" xfId="1226" xr:uid="{00000000-0005-0000-0000-0000CA040000}"/>
    <cellStyle name="Normal 4 6 2 3 2" xfId="1227" xr:uid="{00000000-0005-0000-0000-0000CB040000}"/>
    <cellStyle name="Normal 4 6 2 3 2 2" xfId="1228" xr:uid="{00000000-0005-0000-0000-0000CC040000}"/>
    <cellStyle name="Normal 4 6 2 3 2 3" xfId="1229" xr:uid="{00000000-0005-0000-0000-0000CD040000}"/>
    <cellStyle name="Normal 4 6 2 3 3" xfId="1230" xr:uid="{00000000-0005-0000-0000-0000CE040000}"/>
    <cellStyle name="Normal 4 6 2 3 3 2" xfId="1231" xr:uid="{00000000-0005-0000-0000-0000CF040000}"/>
    <cellStyle name="Normal 4 6 2 3 3 3" xfId="1232" xr:uid="{00000000-0005-0000-0000-0000D0040000}"/>
    <cellStyle name="Normal 4 6 2 3 4" xfId="1233" xr:uid="{00000000-0005-0000-0000-0000D1040000}"/>
    <cellStyle name="Normal 4 6 2 3 4 2" xfId="1234" xr:uid="{00000000-0005-0000-0000-0000D2040000}"/>
    <cellStyle name="Normal 4 6 2 3 5" xfId="1235" xr:uid="{00000000-0005-0000-0000-0000D3040000}"/>
    <cellStyle name="Normal 4 6 2 3 6" xfId="1236" xr:uid="{00000000-0005-0000-0000-0000D4040000}"/>
    <cellStyle name="Normal 4 6 2 4" xfId="1237" xr:uid="{00000000-0005-0000-0000-0000D5040000}"/>
    <cellStyle name="Normal 4 6 2 4 2" xfId="1238" xr:uid="{00000000-0005-0000-0000-0000D6040000}"/>
    <cellStyle name="Normal 4 6 2 4 2 2" xfId="1239" xr:uid="{00000000-0005-0000-0000-0000D7040000}"/>
    <cellStyle name="Normal 4 6 2 4 2 3" xfId="1240" xr:uid="{00000000-0005-0000-0000-0000D8040000}"/>
    <cellStyle name="Normal 4 6 2 4 3" xfId="1241" xr:uid="{00000000-0005-0000-0000-0000D9040000}"/>
    <cellStyle name="Normal 4 6 2 4 3 2" xfId="1242" xr:uid="{00000000-0005-0000-0000-0000DA040000}"/>
    <cellStyle name="Normal 4 6 2 4 3 3" xfId="1243" xr:uid="{00000000-0005-0000-0000-0000DB040000}"/>
    <cellStyle name="Normal 4 6 2 4 4" xfId="1244" xr:uid="{00000000-0005-0000-0000-0000DC040000}"/>
    <cellStyle name="Normal 4 6 2 4 4 2" xfId="1245" xr:uid="{00000000-0005-0000-0000-0000DD040000}"/>
    <cellStyle name="Normal 4 6 2 4 5" xfId="1246" xr:uid="{00000000-0005-0000-0000-0000DE040000}"/>
    <cellStyle name="Normal 4 6 2 4 6" xfId="1247" xr:uid="{00000000-0005-0000-0000-0000DF040000}"/>
    <cellStyle name="Normal 4 6 2 5" xfId="1248" xr:uid="{00000000-0005-0000-0000-0000E0040000}"/>
    <cellStyle name="Normal 4 6 2 5 2" xfId="1249" xr:uid="{00000000-0005-0000-0000-0000E1040000}"/>
    <cellStyle name="Normal 4 6 2 5 3" xfId="1250" xr:uid="{00000000-0005-0000-0000-0000E2040000}"/>
    <cellStyle name="Normal 4 6 2 6" xfId="1251" xr:uid="{00000000-0005-0000-0000-0000E3040000}"/>
    <cellStyle name="Normal 4 6 2 6 2" xfId="1252" xr:uid="{00000000-0005-0000-0000-0000E4040000}"/>
    <cellStyle name="Normal 4 6 2 6 3" xfId="1253" xr:uid="{00000000-0005-0000-0000-0000E5040000}"/>
    <cellStyle name="Normal 4 6 2 7" xfId="1254" xr:uid="{00000000-0005-0000-0000-0000E6040000}"/>
    <cellStyle name="Normal 4 6 2 7 2" xfId="1255" xr:uid="{00000000-0005-0000-0000-0000E7040000}"/>
    <cellStyle name="Normal 4 6 2 8" xfId="1256" xr:uid="{00000000-0005-0000-0000-0000E8040000}"/>
    <cellStyle name="Normal 4 6 2 9" xfId="1257" xr:uid="{00000000-0005-0000-0000-0000E9040000}"/>
    <cellStyle name="Normal 4 6 3" xfId="1258" xr:uid="{00000000-0005-0000-0000-0000EA040000}"/>
    <cellStyle name="Normal 4 6 3 2" xfId="1259" xr:uid="{00000000-0005-0000-0000-0000EB040000}"/>
    <cellStyle name="Normal 4 6 3 2 2" xfId="1260" xr:uid="{00000000-0005-0000-0000-0000EC040000}"/>
    <cellStyle name="Normal 4 6 3 2 2 2" xfId="1261" xr:uid="{00000000-0005-0000-0000-0000ED040000}"/>
    <cellStyle name="Normal 4 6 3 2 2 3" xfId="1262" xr:uid="{00000000-0005-0000-0000-0000EE040000}"/>
    <cellStyle name="Normal 4 6 3 2 3" xfId="1263" xr:uid="{00000000-0005-0000-0000-0000EF040000}"/>
    <cellStyle name="Normal 4 6 3 2 3 2" xfId="1264" xr:uid="{00000000-0005-0000-0000-0000F0040000}"/>
    <cellStyle name="Normal 4 6 3 2 3 3" xfId="1265" xr:uid="{00000000-0005-0000-0000-0000F1040000}"/>
    <cellStyle name="Normal 4 6 3 2 4" xfId="1266" xr:uid="{00000000-0005-0000-0000-0000F2040000}"/>
    <cellStyle name="Normal 4 6 3 2 4 2" xfId="1267" xr:uid="{00000000-0005-0000-0000-0000F3040000}"/>
    <cellStyle name="Normal 4 6 3 2 5" xfId="1268" xr:uid="{00000000-0005-0000-0000-0000F4040000}"/>
    <cellStyle name="Normal 4 6 3 2 6" xfId="1269" xr:uid="{00000000-0005-0000-0000-0000F5040000}"/>
    <cellStyle name="Normal 4 6 3 3" xfId="1270" xr:uid="{00000000-0005-0000-0000-0000F6040000}"/>
    <cellStyle name="Normal 4 6 3 3 2" xfId="1271" xr:uid="{00000000-0005-0000-0000-0000F7040000}"/>
    <cellStyle name="Normal 4 6 3 3 2 2" xfId="1272" xr:uid="{00000000-0005-0000-0000-0000F8040000}"/>
    <cellStyle name="Normal 4 6 3 3 2 3" xfId="1273" xr:uid="{00000000-0005-0000-0000-0000F9040000}"/>
    <cellStyle name="Normal 4 6 3 3 3" xfId="1274" xr:uid="{00000000-0005-0000-0000-0000FA040000}"/>
    <cellStyle name="Normal 4 6 3 3 3 2" xfId="1275" xr:uid="{00000000-0005-0000-0000-0000FB040000}"/>
    <cellStyle name="Normal 4 6 3 3 3 3" xfId="1276" xr:uid="{00000000-0005-0000-0000-0000FC040000}"/>
    <cellStyle name="Normal 4 6 3 3 4" xfId="1277" xr:uid="{00000000-0005-0000-0000-0000FD040000}"/>
    <cellStyle name="Normal 4 6 3 3 4 2" xfId="1278" xr:uid="{00000000-0005-0000-0000-0000FE040000}"/>
    <cellStyle name="Normal 4 6 3 3 5" xfId="1279" xr:uid="{00000000-0005-0000-0000-0000FF040000}"/>
    <cellStyle name="Normal 4 6 3 3 6" xfId="1280" xr:uid="{00000000-0005-0000-0000-000000050000}"/>
    <cellStyle name="Normal 4 6 3 4" xfId="1281" xr:uid="{00000000-0005-0000-0000-000001050000}"/>
    <cellStyle name="Normal 4 6 3 4 2" xfId="1282" xr:uid="{00000000-0005-0000-0000-000002050000}"/>
    <cellStyle name="Normal 4 6 3 4 2 2" xfId="1283" xr:uid="{00000000-0005-0000-0000-000003050000}"/>
    <cellStyle name="Normal 4 6 3 4 2 3" xfId="1284" xr:uid="{00000000-0005-0000-0000-000004050000}"/>
    <cellStyle name="Normal 4 6 3 4 3" xfId="1285" xr:uid="{00000000-0005-0000-0000-000005050000}"/>
    <cellStyle name="Normal 4 6 3 4 3 2" xfId="1286" xr:uid="{00000000-0005-0000-0000-000006050000}"/>
    <cellStyle name="Normal 4 6 3 4 3 3" xfId="1287" xr:uid="{00000000-0005-0000-0000-000007050000}"/>
    <cellStyle name="Normal 4 6 3 4 4" xfId="1288" xr:uid="{00000000-0005-0000-0000-000008050000}"/>
    <cellStyle name="Normal 4 6 3 4 4 2" xfId="1289" xr:uid="{00000000-0005-0000-0000-000009050000}"/>
    <cellStyle name="Normal 4 6 3 4 5" xfId="1290" xr:uid="{00000000-0005-0000-0000-00000A050000}"/>
    <cellStyle name="Normal 4 6 3 4 6" xfId="1291" xr:uid="{00000000-0005-0000-0000-00000B050000}"/>
    <cellStyle name="Normal 4 6 3 5" xfId="1292" xr:uid="{00000000-0005-0000-0000-00000C050000}"/>
    <cellStyle name="Normal 4 6 3 5 2" xfId="1293" xr:uid="{00000000-0005-0000-0000-00000D050000}"/>
    <cellStyle name="Normal 4 6 3 5 3" xfId="1294" xr:uid="{00000000-0005-0000-0000-00000E050000}"/>
    <cellStyle name="Normal 4 6 3 6" xfId="1295" xr:uid="{00000000-0005-0000-0000-00000F050000}"/>
    <cellStyle name="Normal 4 6 3 6 2" xfId="1296" xr:uid="{00000000-0005-0000-0000-000010050000}"/>
    <cellStyle name="Normal 4 6 3 6 3" xfId="1297" xr:uid="{00000000-0005-0000-0000-000011050000}"/>
    <cellStyle name="Normal 4 6 3 7" xfId="1298" xr:uid="{00000000-0005-0000-0000-000012050000}"/>
    <cellStyle name="Normal 4 6 3 7 2" xfId="1299" xr:uid="{00000000-0005-0000-0000-000013050000}"/>
    <cellStyle name="Normal 4 6 3 8" xfId="1300" xr:uid="{00000000-0005-0000-0000-000014050000}"/>
    <cellStyle name="Normal 4 6 3 9" xfId="1301" xr:uid="{00000000-0005-0000-0000-000015050000}"/>
    <cellStyle name="Normal 4 6 4" xfId="1302" xr:uid="{00000000-0005-0000-0000-000016050000}"/>
    <cellStyle name="Normal 4 6 4 2" xfId="1303" xr:uid="{00000000-0005-0000-0000-000017050000}"/>
    <cellStyle name="Normal 4 6 4 2 2" xfId="1304" xr:uid="{00000000-0005-0000-0000-000018050000}"/>
    <cellStyle name="Normal 4 6 4 2 3" xfId="1305" xr:uid="{00000000-0005-0000-0000-000019050000}"/>
    <cellStyle name="Normal 4 6 4 3" xfId="1306" xr:uid="{00000000-0005-0000-0000-00001A050000}"/>
    <cellStyle name="Normal 4 6 4 3 2" xfId="1307" xr:uid="{00000000-0005-0000-0000-00001B050000}"/>
    <cellStyle name="Normal 4 6 4 3 3" xfId="1308" xr:uid="{00000000-0005-0000-0000-00001C050000}"/>
    <cellStyle name="Normal 4 6 4 4" xfId="1309" xr:uid="{00000000-0005-0000-0000-00001D050000}"/>
    <cellStyle name="Normal 4 6 4 4 2" xfId="1310" xr:uid="{00000000-0005-0000-0000-00001E050000}"/>
    <cellStyle name="Normal 4 6 4 5" xfId="1311" xr:uid="{00000000-0005-0000-0000-00001F050000}"/>
    <cellStyle name="Normal 4 6 4 6" xfId="1312" xr:uid="{00000000-0005-0000-0000-000020050000}"/>
    <cellStyle name="Normal 4 6 5" xfId="1313" xr:uid="{00000000-0005-0000-0000-000021050000}"/>
    <cellStyle name="Normal 4 6 5 2" xfId="1314" xr:uid="{00000000-0005-0000-0000-000022050000}"/>
    <cellStyle name="Normal 4 6 5 2 2" xfId="1315" xr:uid="{00000000-0005-0000-0000-000023050000}"/>
    <cellStyle name="Normal 4 6 5 2 3" xfId="1316" xr:uid="{00000000-0005-0000-0000-000024050000}"/>
    <cellStyle name="Normal 4 6 5 3" xfId="1317" xr:uid="{00000000-0005-0000-0000-000025050000}"/>
    <cellStyle name="Normal 4 6 5 3 2" xfId="1318" xr:uid="{00000000-0005-0000-0000-000026050000}"/>
    <cellStyle name="Normal 4 6 5 3 3" xfId="1319" xr:uid="{00000000-0005-0000-0000-000027050000}"/>
    <cellStyle name="Normal 4 6 5 4" xfId="1320" xr:uid="{00000000-0005-0000-0000-000028050000}"/>
    <cellStyle name="Normal 4 6 5 4 2" xfId="1321" xr:uid="{00000000-0005-0000-0000-000029050000}"/>
    <cellStyle name="Normal 4 6 5 5" xfId="1322" xr:uid="{00000000-0005-0000-0000-00002A050000}"/>
    <cellStyle name="Normal 4 6 5 6" xfId="1323" xr:uid="{00000000-0005-0000-0000-00002B050000}"/>
    <cellStyle name="Normal 4 6 6" xfId="1324" xr:uid="{00000000-0005-0000-0000-00002C050000}"/>
    <cellStyle name="Normal 4 6 6 2" xfId="1325" xr:uid="{00000000-0005-0000-0000-00002D050000}"/>
    <cellStyle name="Normal 4 6 6 2 2" xfId="1326" xr:uid="{00000000-0005-0000-0000-00002E050000}"/>
    <cellStyle name="Normal 4 6 6 2 3" xfId="1327" xr:uid="{00000000-0005-0000-0000-00002F050000}"/>
    <cellStyle name="Normal 4 6 6 3" xfId="1328" xr:uid="{00000000-0005-0000-0000-000030050000}"/>
    <cellStyle name="Normal 4 6 6 3 2" xfId="1329" xr:uid="{00000000-0005-0000-0000-000031050000}"/>
    <cellStyle name="Normal 4 6 6 3 3" xfId="1330" xr:uid="{00000000-0005-0000-0000-000032050000}"/>
    <cellStyle name="Normal 4 6 6 4" xfId="1331" xr:uid="{00000000-0005-0000-0000-000033050000}"/>
    <cellStyle name="Normal 4 6 6 4 2" xfId="1332" xr:uid="{00000000-0005-0000-0000-000034050000}"/>
    <cellStyle name="Normal 4 6 6 5" xfId="1333" xr:uid="{00000000-0005-0000-0000-000035050000}"/>
    <cellStyle name="Normal 4 6 6 6" xfId="1334" xr:uid="{00000000-0005-0000-0000-000036050000}"/>
    <cellStyle name="Normal 4 6 7" xfId="1335" xr:uid="{00000000-0005-0000-0000-000037050000}"/>
    <cellStyle name="Normal 4 6 7 2" xfId="1336" xr:uid="{00000000-0005-0000-0000-000038050000}"/>
    <cellStyle name="Normal 4 6 7 2 2" xfId="1337" xr:uid="{00000000-0005-0000-0000-000039050000}"/>
    <cellStyle name="Normal 4 6 7 2 3" xfId="1338" xr:uid="{00000000-0005-0000-0000-00003A050000}"/>
    <cellStyle name="Normal 4 6 7 3" xfId="1339" xr:uid="{00000000-0005-0000-0000-00003B050000}"/>
    <cellStyle name="Normal 4 6 7 3 2" xfId="1340" xr:uid="{00000000-0005-0000-0000-00003C050000}"/>
    <cellStyle name="Normal 4 6 7 4" xfId="1341" xr:uid="{00000000-0005-0000-0000-00003D050000}"/>
    <cellStyle name="Normal 4 6 7 5" xfId="1342" xr:uid="{00000000-0005-0000-0000-00003E050000}"/>
    <cellStyle name="Normal 4 6 8" xfId="1343" xr:uid="{00000000-0005-0000-0000-00003F050000}"/>
    <cellStyle name="Normal 4 6 8 2" xfId="1344" xr:uid="{00000000-0005-0000-0000-000040050000}"/>
    <cellStyle name="Normal 4 6 8 2 2" xfId="1345" xr:uid="{00000000-0005-0000-0000-000041050000}"/>
    <cellStyle name="Normal 4 6 8 3" xfId="1346" xr:uid="{00000000-0005-0000-0000-000042050000}"/>
    <cellStyle name="Normal 4 6 8 4" xfId="1347" xr:uid="{00000000-0005-0000-0000-000043050000}"/>
    <cellStyle name="Normal 4 6 9" xfId="1348" xr:uid="{00000000-0005-0000-0000-000044050000}"/>
    <cellStyle name="Normal 4 6 9 2" xfId="1349" xr:uid="{00000000-0005-0000-0000-000045050000}"/>
    <cellStyle name="Normal 4 6 9 2 2" xfId="1350" xr:uid="{00000000-0005-0000-0000-000046050000}"/>
    <cellStyle name="Normal 4 6 9 3" xfId="1351" xr:uid="{00000000-0005-0000-0000-000047050000}"/>
    <cellStyle name="Normal 4 6 9 4" xfId="1352" xr:uid="{00000000-0005-0000-0000-000048050000}"/>
    <cellStyle name="Normal 4 7" xfId="1353" xr:uid="{00000000-0005-0000-0000-000049050000}"/>
    <cellStyle name="Normal 4 7 2" xfId="1354" xr:uid="{00000000-0005-0000-0000-00004A050000}"/>
    <cellStyle name="Normal 4 7 2 2" xfId="1355" xr:uid="{00000000-0005-0000-0000-00004B050000}"/>
    <cellStyle name="Normal 4 7 2 2 2" xfId="1356" xr:uid="{00000000-0005-0000-0000-00004C050000}"/>
    <cellStyle name="Normal 4 7 2 2 3" xfId="1357" xr:uid="{00000000-0005-0000-0000-00004D050000}"/>
    <cellStyle name="Normal 4 7 2 3" xfId="1358" xr:uid="{00000000-0005-0000-0000-00004E050000}"/>
    <cellStyle name="Normal 4 7 2 3 2" xfId="1359" xr:uid="{00000000-0005-0000-0000-00004F050000}"/>
    <cellStyle name="Normal 4 7 2 3 3" xfId="1360" xr:uid="{00000000-0005-0000-0000-000050050000}"/>
    <cellStyle name="Normal 4 7 2 4" xfId="1361" xr:uid="{00000000-0005-0000-0000-000051050000}"/>
    <cellStyle name="Normal 4 7 2 4 2" xfId="1362" xr:uid="{00000000-0005-0000-0000-000052050000}"/>
    <cellStyle name="Normal 4 7 2 5" xfId="1363" xr:uid="{00000000-0005-0000-0000-000053050000}"/>
    <cellStyle name="Normal 4 7 2 6" xfId="1364" xr:uid="{00000000-0005-0000-0000-000054050000}"/>
    <cellStyle name="Normal 4 7 3" xfId="1365" xr:uid="{00000000-0005-0000-0000-000055050000}"/>
    <cellStyle name="Normal 4 7 3 2" xfId="1366" xr:uid="{00000000-0005-0000-0000-000056050000}"/>
    <cellStyle name="Normal 4 7 3 2 2" xfId="1367" xr:uid="{00000000-0005-0000-0000-000057050000}"/>
    <cellStyle name="Normal 4 7 3 2 3" xfId="1368" xr:uid="{00000000-0005-0000-0000-000058050000}"/>
    <cellStyle name="Normal 4 7 3 3" xfId="1369" xr:uid="{00000000-0005-0000-0000-000059050000}"/>
    <cellStyle name="Normal 4 7 3 3 2" xfId="1370" xr:uid="{00000000-0005-0000-0000-00005A050000}"/>
    <cellStyle name="Normal 4 7 3 3 3" xfId="1371" xr:uid="{00000000-0005-0000-0000-00005B050000}"/>
    <cellStyle name="Normal 4 7 3 4" xfId="1372" xr:uid="{00000000-0005-0000-0000-00005C050000}"/>
    <cellStyle name="Normal 4 7 3 4 2" xfId="1373" xr:uid="{00000000-0005-0000-0000-00005D050000}"/>
    <cellStyle name="Normal 4 7 3 5" xfId="1374" xr:uid="{00000000-0005-0000-0000-00005E050000}"/>
    <cellStyle name="Normal 4 7 3 6" xfId="1375" xr:uid="{00000000-0005-0000-0000-00005F050000}"/>
    <cellStyle name="Normal 4 7 4" xfId="1376" xr:uid="{00000000-0005-0000-0000-000060050000}"/>
    <cellStyle name="Normal 4 7 4 2" xfId="1377" xr:uid="{00000000-0005-0000-0000-000061050000}"/>
    <cellStyle name="Normal 4 7 4 2 2" xfId="1378" xr:uid="{00000000-0005-0000-0000-000062050000}"/>
    <cellStyle name="Normal 4 7 4 2 3" xfId="1379" xr:uid="{00000000-0005-0000-0000-000063050000}"/>
    <cellStyle name="Normal 4 7 4 3" xfId="1380" xr:uid="{00000000-0005-0000-0000-000064050000}"/>
    <cellStyle name="Normal 4 7 4 3 2" xfId="1381" xr:uid="{00000000-0005-0000-0000-000065050000}"/>
    <cellStyle name="Normal 4 7 4 3 3" xfId="1382" xr:uid="{00000000-0005-0000-0000-000066050000}"/>
    <cellStyle name="Normal 4 7 4 4" xfId="1383" xr:uid="{00000000-0005-0000-0000-000067050000}"/>
    <cellStyle name="Normal 4 7 4 4 2" xfId="1384" xr:uid="{00000000-0005-0000-0000-000068050000}"/>
    <cellStyle name="Normal 4 7 4 5" xfId="1385" xr:uid="{00000000-0005-0000-0000-000069050000}"/>
    <cellStyle name="Normal 4 7 4 6" xfId="1386" xr:uid="{00000000-0005-0000-0000-00006A050000}"/>
    <cellStyle name="Normal 4 7 5" xfId="1387" xr:uid="{00000000-0005-0000-0000-00006B050000}"/>
    <cellStyle name="Normal 4 7 5 2" xfId="1388" xr:uid="{00000000-0005-0000-0000-00006C050000}"/>
    <cellStyle name="Normal 4 7 5 2 2" xfId="1389" xr:uid="{00000000-0005-0000-0000-00006D050000}"/>
    <cellStyle name="Normal 4 7 5 3" xfId="1390" xr:uid="{00000000-0005-0000-0000-00006E050000}"/>
    <cellStyle name="Normal 4 7 5 4" xfId="1391" xr:uid="{00000000-0005-0000-0000-00006F050000}"/>
    <cellStyle name="Normal 4 7 6" xfId="1392" xr:uid="{00000000-0005-0000-0000-000070050000}"/>
    <cellStyle name="Normal 4 7 6 2" xfId="1393" xr:uid="{00000000-0005-0000-0000-000071050000}"/>
    <cellStyle name="Normal 4 7 6 3" xfId="1394" xr:uid="{00000000-0005-0000-0000-000072050000}"/>
    <cellStyle name="Normal 4 7 7" xfId="1395" xr:uid="{00000000-0005-0000-0000-000073050000}"/>
    <cellStyle name="Normal 4 7 7 2" xfId="1396" xr:uid="{00000000-0005-0000-0000-000074050000}"/>
    <cellStyle name="Normal 4 7 8" xfId="1397" xr:uid="{00000000-0005-0000-0000-000075050000}"/>
    <cellStyle name="Normal 4 7 9" xfId="1398" xr:uid="{00000000-0005-0000-0000-000076050000}"/>
    <cellStyle name="Normal 4 8" xfId="1399" xr:uid="{00000000-0005-0000-0000-000077050000}"/>
    <cellStyle name="Normal 4 8 2" xfId="1400" xr:uid="{00000000-0005-0000-0000-000078050000}"/>
    <cellStyle name="Normal 4 8 2 2" xfId="1401" xr:uid="{00000000-0005-0000-0000-000079050000}"/>
    <cellStyle name="Normal 4 8 2 2 2" xfId="1402" xr:uid="{00000000-0005-0000-0000-00007A050000}"/>
    <cellStyle name="Normal 4 8 2 2 3" xfId="1403" xr:uid="{00000000-0005-0000-0000-00007B050000}"/>
    <cellStyle name="Normal 4 8 2 3" xfId="1404" xr:uid="{00000000-0005-0000-0000-00007C050000}"/>
    <cellStyle name="Normal 4 8 2 3 2" xfId="1405" xr:uid="{00000000-0005-0000-0000-00007D050000}"/>
    <cellStyle name="Normal 4 8 2 3 3" xfId="1406" xr:uid="{00000000-0005-0000-0000-00007E050000}"/>
    <cellStyle name="Normal 4 8 2 4" xfId="1407" xr:uid="{00000000-0005-0000-0000-00007F050000}"/>
    <cellStyle name="Normal 4 8 2 4 2" xfId="1408" xr:uid="{00000000-0005-0000-0000-000080050000}"/>
    <cellStyle name="Normal 4 8 2 5" xfId="1409" xr:uid="{00000000-0005-0000-0000-000081050000}"/>
    <cellStyle name="Normal 4 8 2 6" xfId="1410" xr:uid="{00000000-0005-0000-0000-000082050000}"/>
    <cellStyle name="Normal 4 8 3" xfId="1411" xr:uid="{00000000-0005-0000-0000-000083050000}"/>
    <cellStyle name="Normal 4 8 3 2" xfId="1412" xr:uid="{00000000-0005-0000-0000-000084050000}"/>
    <cellStyle name="Normal 4 8 3 2 2" xfId="1413" xr:uid="{00000000-0005-0000-0000-000085050000}"/>
    <cellStyle name="Normal 4 8 3 2 3" xfId="1414" xr:uid="{00000000-0005-0000-0000-000086050000}"/>
    <cellStyle name="Normal 4 8 3 3" xfId="1415" xr:uid="{00000000-0005-0000-0000-000087050000}"/>
    <cellStyle name="Normal 4 8 3 3 2" xfId="1416" xr:uid="{00000000-0005-0000-0000-000088050000}"/>
    <cellStyle name="Normal 4 8 3 3 3" xfId="1417" xr:uid="{00000000-0005-0000-0000-000089050000}"/>
    <cellStyle name="Normal 4 8 3 4" xfId="1418" xr:uid="{00000000-0005-0000-0000-00008A050000}"/>
    <cellStyle name="Normal 4 8 3 4 2" xfId="1419" xr:uid="{00000000-0005-0000-0000-00008B050000}"/>
    <cellStyle name="Normal 4 8 3 5" xfId="1420" xr:uid="{00000000-0005-0000-0000-00008C050000}"/>
    <cellStyle name="Normal 4 8 3 6" xfId="1421" xr:uid="{00000000-0005-0000-0000-00008D050000}"/>
    <cellStyle name="Normal 4 8 4" xfId="1422" xr:uid="{00000000-0005-0000-0000-00008E050000}"/>
    <cellStyle name="Normal 4 8 4 2" xfId="1423" xr:uid="{00000000-0005-0000-0000-00008F050000}"/>
    <cellStyle name="Normal 4 8 4 2 2" xfId="1424" xr:uid="{00000000-0005-0000-0000-000090050000}"/>
    <cellStyle name="Normal 4 8 4 2 3" xfId="1425" xr:uid="{00000000-0005-0000-0000-000091050000}"/>
    <cellStyle name="Normal 4 8 4 3" xfId="1426" xr:uid="{00000000-0005-0000-0000-000092050000}"/>
    <cellStyle name="Normal 4 8 4 3 2" xfId="1427" xr:uid="{00000000-0005-0000-0000-000093050000}"/>
    <cellStyle name="Normal 4 8 4 3 3" xfId="1428" xr:uid="{00000000-0005-0000-0000-000094050000}"/>
    <cellStyle name="Normal 4 8 4 4" xfId="1429" xr:uid="{00000000-0005-0000-0000-000095050000}"/>
    <cellStyle name="Normal 4 8 4 4 2" xfId="1430" xr:uid="{00000000-0005-0000-0000-000096050000}"/>
    <cellStyle name="Normal 4 8 4 5" xfId="1431" xr:uid="{00000000-0005-0000-0000-000097050000}"/>
    <cellStyle name="Normal 4 8 4 6" xfId="1432" xr:uid="{00000000-0005-0000-0000-000098050000}"/>
    <cellStyle name="Normal 4 8 5" xfId="1433" xr:uid="{00000000-0005-0000-0000-000099050000}"/>
    <cellStyle name="Normal 4 8 5 2" xfId="1434" xr:uid="{00000000-0005-0000-0000-00009A050000}"/>
    <cellStyle name="Normal 4 8 5 3" xfId="1435" xr:uid="{00000000-0005-0000-0000-00009B050000}"/>
    <cellStyle name="Normal 4 8 6" xfId="1436" xr:uid="{00000000-0005-0000-0000-00009C050000}"/>
    <cellStyle name="Normal 4 8 6 2" xfId="1437" xr:uid="{00000000-0005-0000-0000-00009D050000}"/>
    <cellStyle name="Normal 4 8 6 3" xfId="1438" xr:uid="{00000000-0005-0000-0000-00009E050000}"/>
    <cellStyle name="Normal 4 8 7" xfId="1439" xr:uid="{00000000-0005-0000-0000-00009F050000}"/>
    <cellStyle name="Normal 4 8 7 2" xfId="1440" xr:uid="{00000000-0005-0000-0000-0000A0050000}"/>
    <cellStyle name="Normal 4 8 8" xfId="1441" xr:uid="{00000000-0005-0000-0000-0000A1050000}"/>
    <cellStyle name="Normal 4 8 8 2" xfId="1442" xr:uid="{00000000-0005-0000-0000-0000A2050000}"/>
    <cellStyle name="Normal 4 8 9" xfId="1443" xr:uid="{00000000-0005-0000-0000-0000A3050000}"/>
    <cellStyle name="Normal 4 9" xfId="1444" xr:uid="{00000000-0005-0000-0000-0000A4050000}"/>
    <cellStyle name="Normal 4 9 2" xfId="1445" xr:uid="{00000000-0005-0000-0000-0000A5050000}"/>
    <cellStyle name="Normal 4 9 2 2" xfId="1446" xr:uid="{00000000-0005-0000-0000-0000A6050000}"/>
    <cellStyle name="Normal 4 9 2 2 2" xfId="1447" xr:uid="{00000000-0005-0000-0000-0000A7050000}"/>
    <cellStyle name="Normal 4 9 2 2 3" xfId="1448" xr:uid="{00000000-0005-0000-0000-0000A8050000}"/>
    <cellStyle name="Normal 4 9 2 3" xfId="1449" xr:uid="{00000000-0005-0000-0000-0000A9050000}"/>
    <cellStyle name="Normal 4 9 2 3 2" xfId="1450" xr:uid="{00000000-0005-0000-0000-0000AA050000}"/>
    <cellStyle name="Normal 4 9 2 3 3" xfId="1451" xr:uid="{00000000-0005-0000-0000-0000AB050000}"/>
    <cellStyle name="Normal 4 9 2 4" xfId="1452" xr:uid="{00000000-0005-0000-0000-0000AC050000}"/>
    <cellStyle name="Normal 4 9 2 4 2" xfId="1453" xr:uid="{00000000-0005-0000-0000-0000AD050000}"/>
    <cellStyle name="Normal 4 9 2 5" xfId="1454" xr:uid="{00000000-0005-0000-0000-0000AE050000}"/>
    <cellStyle name="Normal 4 9 2 6" xfId="1455" xr:uid="{00000000-0005-0000-0000-0000AF050000}"/>
    <cellStyle name="Normal 4 9 3" xfId="1456" xr:uid="{00000000-0005-0000-0000-0000B0050000}"/>
    <cellStyle name="Normal 4 9 3 2" xfId="1457" xr:uid="{00000000-0005-0000-0000-0000B1050000}"/>
    <cellStyle name="Normal 4 9 3 2 2" xfId="1458" xr:uid="{00000000-0005-0000-0000-0000B2050000}"/>
    <cellStyle name="Normal 4 9 3 2 3" xfId="1459" xr:uid="{00000000-0005-0000-0000-0000B3050000}"/>
    <cellStyle name="Normal 4 9 3 3" xfId="1460" xr:uid="{00000000-0005-0000-0000-0000B4050000}"/>
    <cellStyle name="Normal 4 9 3 3 2" xfId="1461" xr:uid="{00000000-0005-0000-0000-0000B5050000}"/>
    <cellStyle name="Normal 4 9 3 3 3" xfId="1462" xr:uid="{00000000-0005-0000-0000-0000B6050000}"/>
    <cellStyle name="Normal 4 9 3 4" xfId="1463" xr:uid="{00000000-0005-0000-0000-0000B7050000}"/>
    <cellStyle name="Normal 4 9 3 4 2" xfId="1464" xr:uid="{00000000-0005-0000-0000-0000B8050000}"/>
    <cellStyle name="Normal 4 9 3 5" xfId="1465" xr:uid="{00000000-0005-0000-0000-0000B9050000}"/>
    <cellStyle name="Normal 4 9 3 6" xfId="1466" xr:uid="{00000000-0005-0000-0000-0000BA050000}"/>
    <cellStyle name="Normal 4 9 4" xfId="1467" xr:uid="{00000000-0005-0000-0000-0000BB050000}"/>
    <cellStyle name="Normal 4 9 4 2" xfId="1468" xr:uid="{00000000-0005-0000-0000-0000BC050000}"/>
    <cellStyle name="Normal 4 9 4 3" xfId="1469" xr:uid="{00000000-0005-0000-0000-0000BD050000}"/>
    <cellStyle name="Normal 4 9 5" xfId="1470" xr:uid="{00000000-0005-0000-0000-0000BE050000}"/>
    <cellStyle name="Normal 4 9 5 2" xfId="1471" xr:uid="{00000000-0005-0000-0000-0000BF050000}"/>
    <cellStyle name="Normal 4 9 5 3" xfId="1472" xr:uid="{00000000-0005-0000-0000-0000C0050000}"/>
    <cellStyle name="Normal 4 9 6" xfId="1473" xr:uid="{00000000-0005-0000-0000-0000C1050000}"/>
    <cellStyle name="Normal 4 9 6 2" xfId="1474" xr:uid="{00000000-0005-0000-0000-0000C2050000}"/>
    <cellStyle name="Normal 4 9 7" xfId="1475" xr:uid="{00000000-0005-0000-0000-0000C3050000}"/>
    <cellStyle name="Normal 4 9 8" xfId="1476" xr:uid="{00000000-0005-0000-0000-0000C4050000}"/>
    <cellStyle name="Normal 5" xfId="1477" xr:uid="{00000000-0005-0000-0000-0000C5050000}"/>
    <cellStyle name="Normal 5 2" xfId="1478" xr:uid="{00000000-0005-0000-0000-0000C6050000}"/>
    <cellStyle name="Normal 5 2 2" xfId="1479" xr:uid="{00000000-0005-0000-0000-0000C7050000}"/>
    <cellStyle name="Normal 5 3" xfId="1480" xr:uid="{00000000-0005-0000-0000-0000C8050000}"/>
    <cellStyle name="Normal 5 4" xfId="1481" xr:uid="{00000000-0005-0000-0000-0000C9050000}"/>
    <cellStyle name="Normal 5 4 2" xfId="1482" xr:uid="{00000000-0005-0000-0000-0000CA050000}"/>
    <cellStyle name="Normal 5 5" xfId="1483" xr:uid="{00000000-0005-0000-0000-0000CB050000}"/>
    <cellStyle name="Normal 5 5 2" xfId="1484" xr:uid="{00000000-0005-0000-0000-0000CC050000}"/>
    <cellStyle name="Normal 5 5 3" xfId="1485" xr:uid="{00000000-0005-0000-0000-0000CD050000}"/>
    <cellStyle name="Normal 6" xfId="1486" xr:uid="{00000000-0005-0000-0000-0000CE050000}"/>
    <cellStyle name="Normal 6 10" xfId="1487" xr:uid="{00000000-0005-0000-0000-0000CF050000}"/>
    <cellStyle name="Normal 6 10 2" xfId="1488" xr:uid="{00000000-0005-0000-0000-0000D0050000}"/>
    <cellStyle name="Normal 6 11" xfId="1489" xr:uid="{00000000-0005-0000-0000-0000D1050000}"/>
    <cellStyle name="Normal 6 12" xfId="1490" xr:uid="{00000000-0005-0000-0000-0000D2050000}"/>
    <cellStyle name="Normal 6 13" xfId="1491" xr:uid="{00000000-0005-0000-0000-0000D3050000}"/>
    <cellStyle name="Normal 6 2" xfId="1492" xr:uid="{00000000-0005-0000-0000-0000D4050000}"/>
    <cellStyle name="Normal 6 2 2" xfId="1493" xr:uid="{00000000-0005-0000-0000-0000D5050000}"/>
    <cellStyle name="Normal 6 2 2 2" xfId="1494" xr:uid="{00000000-0005-0000-0000-0000D6050000}"/>
    <cellStyle name="Normal 6 2 2 2 2" xfId="1495" xr:uid="{00000000-0005-0000-0000-0000D7050000}"/>
    <cellStyle name="Normal 6 2 2 2 3" xfId="1496" xr:uid="{00000000-0005-0000-0000-0000D8050000}"/>
    <cellStyle name="Normal 6 2 2 3" xfId="1497" xr:uid="{00000000-0005-0000-0000-0000D9050000}"/>
    <cellStyle name="Normal 6 2 2 3 2" xfId="1498" xr:uid="{00000000-0005-0000-0000-0000DA050000}"/>
    <cellStyle name="Normal 6 2 2 3 3" xfId="1499" xr:uid="{00000000-0005-0000-0000-0000DB050000}"/>
    <cellStyle name="Normal 6 2 2 4" xfId="1500" xr:uid="{00000000-0005-0000-0000-0000DC050000}"/>
    <cellStyle name="Normal 6 2 2 4 2" xfId="1501" xr:uid="{00000000-0005-0000-0000-0000DD050000}"/>
    <cellStyle name="Normal 6 2 2 5" xfId="1502" xr:uid="{00000000-0005-0000-0000-0000DE050000}"/>
    <cellStyle name="Normal 6 2 2 6" xfId="1503" xr:uid="{00000000-0005-0000-0000-0000DF050000}"/>
    <cellStyle name="Normal 6 2 3" xfId="1504" xr:uid="{00000000-0005-0000-0000-0000E0050000}"/>
    <cellStyle name="Normal 6 2 3 2" xfId="1505" xr:uid="{00000000-0005-0000-0000-0000E1050000}"/>
    <cellStyle name="Normal 6 2 3 2 2" xfId="1506" xr:uid="{00000000-0005-0000-0000-0000E2050000}"/>
    <cellStyle name="Normal 6 2 3 2 3" xfId="1507" xr:uid="{00000000-0005-0000-0000-0000E3050000}"/>
    <cellStyle name="Normal 6 2 3 3" xfId="1508" xr:uid="{00000000-0005-0000-0000-0000E4050000}"/>
    <cellStyle name="Normal 6 2 3 3 2" xfId="1509" xr:uid="{00000000-0005-0000-0000-0000E5050000}"/>
    <cellStyle name="Normal 6 2 3 3 3" xfId="1510" xr:uid="{00000000-0005-0000-0000-0000E6050000}"/>
    <cellStyle name="Normal 6 2 3 4" xfId="1511" xr:uid="{00000000-0005-0000-0000-0000E7050000}"/>
    <cellStyle name="Normal 6 2 3 4 2" xfId="1512" xr:uid="{00000000-0005-0000-0000-0000E8050000}"/>
    <cellStyle name="Normal 6 2 3 5" xfId="1513" xr:uid="{00000000-0005-0000-0000-0000E9050000}"/>
    <cellStyle name="Normal 6 2 3 6" xfId="1514" xr:uid="{00000000-0005-0000-0000-0000EA050000}"/>
    <cellStyle name="Normal 6 2 4" xfId="1515" xr:uid="{00000000-0005-0000-0000-0000EB050000}"/>
    <cellStyle name="Normal 6 2 4 2" xfId="1516" xr:uid="{00000000-0005-0000-0000-0000EC050000}"/>
    <cellStyle name="Normal 6 2 4 2 2" xfId="1517" xr:uid="{00000000-0005-0000-0000-0000ED050000}"/>
    <cellStyle name="Normal 6 2 4 2 3" xfId="1518" xr:uid="{00000000-0005-0000-0000-0000EE050000}"/>
    <cellStyle name="Normal 6 2 4 3" xfId="1519" xr:uid="{00000000-0005-0000-0000-0000EF050000}"/>
    <cellStyle name="Normal 6 2 4 3 2" xfId="1520" xr:uid="{00000000-0005-0000-0000-0000F0050000}"/>
    <cellStyle name="Normal 6 2 4 3 3" xfId="1521" xr:uid="{00000000-0005-0000-0000-0000F1050000}"/>
    <cellStyle name="Normal 6 2 4 4" xfId="1522" xr:uid="{00000000-0005-0000-0000-0000F2050000}"/>
    <cellStyle name="Normal 6 2 4 4 2" xfId="1523" xr:uid="{00000000-0005-0000-0000-0000F3050000}"/>
    <cellStyle name="Normal 6 2 4 5" xfId="1524" xr:uid="{00000000-0005-0000-0000-0000F4050000}"/>
    <cellStyle name="Normal 6 2 4 6" xfId="1525" xr:uid="{00000000-0005-0000-0000-0000F5050000}"/>
    <cellStyle name="Normal 6 2 5" xfId="1526" xr:uid="{00000000-0005-0000-0000-0000F6050000}"/>
    <cellStyle name="Normal 6 2 5 2" xfId="1527" xr:uid="{00000000-0005-0000-0000-0000F7050000}"/>
    <cellStyle name="Normal 6 2 5 3" xfId="1528" xr:uid="{00000000-0005-0000-0000-0000F8050000}"/>
    <cellStyle name="Normal 6 2 6" xfId="1529" xr:uid="{00000000-0005-0000-0000-0000F9050000}"/>
    <cellStyle name="Normal 6 2 6 2" xfId="1530" xr:uid="{00000000-0005-0000-0000-0000FA050000}"/>
    <cellStyle name="Normal 6 2 6 3" xfId="1531" xr:uid="{00000000-0005-0000-0000-0000FB050000}"/>
    <cellStyle name="Normal 6 2 7" xfId="1532" xr:uid="{00000000-0005-0000-0000-0000FC050000}"/>
    <cellStyle name="Normal 6 2 7 2" xfId="1533" xr:uid="{00000000-0005-0000-0000-0000FD050000}"/>
    <cellStyle name="Normal 6 2 8" xfId="1534" xr:uid="{00000000-0005-0000-0000-0000FE050000}"/>
    <cellStyle name="Normal 6 2 9" xfId="1535" xr:uid="{00000000-0005-0000-0000-0000FF050000}"/>
    <cellStyle name="Normal 6 3" xfId="1536" xr:uid="{00000000-0005-0000-0000-000000060000}"/>
    <cellStyle name="Normal 6 3 2" xfId="1537" xr:uid="{00000000-0005-0000-0000-000001060000}"/>
    <cellStyle name="Normal 6 3 2 2" xfId="1538" xr:uid="{00000000-0005-0000-0000-000002060000}"/>
    <cellStyle name="Normal 6 3 2 3" xfId="1539" xr:uid="{00000000-0005-0000-0000-000003060000}"/>
    <cellStyle name="Normal 6 3 3" xfId="1540" xr:uid="{00000000-0005-0000-0000-000004060000}"/>
    <cellStyle name="Normal 6 3 3 2" xfId="1541" xr:uid="{00000000-0005-0000-0000-000005060000}"/>
    <cellStyle name="Normal 6 3 3 3" xfId="1542" xr:uid="{00000000-0005-0000-0000-000006060000}"/>
    <cellStyle name="Normal 6 3 4" xfId="1543" xr:uid="{00000000-0005-0000-0000-000007060000}"/>
    <cellStyle name="Normal 6 3 4 2" xfId="1544" xr:uid="{00000000-0005-0000-0000-000008060000}"/>
    <cellStyle name="Normal 6 3 5" xfId="1545" xr:uid="{00000000-0005-0000-0000-000009060000}"/>
    <cellStyle name="Normal 6 3 6" xfId="1546" xr:uid="{00000000-0005-0000-0000-00000A060000}"/>
    <cellStyle name="Normal 6 4" xfId="1547" xr:uid="{00000000-0005-0000-0000-00000B060000}"/>
    <cellStyle name="Normal 6 4 2" xfId="1548" xr:uid="{00000000-0005-0000-0000-00000C060000}"/>
    <cellStyle name="Normal 6 4 2 2" xfId="1549" xr:uid="{00000000-0005-0000-0000-00000D060000}"/>
    <cellStyle name="Normal 6 4 2 3" xfId="1550" xr:uid="{00000000-0005-0000-0000-00000E060000}"/>
    <cellStyle name="Normal 6 4 3" xfId="1551" xr:uid="{00000000-0005-0000-0000-00000F060000}"/>
    <cellStyle name="Normal 6 4 3 2" xfId="1552" xr:uid="{00000000-0005-0000-0000-000010060000}"/>
    <cellStyle name="Normal 6 4 3 3" xfId="1553" xr:uid="{00000000-0005-0000-0000-000011060000}"/>
    <cellStyle name="Normal 6 4 4" xfId="1554" xr:uid="{00000000-0005-0000-0000-000012060000}"/>
    <cellStyle name="Normal 6 4 4 2" xfId="1555" xr:uid="{00000000-0005-0000-0000-000013060000}"/>
    <cellStyle name="Normal 6 4 5" xfId="1556" xr:uid="{00000000-0005-0000-0000-000014060000}"/>
    <cellStyle name="Normal 6 4 6" xfId="1557" xr:uid="{00000000-0005-0000-0000-000015060000}"/>
    <cellStyle name="Normal 6 5" xfId="1558" xr:uid="{00000000-0005-0000-0000-000016060000}"/>
    <cellStyle name="Normal 6 5 2" xfId="1559" xr:uid="{00000000-0005-0000-0000-000017060000}"/>
    <cellStyle name="Normal 6 5 2 2" xfId="1560" xr:uid="{00000000-0005-0000-0000-000018060000}"/>
    <cellStyle name="Normal 6 5 2 3" xfId="1561" xr:uid="{00000000-0005-0000-0000-000019060000}"/>
    <cellStyle name="Normal 6 5 3" xfId="1562" xr:uid="{00000000-0005-0000-0000-00001A060000}"/>
    <cellStyle name="Normal 6 5 3 2" xfId="1563" xr:uid="{00000000-0005-0000-0000-00001B060000}"/>
    <cellStyle name="Normal 6 5 3 3" xfId="1564" xr:uid="{00000000-0005-0000-0000-00001C060000}"/>
    <cellStyle name="Normal 6 5 4" xfId="1565" xr:uid="{00000000-0005-0000-0000-00001D060000}"/>
    <cellStyle name="Normal 6 5 4 2" xfId="1566" xr:uid="{00000000-0005-0000-0000-00001E060000}"/>
    <cellStyle name="Normal 6 5 5" xfId="1567" xr:uid="{00000000-0005-0000-0000-00001F060000}"/>
    <cellStyle name="Normal 6 5 6" xfId="1568" xr:uid="{00000000-0005-0000-0000-000020060000}"/>
    <cellStyle name="Normal 6 6" xfId="1569" xr:uid="{00000000-0005-0000-0000-000021060000}"/>
    <cellStyle name="Normal 6 6 2" xfId="1570" xr:uid="{00000000-0005-0000-0000-000022060000}"/>
    <cellStyle name="Normal 6 6 2 2" xfId="1571" xr:uid="{00000000-0005-0000-0000-000023060000}"/>
    <cellStyle name="Normal 6 6 2 3" xfId="1572" xr:uid="{00000000-0005-0000-0000-000024060000}"/>
    <cellStyle name="Normal 6 6 3" xfId="1573" xr:uid="{00000000-0005-0000-0000-000025060000}"/>
    <cellStyle name="Normal 6 6 3 2" xfId="1574" xr:uid="{00000000-0005-0000-0000-000026060000}"/>
    <cellStyle name="Normal 6 6 4" xfId="1575" xr:uid="{00000000-0005-0000-0000-000027060000}"/>
    <cellStyle name="Normal 6 6 5" xfId="1576" xr:uid="{00000000-0005-0000-0000-000028060000}"/>
    <cellStyle name="Normal 6 7" xfId="1577" xr:uid="{00000000-0005-0000-0000-000029060000}"/>
    <cellStyle name="Normal 6 7 2" xfId="1578" xr:uid="{00000000-0005-0000-0000-00002A060000}"/>
    <cellStyle name="Normal 6 7 2 2" xfId="1579" xr:uid="{00000000-0005-0000-0000-00002B060000}"/>
    <cellStyle name="Normal 6 7 3" xfId="1580" xr:uid="{00000000-0005-0000-0000-00002C060000}"/>
    <cellStyle name="Normal 6 7 4" xfId="1581" xr:uid="{00000000-0005-0000-0000-00002D060000}"/>
    <cellStyle name="Normal 6 8" xfId="1582" xr:uid="{00000000-0005-0000-0000-00002E060000}"/>
    <cellStyle name="Normal 6 8 2" xfId="1583" xr:uid="{00000000-0005-0000-0000-00002F060000}"/>
    <cellStyle name="Normal 6 8 2 2" xfId="1584" xr:uid="{00000000-0005-0000-0000-000030060000}"/>
    <cellStyle name="Normal 6 8 3" xfId="1585" xr:uid="{00000000-0005-0000-0000-000031060000}"/>
    <cellStyle name="Normal 6 8 4" xfId="1586" xr:uid="{00000000-0005-0000-0000-000032060000}"/>
    <cellStyle name="Normal 6 9" xfId="1587" xr:uid="{00000000-0005-0000-0000-000033060000}"/>
    <cellStyle name="Normal 6 9 2" xfId="1588" xr:uid="{00000000-0005-0000-0000-000034060000}"/>
    <cellStyle name="Normal 6 9 2 2" xfId="1589" xr:uid="{00000000-0005-0000-0000-000035060000}"/>
    <cellStyle name="Normal 6 9 3" xfId="1590" xr:uid="{00000000-0005-0000-0000-000036060000}"/>
    <cellStyle name="Normal 6 9 4" xfId="1591" xr:uid="{00000000-0005-0000-0000-000037060000}"/>
    <cellStyle name="Normal 7" xfId="1592" xr:uid="{00000000-0005-0000-0000-000038060000}"/>
    <cellStyle name="Normal 7 10" xfId="1593" xr:uid="{00000000-0005-0000-0000-000039060000}"/>
    <cellStyle name="Normal 7 2" xfId="1594" xr:uid="{00000000-0005-0000-0000-00003A060000}"/>
    <cellStyle name="Normal 7 2 2" xfId="1595" xr:uid="{00000000-0005-0000-0000-00003B060000}"/>
    <cellStyle name="Normal 7 2 2 2" xfId="1596" xr:uid="{00000000-0005-0000-0000-00003C060000}"/>
    <cellStyle name="Normal 7 2 2 3" xfId="1597" xr:uid="{00000000-0005-0000-0000-00003D060000}"/>
    <cellStyle name="Normal 7 2 3" xfId="1598" xr:uid="{00000000-0005-0000-0000-00003E060000}"/>
    <cellStyle name="Normal 7 2 3 2" xfId="1599" xr:uid="{00000000-0005-0000-0000-00003F060000}"/>
    <cellStyle name="Normal 7 2 3 3" xfId="1600" xr:uid="{00000000-0005-0000-0000-000040060000}"/>
    <cellStyle name="Normal 7 2 4" xfId="1601" xr:uid="{00000000-0005-0000-0000-000041060000}"/>
    <cellStyle name="Normal 7 2 4 2" xfId="1602" xr:uid="{00000000-0005-0000-0000-000042060000}"/>
    <cellStyle name="Normal 7 2 5" xfId="1603" xr:uid="{00000000-0005-0000-0000-000043060000}"/>
    <cellStyle name="Normal 7 2 6" xfId="1604" xr:uid="{00000000-0005-0000-0000-000044060000}"/>
    <cellStyle name="Normal 7 2 7" xfId="1605" xr:uid="{00000000-0005-0000-0000-000045060000}"/>
    <cellStyle name="Normal 7 3" xfId="1606" xr:uid="{00000000-0005-0000-0000-000046060000}"/>
    <cellStyle name="Normal 7 3 2" xfId="1607" xr:uid="{00000000-0005-0000-0000-000047060000}"/>
    <cellStyle name="Normal 7 3 2 2" xfId="1608" xr:uid="{00000000-0005-0000-0000-000048060000}"/>
    <cellStyle name="Normal 7 3 2 3" xfId="1609" xr:uid="{00000000-0005-0000-0000-000049060000}"/>
    <cellStyle name="Normal 7 3 3" xfId="1610" xr:uid="{00000000-0005-0000-0000-00004A060000}"/>
    <cellStyle name="Normal 7 3 3 2" xfId="1611" xr:uid="{00000000-0005-0000-0000-00004B060000}"/>
    <cellStyle name="Normal 7 3 3 3" xfId="1612" xr:uid="{00000000-0005-0000-0000-00004C060000}"/>
    <cellStyle name="Normal 7 3 4" xfId="1613" xr:uid="{00000000-0005-0000-0000-00004D060000}"/>
    <cellStyle name="Normal 7 3 4 2" xfId="1614" xr:uid="{00000000-0005-0000-0000-00004E060000}"/>
    <cellStyle name="Normal 7 3 5" xfId="1615" xr:uid="{00000000-0005-0000-0000-00004F060000}"/>
    <cellStyle name="Normal 7 3 6" xfId="1616" xr:uid="{00000000-0005-0000-0000-000050060000}"/>
    <cellStyle name="Normal 7 4" xfId="1617" xr:uid="{00000000-0005-0000-0000-000051060000}"/>
    <cellStyle name="Normal 7 4 2" xfId="1618" xr:uid="{00000000-0005-0000-0000-000052060000}"/>
    <cellStyle name="Normal 7 4 2 2" xfId="1619" xr:uid="{00000000-0005-0000-0000-000053060000}"/>
    <cellStyle name="Normal 7 4 2 3" xfId="1620" xr:uid="{00000000-0005-0000-0000-000054060000}"/>
    <cellStyle name="Normal 7 4 3" xfId="1621" xr:uid="{00000000-0005-0000-0000-000055060000}"/>
    <cellStyle name="Normal 7 4 3 2" xfId="1622" xr:uid="{00000000-0005-0000-0000-000056060000}"/>
    <cellStyle name="Normal 7 4 3 3" xfId="1623" xr:uid="{00000000-0005-0000-0000-000057060000}"/>
    <cellStyle name="Normal 7 4 4" xfId="1624" xr:uid="{00000000-0005-0000-0000-000058060000}"/>
    <cellStyle name="Normal 7 4 4 2" xfId="1625" xr:uid="{00000000-0005-0000-0000-000059060000}"/>
    <cellStyle name="Normal 7 4 5" xfId="1626" xr:uid="{00000000-0005-0000-0000-00005A060000}"/>
    <cellStyle name="Normal 7 4 6" xfId="1627" xr:uid="{00000000-0005-0000-0000-00005B060000}"/>
    <cellStyle name="Normal 7 5" xfId="1628" xr:uid="{00000000-0005-0000-0000-00005C060000}"/>
    <cellStyle name="Normal 7 5 2" xfId="1629" xr:uid="{00000000-0005-0000-0000-00005D060000}"/>
    <cellStyle name="Normal 7 5 3" xfId="1630" xr:uid="{00000000-0005-0000-0000-00005E060000}"/>
    <cellStyle name="Normal 7 6" xfId="1631" xr:uid="{00000000-0005-0000-0000-00005F060000}"/>
    <cellStyle name="Normal 7 6 2" xfId="1632" xr:uid="{00000000-0005-0000-0000-000060060000}"/>
    <cellStyle name="Normal 7 6 3" xfId="1633" xr:uid="{00000000-0005-0000-0000-000061060000}"/>
    <cellStyle name="Normal 7 7" xfId="1634" xr:uid="{00000000-0005-0000-0000-000062060000}"/>
    <cellStyle name="Normal 7 7 2" xfId="1635" xr:uid="{00000000-0005-0000-0000-000063060000}"/>
    <cellStyle name="Normal 7 8" xfId="1636" xr:uid="{00000000-0005-0000-0000-000064060000}"/>
    <cellStyle name="Normal 7 9" xfId="1637" xr:uid="{00000000-0005-0000-0000-000065060000}"/>
    <cellStyle name="Normal 8" xfId="1638" xr:uid="{00000000-0005-0000-0000-000066060000}"/>
    <cellStyle name="Normal 8 2" xfId="1639" xr:uid="{00000000-0005-0000-0000-000067060000}"/>
    <cellStyle name="Normal 8 2 2" xfId="1640" xr:uid="{00000000-0005-0000-0000-000068060000}"/>
    <cellStyle name="Normal 8 2 2 2" xfId="1641" xr:uid="{00000000-0005-0000-0000-000069060000}"/>
    <cellStyle name="Normal 8 2 2 3" xfId="1642" xr:uid="{00000000-0005-0000-0000-00006A060000}"/>
    <cellStyle name="Normal 8 2 3" xfId="1643" xr:uid="{00000000-0005-0000-0000-00006B060000}"/>
    <cellStyle name="Normal 8 2 3 2" xfId="1644" xr:uid="{00000000-0005-0000-0000-00006C060000}"/>
    <cellStyle name="Normal 8 2 3 3" xfId="1645" xr:uid="{00000000-0005-0000-0000-00006D060000}"/>
    <cellStyle name="Normal 8 2 4" xfId="1646" xr:uid="{00000000-0005-0000-0000-00006E060000}"/>
    <cellStyle name="Normal 8 2 4 2" xfId="1647" xr:uid="{00000000-0005-0000-0000-00006F060000}"/>
    <cellStyle name="Normal 8 2 5" xfId="1648" xr:uid="{00000000-0005-0000-0000-000070060000}"/>
    <cellStyle name="Normal 8 2 6" xfId="1649" xr:uid="{00000000-0005-0000-0000-000071060000}"/>
    <cellStyle name="Normal 8 3" xfId="1650" xr:uid="{00000000-0005-0000-0000-000072060000}"/>
    <cellStyle name="Normal 8 3 2" xfId="1651" xr:uid="{00000000-0005-0000-0000-000073060000}"/>
    <cellStyle name="Normal 8 3 2 2" xfId="1652" xr:uid="{00000000-0005-0000-0000-000074060000}"/>
    <cellStyle name="Normal 8 3 2 3" xfId="1653" xr:uid="{00000000-0005-0000-0000-000075060000}"/>
    <cellStyle name="Normal 8 3 3" xfId="1654" xr:uid="{00000000-0005-0000-0000-000076060000}"/>
    <cellStyle name="Normal 8 3 3 2" xfId="1655" xr:uid="{00000000-0005-0000-0000-000077060000}"/>
    <cellStyle name="Normal 8 3 3 3" xfId="1656" xr:uid="{00000000-0005-0000-0000-000078060000}"/>
    <cellStyle name="Normal 8 3 4" xfId="1657" xr:uid="{00000000-0005-0000-0000-000079060000}"/>
    <cellStyle name="Normal 8 3 4 2" xfId="1658" xr:uid="{00000000-0005-0000-0000-00007A060000}"/>
    <cellStyle name="Normal 8 3 5" xfId="1659" xr:uid="{00000000-0005-0000-0000-00007B060000}"/>
    <cellStyle name="Normal 8 3 6" xfId="1660" xr:uid="{00000000-0005-0000-0000-00007C060000}"/>
    <cellStyle name="Normal 8 4" xfId="1661" xr:uid="{00000000-0005-0000-0000-00007D060000}"/>
    <cellStyle name="Normal 8 4 2" xfId="1662" xr:uid="{00000000-0005-0000-0000-00007E060000}"/>
    <cellStyle name="Normal 8 4 2 2" xfId="1663" xr:uid="{00000000-0005-0000-0000-00007F060000}"/>
    <cellStyle name="Normal 8 4 2 3" xfId="1664" xr:uid="{00000000-0005-0000-0000-000080060000}"/>
    <cellStyle name="Normal 8 4 3" xfId="1665" xr:uid="{00000000-0005-0000-0000-000081060000}"/>
    <cellStyle name="Normal 8 4 3 2" xfId="1666" xr:uid="{00000000-0005-0000-0000-000082060000}"/>
    <cellStyle name="Normal 8 4 3 3" xfId="1667" xr:uid="{00000000-0005-0000-0000-000083060000}"/>
    <cellStyle name="Normal 8 4 4" xfId="1668" xr:uid="{00000000-0005-0000-0000-000084060000}"/>
    <cellStyle name="Normal 8 4 4 2" xfId="1669" xr:uid="{00000000-0005-0000-0000-000085060000}"/>
    <cellStyle name="Normal 8 4 5" xfId="1670" xr:uid="{00000000-0005-0000-0000-000086060000}"/>
    <cellStyle name="Normal 8 4 6" xfId="1671" xr:uid="{00000000-0005-0000-0000-000087060000}"/>
    <cellStyle name="Normal 8 5" xfId="1672" xr:uid="{00000000-0005-0000-0000-000088060000}"/>
    <cellStyle name="Normal 8 5 2" xfId="1673" xr:uid="{00000000-0005-0000-0000-000089060000}"/>
    <cellStyle name="Normal 8 5 3" xfId="1674" xr:uid="{00000000-0005-0000-0000-00008A060000}"/>
    <cellStyle name="Normal 8 6" xfId="1675" xr:uid="{00000000-0005-0000-0000-00008B060000}"/>
    <cellStyle name="Normal 8 6 2" xfId="1676" xr:uid="{00000000-0005-0000-0000-00008C060000}"/>
    <cellStyle name="Normal 8 6 3" xfId="1677" xr:uid="{00000000-0005-0000-0000-00008D060000}"/>
    <cellStyle name="Normal 8 7" xfId="1678" xr:uid="{00000000-0005-0000-0000-00008E060000}"/>
    <cellStyle name="Normal 8 7 2" xfId="1679" xr:uid="{00000000-0005-0000-0000-00008F060000}"/>
    <cellStyle name="Normal 8 8" xfId="1680" xr:uid="{00000000-0005-0000-0000-000090060000}"/>
    <cellStyle name="Normal 8 9" xfId="1681" xr:uid="{00000000-0005-0000-0000-000091060000}"/>
    <cellStyle name="Normal 9" xfId="1682" xr:uid="{00000000-0005-0000-0000-000092060000}"/>
    <cellStyle name="Normal 9 10" xfId="1683" xr:uid="{00000000-0005-0000-0000-000093060000}"/>
    <cellStyle name="Normal 9 2" xfId="1684" xr:uid="{00000000-0005-0000-0000-000094060000}"/>
    <cellStyle name="Normal 9 2 2" xfId="1685" xr:uid="{00000000-0005-0000-0000-000095060000}"/>
    <cellStyle name="Normal 9 2 2 2" xfId="1686" xr:uid="{00000000-0005-0000-0000-000096060000}"/>
    <cellStyle name="Normal 9 2 2 3" xfId="1687" xr:uid="{00000000-0005-0000-0000-000097060000}"/>
    <cellStyle name="Normal 9 2 3" xfId="1688" xr:uid="{00000000-0005-0000-0000-000098060000}"/>
    <cellStyle name="Normal 9 2 3 2" xfId="1689" xr:uid="{00000000-0005-0000-0000-000099060000}"/>
    <cellStyle name="Normal 9 2 3 3" xfId="1690" xr:uid="{00000000-0005-0000-0000-00009A060000}"/>
    <cellStyle name="Normal 9 2 4" xfId="1691" xr:uid="{00000000-0005-0000-0000-00009B060000}"/>
    <cellStyle name="Normal 9 2 4 2" xfId="1692" xr:uid="{00000000-0005-0000-0000-00009C060000}"/>
    <cellStyle name="Normal 9 2 5" xfId="1693" xr:uid="{00000000-0005-0000-0000-00009D060000}"/>
    <cellStyle name="Normal 9 2 6" xfId="1694" xr:uid="{00000000-0005-0000-0000-00009E060000}"/>
    <cellStyle name="Normal 9 3" xfId="1695" xr:uid="{00000000-0005-0000-0000-00009F060000}"/>
    <cellStyle name="Normal 9 3 2" xfId="1696" xr:uid="{00000000-0005-0000-0000-0000A0060000}"/>
    <cellStyle name="Normal 9 3 2 2" xfId="1697" xr:uid="{00000000-0005-0000-0000-0000A1060000}"/>
    <cellStyle name="Normal 9 3 2 3" xfId="1698" xr:uid="{00000000-0005-0000-0000-0000A2060000}"/>
    <cellStyle name="Normal 9 3 3" xfId="1699" xr:uid="{00000000-0005-0000-0000-0000A3060000}"/>
    <cellStyle name="Normal 9 3 3 2" xfId="1700" xr:uid="{00000000-0005-0000-0000-0000A4060000}"/>
    <cellStyle name="Normal 9 3 3 3" xfId="1701" xr:uid="{00000000-0005-0000-0000-0000A5060000}"/>
    <cellStyle name="Normal 9 3 4" xfId="1702" xr:uid="{00000000-0005-0000-0000-0000A6060000}"/>
    <cellStyle name="Normal 9 3 4 2" xfId="1703" xr:uid="{00000000-0005-0000-0000-0000A7060000}"/>
    <cellStyle name="Normal 9 3 5" xfId="1704" xr:uid="{00000000-0005-0000-0000-0000A8060000}"/>
    <cellStyle name="Normal 9 3 6" xfId="1705" xr:uid="{00000000-0005-0000-0000-0000A9060000}"/>
    <cellStyle name="Normal 9 4" xfId="1706" xr:uid="{00000000-0005-0000-0000-0000AA060000}"/>
    <cellStyle name="Normal 9 4 2" xfId="1707" xr:uid="{00000000-0005-0000-0000-0000AB060000}"/>
    <cellStyle name="Normal 9 4 2 2" xfId="1708" xr:uid="{00000000-0005-0000-0000-0000AC060000}"/>
    <cellStyle name="Normal 9 4 2 3" xfId="1709" xr:uid="{00000000-0005-0000-0000-0000AD060000}"/>
    <cellStyle name="Normal 9 4 3" xfId="1710" xr:uid="{00000000-0005-0000-0000-0000AE060000}"/>
    <cellStyle name="Normal 9 4 4" xfId="1711" xr:uid="{00000000-0005-0000-0000-0000AF060000}"/>
    <cellStyle name="Normal 9 5" xfId="1712" xr:uid="{00000000-0005-0000-0000-0000B0060000}"/>
    <cellStyle name="Normal 9 5 2" xfId="1713" xr:uid="{00000000-0005-0000-0000-0000B1060000}"/>
    <cellStyle name="Normal 9 5 3" xfId="1714" xr:uid="{00000000-0005-0000-0000-0000B2060000}"/>
    <cellStyle name="Normal 9 6" xfId="1715" xr:uid="{00000000-0005-0000-0000-0000B3060000}"/>
    <cellStyle name="Normal 9 6 2" xfId="1716" xr:uid="{00000000-0005-0000-0000-0000B4060000}"/>
    <cellStyle name="Normal 9 6 3" xfId="1717" xr:uid="{00000000-0005-0000-0000-0000B5060000}"/>
    <cellStyle name="Normal 9 7" xfId="1718" xr:uid="{00000000-0005-0000-0000-0000B6060000}"/>
    <cellStyle name="Normal 9 7 2" xfId="1719" xr:uid="{00000000-0005-0000-0000-0000B7060000}"/>
    <cellStyle name="Normal 9 8" xfId="1720" xr:uid="{00000000-0005-0000-0000-0000B8060000}"/>
    <cellStyle name="Normal 9 9" xfId="1721" xr:uid="{00000000-0005-0000-0000-0000B9060000}"/>
    <cellStyle name="Percent 2" xfId="1722" xr:uid="{00000000-0005-0000-0000-0000BA060000}"/>
    <cellStyle name="Percent 2 2" xfId="1723" xr:uid="{00000000-0005-0000-0000-0000BB060000}"/>
    <cellStyle name="Percent 2 3" xfId="1724" xr:uid="{00000000-0005-0000-0000-0000BC060000}"/>
    <cellStyle name="Percent 2 3 2" xfId="1725" xr:uid="{00000000-0005-0000-0000-0000BD060000}"/>
    <cellStyle name="Percent 2 4" xfId="1726" xr:uid="{00000000-0005-0000-0000-0000BE060000}"/>
    <cellStyle name="Percent 2 4 2" xfId="1727" xr:uid="{00000000-0005-0000-0000-0000BF060000}"/>
    <cellStyle name="Percent 2 4 3" xfId="1728" xr:uid="{00000000-0005-0000-0000-0000C0060000}"/>
    <cellStyle name="Percent 2 5" xfId="1729" xr:uid="{00000000-0005-0000-0000-0000C1060000}"/>
    <cellStyle name="Percent 2 5 2" xfId="1730" xr:uid="{00000000-0005-0000-0000-0000C2060000}"/>
    <cellStyle name="Percent 2 6" xfId="1731" xr:uid="{00000000-0005-0000-0000-0000C3060000}"/>
    <cellStyle name="Percent 2 6 2" xfId="1732" xr:uid="{00000000-0005-0000-0000-0000C4060000}"/>
    <cellStyle name="Percent 2 6 3" xfId="1733" xr:uid="{00000000-0005-0000-0000-0000C5060000}"/>
    <cellStyle name="Percent 3" xfId="1734" xr:uid="{00000000-0005-0000-0000-0000C6060000}"/>
    <cellStyle name="Percent 3 2" xfId="1735" xr:uid="{00000000-0005-0000-0000-0000C7060000}"/>
    <cellStyle name="Percent 3 3" xfId="1736" xr:uid="{00000000-0005-0000-0000-0000C8060000}"/>
    <cellStyle name="Percent 3 4" xfId="1737" xr:uid="{00000000-0005-0000-0000-0000C9060000}"/>
    <cellStyle name="Percent 3 4 2" xfId="1738" xr:uid="{00000000-0005-0000-0000-0000CA060000}"/>
    <cellStyle name="Percent 3 4 3" xfId="1739" xr:uid="{00000000-0005-0000-0000-0000CB060000}"/>
    <cellStyle name="Percent 4" xfId="1740" xr:uid="{00000000-0005-0000-0000-0000CC060000}"/>
    <cellStyle name="Percent 4 2" xfId="1741" xr:uid="{00000000-0005-0000-0000-0000CD060000}"/>
    <cellStyle name="Percent 5" xfId="1742" xr:uid="{00000000-0005-0000-0000-0000CE060000}"/>
    <cellStyle name="Percent 5 2" xfId="1743" xr:uid="{00000000-0005-0000-0000-0000CF060000}"/>
    <cellStyle name="Percent 6" xfId="1744" xr:uid="{00000000-0005-0000-0000-0000D0060000}"/>
    <cellStyle name="Percent 7" xfId="1745" xr:uid="{00000000-0005-0000-0000-0000D1060000}"/>
    <cellStyle name="phx-col-head-last" xfId="1746" xr:uid="{00000000-0005-0000-0000-0000D2060000}"/>
    <cellStyle name="phx-header" xfId="1747" xr:uid="{00000000-0005-0000-0000-0000D3060000}"/>
    <cellStyle name="phx-source" xfId="1748" xr:uid="{00000000-0005-0000-0000-0000D4060000}"/>
    <cellStyle name="phx-subhead" xfId="1749" xr:uid="{00000000-0005-0000-0000-0000D5060000}"/>
    <cellStyle name="PROTECTED" xfId="1750" xr:uid="{00000000-0005-0000-0000-0000D6060000}"/>
    <cellStyle name="sideways" xfId="1751" xr:uid="{00000000-0005-0000-0000-0000D7060000}"/>
    <cellStyle name="tons" xfId="1752" xr:uid="{00000000-0005-0000-0000-0000D8060000}"/>
    <cellStyle name="UNPROTECTED" xfId="1753" xr:uid="{00000000-0005-0000-0000-0000D9060000}"/>
    <cellStyle name="year" xfId="1754" xr:uid="{00000000-0005-0000-0000-0000DA060000}"/>
    <cellStyle name="YEARS" xfId="1755" xr:uid="{00000000-0005-0000-0000-0000DB06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33</xdr:row>
      <xdr:rowOff>25400</xdr:rowOff>
    </xdr:from>
    <xdr:to>
      <xdr:col>13</xdr:col>
      <xdr:colOff>734484</xdr:colOff>
      <xdr:row>34</xdr:row>
      <xdr:rowOff>101601</xdr:rowOff>
    </xdr:to>
    <xdr:pic>
      <xdr:nvPicPr>
        <xdr:cNvPr id="2" name="Picture 2" descr="canada-bl">
          <a:extLst>
            <a:ext uri="{FF2B5EF4-FFF2-40B4-BE49-F238E27FC236}">
              <a16:creationId xmlns:a16="http://schemas.microsoft.com/office/drawing/2014/main" id="{D3A229CD-E870-4473-9794-9F3B9B213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62975" y="5216525"/>
          <a:ext cx="915459" cy="2190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438150</xdr:colOff>
      <xdr:row>33</xdr:row>
      <xdr:rowOff>25400</xdr:rowOff>
    </xdr:from>
    <xdr:to>
      <xdr:col>13</xdr:col>
      <xdr:colOff>734484</xdr:colOff>
      <xdr:row>34</xdr:row>
      <xdr:rowOff>101601</xdr:rowOff>
    </xdr:to>
    <xdr:pic>
      <xdr:nvPicPr>
        <xdr:cNvPr id="3" name="Picture 2" descr="canada-bl">
          <a:extLst>
            <a:ext uri="{FF2B5EF4-FFF2-40B4-BE49-F238E27FC236}">
              <a16:creationId xmlns:a16="http://schemas.microsoft.com/office/drawing/2014/main" id="{1219C622-AAD3-4D98-98D1-FAF46B0E9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62975" y="5216525"/>
          <a:ext cx="915459" cy="2190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438150</xdr:colOff>
      <xdr:row>33</xdr:row>
      <xdr:rowOff>25400</xdr:rowOff>
    </xdr:from>
    <xdr:to>
      <xdr:col>13</xdr:col>
      <xdr:colOff>734484</xdr:colOff>
      <xdr:row>34</xdr:row>
      <xdr:rowOff>101601</xdr:rowOff>
    </xdr:to>
    <xdr:pic>
      <xdr:nvPicPr>
        <xdr:cNvPr id="4" name="Picture 6" descr="canada-bl">
          <a:extLst>
            <a:ext uri="{FF2B5EF4-FFF2-40B4-BE49-F238E27FC236}">
              <a16:creationId xmlns:a16="http://schemas.microsoft.com/office/drawing/2014/main" id="{19EB4AC5-BFA7-4146-82EB-40FEF24F6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62975" y="5216525"/>
          <a:ext cx="915459" cy="2190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57150</xdr:rowOff>
    </xdr:from>
    <xdr:to>
      <xdr:col>3</xdr:col>
      <xdr:colOff>209550</xdr:colOff>
      <xdr:row>0</xdr:row>
      <xdr:rowOff>361950</xdr:rowOff>
    </xdr:to>
    <xdr:pic>
      <xdr:nvPicPr>
        <xdr:cNvPr id="5" name="Picture 4" descr="CER-REC-Logo-RGB-ENG (55)">
          <a:extLst>
            <a:ext uri="{FF2B5EF4-FFF2-40B4-BE49-F238E27FC236}">
              <a16:creationId xmlns:a16="http://schemas.microsoft.com/office/drawing/2014/main" id="{83420598-3F20-4AB8-9388-643DACF9F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32480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33</xdr:row>
      <xdr:rowOff>25400</xdr:rowOff>
    </xdr:from>
    <xdr:to>
      <xdr:col>14</xdr:col>
      <xdr:colOff>19050</xdr:colOff>
      <xdr:row>34</xdr:row>
      <xdr:rowOff>107950</xdr:rowOff>
    </xdr:to>
    <xdr:pic>
      <xdr:nvPicPr>
        <xdr:cNvPr id="9285" name="Picture 2" descr="canada-bl">
          <a:extLst>
            <a:ext uri="{FF2B5EF4-FFF2-40B4-BE49-F238E27FC236}">
              <a16:creationId xmlns:a16="http://schemas.microsoft.com/office/drawing/2014/main" id="{EC70977D-22D3-437D-8939-9043009B0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6450" y="4984750"/>
          <a:ext cx="933450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</xdr:colOff>
      <xdr:row>0</xdr:row>
      <xdr:rowOff>38100</xdr:rowOff>
    </xdr:from>
    <xdr:to>
      <xdr:col>3</xdr:col>
      <xdr:colOff>247650</xdr:colOff>
      <xdr:row>0</xdr:row>
      <xdr:rowOff>342900</xdr:rowOff>
    </xdr:to>
    <xdr:pic>
      <xdr:nvPicPr>
        <xdr:cNvPr id="9286" name="Picture 4" descr="CER-REC-Logo-RGB-ENG (55)">
          <a:extLst>
            <a:ext uri="{FF2B5EF4-FFF2-40B4-BE49-F238E27FC236}">
              <a16:creationId xmlns:a16="http://schemas.microsoft.com/office/drawing/2014/main" id="{D0E6F978-AD0C-4234-844C-220B62056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"/>
          <a:ext cx="324485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33</xdr:row>
      <xdr:rowOff>25400</xdr:rowOff>
    </xdr:from>
    <xdr:to>
      <xdr:col>14</xdr:col>
      <xdr:colOff>19050</xdr:colOff>
      <xdr:row>34</xdr:row>
      <xdr:rowOff>104775</xdr:rowOff>
    </xdr:to>
    <xdr:pic>
      <xdr:nvPicPr>
        <xdr:cNvPr id="2" name="Picture 2" descr="canada-bl">
          <a:extLst>
            <a:ext uri="{FF2B5EF4-FFF2-40B4-BE49-F238E27FC236}">
              <a16:creationId xmlns:a16="http://schemas.microsoft.com/office/drawing/2014/main" id="{0FB312EC-C1BF-4B39-ABE8-2EBEC6556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9625" y="5226050"/>
          <a:ext cx="9334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</xdr:colOff>
      <xdr:row>0</xdr:row>
      <xdr:rowOff>38100</xdr:rowOff>
    </xdr:from>
    <xdr:to>
      <xdr:col>3</xdr:col>
      <xdr:colOff>247650</xdr:colOff>
      <xdr:row>0</xdr:row>
      <xdr:rowOff>342900</xdr:rowOff>
    </xdr:to>
    <xdr:pic>
      <xdr:nvPicPr>
        <xdr:cNvPr id="3" name="Picture 4" descr="CER-REC-Logo-RGB-ENG (55)">
          <a:extLst>
            <a:ext uri="{FF2B5EF4-FFF2-40B4-BE49-F238E27FC236}">
              <a16:creationId xmlns:a16="http://schemas.microsoft.com/office/drawing/2014/main" id="{F8984434-7C51-4470-8317-69D89799F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"/>
          <a:ext cx="32480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33</xdr:row>
      <xdr:rowOff>25400</xdr:rowOff>
    </xdr:from>
    <xdr:to>
      <xdr:col>13</xdr:col>
      <xdr:colOff>734484</xdr:colOff>
      <xdr:row>34</xdr:row>
      <xdr:rowOff>101601</xdr:rowOff>
    </xdr:to>
    <xdr:pic>
      <xdr:nvPicPr>
        <xdr:cNvPr id="2" name="Picture 2" descr="canada-bl">
          <a:extLst>
            <a:ext uri="{FF2B5EF4-FFF2-40B4-BE49-F238E27FC236}">
              <a16:creationId xmlns:a16="http://schemas.microsoft.com/office/drawing/2014/main" id="{2511860B-01DE-4195-8C33-220D42556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62975" y="5216525"/>
          <a:ext cx="915459" cy="2190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438150</xdr:colOff>
      <xdr:row>33</xdr:row>
      <xdr:rowOff>25400</xdr:rowOff>
    </xdr:from>
    <xdr:to>
      <xdr:col>13</xdr:col>
      <xdr:colOff>734484</xdr:colOff>
      <xdr:row>34</xdr:row>
      <xdr:rowOff>101601</xdr:rowOff>
    </xdr:to>
    <xdr:pic>
      <xdr:nvPicPr>
        <xdr:cNvPr id="3" name="Picture 2" descr="canada-bl">
          <a:extLst>
            <a:ext uri="{FF2B5EF4-FFF2-40B4-BE49-F238E27FC236}">
              <a16:creationId xmlns:a16="http://schemas.microsoft.com/office/drawing/2014/main" id="{E4C9B0D8-AFCC-44D0-BEAE-378A51B87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62975" y="5216525"/>
          <a:ext cx="915459" cy="2190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438150</xdr:colOff>
      <xdr:row>33</xdr:row>
      <xdr:rowOff>25400</xdr:rowOff>
    </xdr:from>
    <xdr:to>
      <xdr:col>13</xdr:col>
      <xdr:colOff>734484</xdr:colOff>
      <xdr:row>34</xdr:row>
      <xdr:rowOff>101601</xdr:rowOff>
    </xdr:to>
    <xdr:pic>
      <xdr:nvPicPr>
        <xdr:cNvPr id="4" name="Picture 6" descr="canada-bl">
          <a:extLst>
            <a:ext uri="{FF2B5EF4-FFF2-40B4-BE49-F238E27FC236}">
              <a16:creationId xmlns:a16="http://schemas.microsoft.com/office/drawing/2014/main" id="{2041182A-2CD2-4397-9762-E3892BA9E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62975" y="5216525"/>
          <a:ext cx="915459" cy="2190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57150</xdr:rowOff>
    </xdr:from>
    <xdr:to>
      <xdr:col>3</xdr:col>
      <xdr:colOff>209550</xdr:colOff>
      <xdr:row>0</xdr:row>
      <xdr:rowOff>361950</xdr:rowOff>
    </xdr:to>
    <xdr:pic>
      <xdr:nvPicPr>
        <xdr:cNvPr id="5" name="Picture 4" descr="CER-REC-Logo-RGB-ENG (55)">
          <a:extLst>
            <a:ext uri="{FF2B5EF4-FFF2-40B4-BE49-F238E27FC236}">
              <a16:creationId xmlns:a16="http://schemas.microsoft.com/office/drawing/2014/main" id="{CD68F8BE-F242-4B60-87A1-1579534A6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32480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33</xdr:row>
      <xdr:rowOff>25400</xdr:rowOff>
    </xdr:from>
    <xdr:to>
      <xdr:col>14</xdr:col>
      <xdr:colOff>19050</xdr:colOff>
      <xdr:row>34</xdr:row>
      <xdr:rowOff>101600</xdr:rowOff>
    </xdr:to>
    <xdr:pic>
      <xdr:nvPicPr>
        <xdr:cNvPr id="2" name="Picture 2" descr="canada-bl">
          <a:extLst>
            <a:ext uri="{FF2B5EF4-FFF2-40B4-BE49-F238E27FC236}">
              <a16:creationId xmlns:a16="http://schemas.microsoft.com/office/drawing/2014/main" id="{5CDE7441-DF85-4883-B9C1-0454FD2F9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9625" y="5226050"/>
          <a:ext cx="9334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</xdr:colOff>
      <xdr:row>0</xdr:row>
      <xdr:rowOff>38100</xdr:rowOff>
    </xdr:from>
    <xdr:to>
      <xdr:col>3</xdr:col>
      <xdr:colOff>247650</xdr:colOff>
      <xdr:row>0</xdr:row>
      <xdr:rowOff>342900</xdr:rowOff>
    </xdr:to>
    <xdr:pic>
      <xdr:nvPicPr>
        <xdr:cNvPr id="3" name="Picture 4" descr="CER-REC-Logo-RGB-ENG (55)">
          <a:extLst>
            <a:ext uri="{FF2B5EF4-FFF2-40B4-BE49-F238E27FC236}">
              <a16:creationId xmlns:a16="http://schemas.microsoft.com/office/drawing/2014/main" id="{1BA90CBA-3515-462F-956D-2524EEE4E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"/>
          <a:ext cx="32480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33</xdr:row>
      <xdr:rowOff>25400</xdr:rowOff>
    </xdr:from>
    <xdr:to>
      <xdr:col>13</xdr:col>
      <xdr:colOff>734484</xdr:colOff>
      <xdr:row>34</xdr:row>
      <xdr:rowOff>101601</xdr:rowOff>
    </xdr:to>
    <xdr:pic>
      <xdr:nvPicPr>
        <xdr:cNvPr id="2" name="Picture 2" descr="canada-bl">
          <a:extLst>
            <a:ext uri="{FF2B5EF4-FFF2-40B4-BE49-F238E27FC236}">
              <a16:creationId xmlns:a16="http://schemas.microsoft.com/office/drawing/2014/main" id="{AD87A5E8-36ED-446A-ADED-13E43BCD4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5197475"/>
          <a:ext cx="909109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438150</xdr:colOff>
      <xdr:row>33</xdr:row>
      <xdr:rowOff>25400</xdr:rowOff>
    </xdr:from>
    <xdr:to>
      <xdr:col>13</xdr:col>
      <xdr:colOff>734484</xdr:colOff>
      <xdr:row>34</xdr:row>
      <xdr:rowOff>101601</xdr:rowOff>
    </xdr:to>
    <xdr:pic>
      <xdr:nvPicPr>
        <xdr:cNvPr id="3" name="Picture 2" descr="canada-bl">
          <a:extLst>
            <a:ext uri="{FF2B5EF4-FFF2-40B4-BE49-F238E27FC236}">
              <a16:creationId xmlns:a16="http://schemas.microsoft.com/office/drawing/2014/main" id="{D0F4A7AE-B241-4FB2-8B84-B6E008F46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5197475"/>
          <a:ext cx="909109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438150</xdr:colOff>
      <xdr:row>33</xdr:row>
      <xdr:rowOff>25400</xdr:rowOff>
    </xdr:from>
    <xdr:to>
      <xdr:col>13</xdr:col>
      <xdr:colOff>734484</xdr:colOff>
      <xdr:row>34</xdr:row>
      <xdr:rowOff>101601</xdr:rowOff>
    </xdr:to>
    <xdr:pic>
      <xdr:nvPicPr>
        <xdr:cNvPr id="4" name="Picture 6" descr="canada-bl">
          <a:extLst>
            <a:ext uri="{FF2B5EF4-FFF2-40B4-BE49-F238E27FC236}">
              <a16:creationId xmlns:a16="http://schemas.microsoft.com/office/drawing/2014/main" id="{27E614E1-A99B-42EA-80F0-FDDB7E6C6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5197475"/>
          <a:ext cx="909109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57150</xdr:rowOff>
    </xdr:from>
    <xdr:to>
      <xdr:col>3</xdr:col>
      <xdr:colOff>209550</xdr:colOff>
      <xdr:row>0</xdr:row>
      <xdr:rowOff>361950</xdr:rowOff>
    </xdr:to>
    <xdr:pic>
      <xdr:nvPicPr>
        <xdr:cNvPr id="5" name="Picture 4" descr="CER-REC-Logo-RGB-ENG (55)">
          <a:extLst>
            <a:ext uri="{FF2B5EF4-FFF2-40B4-BE49-F238E27FC236}">
              <a16:creationId xmlns:a16="http://schemas.microsoft.com/office/drawing/2014/main" id="{C40E2644-5094-4B70-9D7A-1F0AB3EB1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32480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33</xdr:row>
      <xdr:rowOff>25400</xdr:rowOff>
    </xdr:from>
    <xdr:to>
      <xdr:col>14</xdr:col>
      <xdr:colOff>19050</xdr:colOff>
      <xdr:row>34</xdr:row>
      <xdr:rowOff>101600</xdr:rowOff>
    </xdr:to>
    <xdr:pic>
      <xdr:nvPicPr>
        <xdr:cNvPr id="2" name="Picture 2" descr="canada-bl">
          <a:extLst>
            <a:ext uri="{FF2B5EF4-FFF2-40B4-BE49-F238E27FC236}">
              <a16:creationId xmlns:a16="http://schemas.microsoft.com/office/drawing/2014/main" id="{E3CB4536-283A-4771-8F88-9FFBD7DC7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9625" y="5226050"/>
          <a:ext cx="933450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</xdr:colOff>
      <xdr:row>0</xdr:row>
      <xdr:rowOff>38100</xdr:rowOff>
    </xdr:from>
    <xdr:to>
      <xdr:col>3</xdr:col>
      <xdr:colOff>247650</xdr:colOff>
      <xdr:row>0</xdr:row>
      <xdr:rowOff>342900</xdr:rowOff>
    </xdr:to>
    <xdr:pic>
      <xdr:nvPicPr>
        <xdr:cNvPr id="3" name="Picture 4" descr="CER-REC-Logo-RGB-ENG (55)">
          <a:extLst>
            <a:ext uri="{FF2B5EF4-FFF2-40B4-BE49-F238E27FC236}">
              <a16:creationId xmlns:a16="http://schemas.microsoft.com/office/drawing/2014/main" id="{8CC4A8B9-682E-4907-AC46-9F4BCA7EA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"/>
          <a:ext cx="324768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33</xdr:row>
      <xdr:rowOff>25400</xdr:rowOff>
    </xdr:from>
    <xdr:to>
      <xdr:col>13</xdr:col>
      <xdr:colOff>728134</xdr:colOff>
      <xdr:row>34</xdr:row>
      <xdr:rowOff>101600</xdr:rowOff>
    </xdr:to>
    <xdr:pic>
      <xdr:nvPicPr>
        <xdr:cNvPr id="2" name="Picture 2" descr="canada-bl">
          <a:extLst>
            <a:ext uri="{FF2B5EF4-FFF2-40B4-BE49-F238E27FC236}">
              <a16:creationId xmlns:a16="http://schemas.microsoft.com/office/drawing/2014/main" id="{1FB685E8-472F-42E9-8416-E047EC54C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5197475"/>
          <a:ext cx="9144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438150</xdr:colOff>
      <xdr:row>33</xdr:row>
      <xdr:rowOff>25400</xdr:rowOff>
    </xdr:from>
    <xdr:to>
      <xdr:col>13</xdr:col>
      <xdr:colOff>728134</xdr:colOff>
      <xdr:row>34</xdr:row>
      <xdr:rowOff>101600</xdr:rowOff>
    </xdr:to>
    <xdr:pic>
      <xdr:nvPicPr>
        <xdr:cNvPr id="3" name="Picture 2" descr="canada-bl">
          <a:extLst>
            <a:ext uri="{FF2B5EF4-FFF2-40B4-BE49-F238E27FC236}">
              <a16:creationId xmlns:a16="http://schemas.microsoft.com/office/drawing/2014/main" id="{27B51BCD-44E5-470F-A798-74B30C048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5197475"/>
          <a:ext cx="9144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438150</xdr:colOff>
      <xdr:row>33</xdr:row>
      <xdr:rowOff>25400</xdr:rowOff>
    </xdr:from>
    <xdr:to>
      <xdr:col>13</xdr:col>
      <xdr:colOff>728134</xdr:colOff>
      <xdr:row>34</xdr:row>
      <xdr:rowOff>101600</xdr:rowOff>
    </xdr:to>
    <xdr:pic>
      <xdr:nvPicPr>
        <xdr:cNvPr id="4" name="Picture 6" descr="canada-bl">
          <a:extLst>
            <a:ext uri="{FF2B5EF4-FFF2-40B4-BE49-F238E27FC236}">
              <a16:creationId xmlns:a16="http://schemas.microsoft.com/office/drawing/2014/main" id="{857E8580-4162-4FA0-AAE9-1B6003745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5197475"/>
          <a:ext cx="9144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57150</xdr:rowOff>
    </xdr:from>
    <xdr:to>
      <xdr:col>3</xdr:col>
      <xdr:colOff>209550</xdr:colOff>
      <xdr:row>0</xdr:row>
      <xdr:rowOff>361950</xdr:rowOff>
    </xdr:to>
    <xdr:pic>
      <xdr:nvPicPr>
        <xdr:cNvPr id="5" name="Picture 4" descr="CER-REC-Logo-RGB-ENG (55)">
          <a:extLst>
            <a:ext uri="{FF2B5EF4-FFF2-40B4-BE49-F238E27FC236}">
              <a16:creationId xmlns:a16="http://schemas.microsoft.com/office/drawing/2014/main" id="{92B6B40C-9CBA-4476-AB0C-A0A52B1C7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32480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33</xdr:row>
      <xdr:rowOff>25400</xdr:rowOff>
    </xdr:from>
    <xdr:to>
      <xdr:col>14</xdr:col>
      <xdr:colOff>19050</xdr:colOff>
      <xdr:row>34</xdr:row>
      <xdr:rowOff>107950</xdr:rowOff>
    </xdr:to>
    <xdr:pic>
      <xdr:nvPicPr>
        <xdr:cNvPr id="2" name="Picture 2" descr="canada-bl">
          <a:extLst>
            <a:ext uri="{FF2B5EF4-FFF2-40B4-BE49-F238E27FC236}">
              <a16:creationId xmlns:a16="http://schemas.microsoft.com/office/drawing/2014/main" id="{0DBCA81E-D726-4150-B772-56445FB7C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9625" y="5226050"/>
          <a:ext cx="933450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</xdr:colOff>
      <xdr:row>0</xdr:row>
      <xdr:rowOff>38100</xdr:rowOff>
    </xdr:from>
    <xdr:to>
      <xdr:col>3</xdr:col>
      <xdr:colOff>247650</xdr:colOff>
      <xdr:row>0</xdr:row>
      <xdr:rowOff>342900</xdr:rowOff>
    </xdr:to>
    <xdr:pic>
      <xdr:nvPicPr>
        <xdr:cNvPr id="3" name="Picture 4" descr="CER-REC-Logo-RGB-ENG (55)">
          <a:extLst>
            <a:ext uri="{FF2B5EF4-FFF2-40B4-BE49-F238E27FC236}">
              <a16:creationId xmlns:a16="http://schemas.microsoft.com/office/drawing/2014/main" id="{DA1B5030-8A51-4F26-8879-5FE9B72B9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"/>
          <a:ext cx="32480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33</xdr:row>
      <xdr:rowOff>25400</xdr:rowOff>
    </xdr:from>
    <xdr:to>
      <xdr:col>14</xdr:col>
      <xdr:colOff>19050</xdr:colOff>
      <xdr:row>34</xdr:row>
      <xdr:rowOff>101600</xdr:rowOff>
    </xdr:to>
    <xdr:pic>
      <xdr:nvPicPr>
        <xdr:cNvPr id="8329" name="Picture 2" descr="canada-bl">
          <a:extLst>
            <a:ext uri="{FF2B5EF4-FFF2-40B4-BE49-F238E27FC236}">
              <a16:creationId xmlns:a16="http://schemas.microsoft.com/office/drawing/2014/main" id="{3C398221-BCE0-4853-9F52-66CDFB5AF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5060950"/>
          <a:ext cx="9080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438150</xdr:colOff>
      <xdr:row>33</xdr:row>
      <xdr:rowOff>25400</xdr:rowOff>
    </xdr:from>
    <xdr:to>
      <xdr:col>14</xdr:col>
      <xdr:colOff>19050</xdr:colOff>
      <xdr:row>34</xdr:row>
      <xdr:rowOff>101600</xdr:rowOff>
    </xdr:to>
    <xdr:pic>
      <xdr:nvPicPr>
        <xdr:cNvPr id="8330" name="Picture 2" descr="canada-bl">
          <a:extLst>
            <a:ext uri="{FF2B5EF4-FFF2-40B4-BE49-F238E27FC236}">
              <a16:creationId xmlns:a16="http://schemas.microsoft.com/office/drawing/2014/main" id="{6D4A8A3C-984D-480C-871C-9648A0B52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5060950"/>
          <a:ext cx="9080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438150</xdr:colOff>
      <xdr:row>33</xdr:row>
      <xdr:rowOff>25400</xdr:rowOff>
    </xdr:from>
    <xdr:to>
      <xdr:col>14</xdr:col>
      <xdr:colOff>19050</xdr:colOff>
      <xdr:row>34</xdr:row>
      <xdr:rowOff>101600</xdr:rowOff>
    </xdr:to>
    <xdr:pic>
      <xdr:nvPicPr>
        <xdr:cNvPr id="8331" name="Picture 6" descr="canada-bl">
          <a:extLst>
            <a:ext uri="{FF2B5EF4-FFF2-40B4-BE49-F238E27FC236}">
              <a16:creationId xmlns:a16="http://schemas.microsoft.com/office/drawing/2014/main" id="{059B2934-978B-430A-B425-CCA31CFB1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5060950"/>
          <a:ext cx="9080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57150</xdr:rowOff>
    </xdr:from>
    <xdr:to>
      <xdr:col>3</xdr:col>
      <xdr:colOff>209550</xdr:colOff>
      <xdr:row>0</xdr:row>
      <xdr:rowOff>361950</xdr:rowOff>
    </xdr:to>
    <xdr:pic>
      <xdr:nvPicPr>
        <xdr:cNvPr id="8332" name="Picture 4" descr="CER-REC-Logo-RGB-ENG (55)">
          <a:extLst>
            <a:ext uri="{FF2B5EF4-FFF2-40B4-BE49-F238E27FC236}">
              <a16:creationId xmlns:a16="http://schemas.microsoft.com/office/drawing/2014/main" id="{4DD532D8-FD31-41AA-BBB3-E1E98A26A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32385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2.gnb.ca/content/dam/gnb/Departments/en/pdf/Minerals-Minerales/Monthly_Statistics.pdf" TargetMode="External"/><Relationship Id="rId1" Type="http://schemas.openxmlformats.org/officeDocument/2006/relationships/hyperlink" Target="https://dashboard.saskatchewan.ca/business-economy/business-industry-trade/oil-production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5"/>
  <sheetViews>
    <sheetView workbookViewId="0">
      <selection activeCell="R10" sqref="R10"/>
    </sheetView>
  </sheetViews>
  <sheetFormatPr baseColWidth="10" defaultColWidth="8.75" defaultRowHeight="11"/>
  <sheetData>
    <row r="1" spans="1:2">
      <c r="A1" t="s">
        <v>0</v>
      </c>
    </row>
    <row r="2" spans="1:2">
      <c r="A2" t="s">
        <v>1</v>
      </c>
    </row>
    <row r="4" spans="1:2">
      <c r="A4" t="s">
        <v>2</v>
      </c>
    </row>
    <row r="6" spans="1:2">
      <c r="A6" t="s">
        <v>3</v>
      </c>
      <c r="B6" t="s">
        <v>4</v>
      </c>
    </row>
    <row r="7" spans="1:2">
      <c r="A7" t="s">
        <v>5</v>
      </c>
      <c r="B7" t="s">
        <v>6</v>
      </c>
    </row>
    <row r="8" spans="1:2">
      <c r="A8" t="s">
        <v>7</v>
      </c>
      <c r="B8" s="61" t="s">
        <v>8</v>
      </c>
    </row>
    <row r="9" spans="1:2">
      <c r="A9" t="s">
        <v>9</v>
      </c>
      <c r="B9" t="s">
        <v>10</v>
      </c>
    </row>
    <row r="10" spans="1:2">
      <c r="A10" t="s">
        <v>11</v>
      </c>
      <c r="B10" t="s">
        <v>12</v>
      </c>
    </row>
    <row r="11" spans="1:2">
      <c r="A11" t="s">
        <v>13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17</v>
      </c>
      <c r="B13" s="61" t="s">
        <v>18</v>
      </c>
    </row>
    <row r="14" spans="1:2">
      <c r="A14" t="s">
        <v>19</v>
      </c>
      <c r="B14" t="s">
        <v>20</v>
      </c>
    </row>
    <row r="16" spans="1:2">
      <c r="A16" t="s">
        <v>21</v>
      </c>
    </row>
    <row r="18" spans="1:2">
      <c r="A18" t="s">
        <v>3</v>
      </c>
      <c r="B18" t="s">
        <v>22</v>
      </c>
    </row>
    <row r="19" spans="1:2">
      <c r="B19" t="s">
        <v>23</v>
      </c>
    </row>
    <row r="20" spans="1:2">
      <c r="A20" t="s">
        <v>5</v>
      </c>
      <c r="B20" t="s">
        <v>24</v>
      </c>
    </row>
    <row r="21" spans="1:2">
      <c r="B21" t="s">
        <v>25</v>
      </c>
    </row>
    <row r="22" spans="1:2">
      <c r="B22" t="s">
        <v>26</v>
      </c>
    </row>
    <row r="23" spans="1:2">
      <c r="B23" t="s">
        <v>27</v>
      </c>
    </row>
    <row r="24" spans="1:2">
      <c r="B24" t="s">
        <v>28</v>
      </c>
    </row>
    <row r="25" spans="1:2">
      <c r="A25" t="s">
        <v>7</v>
      </c>
      <c r="B25" t="s">
        <v>29</v>
      </c>
    </row>
    <row r="26" spans="1:2">
      <c r="B26" t="s">
        <v>30</v>
      </c>
    </row>
    <row r="27" spans="1:2">
      <c r="A27" t="s">
        <v>9</v>
      </c>
      <c r="B27" t="s">
        <v>31</v>
      </c>
    </row>
    <row r="28" spans="1:2">
      <c r="A28" t="s">
        <v>11</v>
      </c>
      <c r="B28" t="s">
        <v>32</v>
      </c>
    </row>
    <row r="29" spans="1:2">
      <c r="A29" t="s">
        <v>13</v>
      </c>
      <c r="B29" t="s">
        <v>33</v>
      </c>
    </row>
    <row r="30" spans="1:2">
      <c r="A30" t="s">
        <v>15</v>
      </c>
      <c r="B30" t="s">
        <v>34</v>
      </c>
    </row>
    <row r="31" spans="1:2">
      <c r="A31" t="s">
        <v>17</v>
      </c>
      <c r="B31" t="s">
        <v>35</v>
      </c>
    </row>
    <row r="32" spans="1:2">
      <c r="A32" t="s">
        <v>19</v>
      </c>
      <c r="B32" t="s">
        <v>36</v>
      </c>
    </row>
    <row r="33" spans="1:2">
      <c r="B33" t="s">
        <v>37</v>
      </c>
    </row>
    <row r="35" spans="1:2">
      <c r="A35" t="s">
        <v>38</v>
      </c>
    </row>
    <row r="36" spans="1:2">
      <c r="A36" t="s">
        <v>39</v>
      </c>
    </row>
    <row r="38" spans="1:2">
      <c r="A38" t="s">
        <v>40</v>
      </c>
    </row>
    <row r="40" spans="1:2">
      <c r="A40" t="s">
        <v>3</v>
      </c>
      <c r="B40" t="s">
        <v>41</v>
      </c>
    </row>
    <row r="41" spans="1:2">
      <c r="B41" t="s">
        <v>42</v>
      </c>
    </row>
    <row r="42" spans="1:2">
      <c r="A42" t="s">
        <v>5</v>
      </c>
      <c r="B42" t="s">
        <v>43</v>
      </c>
    </row>
    <row r="43" spans="1:2">
      <c r="B43" t="s">
        <v>44</v>
      </c>
    </row>
    <row r="44" spans="1:2">
      <c r="B44" t="s">
        <v>45</v>
      </c>
    </row>
    <row r="45" spans="1:2">
      <c r="B45" t="s">
        <v>46</v>
      </c>
    </row>
    <row r="46" spans="1:2">
      <c r="B46" t="s">
        <v>47</v>
      </c>
    </row>
    <row r="47" spans="1:2">
      <c r="A47" t="s">
        <v>7</v>
      </c>
      <c r="B47" t="s">
        <v>48</v>
      </c>
    </row>
    <row r="48" spans="1:2">
      <c r="B48" t="s">
        <v>49</v>
      </c>
    </row>
    <row r="49" spans="1:2">
      <c r="A49" t="s">
        <v>9</v>
      </c>
      <c r="B49" t="s">
        <v>50</v>
      </c>
    </row>
    <row r="50" spans="1:2">
      <c r="A50" t="s">
        <v>11</v>
      </c>
      <c r="B50" t="s">
        <v>51</v>
      </c>
    </row>
    <row r="51" spans="1:2">
      <c r="A51" t="s">
        <v>13</v>
      </c>
      <c r="B51" t="s">
        <v>52</v>
      </c>
    </row>
    <row r="52" spans="1:2">
      <c r="A52" t="s">
        <v>15</v>
      </c>
      <c r="B52" t="s">
        <v>53</v>
      </c>
    </row>
    <row r="53" spans="1:2">
      <c r="A53" t="s">
        <v>17</v>
      </c>
      <c r="B53" t="s">
        <v>54</v>
      </c>
    </row>
    <row r="54" spans="1:2">
      <c r="A54" t="s">
        <v>19</v>
      </c>
      <c r="B54" t="s">
        <v>55</v>
      </c>
    </row>
    <row r="55" spans="1:2">
      <c r="B55" t="s">
        <v>56</v>
      </c>
    </row>
  </sheetData>
  <hyperlinks>
    <hyperlink ref="B8" r:id="rId1" location="by-type-tab" xr:uid="{975D19D0-7D3F-4434-920E-DD5E5DC33FC7}"/>
    <hyperlink ref="B13" r:id="rId2" xr:uid="{53BA94D2-8E0F-40BA-BF30-09018C8ABA6C}"/>
  </hyperlinks>
  <pageMargins left="0.7" right="0.7" top="0.75" bottom="0.75" header="0.3" footer="0.3"/>
  <pageSetup orientation="portrait" verticalDpi="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87"/>
  <sheetViews>
    <sheetView showOutlineSymbols="0" topLeftCell="A11" zoomScaleNormal="100" zoomScaleSheetLayoutView="100" workbookViewId="0">
      <selection activeCell="F27" sqref="F27"/>
    </sheetView>
  </sheetViews>
  <sheetFormatPr baseColWidth="10" defaultColWidth="9.25" defaultRowHeight="10" customHeight="1" outlineLevelRow="3" outlineLevelCol="1"/>
  <cols>
    <col min="1" max="1" width="33.5" style="1" customWidth="1"/>
    <col min="2" max="12" width="9.75" style="2" customWidth="1" outlineLevel="1"/>
    <col min="13" max="13" width="9.5" style="2" customWidth="1" outlineLevel="1"/>
    <col min="14" max="14" width="13.75" style="2" customWidth="1"/>
    <col min="15" max="15" width="1.75" style="1" customWidth="1"/>
    <col min="16" max="16384" width="9.25" style="1"/>
  </cols>
  <sheetData>
    <row r="1" spans="1:21" ht="32.25" customHeight="1"/>
    <row r="2" spans="1:21" ht="13">
      <c r="A2" s="5">
        <v>44608</v>
      </c>
      <c r="H2" s="4" t="s">
        <v>115</v>
      </c>
    </row>
    <row r="3" spans="1:21" ht="10.5" customHeight="1">
      <c r="A3" s="6"/>
      <c r="H3" s="4" t="s">
        <v>116</v>
      </c>
    </row>
    <row r="4" spans="1:21" s="7" customFormat="1" ht="1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3">
        <v>2021</v>
      </c>
    </row>
    <row r="5" spans="1:21" s="7" customFormat="1" ht="11">
      <c r="B5" s="8" t="s">
        <v>59</v>
      </c>
      <c r="C5" s="8" t="s">
        <v>60</v>
      </c>
      <c r="D5" s="8" t="s">
        <v>61</v>
      </c>
      <c r="E5" s="8" t="s">
        <v>62</v>
      </c>
      <c r="F5" s="8" t="s">
        <v>63</v>
      </c>
      <c r="G5" s="8" t="s">
        <v>64</v>
      </c>
      <c r="H5" s="8" t="s">
        <v>65</v>
      </c>
      <c r="I5" s="8" t="s">
        <v>66</v>
      </c>
      <c r="J5" s="8" t="s">
        <v>67</v>
      </c>
      <c r="K5" s="8" t="s">
        <v>68</v>
      </c>
      <c r="L5" s="8" t="s">
        <v>69</v>
      </c>
      <c r="M5" s="8" t="s">
        <v>70</v>
      </c>
      <c r="N5" s="8" t="s">
        <v>71</v>
      </c>
    </row>
    <row r="6" spans="1:21" s="7" customFormat="1" ht="12">
      <c r="A6" s="9" t="s">
        <v>72</v>
      </c>
      <c r="B6" s="2" t="s">
        <v>73</v>
      </c>
      <c r="C6" s="2" t="s">
        <v>73</v>
      </c>
      <c r="D6" s="2" t="s">
        <v>73</v>
      </c>
      <c r="E6" s="2" t="s">
        <v>73</v>
      </c>
      <c r="F6" s="2" t="s">
        <v>73</v>
      </c>
      <c r="G6" s="2" t="s">
        <v>73</v>
      </c>
      <c r="H6" s="2" t="s">
        <v>73</v>
      </c>
      <c r="I6" s="2" t="s">
        <v>73</v>
      </c>
      <c r="J6" s="2" t="s">
        <v>73</v>
      </c>
      <c r="K6" s="2" t="s">
        <v>73</v>
      </c>
      <c r="L6" s="2" t="s">
        <v>73</v>
      </c>
      <c r="M6" s="2" t="s">
        <v>73</v>
      </c>
      <c r="N6" s="2"/>
    </row>
    <row r="7" spans="1:21" s="7" customFormat="1" ht="11">
      <c r="A7" s="10" t="s">
        <v>74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33"/>
    </row>
    <row r="8" spans="1:21" s="12" customFormat="1" ht="11" outlineLevel="1">
      <c r="A8" s="11" t="s">
        <v>5</v>
      </c>
      <c r="B8" s="40">
        <v>49640.84173387097</v>
      </c>
      <c r="C8" s="40">
        <v>48013.766741071428</v>
      </c>
      <c r="D8" s="40">
        <v>51124.578629032258</v>
      </c>
      <c r="E8" s="40">
        <v>52106.32708333333</v>
      </c>
      <c r="F8" s="40">
        <v>50258.438508064515</v>
      </c>
      <c r="G8" s="40">
        <v>48955.761458333334</v>
      </c>
      <c r="H8" s="40">
        <v>50098.147177419356</v>
      </c>
      <c r="I8" s="40">
        <v>52145.503024193546</v>
      </c>
      <c r="J8" s="40">
        <v>52017.298958333333</v>
      </c>
      <c r="K8" s="40">
        <v>54262.065524193546</v>
      </c>
      <c r="L8" s="40">
        <v>55020.868750000001</v>
      </c>
      <c r="M8" s="40">
        <v>54193.203629032258</v>
      </c>
      <c r="N8" s="40">
        <f>AVERAGEIF(B8:M8,"&lt;&gt;0")</f>
        <v>51486.400101406492</v>
      </c>
    </row>
    <row r="9" spans="1:21" s="12" customFormat="1" ht="11" outlineLevel="1">
      <c r="A9" s="11" t="s">
        <v>3</v>
      </c>
      <c r="B9" s="40">
        <v>2074.9967741935484</v>
      </c>
      <c r="C9" s="40">
        <v>1969.3821428571428</v>
      </c>
      <c r="D9" s="40">
        <v>1989.0935483870969</v>
      </c>
      <c r="E9" s="40">
        <v>1986.8233333333333</v>
      </c>
      <c r="F9" s="40">
        <v>1928.8129032258064</v>
      </c>
      <c r="G9" s="40">
        <v>1870.6366666666665</v>
      </c>
      <c r="H9" s="40">
        <v>1591.1354838709676</v>
      </c>
      <c r="I9" s="40">
        <v>1667.4193548387098</v>
      </c>
      <c r="J9" s="40">
        <v>1742.78</v>
      </c>
      <c r="K9" s="40">
        <v>1884.5290322580645</v>
      </c>
      <c r="L9" s="40">
        <v>1769.7766666666669</v>
      </c>
      <c r="M9" s="40">
        <v>1775.5419354838712</v>
      </c>
      <c r="N9" s="40">
        <f t="shared" ref="N9:N16" si="0">AVERAGEIF(B9:M9,"&lt;&gt;0")</f>
        <v>1854.2439868151566</v>
      </c>
    </row>
    <row r="10" spans="1:21" s="12" customFormat="1" ht="11" outlineLevel="1">
      <c r="A10" s="11" t="s">
        <v>7</v>
      </c>
      <c r="B10" s="40">
        <v>24672.93225806452</v>
      </c>
      <c r="C10" s="40">
        <v>24534.353571428572</v>
      </c>
      <c r="D10" s="40">
        <v>26390.1</v>
      </c>
      <c r="E10" s="40">
        <v>26073.679999999997</v>
      </c>
      <c r="F10" s="40">
        <v>25160.080645161295</v>
      </c>
      <c r="G10" s="40">
        <v>24081.143333333333</v>
      </c>
      <c r="H10" s="40">
        <v>24044.622580645158</v>
      </c>
      <c r="I10" s="40">
        <v>24443.232258064516</v>
      </c>
      <c r="J10" s="40">
        <v>24732.043333333331</v>
      </c>
      <c r="K10" s="40">
        <v>25291.606451612904</v>
      </c>
      <c r="L10" s="40">
        <v>25288.566666666666</v>
      </c>
      <c r="M10" s="40">
        <v>24405.009677419355</v>
      </c>
      <c r="N10" s="40">
        <f t="shared" si="0"/>
        <v>24926.447564644142</v>
      </c>
    </row>
    <row r="11" spans="1:21" s="12" customFormat="1" ht="11" outlineLevel="1">
      <c r="A11" s="11" t="s">
        <v>9</v>
      </c>
      <c r="B11" s="40">
        <v>5670.5258064516083</v>
      </c>
      <c r="C11" s="40">
        <v>5268.8571428571449</v>
      </c>
      <c r="D11" s="40">
        <v>6034.2580645161261</v>
      </c>
      <c r="E11" s="40">
        <v>5978.3766666666679</v>
      </c>
      <c r="F11" s="40">
        <v>5819.6903225806436</v>
      </c>
      <c r="G11" s="40">
        <v>5736.1566666666677</v>
      </c>
      <c r="H11" s="40">
        <v>5547.861290322584</v>
      </c>
      <c r="I11" s="40">
        <v>5608.1612903225778</v>
      </c>
      <c r="J11" s="40">
        <v>6008.6799999999985</v>
      </c>
      <c r="K11" s="40">
        <v>6063.022580645159</v>
      </c>
      <c r="L11" s="40">
        <v>6171.12</v>
      </c>
      <c r="M11" s="40">
        <v>6155.6483870967741</v>
      </c>
      <c r="N11" s="40">
        <f t="shared" si="0"/>
        <v>5838.529851510496</v>
      </c>
    </row>
    <row r="12" spans="1:21" s="12" customFormat="1" ht="11" outlineLevel="1">
      <c r="A12" s="11" t="s">
        <v>75</v>
      </c>
      <c r="B12" s="40">
        <v>989.2</v>
      </c>
      <c r="C12" s="40">
        <v>953.28214285714296</v>
      </c>
      <c r="D12" s="40">
        <v>1009.3903225806451</v>
      </c>
      <c r="E12" s="40">
        <v>1041.3</v>
      </c>
      <c r="F12" s="40">
        <v>1055.3483870967741</v>
      </c>
      <c r="G12" s="40">
        <v>1025.2933333333333</v>
      </c>
      <c r="H12" s="40">
        <v>250.18709677419355</v>
      </c>
      <c r="I12" s="40">
        <v>170.80967741935484</v>
      </c>
      <c r="J12" s="40">
        <v>1043.7433333333333</v>
      </c>
      <c r="K12" s="40">
        <v>1084.2322580645161</v>
      </c>
      <c r="L12" s="40">
        <v>1060.5166666666667</v>
      </c>
      <c r="M12" s="40">
        <v>980.48064516129034</v>
      </c>
      <c r="N12" s="40">
        <f t="shared" si="0"/>
        <v>888.64865527393738</v>
      </c>
    </row>
    <row r="13" spans="1:21" s="13" customFormat="1" ht="11" outlineLevel="1">
      <c r="A13" s="11" t="s">
        <v>76</v>
      </c>
      <c r="B13" s="40">
        <v>21774.870967741936</v>
      </c>
      <c r="C13" s="40">
        <v>21187.857142857141</v>
      </c>
      <c r="D13" s="40">
        <v>20747.16129032258</v>
      </c>
      <c r="E13" s="40">
        <v>19470.466666666667</v>
      </c>
      <c r="F13" s="40">
        <v>20482.774193548386</v>
      </c>
      <c r="G13" s="40">
        <v>20750.599999999999</v>
      </c>
      <c r="H13" s="40">
        <v>19240.903225806451</v>
      </c>
      <c r="I13" s="40">
        <v>19681.064516129034</v>
      </c>
      <c r="J13" s="40">
        <v>18223.3</v>
      </c>
      <c r="K13" s="40">
        <v>14689.032258064517</v>
      </c>
      <c r="L13" s="40">
        <v>15361.833333333334</v>
      </c>
      <c r="M13" s="40">
        <v>15694.516129032258</v>
      </c>
      <c r="N13" s="40">
        <f t="shared" si="0"/>
        <v>18942.031643625192</v>
      </c>
      <c r="P13" s="12"/>
      <c r="U13" s="12"/>
    </row>
    <row r="14" spans="1:21" s="13" customFormat="1" ht="11" outlineLevel="1">
      <c r="A14" s="11" t="s">
        <v>17</v>
      </c>
      <c r="B14" s="40">
        <v>2.4741935483870967</v>
      </c>
      <c r="C14" s="40">
        <v>1.5964285714285715</v>
      </c>
      <c r="D14" s="40">
        <v>0.70322580645161292</v>
      </c>
      <c r="E14" s="40">
        <v>0.94666666666666666</v>
      </c>
      <c r="F14" s="40">
        <v>2.903225806451613E-2</v>
      </c>
      <c r="G14" s="40">
        <v>2.1633333333333336</v>
      </c>
      <c r="H14" s="40">
        <v>0.65161290322580645</v>
      </c>
      <c r="I14" s="40">
        <v>2.0129032258064514</v>
      </c>
      <c r="J14" s="40">
        <v>4.7233333333333327</v>
      </c>
      <c r="K14" s="40">
        <v>3.1741935483870969</v>
      </c>
      <c r="L14" s="40">
        <v>7.4333333333333336</v>
      </c>
      <c r="M14" s="40">
        <v>3.9000000000000004</v>
      </c>
      <c r="N14" s="40">
        <f t="shared" si="0"/>
        <v>2.4840213773681517</v>
      </c>
      <c r="P14" s="12"/>
      <c r="U14" s="12"/>
    </row>
    <row r="15" spans="1:21" s="13" customFormat="1" ht="11" outlineLevel="1">
      <c r="A15" s="11" t="s">
        <v>13</v>
      </c>
      <c r="B15" s="40">
        <v>82.225806451612897</v>
      </c>
      <c r="C15" s="40">
        <v>82.607142857142861</v>
      </c>
      <c r="D15" s="40">
        <v>80.064516129032256</v>
      </c>
      <c r="E15" s="40">
        <v>82.8</v>
      </c>
      <c r="F15" s="40">
        <v>82.612903225806448</v>
      </c>
      <c r="G15" s="40">
        <v>82.4</v>
      </c>
      <c r="H15" s="40">
        <v>83.032258064516128</v>
      </c>
      <c r="I15" s="40">
        <v>84.096774193548384</v>
      </c>
      <c r="J15" s="40">
        <v>83.466666666666669</v>
      </c>
      <c r="K15" s="40">
        <v>83.677419354838705</v>
      </c>
      <c r="L15" s="40">
        <v>83.166666666666671</v>
      </c>
      <c r="M15" s="40">
        <v>81.806451612903231</v>
      </c>
      <c r="N15" s="40">
        <f t="shared" si="0"/>
        <v>82.663050435227845</v>
      </c>
      <c r="P15" s="12"/>
      <c r="U15" s="12"/>
    </row>
    <row r="16" spans="1:21" s="12" customFormat="1" ht="11">
      <c r="A16" s="30" t="s">
        <v>77</v>
      </c>
      <c r="B16" s="41">
        <f t="shared" ref="B16:M16" si="1">SUM(B8:B15)</f>
        <v>104908.06754032258</v>
      </c>
      <c r="C16" s="41">
        <f t="shared" si="1"/>
        <v>102011.70245535715</v>
      </c>
      <c r="D16" s="41">
        <f t="shared" si="1"/>
        <v>107375.34959677419</v>
      </c>
      <c r="E16" s="41">
        <f t="shared" si="1"/>
        <v>106740.72041666668</v>
      </c>
      <c r="F16" s="41">
        <f t="shared" si="1"/>
        <v>104787.78689516129</v>
      </c>
      <c r="G16" s="41">
        <f t="shared" si="1"/>
        <v>102504.15479166666</v>
      </c>
      <c r="H16" s="41">
        <f t="shared" si="1"/>
        <v>100856.54072580647</v>
      </c>
      <c r="I16" s="41">
        <f t="shared" si="1"/>
        <v>103802.29979838709</v>
      </c>
      <c r="J16" s="41">
        <f t="shared" si="1"/>
        <v>103856.03562499997</v>
      </c>
      <c r="K16" s="41">
        <f t="shared" si="1"/>
        <v>103361.33971774192</v>
      </c>
      <c r="L16" s="41">
        <f t="shared" si="1"/>
        <v>104763.28208333332</v>
      </c>
      <c r="M16" s="41">
        <f t="shared" si="1"/>
        <v>103290.10685483873</v>
      </c>
      <c r="N16" s="41">
        <f t="shared" si="0"/>
        <v>104021.44887508801</v>
      </c>
    </row>
    <row r="17" spans="1:16" s="12" customFormat="1" ht="26">
      <c r="A17" s="9" t="s">
        <v>78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</row>
    <row r="18" spans="1:16" s="12" customFormat="1" ht="11">
      <c r="A18" s="14" t="s">
        <v>77</v>
      </c>
      <c r="B18" s="40">
        <v>211528.12903225806</v>
      </c>
      <c r="C18" s="40">
        <v>204723.35714285713</v>
      </c>
      <c r="D18" s="40">
        <v>188685.33870967742</v>
      </c>
      <c r="E18" s="40">
        <v>132050.4</v>
      </c>
      <c r="F18" s="40">
        <v>168137.83870967742</v>
      </c>
      <c r="G18" s="40">
        <v>189456.85</v>
      </c>
      <c r="H18" s="40">
        <v>199077.51612903227</v>
      </c>
      <c r="I18" s="40">
        <v>174247.5806451613</v>
      </c>
      <c r="J18" s="40">
        <v>173631.86666666667</v>
      </c>
      <c r="K18" s="40">
        <v>209111.88709677418</v>
      </c>
      <c r="L18" s="40">
        <v>206193.01666666666</v>
      </c>
      <c r="M18" s="40">
        <v>195522.17741935485</v>
      </c>
      <c r="N18" s="40">
        <f t="shared" ref="N18" si="2">AVERAGEIF(B18:M18,"&lt;&gt;0")</f>
        <v>187697.16318484381</v>
      </c>
    </row>
    <row r="19" spans="1:16" s="12" customFormat="1" ht="11">
      <c r="A19" s="3" t="s">
        <v>79</v>
      </c>
      <c r="B19" s="40"/>
      <c r="C19" s="40"/>
      <c r="D19" s="40"/>
      <c r="E19" s="40"/>
      <c r="F19" s="40"/>
      <c r="G19" s="59"/>
      <c r="H19" s="40"/>
      <c r="I19" s="40"/>
      <c r="J19" s="40"/>
      <c r="K19" s="40"/>
      <c r="L19" s="40"/>
      <c r="M19" s="40"/>
      <c r="N19" s="47"/>
    </row>
    <row r="20" spans="1:16" s="12" customFormat="1" ht="11" outlineLevel="1">
      <c r="A20" s="11" t="s">
        <v>5</v>
      </c>
      <c r="B20" s="40">
        <v>52729.262096774197</v>
      </c>
      <c r="C20" s="40">
        <v>51640.15625</v>
      </c>
      <c r="D20" s="40">
        <v>55623.240927419356</v>
      </c>
      <c r="E20" s="40">
        <v>56424.890625</v>
      </c>
      <c r="F20" s="40">
        <v>55111.046370967742</v>
      </c>
      <c r="G20" s="40">
        <v>52806.707291666666</v>
      </c>
      <c r="H20" s="40">
        <v>55287.360887096773</v>
      </c>
      <c r="I20" s="40">
        <v>55701.271169354841</v>
      </c>
      <c r="J20" s="40">
        <v>53866.28125</v>
      </c>
      <c r="K20" s="40">
        <v>55631.535282258068</v>
      </c>
      <c r="L20" s="40">
        <v>56177.53125</v>
      </c>
      <c r="M20" s="40">
        <v>53328.96875</v>
      </c>
      <c r="N20" s="40">
        <f t="shared" ref="N20:N29" si="3">AVERAGEIF(B20:M20,"&lt;&gt;0")</f>
        <v>54527.354345878142</v>
      </c>
    </row>
    <row r="21" spans="1:16" s="12" customFormat="1" ht="11" outlineLevel="1">
      <c r="A21" s="11" t="s">
        <v>3</v>
      </c>
      <c r="B21" s="40">
        <v>15687.812903225808</v>
      </c>
      <c r="C21" s="40">
        <v>15612.596428571427</v>
      </c>
      <c r="D21" s="40">
        <v>15826.99032258065</v>
      </c>
      <c r="E21" s="40">
        <v>15912.196666666667</v>
      </c>
      <c r="F21" s="40">
        <v>16169.906451612902</v>
      </c>
      <c r="G21" s="40">
        <v>15756.01</v>
      </c>
      <c r="H21" s="40">
        <v>15544.816129032259</v>
      </c>
      <c r="I21" s="40">
        <v>15453.2</v>
      </c>
      <c r="J21" s="40">
        <v>15312.256666666666</v>
      </c>
      <c r="K21" s="40">
        <v>14745.280645161291</v>
      </c>
      <c r="L21" s="40">
        <v>17138.486666666664</v>
      </c>
      <c r="M21" s="40">
        <v>16908.86129032258</v>
      </c>
      <c r="N21" s="40">
        <f t="shared" si="3"/>
        <v>15839.034514208908</v>
      </c>
    </row>
    <row r="22" spans="1:16" s="12" customFormat="1" ht="11" outlineLevel="1">
      <c r="A22" s="11" t="s">
        <v>7</v>
      </c>
      <c r="B22" s="40">
        <v>558.66999999999996</v>
      </c>
      <c r="C22" s="40">
        <v>558.66999999999996</v>
      </c>
      <c r="D22" s="40">
        <v>558.66999999999996</v>
      </c>
      <c r="E22" s="40">
        <v>558.66999999999996</v>
      </c>
      <c r="F22" s="40">
        <v>558.66999999999996</v>
      </c>
      <c r="G22" s="40">
        <v>558.66999999999996</v>
      </c>
      <c r="H22" s="40">
        <v>558.66999999999996</v>
      </c>
      <c r="I22" s="40">
        <v>558.66999999999996</v>
      </c>
      <c r="J22" s="40">
        <v>558.66999999999996</v>
      </c>
      <c r="K22" s="40">
        <v>558.66999999999996</v>
      </c>
      <c r="L22" s="40">
        <v>558.66999999999996</v>
      </c>
      <c r="M22" s="40">
        <v>558.66999999999996</v>
      </c>
      <c r="N22" s="40">
        <f t="shared" si="3"/>
        <v>558.66999999999996</v>
      </c>
    </row>
    <row r="23" spans="1:16" s="13" customFormat="1" ht="11">
      <c r="A23" s="14" t="s">
        <v>77</v>
      </c>
      <c r="B23" s="40">
        <f>SUM(B20:B22)</f>
        <v>68975.74500000001</v>
      </c>
      <c r="C23" s="40">
        <f t="shared" ref="C23:M23" si="4">SUM(C20:C22)</f>
        <v>67811.422678571427</v>
      </c>
      <c r="D23" s="40">
        <f t="shared" si="4"/>
        <v>72008.90125000001</v>
      </c>
      <c r="E23" s="40">
        <f t="shared" si="4"/>
        <v>72895.757291666669</v>
      </c>
      <c r="F23" s="40">
        <f t="shared" si="4"/>
        <v>71839.622822580641</v>
      </c>
      <c r="G23" s="40">
        <f t="shared" si="4"/>
        <v>69121.387291666659</v>
      </c>
      <c r="H23" s="40">
        <f t="shared" si="4"/>
        <v>71390.847016129032</v>
      </c>
      <c r="I23" s="40">
        <f t="shared" si="4"/>
        <v>71713.141169354843</v>
      </c>
      <c r="J23" s="40">
        <f t="shared" si="4"/>
        <v>69737.207916666666</v>
      </c>
      <c r="K23" s="40">
        <f t="shared" si="4"/>
        <v>70935.485927419359</v>
      </c>
      <c r="L23" s="40">
        <f t="shared" si="4"/>
        <v>73874.687916666662</v>
      </c>
      <c r="M23" s="40">
        <f t="shared" si="4"/>
        <v>70796.500040322586</v>
      </c>
      <c r="N23" s="40">
        <f t="shared" si="3"/>
        <v>70925.05886008704</v>
      </c>
      <c r="P23" s="12"/>
    </row>
    <row r="24" spans="1:16" s="12" customFormat="1" ht="10.5" customHeight="1">
      <c r="A24" s="16" t="s">
        <v>80</v>
      </c>
      <c r="B24" s="41">
        <f t="shared" ref="B24:H24" si="5">SUM(B23,B16,B18)</f>
        <v>385411.94157258066</v>
      </c>
      <c r="C24" s="41">
        <f t="shared" si="5"/>
        <v>374546.48227678571</v>
      </c>
      <c r="D24" s="41">
        <f t="shared" si="5"/>
        <v>368069.58955645165</v>
      </c>
      <c r="E24" s="41">
        <f t="shared" si="5"/>
        <v>311686.87770833331</v>
      </c>
      <c r="F24" s="41">
        <f t="shared" si="5"/>
        <v>344765.24842741934</v>
      </c>
      <c r="G24" s="41">
        <f t="shared" si="5"/>
        <v>361082.39208333334</v>
      </c>
      <c r="H24" s="41">
        <f t="shared" si="5"/>
        <v>371324.9038709678</v>
      </c>
      <c r="I24" s="41">
        <f>SUM(I23,I16,I18)</f>
        <v>349763.02161290322</v>
      </c>
      <c r="J24" s="41">
        <f>SUM(J23,J16,J18)</f>
        <v>347225.11020833335</v>
      </c>
      <c r="K24" s="41">
        <f>SUM(K23,K16,K18)</f>
        <v>383408.71274193545</v>
      </c>
      <c r="L24" s="41">
        <f t="shared" ref="L24:M24" si="6">SUM(L23,L16,L18)</f>
        <v>384830.98666666663</v>
      </c>
      <c r="M24" s="41">
        <f t="shared" si="6"/>
        <v>369608.78431451618</v>
      </c>
      <c r="N24" s="41">
        <f t="shared" si="3"/>
        <v>362643.67092001886</v>
      </c>
    </row>
    <row r="25" spans="1:16" s="12" customFormat="1" ht="10.5" customHeight="1" outlineLevel="3">
      <c r="A25" s="3" t="s">
        <v>81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</row>
    <row r="26" spans="1:16" s="13" customFormat="1" ht="10.5" customHeight="1" outlineLevel="3">
      <c r="A26" s="11" t="s">
        <v>82</v>
      </c>
      <c r="B26" s="40">
        <v>16818.035786290322</v>
      </c>
      <c r="C26" s="40">
        <v>16648.164620535714</v>
      </c>
      <c r="D26" s="40">
        <v>17074.758064516129</v>
      </c>
      <c r="E26" s="40">
        <v>17798.840104166666</v>
      </c>
      <c r="F26" s="40">
        <v>17872.944556451614</v>
      </c>
      <c r="G26" s="40">
        <v>17794.006249999999</v>
      </c>
      <c r="H26" s="40">
        <v>18074.84879032258</v>
      </c>
      <c r="I26" s="40">
        <v>18466.670362903227</v>
      </c>
      <c r="J26" s="40">
        <v>18239.390104166665</v>
      </c>
      <c r="K26" s="40">
        <v>18464.200100806451</v>
      </c>
      <c r="L26" s="40">
        <v>18664.029687499999</v>
      </c>
      <c r="M26" s="40">
        <v>18450.022681451614</v>
      </c>
      <c r="N26" s="40">
        <f t="shared" si="3"/>
        <v>17863.825925759247</v>
      </c>
      <c r="P26" s="12"/>
    </row>
    <row r="27" spans="1:16" s="13" customFormat="1" ht="20.25" customHeight="1" outlineLevel="3">
      <c r="A27" s="17" t="s">
        <v>83</v>
      </c>
      <c r="B27" s="40">
        <v>304970.32258064515</v>
      </c>
      <c r="C27" s="40">
        <v>287935.42857142858</v>
      </c>
      <c r="D27" s="40">
        <v>308547.6451612903</v>
      </c>
      <c r="E27" s="40">
        <v>312446.73333333334</v>
      </c>
      <c r="F27" s="40">
        <v>283966.41935483873</v>
      </c>
      <c r="G27" s="40">
        <v>303523.16666666669</v>
      </c>
      <c r="H27" s="40">
        <v>302223.45161290321</v>
      </c>
      <c r="I27" s="40">
        <v>315969.22580645164</v>
      </c>
      <c r="J27" s="40">
        <v>307296.03333333333</v>
      </c>
      <c r="K27" s="40">
        <v>316066.74193548388</v>
      </c>
      <c r="L27" s="40">
        <v>319923.73333333334</v>
      </c>
      <c r="M27" s="40">
        <v>300681.87096774194</v>
      </c>
      <c r="N27" s="40">
        <f t="shared" si="3"/>
        <v>305295.89772145421</v>
      </c>
      <c r="P27" s="12"/>
    </row>
    <row r="28" spans="1:16" s="12" customFormat="1" ht="10.5" customHeight="1" outlineLevel="2">
      <c r="A28" s="14" t="s">
        <v>84</v>
      </c>
      <c r="B28" s="40">
        <f>SUM(B26:B27)</f>
        <v>321788.35836693546</v>
      </c>
      <c r="C28" s="40">
        <f t="shared" ref="C28:M28" si="7">SUM(C26:C27)</f>
        <v>304583.59319196432</v>
      </c>
      <c r="D28" s="40">
        <f t="shared" si="7"/>
        <v>325622.40322580643</v>
      </c>
      <c r="E28" s="40">
        <f t="shared" si="7"/>
        <v>330245.57343749999</v>
      </c>
      <c r="F28" s="40">
        <f t="shared" si="7"/>
        <v>301839.36391129036</v>
      </c>
      <c r="G28" s="40">
        <f t="shared" si="7"/>
        <v>321317.17291666666</v>
      </c>
      <c r="H28" s="40">
        <f t="shared" si="7"/>
        <v>320298.30040322582</v>
      </c>
      <c r="I28" s="40">
        <f t="shared" si="7"/>
        <v>334435.89616935485</v>
      </c>
      <c r="J28" s="40">
        <f t="shared" si="7"/>
        <v>325535.42343749997</v>
      </c>
      <c r="K28" s="40">
        <f t="shared" si="7"/>
        <v>334530.9420362903</v>
      </c>
      <c r="L28" s="40">
        <f t="shared" si="7"/>
        <v>338587.76302083331</v>
      </c>
      <c r="M28" s="40">
        <f t="shared" si="7"/>
        <v>319131.89364919357</v>
      </c>
      <c r="N28" s="40">
        <f t="shared" si="3"/>
        <v>323159.72364721337</v>
      </c>
    </row>
    <row r="29" spans="1:16" s="13" customFormat="1" ht="10.5" customHeight="1" outlineLevel="2">
      <c r="A29" s="11" t="s">
        <v>85</v>
      </c>
      <c r="B29" s="40">
        <v>43777.929032258056</v>
      </c>
      <c r="C29" s="40">
        <v>43470.303571428565</v>
      </c>
      <c r="D29" s="40">
        <v>45355.551612903218</v>
      </c>
      <c r="E29" s="40">
        <v>45718.216666666667</v>
      </c>
      <c r="F29" s="40">
        <v>45375.532258064522</v>
      </c>
      <c r="G29" s="40">
        <v>45313.62</v>
      </c>
      <c r="H29" s="60">
        <v>45927.725806451614</v>
      </c>
      <c r="I29" s="60">
        <v>46161.216129032262</v>
      </c>
      <c r="J29" s="60">
        <v>46052.786666666667</v>
      </c>
      <c r="K29" s="60">
        <v>46674.741935483878</v>
      </c>
      <c r="L29" s="60">
        <v>46621.060000000005</v>
      </c>
      <c r="M29" s="40">
        <v>46597.325806451619</v>
      </c>
      <c r="N29" s="40">
        <f t="shared" si="3"/>
        <v>45587.167457117263</v>
      </c>
      <c r="P29" s="12"/>
    </row>
    <row r="30" spans="1:16" s="13" customFormat="1" ht="10.5" customHeight="1" outlineLevel="2">
      <c r="A30" s="11" t="s">
        <v>86</v>
      </c>
      <c r="B30" s="40">
        <v>24040.096774193549</v>
      </c>
      <c r="C30" s="40">
        <v>19015.535714285714</v>
      </c>
      <c r="D30" s="40">
        <v>24335</v>
      </c>
      <c r="E30" s="40">
        <v>22509.766666666666</v>
      </c>
      <c r="F30" s="40">
        <v>21621.483870967742</v>
      </c>
      <c r="G30" s="40">
        <v>25177.033333333333</v>
      </c>
      <c r="H30" s="40">
        <v>23752.903225806451</v>
      </c>
      <c r="I30" s="60">
        <v>21208.806451612902</v>
      </c>
      <c r="J30" s="60">
        <v>20477.733333333334</v>
      </c>
      <c r="K30" s="60">
        <v>20882.096774193549</v>
      </c>
      <c r="L30" s="60">
        <v>19877.8</v>
      </c>
      <c r="M30" s="60">
        <v>21111.903225806451</v>
      </c>
      <c r="N30" s="40">
        <f>AVERAGE(B30:M30)</f>
        <v>22000.846614183305</v>
      </c>
      <c r="P30" s="12"/>
    </row>
    <row r="31" spans="1:16" s="12" customFormat="1" ht="14" outlineLevel="1" thickBot="1">
      <c r="A31" s="27" t="s">
        <v>87</v>
      </c>
      <c r="B31" s="39">
        <f>SUM(B28:B30)</f>
        <v>389606.38417338708</v>
      </c>
      <c r="C31" s="39">
        <f t="shared" ref="C31:K31" si="8">SUM(C28:C30)</f>
        <v>367069.43247767864</v>
      </c>
      <c r="D31" s="39">
        <f t="shared" si="8"/>
        <v>395312.95483870967</v>
      </c>
      <c r="E31" s="39">
        <f t="shared" si="8"/>
        <v>398473.55677083333</v>
      </c>
      <c r="F31" s="39">
        <f t="shared" si="8"/>
        <v>368836.38004032266</v>
      </c>
      <c r="G31" s="39">
        <f t="shared" si="8"/>
        <v>391807.82624999998</v>
      </c>
      <c r="H31" s="39">
        <f t="shared" si="8"/>
        <v>389978.92943548388</v>
      </c>
      <c r="I31" s="39">
        <f t="shared" si="8"/>
        <v>401805.91875000001</v>
      </c>
      <c r="J31" s="39">
        <f t="shared" si="8"/>
        <v>392065.94343749998</v>
      </c>
      <c r="K31" s="39">
        <f t="shared" si="8"/>
        <v>402087.78074596776</v>
      </c>
      <c r="L31" s="39">
        <f>SUM(L28:L30)</f>
        <v>405086.6230208333</v>
      </c>
      <c r="M31" s="39">
        <f>SUM(M28:M30)</f>
        <v>386841.12268145161</v>
      </c>
      <c r="N31" s="39">
        <f>AVERAGE(B31:M31)</f>
        <v>390747.73771851399</v>
      </c>
    </row>
    <row r="32" spans="1:16" s="12" customFormat="1" ht="10.5" customHeight="1" outlineLevel="1" thickBot="1">
      <c r="A32" s="27" t="s">
        <v>88</v>
      </c>
      <c r="B32" s="39">
        <f t="shared" ref="B32:J32" si="9">SUM(B31,B24)</f>
        <v>775018.32574596768</v>
      </c>
      <c r="C32" s="39">
        <f t="shared" si="9"/>
        <v>741615.91475446429</v>
      </c>
      <c r="D32" s="39">
        <f t="shared" si="9"/>
        <v>763382.54439516133</v>
      </c>
      <c r="E32" s="39">
        <f t="shared" si="9"/>
        <v>710160.43447916664</v>
      </c>
      <c r="F32" s="39">
        <f t="shared" si="9"/>
        <v>713601.628467742</v>
      </c>
      <c r="G32" s="39">
        <f t="shared" si="9"/>
        <v>752890.21833333327</v>
      </c>
      <c r="H32" s="39">
        <f t="shared" si="9"/>
        <v>761303.83330645168</v>
      </c>
      <c r="I32" s="39">
        <f t="shared" si="9"/>
        <v>751568.94036290329</v>
      </c>
      <c r="J32" s="39">
        <f t="shared" si="9"/>
        <v>739291.0536458334</v>
      </c>
      <c r="K32" s="39">
        <f>SUM(K31,K24)</f>
        <v>785496.49348790315</v>
      </c>
      <c r="L32" s="39">
        <f t="shared" ref="L32:M32" si="10">SUM(L31,L24)</f>
        <v>789917.60968749993</v>
      </c>
      <c r="M32" s="39">
        <f t="shared" si="10"/>
        <v>756449.90699596773</v>
      </c>
      <c r="N32" s="39">
        <f>AVERAGE(B32:M32)</f>
        <v>753391.40863853274</v>
      </c>
    </row>
    <row r="33" spans="1:16" ht="11" outlineLevel="1">
      <c r="A33" s="8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P33" s="12"/>
    </row>
    <row r="34" spans="1:16" ht="11" outlineLevel="1">
      <c r="A34" s="8"/>
      <c r="B34" s="36"/>
      <c r="C34" s="36"/>
      <c r="D34" s="36"/>
      <c r="E34" s="36"/>
      <c r="F34" s="36"/>
      <c r="G34" s="36"/>
      <c r="H34" s="35"/>
      <c r="I34" s="36"/>
      <c r="J34" s="36"/>
      <c r="K34" s="36"/>
      <c r="L34" s="36"/>
      <c r="M34" s="36"/>
      <c r="N34" s="22"/>
      <c r="P34" s="12"/>
    </row>
    <row r="35" spans="1:16" ht="11" outlineLevel="1">
      <c r="A35" s="8"/>
      <c r="B35" s="36"/>
      <c r="C35" s="36"/>
      <c r="D35" s="36"/>
      <c r="E35" s="1"/>
      <c r="F35" s="36"/>
      <c r="G35" s="36"/>
      <c r="H35" s="35" t="s">
        <v>89</v>
      </c>
      <c r="I35" s="1"/>
      <c r="J35" s="36"/>
      <c r="K35" s="36"/>
      <c r="L35" s="36"/>
      <c r="M35" s="36"/>
      <c r="N35" s="22"/>
      <c r="P35" s="12"/>
    </row>
    <row r="36" spans="1:16" ht="36" outlineLevel="1">
      <c r="A36" s="18" t="s">
        <v>90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20"/>
      <c r="P36" s="12"/>
    </row>
    <row r="37" spans="1:16" s="7" customFormat="1" ht="11">
      <c r="A37" s="19" t="s">
        <v>91</v>
      </c>
      <c r="B37" s="40">
        <f t="shared" ref="B37:M37" si="11">SUM(B8:B12,)</f>
        <v>83048.49657258064</v>
      </c>
      <c r="C37" s="40">
        <f t="shared" si="11"/>
        <v>80739.641741071435</v>
      </c>
      <c r="D37" s="40">
        <f t="shared" si="11"/>
        <v>86547.420564516127</v>
      </c>
      <c r="E37" s="40">
        <f t="shared" si="11"/>
        <v>87186.50708333333</v>
      </c>
      <c r="F37" s="40">
        <f t="shared" si="11"/>
        <v>84222.370766129039</v>
      </c>
      <c r="G37" s="40">
        <f t="shared" si="11"/>
        <v>81668.99145833333</v>
      </c>
      <c r="H37" s="40">
        <f t="shared" si="11"/>
        <v>81531.953629032272</v>
      </c>
      <c r="I37" s="40">
        <f t="shared" si="11"/>
        <v>84035.1256048387</v>
      </c>
      <c r="J37" s="40">
        <f t="shared" si="11"/>
        <v>85544.545624999984</v>
      </c>
      <c r="K37" s="40">
        <f t="shared" si="11"/>
        <v>88585.455846774188</v>
      </c>
      <c r="L37" s="40">
        <f t="shared" si="11"/>
        <v>89310.84874999999</v>
      </c>
      <c r="M37" s="40">
        <f t="shared" si="11"/>
        <v>87509.884274193566</v>
      </c>
      <c r="N37" s="40">
        <v>85019.010085616435</v>
      </c>
      <c r="P37" s="12"/>
    </row>
    <row r="38" spans="1:16" s="20" customFormat="1" ht="19.5" customHeight="1">
      <c r="A38" s="17" t="s">
        <v>92</v>
      </c>
      <c r="B38" s="40">
        <f>B18</f>
        <v>211528.12903225806</v>
      </c>
      <c r="C38" s="40">
        <f t="shared" ref="C38:M38" si="12">C18</f>
        <v>204723.35714285713</v>
      </c>
      <c r="D38" s="40">
        <f t="shared" si="12"/>
        <v>188685.33870967742</v>
      </c>
      <c r="E38" s="40">
        <f t="shared" si="12"/>
        <v>132050.4</v>
      </c>
      <c r="F38" s="40">
        <f t="shared" si="12"/>
        <v>168137.83870967742</v>
      </c>
      <c r="G38" s="40">
        <f t="shared" si="12"/>
        <v>189456.85</v>
      </c>
      <c r="H38" s="40">
        <f t="shared" si="12"/>
        <v>199077.51612903227</v>
      </c>
      <c r="I38" s="40">
        <f t="shared" si="12"/>
        <v>174247.5806451613</v>
      </c>
      <c r="J38" s="40">
        <f t="shared" si="12"/>
        <v>173631.86666666667</v>
      </c>
      <c r="K38" s="40">
        <f t="shared" si="12"/>
        <v>209111.88709677418</v>
      </c>
      <c r="L38" s="40">
        <f>L18</f>
        <v>206193.01666666666</v>
      </c>
      <c r="M38" s="40">
        <f t="shared" si="12"/>
        <v>195522.17741935485</v>
      </c>
      <c r="N38" s="40">
        <v>187692.71917808219</v>
      </c>
      <c r="P38" s="12"/>
    </row>
    <row r="39" spans="1:16" s="12" customFormat="1" ht="11" outlineLevel="1">
      <c r="A39" s="14" t="s">
        <v>93</v>
      </c>
      <c r="B39" s="40">
        <f>B23</f>
        <v>68975.74500000001</v>
      </c>
      <c r="C39" s="40">
        <f t="shared" ref="C39:M39" si="13">C23</f>
        <v>67811.422678571427</v>
      </c>
      <c r="D39" s="40">
        <f t="shared" si="13"/>
        <v>72008.90125000001</v>
      </c>
      <c r="E39" s="40">
        <f t="shared" si="13"/>
        <v>72895.757291666669</v>
      </c>
      <c r="F39" s="40">
        <f t="shared" si="13"/>
        <v>71839.622822580641</v>
      </c>
      <c r="G39" s="40">
        <f t="shared" si="13"/>
        <v>69121.387291666659</v>
      </c>
      <c r="H39" s="40">
        <f t="shared" si="13"/>
        <v>71390.847016129032</v>
      </c>
      <c r="I39" s="40">
        <f t="shared" si="13"/>
        <v>71713.141169354843</v>
      </c>
      <c r="J39" s="40">
        <f t="shared" si="13"/>
        <v>69737.207916666666</v>
      </c>
      <c r="K39" s="40">
        <f t="shared" si="13"/>
        <v>70935.485927419359</v>
      </c>
      <c r="L39" s="40">
        <f t="shared" si="13"/>
        <v>73874.687916666662</v>
      </c>
      <c r="M39" s="40">
        <f t="shared" si="13"/>
        <v>70796.500040322586</v>
      </c>
      <c r="N39" s="40">
        <v>70945.365993150685</v>
      </c>
    </row>
    <row r="40" spans="1:16" s="12" customFormat="1" ht="11" outlineLevel="1">
      <c r="A40" s="28" t="s">
        <v>80</v>
      </c>
      <c r="B40" s="41">
        <f t="shared" ref="B40:J40" si="14">SUM(B37:B39)</f>
        <v>363552.37060483871</v>
      </c>
      <c r="C40" s="41">
        <f t="shared" si="14"/>
        <v>353274.42156250001</v>
      </c>
      <c r="D40" s="41">
        <f t="shared" si="14"/>
        <v>347241.66052419355</v>
      </c>
      <c r="E40" s="41">
        <f t="shared" si="14"/>
        <v>292132.66437499999</v>
      </c>
      <c r="F40" s="41">
        <f t="shared" si="14"/>
        <v>324199.83229838707</v>
      </c>
      <c r="G40" s="41">
        <f t="shared" si="14"/>
        <v>340247.22874999995</v>
      </c>
      <c r="H40" s="41">
        <f t="shared" si="14"/>
        <v>352000.31677419355</v>
      </c>
      <c r="I40" s="41">
        <f t="shared" si="14"/>
        <v>329995.84741935483</v>
      </c>
      <c r="J40" s="41">
        <f t="shared" si="14"/>
        <v>328913.62020833336</v>
      </c>
      <c r="K40" s="41">
        <f>SUM(K37:K39)</f>
        <v>368632.82887096773</v>
      </c>
      <c r="L40" s="41">
        <f t="shared" ref="L40:M40" si="15">SUM(L37:L39)</f>
        <v>369378.55333333334</v>
      </c>
      <c r="M40" s="41">
        <f t="shared" si="15"/>
        <v>353828.561733871</v>
      </c>
      <c r="N40" s="41">
        <v>343657.09525684925</v>
      </c>
    </row>
    <row r="41" spans="1:16" s="12" customFormat="1" ht="10.5" customHeight="1" outlineLevel="1">
      <c r="A41" s="19" t="s">
        <v>94</v>
      </c>
      <c r="B41" s="40">
        <f>SUM(B26,B29)</f>
        <v>60595.964818548382</v>
      </c>
      <c r="C41" s="40">
        <f t="shared" ref="C41:M41" si="16">SUM(C26,C29)</f>
        <v>60118.468191964275</v>
      </c>
      <c r="D41" s="40">
        <f t="shared" si="16"/>
        <v>62430.309677419347</v>
      </c>
      <c r="E41" s="40">
        <f t="shared" si="16"/>
        <v>63517.056770833333</v>
      </c>
      <c r="F41" s="40">
        <f t="shared" si="16"/>
        <v>63248.476814516136</v>
      </c>
      <c r="G41" s="40">
        <f t="shared" si="16"/>
        <v>63107.626250000001</v>
      </c>
      <c r="H41" s="40">
        <f t="shared" si="16"/>
        <v>64002.574596774197</v>
      </c>
      <c r="I41" s="40">
        <f t="shared" si="16"/>
        <v>64627.886491935489</v>
      </c>
      <c r="J41" s="40">
        <f t="shared" si="16"/>
        <v>64292.176770833335</v>
      </c>
      <c r="K41" s="40">
        <f t="shared" si="16"/>
        <v>65138.942036290333</v>
      </c>
      <c r="L41" s="40">
        <f t="shared" si="16"/>
        <v>65285.089687500003</v>
      </c>
      <c r="M41" s="40">
        <f t="shared" si="16"/>
        <v>65047.348487903233</v>
      </c>
      <c r="N41" s="40">
        <v>63471.814203767135</v>
      </c>
    </row>
    <row r="42" spans="1:16" s="12" customFormat="1" ht="24" outlineLevel="1">
      <c r="A42" s="17" t="s">
        <v>83</v>
      </c>
      <c r="B42" s="40">
        <f>B27</f>
        <v>304970.32258064515</v>
      </c>
      <c r="C42" s="40">
        <f t="shared" ref="C42:M42" si="17">C27</f>
        <v>287935.42857142858</v>
      </c>
      <c r="D42" s="40">
        <f t="shared" si="17"/>
        <v>308547.6451612903</v>
      </c>
      <c r="E42" s="40">
        <f t="shared" si="17"/>
        <v>312446.73333333334</v>
      </c>
      <c r="F42" s="40">
        <f t="shared" si="17"/>
        <v>283966.41935483873</v>
      </c>
      <c r="G42" s="40">
        <f t="shared" si="17"/>
        <v>303523.16666666669</v>
      </c>
      <c r="H42" s="40">
        <f t="shared" si="17"/>
        <v>302223.45161290321</v>
      </c>
      <c r="I42" s="40">
        <f t="shared" si="17"/>
        <v>315969.22580645164</v>
      </c>
      <c r="J42" s="40">
        <f t="shared" si="17"/>
        <v>307296.03333333333</v>
      </c>
      <c r="K42" s="40">
        <f t="shared" si="17"/>
        <v>316066.74193548388</v>
      </c>
      <c r="L42" s="40">
        <f t="shared" si="17"/>
        <v>319923.73333333334</v>
      </c>
      <c r="M42" s="40">
        <f t="shared" si="17"/>
        <v>300681.87096774194</v>
      </c>
      <c r="N42" s="40">
        <v>305378.29589041095</v>
      </c>
    </row>
    <row r="43" spans="1:16" s="12" customFormat="1" ht="11" outlineLevel="1">
      <c r="A43" s="28" t="s">
        <v>95</v>
      </c>
      <c r="B43" s="41">
        <f t="shared" ref="B43:M43" si="18">SUM(B41:B42)</f>
        <v>365566.2873991935</v>
      </c>
      <c r="C43" s="41">
        <f t="shared" si="18"/>
        <v>348053.89676339284</v>
      </c>
      <c r="D43" s="41">
        <f t="shared" si="18"/>
        <v>370977.95483870967</v>
      </c>
      <c r="E43" s="41">
        <f t="shared" si="18"/>
        <v>375963.79010416666</v>
      </c>
      <c r="F43" s="41">
        <f t="shared" si="18"/>
        <v>347214.89616935485</v>
      </c>
      <c r="G43" s="41">
        <f t="shared" si="18"/>
        <v>366630.79291666672</v>
      </c>
      <c r="H43" s="41">
        <f t="shared" si="18"/>
        <v>366226.02620967739</v>
      </c>
      <c r="I43" s="41">
        <f t="shared" si="18"/>
        <v>380597.1122983871</v>
      </c>
      <c r="J43" s="41">
        <f t="shared" si="18"/>
        <v>371588.21010416665</v>
      </c>
      <c r="K43" s="41">
        <f t="shared" si="18"/>
        <v>381205.68397177418</v>
      </c>
      <c r="L43" s="41">
        <f t="shared" si="18"/>
        <v>385208.82302083331</v>
      </c>
      <c r="M43" s="41">
        <f t="shared" si="18"/>
        <v>365729.21945564519</v>
      </c>
      <c r="N43" s="41">
        <v>368850.11009417806</v>
      </c>
    </row>
    <row r="44" spans="1:16" s="12" customFormat="1" ht="21" customHeight="1" outlineLevel="1">
      <c r="A44" s="16" t="s">
        <v>96</v>
      </c>
      <c r="B44" s="38">
        <f t="shared" ref="B44:M44" si="19">SUM(B43,B40)</f>
        <v>729118.65800403222</v>
      </c>
      <c r="C44" s="38">
        <f t="shared" si="19"/>
        <v>701328.31832589279</v>
      </c>
      <c r="D44" s="38">
        <f t="shared" si="19"/>
        <v>718219.61536290322</v>
      </c>
      <c r="E44" s="38">
        <f t="shared" si="19"/>
        <v>668096.45447916666</v>
      </c>
      <c r="F44" s="38">
        <f t="shared" si="19"/>
        <v>671414.72846774198</v>
      </c>
      <c r="G44" s="38">
        <f t="shared" si="19"/>
        <v>706878.02166666673</v>
      </c>
      <c r="H44" s="38">
        <f t="shared" si="19"/>
        <v>718226.342983871</v>
      </c>
      <c r="I44" s="38">
        <f t="shared" si="19"/>
        <v>710592.95971774193</v>
      </c>
      <c r="J44" s="38">
        <f t="shared" si="19"/>
        <v>700501.83031250001</v>
      </c>
      <c r="K44" s="38">
        <f t="shared" si="19"/>
        <v>749838.51284274191</v>
      </c>
      <c r="L44" s="38">
        <f t="shared" si="19"/>
        <v>754587.37635416666</v>
      </c>
      <c r="M44" s="38">
        <f t="shared" si="19"/>
        <v>719557.78118951619</v>
      </c>
      <c r="N44" s="38">
        <v>712507.20535102743</v>
      </c>
    </row>
    <row r="45" spans="1:16" s="12" customFormat="1" ht="25" outlineLevel="1" thickBot="1">
      <c r="A45" s="26" t="s">
        <v>97</v>
      </c>
      <c r="B45" s="39">
        <f>SUM(B13:B15,B30)</f>
        <v>45899.667741935482</v>
      </c>
      <c r="C45" s="39">
        <f>SUM(C13:C15,C30)</f>
        <v>40287.596428571429</v>
      </c>
      <c r="D45" s="39">
        <f t="shared" ref="D45:I45" si="20">SUM(D13:D15,D30)</f>
        <v>45162.929032258064</v>
      </c>
      <c r="E45" s="39">
        <f t="shared" si="20"/>
        <v>42063.979999999996</v>
      </c>
      <c r="F45" s="39">
        <f t="shared" si="20"/>
        <v>42186.9</v>
      </c>
      <c r="G45" s="39">
        <f t="shared" si="20"/>
        <v>46012.19666666667</v>
      </c>
      <c r="H45" s="39">
        <f t="shared" si="20"/>
        <v>43077.490322580641</v>
      </c>
      <c r="I45" s="39">
        <f t="shared" si="20"/>
        <v>40975.980645161297</v>
      </c>
      <c r="J45" s="39">
        <f>SUM(J13:J15,J30)</f>
        <v>38789.223333333328</v>
      </c>
      <c r="K45" s="39">
        <f>SUM(K13:K15,K30)</f>
        <v>35657.980645161297</v>
      </c>
      <c r="L45" s="39">
        <f>SUM(L13:L15,L30)</f>
        <v>35330.23333333333</v>
      </c>
      <c r="M45" s="39">
        <f>SUM(M13:M15,M30)</f>
        <v>36892.125806451615</v>
      </c>
      <c r="N45" s="49">
        <v>41039.361643835618</v>
      </c>
    </row>
    <row r="46" spans="1:16" s="12" customFormat="1" ht="12" outlineLevel="1" thickBot="1">
      <c r="A46" s="25" t="s">
        <v>98</v>
      </c>
      <c r="B46" s="48">
        <f t="shared" ref="B46:M46" si="21">SUM(B45,B44)</f>
        <v>775018.32574596768</v>
      </c>
      <c r="C46" s="48">
        <f t="shared" si="21"/>
        <v>741615.91475446417</v>
      </c>
      <c r="D46" s="48">
        <f t="shared" si="21"/>
        <v>763382.54439516133</v>
      </c>
      <c r="E46" s="48">
        <f t="shared" si="21"/>
        <v>710160.43447916664</v>
      </c>
      <c r="F46" s="48">
        <f t="shared" si="21"/>
        <v>713601.628467742</v>
      </c>
      <c r="G46" s="48">
        <f t="shared" si="21"/>
        <v>752890.21833333338</v>
      </c>
      <c r="H46" s="48">
        <f t="shared" si="21"/>
        <v>761303.83330645168</v>
      </c>
      <c r="I46" s="48">
        <f t="shared" si="21"/>
        <v>751568.94036290329</v>
      </c>
      <c r="J46" s="48">
        <f t="shared" si="21"/>
        <v>739291.0536458334</v>
      </c>
      <c r="K46" s="48">
        <f t="shared" si="21"/>
        <v>785496.49348790315</v>
      </c>
      <c r="L46" s="48">
        <f t="shared" si="21"/>
        <v>789917.60968749993</v>
      </c>
      <c r="M46" s="48">
        <f t="shared" si="21"/>
        <v>756449.90699596785</v>
      </c>
      <c r="N46" s="48">
        <v>753546.56699486298</v>
      </c>
    </row>
    <row r="47" spans="1:16" s="12" customFormat="1" ht="11" outlineLevel="1">
      <c r="A47" s="3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</row>
    <row r="48" spans="1:16" s="12" customFormat="1" ht="11" outlineLevel="1">
      <c r="A48" s="3" t="s">
        <v>99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s="12" customFormat="1" ht="10.5" customHeight="1" outlineLevel="1">
      <c r="A49" s="3" t="s">
        <v>100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s="13" customFormat="1" ht="11" outlineLevel="1">
      <c r="A50" s="3" t="s">
        <v>101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s="13" customFormat="1" ht="13" outlineLevel="1">
      <c r="A51" s="21" t="s">
        <v>102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s="12" customFormat="1" ht="13">
      <c r="A52" s="22" t="s">
        <v>103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1:14" s="12" customFormat="1" ht="11">
      <c r="A53" s="3"/>
      <c r="B53" s="2"/>
      <c r="C53" s="2"/>
      <c r="D53" s="2"/>
      <c r="E53" s="2"/>
      <c r="F53" s="2"/>
      <c r="G53" s="7"/>
      <c r="H53" s="2"/>
      <c r="I53" s="2"/>
      <c r="J53" s="2"/>
      <c r="K53" s="2"/>
      <c r="L53" s="2"/>
      <c r="M53" s="2"/>
      <c r="N53" s="2"/>
    </row>
    <row r="54" spans="1:14" s="12" customFormat="1" ht="11">
      <c r="A54" s="22" t="s">
        <v>104</v>
      </c>
      <c r="B54" s="2"/>
      <c r="C54" s="2"/>
      <c r="D54" s="2"/>
      <c r="E54" s="2"/>
      <c r="F54" s="2"/>
      <c r="G54" s="7"/>
      <c r="H54" s="2"/>
      <c r="I54" s="2"/>
      <c r="J54" s="2"/>
      <c r="K54" s="2"/>
      <c r="L54" s="2"/>
      <c r="M54" s="2"/>
      <c r="N54" s="2"/>
    </row>
    <row r="55" spans="1:14" s="12" customFormat="1" ht="11">
      <c r="A55" s="23" t="s">
        <v>105</v>
      </c>
      <c r="B55" s="2"/>
      <c r="C55" s="2"/>
      <c r="D55" s="2"/>
      <c r="E55" s="2"/>
      <c r="F55" s="2"/>
      <c r="G55" s="7"/>
      <c r="H55" s="2"/>
      <c r="I55" s="2"/>
      <c r="J55" s="2"/>
      <c r="K55" s="2"/>
      <c r="L55" s="2"/>
      <c r="M55" s="2"/>
      <c r="N55" s="2"/>
    </row>
    <row r="56" spans="1:14" ht="13">
      <c r="A56" s="24" t="s">
        <v>106</v>
      </c>
    </row>
    <row r="57" spans="1:14" s="13" customFormat="1" ht="11.25" customHeight="1">
      <c r="A57" s="21" t="s">
        <v>107</v>
      </c>
      <c r="B57" s="2"/>
      <c r="C57" s="2"/>
      <c r="D57" s="2"/>
      <c r="E57" s="2"/>
      <c r="F57" s="2"/>
      <c r="G57" s="7"/>
      <c r="H57" s="2"/>
      <c r="I57" s="2"/>
      <c r="J57" s="2"/>
      <c r="K57" s="2"/>
      <c r="L57" s="2"/>
      <c r="M57" s="2"/>
      <c r="N57" s="2"/>
    </row>
    <row r="58" spans="1:14" ht="10" customHeight="1">
      <c r="A58" s="3"/>
    </row>
    <row r="1087" ht="10.5" customHeight="1"/>
  </sheetData>
  <sheetProtection password="F6C6"/>
  <printOptions horizontalCentered="1" verticalCentered="1"/>
  <pageMargins left="0.24" right="0.22" top="0.37" bottom="0.42" header="0.25" footer="0.17"/>
  <pageSetup scale="95" fitToHeight="2" orientation="landscape" r:id="rId1"/>
  <headerFooter alignWithMargins="0">
    <oddFooter>&amp;RNEB/ RP:  &amp;D</oddFooter>
  </headerFooter>
  <rowBreaks count="1" manualBreakCount="1">
    <brk id="34" max="45" man="1"/>
  </rowBreaks>
  <colBreaks count="1" manualBreakCount="1">
    <brk id="15" max="59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57"/>
  <sheetViews>
    <sheetView workbookViewId="0">
      <selection activeCell="N8" sqref="N8"/>
    </sheetView>
  </sheetViews>
  <sheetFormatPr baseColWidth="10" defaultColWidth="8.75" defaultRowHeight="11"/>
  <cols>
    <col min="1" max="1" width="33.5" customWidth="1"/>
    <col min="2" max="13" width="9.75" bestFit="1" customWidth="1"/>
    <col min="14" max="14" width="14" bestFit="1" customWidth="1"/>
    <col min="20" max="20" width="11.25" bestFit="1" customWidth="1"/>
  </cols>
  <sheetData>
    <row r="1" spans="1:14" ht="30" customHeight="1"/>
    <row r="2" spans="1:14">
      <c r="A2" s="5">
        <f>'21TABLE - cubic meters per day'!A2</f>
        <v>44608</v>
      </c>
      <c r="H2" s="4" t="s">
        <v>117</v>
      </c>
    </row>
    <row r="3" spans="1:14">
      <c r="H3" s="4" t="s">
        <v>118</v>
      </c>
    </row>
    <row r="4" spans="1:14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>
        <f>'21TABLE - cubic meters per day'!N4</f>
        <v>2021</v>
      </c>
    </row>
    <row r="5" spans="1:14">
      <c r="A5" s="9"/>
      <c r="B5" s="7" t="s">
        <v>59</v>
      </c>
      <c r="C5" s="7" t="s">
        <v>60</v>
      </c>
      <c r="D5" s="7" t="s">
        <v>61</v>
      </c>
      <c r="E5" s="7" t="s">
        <v>62</v>
      </c>
      <c r="F5" s="7" t="s">
        <v>63</v>
      </c>
      <c r="G5" s="7" t="s">
        <v>64</v>
      </c>
      <c r="H5" s="7" t="s">
        <v>65</v>
      </c>
      <c r="I5" s="7" t="s">
        <v>66</v>
      </c>
      <c r="J5" s="7" t="s">
        <v>67</v>
      </c>
      <c r="K5" s="7" t="s">
        <v>68</v>
      </c>
      <c r="L5" s="7" t="s">
        <v>69</v>
      </c>
      <c r="M5" s="7" t="s">
        <v>70</v>
      </c>
      <c r="N5" s="7" t="s">
        <v>71</v>
      </c>
    </row>
    <row r="6" spans="1:14" ht="12">
      <c r="A6" s="9" t="s">
        <v>72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33"/>
    </row>
    <row r="7" spans="1:14">
      <c r="A7" s="10" t="s">
        <v>74</v>
      </c>
      <c r="B7" s="32"/>
      <c r="C7" s="32"/>
      <c r="D7" s="34"/>
      <c r="E7" s="34"/>
      <c r="F7" s="29"/>
      <c r="G7" s="29"/>
      <c r="H7" s="29"/>
      <c r="I7" s="29"/>
      <c r="J7" s="29"/>
      <c r="K7" s="29"/>
      <c r="L7" s="29"/>
      <c r="M7" s="29"/>
      <c r="N7" s="29"/>
    </row>
    <row r="8" spans="1:14">
      <c r="A8" s="11" t="s">
        <v>5</v>
      </c>
      <c r="B8" s="40">
        <f>'21TABLE - cubic meters per day'!B8*6.2898</f>
        <v>312230.9663377016</v>
      </c>
      <c r="C8" s="40">
        <f>'21TABLE - cubic meters per day'!C8*6.2898</f>
        <v>301996.99004799104</v>
      </c>
      <c r="D8" s="40">
        <f>'21TABLE - cubic meters per day'!D8*6.2898</f>
        <v>321563.37466088706</v>
      </c>
      <c r="E8" s="40">
        <f>'21TABLE - cubic meters per day'!E8*6.2898</f>
        <v>327738.37608874997</v>
      </c>
      <c r="F8" s="40">
        <f>'21TABLE - cubic meters per day'!F8*6.2898</f>
        <v>316115.52652802417</v>
      </c>
      <c r="G8" s="40">
        <f>'21TABLE - cubic meters per day'!G8*6.2898</f>
        <v>307921.94842062501</v>
      </c>
      <c r="H8" s="40">
        <f>'21TABLE - cubic meters per day'!H8*6.2898</f>
        <v>315107.32611653226</v>
      </c>
      <c r="I8" s="40">
        <f>'21TABLE - cubic meters per day'!I8*6.2898</f>
        <v>327984.78492157254</v>
      </c>
      <c r="J8" s="40">
        <f>'21TABLE - cubic meters per day'!J8*6.2898</f>
        <v>327178.406988125</v>
      </c>
      <c r="K8" s="40">
        <f>'21TABLE - cubic meters per day'!K8*6.2898</f>
        <v>341297.53973407252</v>
      </c>
      <c r="L8" s="40">
        <f>'21TABLE - cubic meters per day'!L8*6.2898</f>
        <v>346070.26026374998</v>
      </c>
      <c r="M8" s="40">
        <f>'21TABLE - cubic meters per day'!M8*6.2898</f>
        <v>340864.41218588705</v>
      </c>
      <c r="N8" s="40">
        <f t="shared" ref="N8:N16" si="0">AVERAGE(B8:M8)</f>
        <v>323839.15935782646</v>
      </c>
    </row>
    <row r="9" spans="1:14">
      <c r="A9" s="11" t="s">
        <v>3</v>
      </c>
      <c r="B9" s="40">
        <f>'21TABLE - cubic meters per day'!B9*6.2898</f>
        <v>13051.31471032258</v>
      </c>
      <c r="C9" s="40">
        <f>'21TABLE - cubic meters per day'!C9*6.2898</f>
        <v>12387.019802142855</v>
      </c>
      <c r="D9" s="40">
        <f>'21TABLE - cubic meters per day'!D9*6.2898</f>
        <v>12511.000600645162</v>
      </c>
      <c r="E9" s="40">
        <f>'21TABLE - cubic meters per day'!E9*6.2898</f>
        <v>12496.721401999999</v>
      </c>
      <c r="F9" s="40">
        <f>'21TABLE - cubic meters per day'!F9*6.2898</f>
        <v>12131.847398709677</v>
      </c>
      <c r="G9" s="40">
        <f>'21TABLE - cubic meters per day'!G9*6.2898</f>
        <v>11765.930505999999</v>
      </c>
      <c r="H9" s="40">
        <f>'21TABLE - cubic meters per day'!H9*6.2898</f>
        <v>10007.923966451612</v>
      </c>
      <c r="I9" s="40">
        <f>'21TABLE - cubic meters per day'!I9*6.2898</f>
        <v>10487.734258064516</v>
      </c>
      <c r="J9" s="40">
        <f>'21TABLE - cubic meters per day'!J9*6.2898</f>
        <v>10961.737643999999</v>
      </c>
      <c r="K9" s="40">
        <f>'21TABLE - cubic meters per day'!K9*6.2898</f>
        <v>11853.310707096773</v>
      </c>
      <c r="L9" s="40">
        <f>'21TABLE - cubic meters per day'!L9*6.2898</f>
        <v>11131.541278000001</v>
      </c>
      <c r="M9" s="40">
        <f>'21TABLE - cubic meters per day'!M9*6.2898</f>
        <v>11167.803665806452</v>
      </c>
      <c r="N9" s="40">
        <f t="shared" si="0"/>
        <v>11662.823828269969</v>
      </c>
    </row>
    <row r="10" spans="1:14">
      <c r="A10" s="11" t="s">
        <v>7</v>
      </c>
      <c r="B10" s="40">
        <f>'21TABLE - cubic meters per day'!B10*6.2898</f>
        <v>155187.80931677422</v>
      </c>
      <c r="C10" s="40">
        <f>'21TABLE - cubic meters per day'!C10*6.2898</f>
        <v>154316.17709357143</v>
      </c>
      <c r="D10" s="40">
        <f>'21TABLE - cubic meters per day'!D10*6.2898</f>
        <v>165988.45097999999</v>
      </c>
      <c r="E10" s="40">
        <f>'21TABLE - cubic meters per day'!E10*6.2898</f>
        <v>163998.23246399997</v>
      </c>
      <c r="F10" s="40">
        <f>'21TABLE - cubic meters per day'!F10*6.2898</f>
        <v>158251.87524193552</v>
      </c>
      <c r="G10" s="40">
        <f>'21TABLE - cubic meters per day'!G10*6.2898</f>
        <v>151465.575338</v>
      </c>
      <c r="H10" s="40">
        <f>'21TABLE - cubic meters per day'!H10*6.2898</f>
        <v>151235.86710774191</v>
      </c>
      <c r="I10" s="40">
        <f>'21TABLE - cubic meters per day'!I10*6.2898</f>
        <v>153743.04225677418</v>
      </c>
      <c r="J10" s="40">
        <f>'21TABLE - cubic meters per day'!J10*6.2898</f>
        <v>155559.60615799998</v>
      </c>
      <c r="K10" s="40">
        <f>'21TABLE - cubic meters per day'!K10*6.2898</f>
        <v>159079.14625935483</v>
      </c>
      <c r="L10" s="40">
        <f>'21TABLE - cubic meters per day'!L10*6.2898</f>
        <v>159060.02661999999</v>
      </c>
      <c r="M10" s="40">
        <f>'21TABLE - cubic meters per day'!M10*6.2898</f>
        <v>153502.62986903224</v>
      </c>
      <c r="N10" s="40">
        <f t="shared" si="0"/>
        <v>156782.36989209868</v>
      </c>
    </row>
    <row r="11" spans="1:14">
      <c r="A11" s="11" t="s">
        <v>9</v>
      </c>
      <c r="B11" s="40">
        <f>'21TABLE - cubic meters per day'!B11*6.2898</f>
        <v>35666.473217419327</v>
      </c>
      <c r="C11" s="40">
        <f>'21TABLE - cubic meters per day'!C11*6.2898</f>
        <v>33140.057657142868</v>
      </c>
      <c r="D11" s="40">
        <f>'21TABLE - cubic meters per day'!D11*6.2898</f>
        <v>37954.276374193527</v>
      </c>
      <c r="E11" s="40">
        <f>'21TABLE - cubic meters per day'!E11*6.2898</f>
        <v>37602.793558000005</v>
      </c>
      <c r="F11" s="40">
        <f>'21TABLE - cubic meters per day'!F11*6.2898</f>
        <v>36604.688190967732</v>
      </c>
      <c r="G11" s="40">
        <f>'21TABLE - cubic meters per day'!G11*6.2898</f>
        <v>36079.278202000001</v>
      </c>
      <c r="H11" s="40">
        <f>'21TABLE - cubic meters per day'!H11*6.2898</f>
        <v>34894.937943870988</v>
      </c>
      <c r="I11" s="40">
        <f>'21TABLE - cubic meters per day'!I11*6.2898</f>
        <v>35274.212883870947</v>
      </c>
      <c r="J11" s="40">
        <f>'21TABLE - cubic meters per day'!J11*6.2898</f>
        <v>37793.395463999987</v>
      </c>
      <c r="K11" s="40">
        <f>'21TABLE - cubic meters per day'!K11*6.2898</f>
        <v>38135.199427741922</v>
      </c>
      <c r="L11" s="40">
        <f>'21TABLE - cubic meters per day'!L11*6.2898</f>
        <v>38815.110575999999</v>
      </c>
      <c r="M11" s="40">
        <f>'21TABLE - cubic meters per day'!M11*6.2898</f>
        <v>38717.797225161288</v>
      </c>
      <c r="N11" s="40">
        <f t="shared" si="0"/>
        <v>36723.185060030715</v>
      </c>
    </row>
    <row r="12" spans="1:14">
      <c r="A12" s="11" t="s">
        <v>75</v>
      </c>
      <c r="B12" s="40">
        <f>'21TABLE - cubic meters per day'!B12*6.2898</f>
        <v>6221.8701599999995</v>
      </c>
      <c r="C12" s="40">
        <f>'21TABLE - cubic meters per day'!C12*6.2898</f>
        <v>5995.954022142857</v>
      </c>
      <c r="D12" s="40">
        <f>'21TABLE - cubic meters per day'!D12*6.2898</f>
        <v>6348.8632509677418</v>
      </c>
      <c r="E12" s="40">
        <f>'21TABLE - cubic meters per day'!E12*6.2898</f>
        <v>6549.5687399999997</v>
      </c>
      <c r="F12" s="40">
        <f>'21TABLE - cubic meters per day'!F12*6.2898</f>
        <v>6637.9302851612892</v>
      </c>
      <c r="G12" s="40">
        <f>'21TABLE - cubic meters per day'!G12*6.2898</f>
        <v>6448.8900079999994</v>
      </c>
      <c r="H12" s="40">
        <f>'21TABLE - cubic meters per day'!H12*6.2898</f>
        <v>1573.6268012903224</v>
      </c>
      <c r="I12" s="40">
        <f>'21TABLE - cubic meters per day'!I12*6.2898</f>
        <v>1074.358709032258</v>
      </c>
      <c r="J12" s="40">
        <f>'21TABLE - cubic meters per day'!J12*6.2898</f>
        <v>6564.9368179999992</v>
      </c>
      <c r="K12" s="40">
        <f>'21TABLE - cubic meters per day'!K12*6.2898</f>
        <v>6819.6040567741929</v>
      </c>
      <c r="L12" s="40">
        <f>'21TABLE - cubic meters per day'!L12*6.2898</f>
        <v>6670.4377299999996</v>
      </c>
      <c r="M12" s="40">
        <f>'21TABLE - cubic meters per day'!M12*6.2898</f>
        <v>6167.0271619354835</v>
      </c>
      <c r="N12" s="40">
        <f t="shared" si="0"/>
        <v>5589.422311942013</v>
      </c>
    </row>
    <row r="13" spans="1:14">
      <c r="A13" s="11" t="s">
        <v>76</v>
      </c>
      <c r="B13" s="40">
        <f>'21TABLE - cubic meters per day'!B13*6.2898</f>
        <v>136959.58341290322</v>
      </c>
      <c r="C13" s="40">
        <f>'21TABLE - cubic meters per day'!C13*6.2898</f>
        <v>133267.38385714285</v>
      </c>
      <c r="D13" s="40">
        <f>'21TABLE - cubic meters per day'!D13*6.2898</f>
        <v>130495.49508387095</v>
      </c>
      <c r="E13" s="40">
        <f>'21TABLE - cubic meters per day'!E13*6.2898</f>
        <v>122465.34123999999</v>
      </c>
      <c r="F13" s="40">
        <f>'21TABLE - cubic meters per day'!F13*6.2898</f>
        <v>128832.55312258063</v>
      </c>
      <c r="G13" s="40">
        <f>'21TABLE - cubic meters per day'!G13*6.2898</f>
        <v>130517.12387999998</v>
      </c>
      <c r="H13" s="40">
        <f>'21TABLE - cubic meters per day'!H13*6.2898</f>
        <v>121021.43310967741</v>
      </c>
      <c r="I13" s="40">
        <f>'21TABLE - cubic meters per day'!I13*6.2898</f>
        <v>123789.9595935484</v>
      </c>
      <c r="J13" s="40">
        <f>'21TABLE - cubic meters per day'!J13*6.2898</f>
        <v>114620.91234</v>
      </c>
      <c r="K13" s="40">
        <f>'21TABLE - cubic meters per day'!K13*6.2898</f>
        <v>92391.075096774191</v>
      </c>
      <c r="L13" s="40">
        <f>'21TABLE - cubic meters per day'!L13*6.2898</f>
        <v>96622.859299999996</v>
      </c>
      <c r="M13" s="40">
        <f>'21TABLE - cubic meters per day'!M13*6.2898</f>
        <v>98715.36754838709</v>
      </c>
      <c r="N13" s="40">
        <f t="shared" si="0"/>
        <v>119141.5906320737</v>
      </c>
    </row>
    <row r="14" spans="1:14">
      <c r="A14" s="11" t="s">
        <v>17</v>
      </c>
      <c r="B14" s="40">
        <f>'21TABLE - cubic meters per day'!B14*6.2898</f>
        <v>15.56218258064516</v>
      </c>
      <c r="C14" s="40">
        <f>'21TABLE - cubic meters per day'!C14*6.2898</f>
        <v>10.041216428571429</v>
      </c>
      <c r="D14" s="40">
        <f>'21TABLE - cubic meters per day'!D14*6.2898</f>
        <v>4.4231496774193548</v>
      </c>
      <c r="E14" s="40">
        <f>'21TABLE - cubic meters per day'!E14*6.2898</f>
        <v>5.9543439999999999</v>
      </c>
      <c r="F14" s="40">
        <f>'21TABLE - cubic meters per day'!F14*6.2898</f>
        <v>0.18260709677419354</v>
      </c>
      <c r="G14" s="40">
        <f>'21TABLE - cubic meters per day'!G14*6.2898</f>
        <v>13.606934000000001</v>
      </c>
      <c r="H14" s="40">
        <f>'21TABLE - cubic meters per day'!H14*6.2898</f>
        <v>4.0985148387096775</v>
      </c>
      <c r="I14" s="40">
        <f>'21TABLE - cubic meters per day'!I14*6.2898</f>
        <v>12.660758709677417</v>
      </c>
      <c r="J14" s="40">
        <f>'21TABLE - cubic meters per day'!J14*6.2898</f>
        <v>29.708821999999994</v>
      </c>
      <c r="K14" s="40">
        <f>'21TABLE - cubic meters per day'!K14*6.2898</f>
        <v>19.965042580645161</v>
      </c>
      <c r="L14" s="40">
        <f>'21TABLE - cubic meters per day'!L14*6.2898</f>
        <v>46.754179999999998</v>
      </c>
      <c r="M14" s="40">
        <f>'21TABLE - cubic meters per day'!M14*6.2898</f>
        <v>24.53022</v>
      </c>
      <c r="N14" s="40">
        <f t="shared" si="0"/>
        <v>15.623997659370199</v>
      </c>
    </row>
    <row r="15" spans="1:14">
      <c r="A15" s="11" t="s">
        <v>13</v>
      </c>
      <c r="B15" s="40">
        <f>'21TABLE - cubic meters per day'!B15*6.2898</f>
        <v>517.18387741935476</v>
      </c>
      <c r="C15" s="40">
        <f>'21TABLE - cubic meters per day'!C15*6.2898</f>
        <v>519.58240714285716</v>
      </c>
      <c r="D15" s="40">
        <f>'21TABLE - cubic meters per day'!D15*6.2898</f>
        <v>503.58979354838704</v>
      </c>
      <c r="E15" s="40">
        <f>'21TABLE - cubic meters per day'!E15*6.2898</f>
        <v>520.79543999999999</v>
      </c>
      <c r="F15" s="40">
        <f>'21TABLE - cubic meters per day'!F15*6.2898</f>
        <v>519.61863870967738</v>
      </c>
      <c r="G15" s="40">
        <f>'21TABLE - cubic meters per day'!G15*6.2898</f>
        <v>518.27952000000005</v>
      </c>
      <c r="H15" s="40">
        <f>'21TABLE - cubic meters per day'!H15*6.2898</f>
        <v>522.25629677419352</v>
      </c>
      <c r="I15" s="40">
        <f>'21TABLE - cubic meters per day'!I15*6.2898</f>
        <v>528.95189032258054</v>
      </c>
      <c r="J15" s="40">
        <f>'21TABLE - cubic meters per day'!J15*6.2898</f>
        <v>524.98864000000003</v>
      </c>
      <c r="K15" s="40">
        <f>'21TABLE - cubic meters per day'!K15*6.2898</f>
        <v>526.31423225806441</v>
      </c>
      <c r="L15" s="40">
        <f>'21TABLE - cubic meters per day'!L15*6.2898</f>
        <v>523.10170000000005</v>
      </c>
      <c r="M15" s="40">
        <f>'21TABLE - cubic meters per day'!M15*6.2898</f>
        <v>514.54621935483874</v>
      </c>
      <c r="N15" s="40">
        <f t="shared" si="0"/>
        <v>519.93405462749615</v>
      </c>
    </row>
    <row r="16" spans="1:14">
      <c r="A16" s="30" t="s">
        <v>77</v>
      </c>
      <c r="B16" s="41">
        <f>'21TABLE - cubic meters per day'!B16*6.2898</f>
        <v>659850.76321512088</v>
      </c>
      <c r="C16" s="41">
        <f>'21TABLE - cubic meters per day'!C16*6.2898</f>
        <v>641633.20610370534</v>
      </c>
      <c r="D16" s="41">
        <f>'21TABLE - cubic meters per day'!D16*6.2898</f>
        <v>675369.47389379027</v>
      </c>
      <c r="E16" s="41">
        <f>'21TABLE - cubic meters per day'!E16*6.2898</f>
        <v>671377.78327675001</v>
      </c>
      <c r="F16" s="41">
        <f>'21TABLE - cubic meters per day'!F16*6.2898</f>
        <v>659094.2220131855</v>
      </c>
      <c r="G16" s="41">
        <f>'21TABLE - cubic meters per day'!G16*6.2898</f>
        <v>644730.63280862488</v>
      </c>
      <c r="H16" s="41">
        <f>'21TABLE - cubic meters per day'!H16*6.2898</f>
        <v>634367.46985717746</v>
      </c>
      <c r="I16" s="41">
        <f>'21TABLE - cubic meters per day'!I16*6.2898</f>
        <v>652895.70527189504</v>
      </c>
      <c r="J16" s="41">
        <f>'21TABLE - cubic meters per day'!J16*6.2898</f>
        <v>653233.69287412486</v>
      </c>
      <c r="K16" s="41">
        <f>'21TABLE - cubic meters per day'!K16*6.2898</f>
        <v>650122.15455665311</v>
      </c>
      <c r="L16" s="41">
        <f>'21TABLE - cubic meters per day'!L16*6.2898</f>
        <v>658940.09164774988</v>
      </c>
      <c r="M16" s="41">
        <f>'21TABLE - cubic meters per day'!M16*6.2898</f>
        <v>649674.11409556458</v>
      </c>
      <c r="N16" s="41">
        <f t="shared" si="0"/>
        <v>654274.10913452855</v>
      </c>
    </row>
    <row r="17" spans="1:21" ht="26">
      <c r="A17" s="9" t="s">
        <v>78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</row>
    <row r="18" spans="1:21">
      <c r="A18" s="14" t="s">
        <v>77</v>
      </c>
      <c r="B18" s="40">
        <f>'21TABLE - cubic meters per day'!B18*6.2898</f>
        <v>1330469.6259870967</v>
      </c>
      <c r="C18" s="40">
        <f>'21TABLE - cubic meters per day'!C18*6.2898</f>
        <v>1287668.9717571428</v>
      </c>
      <c r="D18" s="40">
        <f>'21TABLE - cubic meters per day'!D18*6.2898</f>
        <v>1186793.043416129</v>
      </c>
      <c r="E18" s="40">
        <f>'21TABLE - cubic meters per day'!E18*6.2898</f>
        <v>830570.60591999989</v>
      </c>
      <c r="F18" s="40">
        <f>'21TABLE - cubic meters per day'!F18*6.2898</f>
        <v>1057553.3779161291</v>
      </c>
      <c r="G18" s="40">
        <f>'21TABLE - cubic meters per day'!G18*6.2898</f>
        <v>1191645.6951299999</v>
      </c>
      <c r="H18" s="40">
        <f>'21TABLE - cubic meters per day'!H18*6.2898</f>
        <v>1252157.7609483872</v>
      </c>
      <c r="I18" s="40">
        <f>'21TABLE - cubic meters per day'!I18*6.2898</f>
        <v>1095982.4327419356</v>
      </c>
      <c r="J18" s="40">
        <f>'21TABLE - cubic meters per day'!J18*6.2898</f>
        <v>1092109.71496</v>
      </c>
      <c r="K18" s="40">
        <f>'21TABLE - cubic meters per day'!K18*6.2898</f>
        <v>1315271.9474612903</v>
      </c>
      <c r="L18" s="40">
        <f>'21TABLE - cubic meters per day'!L18*6.2898</f>
        <v>1296912.8362299998</v>
      </c>
      <c r="M18" s="40">
        <f>'21TABLE - cubic meters per day'!M18*6.2898</f>
        <v>1229795.3915322581</v>
      </c>
      <c r="N18" s="40">
        <f>AVERAGE(B18:M18)</f>
        <v>1180577.6170000306</v>
      </c>
      <c r="T18" s="31"/>
    </row>
    <row r="19" spans="1:21">
      <c r="A19" s="3" t="s">
        <v>79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7"/>
      <c r="T19" s="31"/>
      <c r="U19" s="31"/>
    </row>
    <row r="20" spans="1:21">
      <c r="A20" s="11" t="s">
        <v>5</v>
      </c>
      <c r="B20" s="40">
        <f>'21TABLE - cubic meters per day'!B20*6.2898</f>
        <v>331656.51273629034</v>
      </c>
      <c r="C20" s="40">
        <f>'21TABLE - cubic meters per day'!C20*6.2898</f>
        <v>324806.25478124997</v>
      </c>
      <c r="D20" s="40">
        <f>'21TABLE - cubic meters per day'!D20*6.2898</f>
        <v>349859.06078528223</v>
      </c>
      <c r="E20" s="40">
        <f>'21TABLE - cubic meters per day'!E20*6.2898</f>
        <v>354901.27705312497</v>
      </c>
      <c r="F20" s="40">
        <f>'21TABLE - cubic meters per day'!F20*6.2898</f>
        <v>346637.45946411288</v>
      </c>
      <c r="G20" s="40">
        <f>'21TABLE - cubic meters per day'!G20*6.2898</f>
        <v>332143.62752312497</v>
      </c>
      <c r="H20" s="40">
        <f>'21TABLE - cubic meters per day'!H20*6.2898</f>
        <v>347746.44250766124</v>
      </c>
      <c r="I20" s="40">
        <f>'21TABLE - cubic meters per day'!I20*6.2898</f>
        <v>350349.85540100804</v>
      </c>
      <c r="J20" s="40">
        <f>'21TABLE - cubic meters per day'!J20*6.2898</f>
        <v>338808.13580624998</v>
      </c>
      <c r="K20" s="40">
        <f>'21TABLE - cubic meters per day'!K20*6.2898</f>
        <v>349911.23061834677</v>
      </c>
      <c r="L20" s="40">
        <f>'21TABLE - cubic meters per day'!L20*6.2898</f>
        <v>353345.43605624995</v>
      </c>
      <c r="M20" s="40">
        <f>'21TABLE - cubic meters per day'!M20*6.2898</f>
        <v>335428.54764374997</v>
      </c>
      <c r="N20" s="40">
        <f>AVERAGE(B20:M20)</f>
        <v>342966.15336470428</v>
      </c>
    </row>
    <row r="21" spans="1:21">
      <c r="A21" s="11" t="s">
        <v>3</v>
      </c>
      <c r="B21" s="40">
        <f>'21TABLE - cubic meters per day'!B21*6.2898</f>
        <v>98673.205598709683</v>
      </c>
      <c r="C21" s="40">
        <f>'21TABLE - cubic meters per day'!C21*6.2898</f>
        <v>98200.109016428556</v>
      </c>
      <c r="D21" s="40">
        <f>'21TABLE - cubic meters per day'!D21*6.2898</f>
        <v>99548.603730967763</v>
      </c>
      <c r="E21" s="40">
        <f>'21TABLE - cubic meters per day'!E21*6.2898</f>
        <v>100084.534594</v>
      </c>
      <c r="F21" s="40">
        <f>'21TABLE - cubic meters per day'!F21*6.2898</f>
        <v>101705.47759935482</v>
      </c>
      <c r="G21" s="40">
        <f>'21TABLE - cubic meters per day'!G21*6.2898</f>
        <v>99102.151698000001</v>
      </c>
      <c r="H21" s="40">
        <f>'21TABLE - cubic meters per day'!H21*6.2898</f>
        <v>97773.7844883871</v>
      </c>
      <c r="I21" s="40">
        <f>'21TABLE - cubic meters per day'!I21*6.2898</f>
        <v>97197.537360000002</v>
      </c>
      <c r="J21" s="40">
        <f>'21TABLE - cubic meters per day'!J21*6.2898</f>
        <v>96311.031981999986</v>
      </c>
      <c r="K21" s="40">
        <f>'21TABLE - cubic meters per day'!K21*6.2898</f>
        <v>92744.866201935482</v>
      </c>
      <c r="L21" s="40">
        <f>'21TABLE - cubic meters per day'!L21*6.2898</f>
        <v>107797.65343599998</v>
      </c>
      <c r="M21" s="40">
        <f>'21TABLE - cubic meters per day'!M21*6.2898</f>
        <v>106353.35574387095</v>
      </c>
      <c r="N21" s="40">
        <f>AVERAGE(B21:M21)</f>
        <v>99624.359287471161</v>
      </c>
    </row>
    <row r="22" spans="1:21" ht="12">
      <c r="A22" s="11" t="s">
        <v>110</v>
      </c>
      <c r="B22" s="40">
        <f>'21TABLE - cubic meters per day'!B22*6.2898</f>
        <v>3513.9225659999997</v>
      </c>
      <c r="C22" s="40">
        <f>'21TABLE - cubic meters per day'!C22*6.2898</f>
        <v>3513.9225659999997</v>
      </c>
      <c r="D22" s="40">
        <f>'21TABLE - cubic meters per day'!D22*6.2898</f>
        <v>3513.9225659999997</v>
      </c>
      <c r="E22" s="40">
        <f>'21TABLE - cubic meters per day'!E22*6.2898</f>
        <v>3513.9225659999997</v>
      </c>
      <c r="F22" s="40">
        <f>'21TABLE - cubic meters per day'!F22*6.2898</f>
        <v>3513.9225659999997</v>
      </c>
      <c r="G22" s="40">
        <f>'21TABLE - cubic meters per day'!G22*6.2898</f>
        <v>3513.9225659999997</v>
      </c>
      <c r="H22" s="40">
        <f>'21TABLE - cubic meters per day'!H22*6.2898</f>
        <v>3513.9225659999997</v>
      </c>
      <c r="I22" s="40">
        <f>'21TABLE - cubic meters per day'!I22*6.2898</f>
        <v>3513.9225659999997</v>
      </c>
      <c r="J22" s="40">
        <f>'21TABLE - cubic meters per day'!J22*6.2898</f>
        <v>3513.9225659999997</v>
      </c>
      <c r="K22" s="40">
        <f>'21TABLE - cubic meters per day'!K22*6.2898</f>
        <v>3513.9225659999997</v>
      </c>
      <c r="L22" s="40">
        <f>'21TABLE - cubic meters per day'!L22*6.2898</f>
        <v>3513.9225659999997</v>
      </c>
      <c r="M22" s="40">
        <f>'21TABLE - cubic meters per day'!M22*6.2898</f>
        <v>3513.9225659999997</v>
      </c>
      <c r="N22" s="40">
        <f>AVERAGE(B22:M22)</f>
        <v>3513.9225660000006</v>
      </c>
    </row>
    <row r="23" spans="1:21">
      <c r="A23" s="14" t="s">
        <v>77</v>
      </c>
      <c r="B23" s="40">
        <f>SUM(B20:B22)</f>
        <v>433843.64090100006</v>
      </c>
      <c r="C23" s="40">
        <f t="shared" ref="C23:M23" si="1">SUM(C20:C22)</f>
        <v>426520.28636367852</v>
      </c>
      <c r="D23" s="40">
        <f t="shared" si="1"/>
        <v>452921.58708225004</v>
      </c>
      <c r="E23" s="40">
        <f t="shared" si="1"/>
        <v>458499.73421312496</v>
      </c>
      <c r="F23" s="40">
        <f t="shared" si="1"/>
        <v>451856.85962946771</v>
      </c>
      <c r="G23" s="40">
        <f t="shared" si="1"/>
        <v>434759.70178712497</v>
      </c>
      <c r="H23" s="40">
        <f t="shared" si="1"/>
        <v>449034.14956204838</v>
      </c>
      <c r="I23" s="40">
        <f t="shared" si="1"/>
        <v>451061.31532700808</v>
      </c>
      <c r="J23" s="40">
        <f t="shared" si="1"/>
        <v>438633.09035424999</v>
      </c>
      <c r="K23" s="40">
        <f t="shared" si="1"/>
        <v>446170.01938628231</v>
      </c>
      <c r="L23" s="40">
        <f t="shared" si="1"/>
        <v>464657.01205824997</v>
      </c>
      <c r="M23" s="40">
        <f t="shared" si="1"/>
        <v>445295.82595362095</v>
      </c>
      <c r="N23" s="40">
        <f>AVERAGE(B23:M23)</f>
        <v>446104.43521817541</v>
      </c>
    </row>
    <row r="24" spans="1:21" ht="12">
      <c r="A24" s="16" t="s">
        <v>80</v>
      </c>
      <c r="B24" s="41">
        <f>'21TABLE - cubic meters per day'!B24*6.2898</f>
        <v>2424164.0301032178</v>
      </c>
      <c r="C24" s="41">
        <f>'21TABLE - cubic meters per day'!C24*6.2898</f>
        <v>2355822.4642245267</v>
      </c>
      <c r="D24" s="41">
        <f>'21TABLE - cubic meters per day'!D24*6.2898</f>
        <v>2315084.1043921695</v>
      </c>
      <c r="E24" s="41">
        <f>'21TABLE - cubic meters per day'!E24*6.2898</f>
        <v>1960448.1234098747</v>
      </c>
      <c r="F24" s="41">
        <f>'21TABLE - cubic meters per day'!F24*6.2898</f>
        <v>2168504.4595587822</v>
      </c>
      <c r="G24" s="41">
        <f>'21TABLE - cubic meters per day'!G24*6.2898</f>
        <v>2271136.02972575</v>
      </c>
      <c r="H24" s="41">
        <f>'21TABLE - cubic meters per day'!H24*6.2898</f>
        <v>2335559.3803676129</v>
      </c>
      <c r="I24" s="41">
        <f>'21TABLE - cubic meters per day'!I24*6.2898</f>
        <v>2199939.4533408387</v>
      </c>
      <c r="J24" s="41">
        <f>'21TABLE - cubic meters per day'!J24*6.2898</f>
        <v>2183976.498188375</v>
      </c>
      <c r="K24" s="41">
        <f>'21TABLE - cubic meters per day'!K24*6.2898</f>
        <v>2411564.1214042255</v>
      </c>
      <c r="L24" s="41">
        <f>'21TABLE - cubic meters per day'!L24*6.2898</f>
        <v>2420509.9399359995</v>
      </c>
      <c r="M24" s="41">
        <f>'21TABLE - cubic meters per day'!M24*6.2898</f>
        <v>2324765.3315814435</v>
      </c>
      <c r="N24" s="41">
        <f>'21TABLE - cubic meters per day'!N24*6.2898</f>
        <v>2280956.1613527345</v>
      </c>
    </row>
    <row r="25" spans="1:21">
      <c r="A25" s="3" t="s">
        <v>81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</row>
    <row r="26" spans="1:21">
      <c r="A26" s="11" t="s">
        <v>82</v>
      </c>
      <c r="B26" s="40">
        <f>'21TABLE - cubic meters per day'!B26*6.2898</f>
        <v>105782.08148860886</v>
      </c>
      <c r="C26" s="40">
        <f>'21TABLE - cubic meters per day'!C26*6.2898</f>
        <v>104713.62583024552</v>
      </c>
      <c r="D26" s="40">
        <f>'21TABLE - cubic meters per day'!D26*6.2898</f>
        <v>107396.81327419354</v>
      </c>
      <c r="E26" s="40">
        <f>'21TABLE - cubic meters per day'!E26*6.2898</f>
        <v>111951.14448718748</v>
      </c>
      <c r="F26" s="40">
        <f>'21TABLE - cubic meters per day'!F26*6.2898</f>
        <v>112417.24667116936</v>
      </c>
      <c r="G26" s="40">
        <f>'21TABLE - cubic meters per day'!G26*6.2898</f>
        <v>111920.74051124998</v>
      </c>
      <c r="H26" s="40">
        <f>'21TABLE - cubic meters per day'!H26*6.2898</f>
        <v>113687.18392137096</v>
      </c>
      <c r="I26" s="40">
        <f>'21TABLE - cubic meters per day'!I26*6.2898</f>
        <v>116151.66324858871</v>
      </c>
      <c r="J26" s="40">
        <f>'21TABLE - cubic meters per day'!J26*6.2898</f>
        <v>114722.11587718748</v>
      </c>
      <c r="K26" s="40">
        <f>'21TABLE - cubic meters per day'!K26*6.2898</f>
        <v>116136.12579405241</v>
      </c>
      <c r="L26" s="40">
        <f>'21TABLE - cubic meters per day'!L26*6.2898</f>
        <v>117393.01392843749</v>
      </c>
      <c r="M26" s="40">
        <f>'21TABLE - cubic meters per day'!M26*6.2898</f>
        <v>116046.95266179435</v>
      </c>
      <c r="N26" s="40">
        <f t="shared" ref="N26:N31" si="2">AVERAGE(B26:M26)</f>
        <v>112359.89230784054</v>
      </c>
    </row>
    <row r="27" spans="1:21" ht="24">
      <c r="A27" s="17" t="s">
        <v>83</v>
      </c>
      <c r="B27" s="40">
        <f>'21TABLE - cubic meters per day'!B27*6.2898</f>
        <v>1918202.3349677417</v>
      </c>
      <c r="C27" s="40">
        <f>'21TABLE - cubic meters per day'!C27*6.2898</f>
        <v>1811056.2586285714</v>
      </c>
      <c r="D27" s="40">
        <f>'21TABLE - cubic meters per day'!D27*6.2898</f>
        <v>1940702.9785354836</v>
      </c>
      <c r="E27" s="40">
        <f>'21TABLE - cubic meters per day'!E27*6.2898</f>
        <v>1965227.4633199999</v>
      </c>
      <c r="F27" s="40">
        <f>'21TABLE - cubic meters per day'!F27*6.2898</f>
        <v>1786091.9844580644</v>
      </c>
      <c r="G27" s="40">
        <f>'21TABLE - cubic meters per day'!G27*6.2898</f>
        <v>1909100.0137</v>
      </c>
      <c r="H27" s="40">
        <f>'21TABLE - cubic meters per day'!H27*6.2898</f>
        <v>1900925.0659548384</v>
      </c>
      <c r="I27" s="40">
        <f>'21TABLE - cubic meters per day'!I27*6.2898</f>
        <v>1987383.2364774193</v>
      </c>
      <c r="J27" s="40">
        <f>'21TABLE - cubic meters per day'!J27*6.2898</f>
        <v>1932830.5904599999</v>
      </c>
      <c r="K27" s="40">
        <f>'21TABLE - cubic meters per day'!K27*6.2898</f>
        <v>1987996.5934258064</v>
      </c>
      <c r="L27" s="40">
        <f>'21TABLE - cubic meters per day'!L27*6.2898</f>
        <v>2012256.2979199998</v>
      </c>
      <c r="M27" s="40">
        <f>'21TABLE - cubic meters per day'!M27*6.2898</f>
        <v>1891228.8320129032</v>
      </c>
      <c r="N27" s="40">
        <f t="shared" si="2"/>
        <v>1920250.1374884022</v>
      </c>
    </row>
    <row r="28" spans="1:21">
      <c r="A28" s="14" t="s">
        <v>84</v>
      </c>
      <c r="B28" s="40">
        <f>SUM(B26:B27)</f>
        <v>2023984.4164563506</v>
      </c>
      <c r="C28" s="40">
        <f t="shared" ref="C28:J28" si="3">SUM(C26:C27)</f>
        <v>1915769.8844588168</v>
      </c>
      <c r="D28" s="40">
        <f t="shared" si="3"/>
        <v>2048099.7918096771</v>
      </c>
      <c r="E28" s="40">
        <f t="shared" si="3"/>
        <v>2077178.6078071874</v>
      </c>
      <c r="F28" s="40">
        <f t="shared" si="3"/>
        <v>1898509.2311292337</v>
      </c>
      <c r="G28" s="40">
        <f t="shared" si="3"/>
        <v>2021020.75421125</v>
      </c>
      <c r="H28" s="40">
        <f t="shared" si="3"/>
        <v>2014612.2498762093</v>
      </c>
      <c r="I28" s="40">
        <f t="shared" si="3"/>
        <v>2103534.8997260081</v>
      </c>
      <c r="J28" s="40">
        <f t="shared" si="3"/>
        <v>2047552.7063371874</v>
      </c>
      <c r="K28" s="40">
        <f>SUM(K26:K27)</f>
        <v>2104132.7192198588</v>
      </c>
      <c r="L28" s="40">
        <f>SUM(L26:L27)</f>
        <v>2129649.3118484374</v>
      </c>
      <c r="M28" s="40">
        <f>SUM(M26:M27)</f>
        <v>2007275.7846746976</v>
      </c>
      <c r="N28" s="40">
        <f t="shared" si="2"/>
        <v>2032610.0297962427</v>
      </c>
    </row>
    <row r="29" spans="1:21">
      <c r="A29" s="11" t="s">
        <v>85</v>
      </c>
      <c r="B29" s="40">
        <f>'21TABLE - cubic meters per day'!B29*6.2898</f>
        <v>275354.41802709672</v>
      </c>
      <c r="C29" s="40">
        <f>'21TABLE - cubic meters per day'!C29*6.2898</f>
        <v>273419.51540357136</v>
      </c>
      <c r="D29" s="40">
        <f>'21TABLE - cubic meters per day'!D29*6.2898</f>
        <v>285277.34853483865</v>
      </c>
      <c r="E29" s="40">
        <f>'21TABLE - cubic meters per day'!E29*6.2898</f>
        <v>287558.43919</v>
      </c>
      <c r="F29" s="40">
        <f>'21TABLE - cubic meters per day'!F29*6.2898</f>
        <v>285403.02279677422</v>
      </c>
      <c r="G29" s="40">
        <f>'21TABLE - cubic meters per day'!G29*6.2898</f>
        <v>285013.60707600001</v>
      </c>
      <c r="H29" s="40">
        <f>'21TABLE - cubic meters per day'!H29*6.2898</f>
        <v>288876.20977741934</v>
      </c>
      <c r="I29" s="40">
        <f>'21TABLE - cubic meters per day'!I29*6.2898</f>
        <v>290344.81720838713</v>
      </c>
      <c r="J29" s="40">
        <f>'21TABLE - cubic meters per day'!J29*6.2898</f>
        <v>289662.817576</v>
      </c>
      <c r="K29" s="40">
        <f>'21TABLE - cubic meters per day'!K29*6.2898</f>
        <v>293574.79182580649</v>
      </c>
      <c r="L29" s="40">
        <f>'21TABLE - cubic meters per day'!L29*6.2898</f>
        <v>293237.14318800002</v>
      </c>
      <c r="M29" s="40">
        <f>'21TABLE - cubic meters per day'!M29*6.2898</f>
        <v>293087.85985741939</v>
      </c>
      <c r="N29" s="40">
        <f t="shared" si="2"/>
        <v>286734.16587177612</v>
      </c>
    </row>
    <row r="30" spans="1:21">
      <c r="A30" s="11" t="s">
        <v>86</v>
      </c>
      <c r="B30" s="40">
        <f>'21TABLE - cubic meters per day'!B30*6.2898</f>
        <v>151207.40069032257</v>
      </c>
      <c r="C30" s="40">
        <f>'21TABLE - cubic meters per day'!C30*6.2898</f>
        <v>119603.91653571428</v>
      </c>
      <c r="D30" s="40">
        <f>'21TABLE - cubic meters per day'!D30*6.2898</f>
        <v>153062.283</v>
      </c>
      <c r="E30" s="40">
        <f>'21TABLE - cubic meters per day'!E30*6.2898</f>
        <v>141581.93037999998</v>
      </c>
      <c r="F30" s="40">
        <f>'21TABLE - cubic meters per day'!F30*6.2898</f>
        <v>135994.8092516129</v>
      </c>
      <c r="G30" s="40">
        <f>'21TABLE - cubic meters per day'!G30*6.2898</f>
        <v>158358.50425999999</v>
      </c>
      <c r="H30" s="40">
        <f>'21TABLE - cubic meters per day'!H30*6.2898</f>
        <v>149401.01070967742</v>
      </c>
      <c r="I30" s="40">
        <f>'21TABLE - cubic meters per day'!I30*6.2898</f>
        <v>133399.15081935481</v>
      </c>
      <c r="J30" s="40">
        <f>'21TABLE - cubic meters per day'!J30*6.2898</f>
        <v>128800.84711999999</v>
      </c>
      <c r="K30" s="40">
        <f>'21TABLE - cubic meters per day'!K30*6.2898</f>
        <v>131344.21229032258</v>
      </c>
      <c r="L30" s="40">
        <f>'21TABLE - cubic meters per day'!L30*6.2898</f>
        <v>125027.38643999999</v>
      </c>
      <c r="M30" s="40">
        <f>'21TABLE - cubic meters per day'!M30*6.2898</f>
        <v>132789.6489096774</v>
      </c>
      <c r="N30" s="40">
        <f t="shared" si="2"/>
        <v>138380.92503389018</v>
      </c>
      <c r="T30" s="52"/>
    </row>
    <row r="31" spans="1:21" ht="14" thickBot="1">
      <c r="A31" s="27" t="s">
        <v>87</v>
      </c>
      <c r="B31" s="39">
        <f>SUM(B28:B30)</f>
        <v>2450546.2351737702</v>
      </c>
      <c r="C31" s="39">
        <f t="shared" ref="C31:J31" si="4">SUM(C28:C30)</f>
        <v>2308793.3163981023</v>
      </c>
      <c r="D31" s="39">
        <f t="shared" si="4"/>
        <v>2486439.4233445157</v>
      </c>
      <c r="E31" s="39">
        <f t="shared" si="4"/>
        <v>2506318.977377187</v>
      </c>
      <c r="F31" s="39">
        <f t="shared" si="4"/>
        <v>2319907.063177621</v>
      </c>
      <c r="G31" s="39">
        <f t="shared" si="4"/>
        <v>2464392.86554725</v>
      </c>
      <c r="H31" s="39">
        <f t="shared" si="4"/>
        <v>2452889.4703633059</v>
      </c>
      <c r="I31" s="39">
        <f t="shared" si="4"/>
        <v>2527278.8677537497</v>
      </c>
      <c r="J31" s="39">
        <f t="shared" si="4"/>
        <v>2466016.3710331875</v>
      </c>
      <c r="K31" s="39">
        <f>SUM(K28:K30)</f>
        <v>2529051.7233359879</v>
      </c>
      <c r="L31" s="39">
        <f>SUM(L28:L30)</f>
        <v>2547913.8414764376</v>
      </c>
      <c r="M31" s="39">
        <f>SUM(M28:M30)</f>
        <v>2433153.2934417943</v>
      </c>
      <c r="N31" s="39">
        <f t="shared" si="2"/>
        <v>2457725.1207019091</v>
      </c>
    </row>
    <row r="32" spans="1:21" ht="12" thickBot="1">
      <c r="A32" s="27" t="s">
        <v>88</v>
      </c>
      <c r="B32" s="39">
        <f>'21TABLE - cubic meters per day'!B46*6.2898</f>
        <v>4874710.2652769871</v>
      </c>
      <c r="C32" s="39">
        <f>'21TABLE - cubic meters per day'!C46*6.2898</f>
        <v>4664615.7806226285</v>
      </c>
      <c r="D32" s="39">
        <f>'21TABLE - cubic meters per day'!D46*6.2898</f>
        <v>4801523.5277366852</v>
      </c>
      <c r="E32" s="39">
        <f>'21TABLE - cubic meters per day'!E46*6.2898</f>
        <v>4466767.1007870622</v>
      </c>
      <c r="F32" s="39">
        <f>'21TABLE - cubic meters per day'!F46*6.2898</f>
        <v>4488411.5227364032</v>
      </c>
      <c r="G32" s="39">
        <f>'21TABLE - cubic meters per day'!G46*6.2898</f>
        <v>4735528.895273</v>
      </c>
      <c r="H32" s="39">
        <f>'21TABLE - cubic meters per day'!H46*6.2898</f>
        <v>4788448.8507309193</v>
      </c>
      <c r="I32" s="39">
        <f>'21TABLE - cubic meters per day'!I46*6.2898</f>
        <v>4727218.3210945884</v>
      </c>
      <c r="J32" s="39">
        <f>'21TABLE - cubic meters per day'!J46*6.2898</f>
        <v>4649992.8692215625</v>
      </c>
      <c r="K32" s="39">
        <f>'21TABLE - cubic meters per day'!K46*6.2898</f>
        <v>4940615.8447402129</v>
      </c>
      <c r="L32" s="39">
        <f>'21TABLE - cubic meters per day'!L46*6.2898</f>
        <v>4968423.7814124366</v>
      </c>
      <c r="M32" s="39">
        <f>'21TABLE - cubic meters per day'!M46*6.2898</f>
        <v>4757918.6250232384</v>
      </c>
      <c r="N32" s="39">
        <f>'21TABLE - cubic meters per day'!N46*6.2898</f>
        <v>4739657.197084289</v>
      </c>
    </row>
    <row r="33" spans="1:14">
      <c r="A33" s="8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</row>
    <row r="34" spans="1:14">
      <c r="A34" s="8"/>
      <c r="B34" s="36"/>
      <c r="C34" s="36"/>
      <c r="D34" s="36"/>
      <c r="E34" s="36"/>
      <c r="F34" s="36"/>
      <c r="G34" s="36"/>
      <c r="H34" s="35"/>
      <c r="I34" s="36"/>
      <c r="J34" s="36"/>
      <c r="K34" s="36"/>
      <c r="L34" s="36"/>
      <c r="M34" s="36"/>
      <c r="N34" s="22"/>
    </row>
    <row r="35" spans="1:14">
      <c r="A35" s="8"/>
      <c r="B35" s="36"/>
      <c r="C35" s="36"/>
      <c r="D35" s="36"/>
      <c r="E35" s="1"/>
      <c r="F35" s="36"/>
      <c r="G35" s="36"/>
      <c r="H35" s="35" t="s">
        <v>89</v>
      </c>
      <c r="I35" s="1"/>
      <c r="J35" s="36"/>
      <c r="K35" s="36"/>
      <c r="L35" s="36"/>
      <c r="M35" s="36"/>
      <c r="N35" s="22"/>
    </row>
    <row r="36" spans="1:14" ht="36">
      <c r="A36" s="18" t="s">
        <v>90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20"/>
    </row>
    <row r="37" spans="1:14">
      <c r="A37" s="19" t="s">
        <v>91</v>
      </c>
      <c r="B37" s="40">
        <f>'21TABLE - cubic meters per day'!B37*6.2898</f>
        <v>522358.43374221766</v>
      </c>
      <c r="C37" s="40">
        <f>'21TABLE - cubic meters per day'!C37*6.2898</f>
        <v>507836.1986229911</v>
      </c>
      <c r="D37" s="40">
        <f>'21TABLE - cubic meters per day'!D37*6.2898</f>
        <v>544365.96586669353</v>
      </c>
      <c r="E37" s="40">
        <f>'21TABLE - cubic meters per day'!E37*6.2898</f>
        <v>548385.69225274993</v>
      </c>
      <c r="F37" s="40">
        <f>'21TABLE - cubic meters per day'!F37*6.2898</f>
        <v>529741.86764479836</v>
      </c>
      <c r="G37" s="40">
        <f>'21TABLE - cubic meters per day'!G37*6.2898</f>
        <v>513681.62247462495</v>
      </c>
      <c r="H37" s="40">
        <f>'21TABLE - cubic meters per day'!H37*6.2898</f>
        <v>512819.68193588714</v>
      </c>
      <c r="I37" s="40">
        <f>'21TABLE - cubic meters per day'!I37*6.2898</f>
        <v>528564.13302931446</v>
      </c>
      <c r="J37" s="40">
        <f>'21TABLE - cubic meters per day'!J37*6.2898</f>
        <v>538058.08307212486</v>
      </c>
      <c r="K37" s="40">
        <f>'21TABLE - cubic meters per day'!K37*6.2898</f>
        <v>557184.80018504022</v>
      </c>
      <c r="L37" s="40">
        <f>'21TABLE - cubic meters per day'!L37*6.2898</f>
        <v>561747.37646774994</v>
      </c>
      <c r="M37" s="40">
        <f>'21TABLE - cubic meters per day'!M37*6.2898</f>
        <v>550419.67010782263</v>
      </c>
      <c r="N37" s="40">
        <f>AVERAGE(B37:M37)</f>
        <v>534596.96045016788</v>
      </c>
    </row>
    <row r="38" spans="1:14" ht="17.25" customHeight="1">
      <c r="A38" s="17" t="s">
        <v>92</v>
      </c>
      <c r="B38" s="40">
        <f>'21TABLE - cubic meters per day'!B38*6.2898</f>
        <v>1330469.6259870967</v>
      </c>
      <c r="C38" s="40">
        <f>'21TABLE - cubic meters per day'!C38*6.2898</f>
        <v>1287668.9717571428</v>
      </c>
      <c r="D38" s="40">
        <f>'21TABLE - cubic meters per day'!D38*6.2898</f>
        <v>1186793.043416129</v>
      </c>
      <c r="E38" s="40">
        <f>'21TABLE - cubic meters per day'!E38*6.2898</f>
        <v>830570.60591999989</v>
      </c>
      <c r="F38" s="40">
        <f>'21TABLE - cubic meters per day'!F38*6.2898</f>
        <v>1057553.3779161291</v>
      </c>
      <c r="G38" s="40">
        <f>'21TABLE - cubic meters per day'!G38*6.2898</f>
        <v>1191645.6951299999</v>
      </c>
      <c r="H38" s="40">
        <f>'21TABLE - cubic meters per day'!H38*6.2898</f>
        <v>1252157.7609483872</v>
      </c>
      <c r="I38" s="40">
        <f>'21TABLE - cubic meters per day'!I38*6.2898</f>
        <v>1095982.4327419356</v>
      </c>
      <c r="J38" s="40">
        <f>'21TABLE - cubic meters per day'!J38*6.2898</f>
        <v>1092109.71496</v>
      </c>
      <c r="K38" s="40">
        <f>'21TABLE - cubic meters per day'!K38*6.2898</f>
        <v>1315271.9474612903</v>
      </c>
      <c r="L38" s="40">
        <f>'21TABLE - cubic meters per day'!L38*6.2898</f>
        <v>1296912.8362299998</v>
      </c>
      <c r="M38" s="40">
        <f>'21TABLE - cubic meters per day'!M38*6.2898</f>
        <v>1229795.3915322581</v>
      </c>
      <c r="N38" s="40">
        <f t="shared" ref="N38:N46" si="5">AVERAGE(B38:M38)</f>
        <v>1180577.6170000306</v>
      </c>
    </row>
    <row r="39" spans="1:14">
      <c r="A39" s="14" t="s">
        <v>93</v>
      </c>
      <c r="B39" s="40">
        <f>'21TABLE - cubic meters per day'!B39*6.2898</f>
        <v>433843.64090100006</v>
      </c>
      <c r="C39" s="40">
        <f>'21TABLE - cubic meters per day'!C39*6.2898</f>
        <v>426520.28636367852</v>
      </c>
      <c r="D39" s="40">
        <f>'21TABLE - cubic meters per day'!D39*6.2898</f>
        <v>452921.58708225004</v>
      </c>
      <c r="E39" s="40">
        <f>'21TABLE - cubic meters per day'!E39*6.2898</f>
        <v>458499.73421312496</v>
      </c>
      <c r="F39" s="40">
        <f>'21TABLE - cubic meters per day'!F39*6.2898</f>
        <v>451856.85962946771</v>
      </c>
      <c r="G39" s="40">
        <f>'21TABLE - cubic meters per day'!G39*6.2898</f>
        <v>434759.70178712491</v>
      </c>
      <c r="H39" s="40">
        <f>'21TABLE - cubic meters per day'!H39*6.2898</f>
        <v>449034.14956204838</v>
      </c>
      <c r="I39" s="40">
        <f>'21TABLE - cubic meters per day'!I39*6.2898</f>
        <v>451061.31532700808</v>
      </c>
      <c r="J39" s="40">
        <f>'21TABLE - cubic meters per day'!J39*6.2898</f>
        <v>438633.09035424999</v>
      </c>
      <c r="K39" s="40">
        <f>'21TABLE - cubic meters per day'!K39*6.2898</f>
        <v>446170.01938628225</v>
      </c>
      <c r="L39" s="40">
        <f>'21TABLE - cubic meters per day'!L39*6.2898</f>
        <v>464657.01205824997</v>
      </c>
      <c r="M39" s="40">
        <f>'21TABLE - cubic meters per day'!M39*6.2898</f>
        <v>445295.82595362095</v>
      </c>
      <c r="N39" s="40">
        <f t="shared" si="5"/>
        <v>446104.43521817541</v>
      </c>
    </row>
    <row r="40" spans="1:14">
      <c r="A40" s="28" t="s">
        <v>80</v>
      </c>
      <c r="B40" s="41">
        <f>'21TABLE - cubic meters per day'!B40*6.2898</f>
        <v>2286671.7006303142</v>
      </c>
      <c r="C40" s="41">
        <f>'21TABLE - cubic meters per day'!C40*6.2898</f>
        <v>2222025.4567438122</v>
      </c>
      <c r="D40" s="41">
        <f>'21TABLE - cubic meters per day'!D40*6.2898</f>
        <v>2184080.5963650723</v>
      </c>
      <c r="E40" s="41">
        <f>'21TABLE - cubic meters per day'!E40*6.2898</f>
        <v>1837456.0323858748</v>
      </c>
      <c r="F40" s="41">
        <f>'21TABLE - cubic meters per day'!F40*6.2898</f>
        <v>2039152.1051903949</v>
      </c>
      <c r="G40" s="41">
        <f>'21TABLE - cubic meters per day'!G40*6.2898</f>
        <v>2140087.0193917495</v>
      </c>
      <c r="H40" s="41">
        <f>'21TABLE - cubic meters per day'!H40*6.2898</f>
        <v>2214011.5924463226</v>
      </c>
      <c r="I40" s="41">
        <f>'21TABLE - cubic meters per day'!I40*6.2898</f>
        <v>2075607.8810982578</v>
      </c>
      <c r="J40" s="41">
        <f>'21TABLE - cubic meters per day'!J40*6.2898</f>
        <v>2068800.888386375</v>
      </c>
      <c r="K40" s="41">
        <f>'21TABLE - cubic meters per day'!K40*6.2898</f>
        <v>2318626.7670326126</v>
      </c>
      <c r="L40" s="41">
        <f>'21TABLE - cubic meters per day'!L40*6.2898</f>
        <v>2323317.2247560001</v>
      </c>
      <c r="M40" s="41">
        <f>'21TABLE - cubic meters per day'!M40*6.2898</f>
        <v>2225510.8875937015</v>
      </c>
      <c r="N40" s="41">
        <f t="shared" si="5"/>
        <v>2161279.012668374</v>
      </c>
    </row>
    <row r="41" spans="1:14">
      <c r="A41" s="19" t="s">
        <v>94</v>
      </c>
      <c r="B41" s="40">
        <f>'21TABLE - cubic meters per day'!B41*6.2898</f>
        <v>381136.49951570557</v>
      </c>
      <c r="C41" s="40">
        <f>'21TABLE - cubic meters per day'!C41*6.2898</f>
        <v>378133.14123381686</v>
      </c>
      <c r="D41" s="40">
        <f>'21TABLE - cubic meters per day'!D41*6.2898</f>
        <v>392674.1618090322</v>
      </c>
      <c r="E41" s="40">
        <f>'21TABLE - cubic meters per day'!E41*6.2898</f>
        <v>399509.58367718745</v>
      </c>
      <c r="F41" s="40">
        <f>'21TABLE - cubic meters per day'!F41*6.2898</f>
        <v>397820.26946794358</v>
      </c>
      <c r="G41" s="40">
        <f>'21TABLE - cubic meters per day'!G41*6.2898</f>
        <v>396934.34758725</v>
      </c>
      <c r="H41" s="40">
        <f>'21TABLE - cubic meters per day'!H41*6.2898</f>
        <v>402563.39369879034</v>
      </c>
      <c r="I41" s="40">
        <f>'21TABLE - cubic meters per day'!I41*6.2898</f>
        <v>406496.48045697581</v>
      </c>
      <c r="J41" s="40">
        <f>'21TABLE - cubic meters per day'!J41*6.2898</f>
        <v>404384.93345318746</v>
      </c>
      <c r="K41" s="40">
        <f>'21TABLE - cubic meters per day'!K41*6.2898</f>
        <v>409710.91761985893</v>
      </c>
      <c r="L41" s="40">
        <f>'21TABLE - cubic meters per day'!L41*6.2898</f>
        <v>410630.15711643751</v>
      </c>
      <c r="M41" s="40">
        <f>'21TABLE - cubic meters per day'!M41*6.2898</f>
        <v>409134.81251921371</v>
      </c>
      <c r="N41" s="40">
        <f t="shared" si="5"/>
        <v>399094.0581796167</v>
      </c>
    </row>
    <row r="42" spans="1:14" ht="24">
      <c r="A42" s="17" t="s">
        <v>83</v>
      </c>
      <c r="B42" s="40">
        <f>'21TABLE - cubic meters per day'!B42*6.2898</f>
        <v>1918202.3349677417</v>
      </c>
      <c r="C42" s="40">
        <f>'21TABLE - cubic meters per day'!C42*6.2898</f>
        <v>1811056.2586285714</v>
      </c>
      <c r="D42" s="40">
        <f>'21TABLE - cubic meters per day'!D42*6.2898</f>
        <v>1940702.9785354836</v>
      </c>
      <c r="E42" s="40">
        <f>'21TABLE - cubic meters per day'!E42*6.2898</f>
        <v>1965227.4633199999</v>
      </c>
      <c r="F42" s="40">
        <f>'21TABLE - cubic meters per day'!F42*6.2898</f>
        <v>1786091.9844580644</v>
      </c>
      <c r="G42" s="40">
        <f>'21TABLE - cubic meters per day'!G42*6.2898</f>
        <v>1909100.0137</v>
      </c>
      <c r="H42" s="40">
        <f>'21TABLE - cubic meters per day'!H42*6.2898</f>
        <v>1900925.0659548384</v>
      </c>
      <c r="I42" s="40">
        <f>'21TABLE - cubic meters per day'!I42*6.2898</f>
        <v>1987383.2364774193</v>
      </c>
      <c r="J42" s="40">
        <f>'21TABLE - cubic meters per day'!J42*6.2898</f>
        <v>1932830.5904599999</v>
      </c>
      <c r="K42" s="40">
        <f>'21TABLE - cubic meters per day'!K42*6.2898</f>
        <v>1987996.5934258064</v>
      </c>
      <c r="L42" s="40">
        <f>'21TABLE - cubic meters per day'!L42*6.2898</f>
        <v>2012256.2979199998</v>
      </c>
      <c r="M42" s="40">
        <f>'21TABLE - cubic meters per day'!M42*6.2898</f>
        <v>1891228.8320129032</v>
      </c>
      <c r="N42" s="40">
        <f t="shared" si="5"/>
        <v>1920250.1374884022</v>
      </c>
    </row>
    <row r="43" spans="1:14">
      <c r="A43" s="28" t="s">
        <v>95</v>
      </c>
      <c r="B43" s="41">
        <f>'21TABLE - cubic meters per day'!B43*6.2898</f>
        <v>2299338.834483447</v>
      </c>
      <c r="C43" s="41">
        <f>'21TABLE - cubic meters per day'!C43*6.2898</f>
        <v>2189189.3998623881</v>
      </c>
      <c r="D43" s="41">
        <f>'21TABLE - cubic meters per day'!D43*6.2898</f>
        <v>2333377.1403445159</v>
      </c>
      <c r="E43" s="41">
        <f>'21TABLE - cubic meters per day'!E43*6.2898</f>
        <v>2364737.0469971872</v>
      </c>
      <c r="F43" s="41">
        <f>'21TABLE - cubic meters per day'!F43*6.2898</f>
        <v>2183912.253926008</v>
      </c>
      <c r="G43" s="41">
        <f>'21TABLE - cubic meters per day'!G43*6.2898</f>
        <v>2306034.3612872502</v>
      </c>
      <c r="H43" s="41">
        <f>'21TABLE - cubic meters per day'!H43*6.2898</f>
        <v>2303488.4596536285</v>
      </c>
      <c r="I43" s="41">
        <f>'21TABLE - cubic meters per day'!I43*6.2898</f>
        <v>2393879.716934395</v>
      </c>
      <c r="J43" s="41">
        <f>'21TABLE - cubic meters per day'!J43*6.2898</f>
        <v>2337215.5239131874</v>
      </c>
      <c r="K43" s="41">
        <f>'21TABLE - cubic meters per day'!K43*6.2898</f>
        <v>2397707.511045665</v>
      </c>
      <c r="L43" s="41">
        <f>'21TABLE - cubic meters per day'!L43*6.2898</f>
        <v>2422886.4550364371</v>
      </c>
      <c r="M43" s="41">
        <f>'21TABLE - cubic meters per day'!M43*6.2898</f>
        <v>2300363.6445321171</v>
      </c>
      <c r="N43" s="41">
        <f t="shared" si="5"/>
        <v>2319344.1956680189</v>
      </c>
    </row>
    <row r="44" spans="1:14" ht="24">
      <c r="A44" s="16" t="s">
        <v>96</v>
      </c>
      <c r="B44" s="38">
        <f>'21TABLE - cubic meters per day'!B44*6.2898</f>
        <v>4586010.5351137612</v>
      </c>
      <c r="C44" s="38">
        <f>'21TABLE - cubic meters per day'!C44*6.2898</f>
        <v>4411214.8566062003</v>
      </c>
      <c r="D44" s="38">
        <f>'21TABLE - cubic meters per day'!D44*6.2898</f>
        <v>4517457.7367095882</v>
      </c>
      <c r="E44" s="38">
        <f>'21TABLE - cubic meters per day'!E44*6.2898</f>
        <v>4202193.0793830622</v>
      </c>
      <c r="F44" s="38">
        <f>'21TABLE - cubic meters per day'!F44*6.2898</f>
        <v>4223064.3591164034</v>
      </c>
      <c r="G44" s="38">
        <f>'21TABLE - cubic meters per day'!G44*6.2898</f>
        <v>4446121.3806790002</v>
      </c>
      <c r="H44" s="38">
        <f>'21TABLE - cubic meters per day'!H44*6.2898</f>
        <v>4517500.0520999515</v>
      </c>
      <c r="I44" s="38">
        <f>'21TABLE - cubic meters per day'!I44*6.2898</f>
        <v>4469487.5980326533</v>
      </c>
      <c r="J44" s="38">
        <f>'21TABLE - cubic meters per day'!J44*6.2898</f>
        <v>4406016.4122995622</v>
      </c>
      <c r="K44" s="38">
        <f>'21TABLE - cubic meters per day'!K44*6.2898</f>
        <v>4716334.2780782776</v>
      </c>
      <c r="L44" s="38">
        <f>'21TABLE - cubic meters per day'!L44*6.2898</f>
        <v>4746203.6797924368</v>
      </c>
      <c r="M44" s="38">
        <f>'21TABLE - cubic meters per day'!M44*6.2898</f>
        <v>4525874.5321258185</v>
      </c>
      <c r="N44" s="38">
        <f t="shared" si="5"/>
        <v>4480623.2083363924</v>
      </c>
    </row>
    <row r="45" spans="1:14" ht="25" thickBot="1">
      <c r="A45" s="26" t="s">
        <v>97</v>
      </c>
      <c r="B45" s="49">
        <f>'21TABLE - cubic meters per day'!B45*6.2898</f>
        <v>288699.73016322579</v>
      </c>
      <c r="C45" s="49">
        <f>'21TABLE - cubic meters per day'!C45*6.2898</f>
        <v>253400.92401642856</v>
      </c>
      <c r="D45" s="49">
        <f>'21TABLE - cubic meters per day'!D45*6.2898</f>
        <v>284065.79102709674</v>
      </c>
      <c r="E45" s="49">
        <f>'21TABLE - cubic meters per day'!E45*6.2898</f>
        <v>264574.02140399994</v>
      </c>
      <c r="F45" s="49">
        <f>'21TABLE - cubic meters per day'!F45*6.2898</f>
        <v>265347.16362000001</v>
      </c>
      <c r="G45" s="49">
        <f>'21TABLE - cubic meters per day'!G45*6.2898</f>
        <v>289407.51459400001</v>
      </c>
      <c r="H45" s="49">
        <f>'21TABLE - cubic meters per day'!H45*6.2898</f>
        <v>270948.79863096768</v>
      </c>
      <c r="I45" s="49">
        <f>'21TABLE - cubic meters per day'!I45*6.2898</f>
        <v>257730.72306193551</v>
      </c>
      <c r="J45" s="49">
        <f>'21TABLE - cubic meters per day'!J45*6.2898</f>
        <v>243976.45692199995</v>
      </c>
      <c r="K45" s="49">
        <f>'21TABLE - cubic meters per day'!K45*6.2898</f>
        <v>224281.5666619355</v>
      </c>
      <c r="L45" s="49">
        <f>'21TABLE - cubic meters per day'!L45*6.2898</f>
        <v>222220.10161999997</v>
      </c>
      <c r="M45" s="49">
        <f>'21TABLE - cubic meters per day'!M45*6.2898</f>
        <v>232044.09289741935</v>
      </c>
      <c r="N45" s="49">
        <f t="shared" si="5"/>
        <v>258058.07371825073</v>
      </c>
    </row>
    <row r="46" spans="1:14" ht="12" thickBot="1">
      <c r="A46" s="25" t="s">
        <v>98</v>
      </c>
      <c r="B46" s="48">
        <f>'21TABLE - cubic meters per day'!B46*6.2898</f>
        <v>4874710.2652769871</v>
      </c>
      <c r="C46" s="48">
        <f>'21TABLE - cubic meters per day'!C46*6.2898</f>
        <v>4664615.7806226285</v>
      </c>
      <c r="D46" s="48">
        <f>'21TABLE - cubic meters per day'!D46*6.2898</f>
        <v>4801523.5277366852</v>
      </c>
      <c r="E46" s="48">
        <f>'21TABLE - cubic meters per day'!E46*6.2898</f>
        <v>4466767.1007870622</v>
      </c>
      <c r="F46" s="48">
        <f>'21TABLE - cubic meters per day'!F46*6.2898</f>
        <v>4488411.5227364032</v>
      </c>
      <c r="G46" s="48">
        <f>'21TABLE - cubic meters per day'!G46*6.2898</f>
        <v>4735528.895273</v>
      </c>
      <c r="H46" s="48">
        <f>'21TABLE - cubic meters per day'!H46*6.2898</f>
        <v>4788448.8507309193</v>
      </c>
      <c r="I46" s="48">
        <f>'21TABLE - cubic meters per day'!I46*6.2898</f>
        <v>4727218.3210945884</v>
      </c>
      <c r="J46" s="48">
        <f>'21TABLE - cubic meters per day'!J46*6.2898</f>
        <v>4649992.8692215625</v>
      </c>
      <c r="K46" s="48">
        <f>'21TABLE - cubic meters per day'!K46*6.2898</f>
        <v>4940615.8447402129</v>
      </c>
      <c r="L46" s="48">
        <f>'21TABLE - cubic meters per day'!L46*6.2898</f>
        <v>4968423.7814124366</v>
      </c>
      <c r="M46" s="48">
        <f>'21TABLE - cubic meters per day'!M46*6.2898</f>
        <v>4757918.6250232384</v>
      </c>
      <c r="N46" s="48">
        <f t="shared" si="5"/>
        <v>4738681.2820546431</v>
      </c>
    </row>
    <row r="48" spans="1:14">
      <c r="A48" s="3" t="s">
        <v>99</v>
      </c>
    </row>
    <row r="49" spans="1:1">
      <c r="A49" s="3" t="s">
        <v>100</v>
      </c>
    </row>
    <row r="50" spans="1:1">
      <c r="A50" s="3" t="s">
        <v>101</v>
      </c>
    </row>
    <row r="51" spans="1:1" ht="13">
      <c r="A51" s="21" t="s">
        <v>102</v>
      </c>
    </row>
    <row r="52" spans="1:1" ht="13">
      <c r="A52" s="22" t="s">
        <v>103</v>
      </c>
    </row>
    <row r="53" spans="1:1">
      <c r="A53" s="3"/>
    </row>
    <row r="54" spans="1:1">
      <c r="A54" s="22" t="s">
        <v>104</v>
      </c>
    </row>
    <row r="55" spans="1:1">
      <c r="A55" s="23" t="s">
        <v>105</v>
      </c>
    </row>
    <row r="56" spans="1:1" ht="13">
      <c r="A56" s="24" t="s">
        <v>106</v>
      </c>
    </row>
    <row r="57" spans="1:1" ht="13">
      <c r="A57" s="21" t="s">
        <v>107</v>
      </c>
    </row>
  </sheetData>
  <pageMargins left="0.7" right="0.7" top="0.75" bottom="0.75" header="0.3" footer="0.3"/>
  <pageSetup scale="95" fitToHeight="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13"/>
  <sheetViews>
    <sheetView workbookViewId="0">
      <pane xSplit="1" ySplit="1" topLeftCell="B279" activePane="bottomRight" state="frozen"/>
      <selection pane="topRight"/>
      <selection pane="bottomLeft"/>
      <selection pane="bottomRight" activeCell="M310" sqref="M310"/>
    </sheetView>
  </sheetViews>
  <sheetFormatPr baseColWidth="10" defaultColWidth="8.75" defaultRowHeight="11"/>
  <cols>
    <col min="1" max="1" width="7.5" bestFit="1" customWidth="1"/>
    <col min="2" max="2" width="7.75" bestFit="1" customWidth="1"/>
    <col min="3" max="3" width="9.25" bestFit="1" customWidth="1"/>
    <col min="4" max="4" width="4.25" bestFit="1" customWidth="1"/>
    <col min="5" max="5" width="3.75" bestFit="1" customWidth="1"/>
    <col min="6" max="7" width="5.75" bestFit="1" customWidth="1"/>
    <col min="8" max="8" width="7.5" bestFit="1" customWidth="1"/>
    <col min="9" max="9" width="8.75" bestFit="1" customWidth="1"/>
    <col min="10" max="10" width="12" bestFit="1" customWidth="1"/>
    <col min="11" max="11" width="13.5" bestFit="1" customWidth="1"/>
    <col min="12" max="12" width="11.75" bestFit="1" customWidth="1"/>
    <col min="13" max="13" width="16" bestFit="1" customWidth="1"/>
    <col min="14" max="18" width="7.75" bestFit="1" customWidth="1"/>
    <col min="19" max="19" width="11.75" bestFit="1" customWidth="1"/>
    <col min="21" max="22" width="18.25" bestFit="1" customWidth="1"/>
    <col min="24" max="24" width="11.25" bestFit="1" customWidth="1"/>
    <col min="25" max="25" width="11" customWidth="1"/>
    <col min="27" max="27" width="13" customWidth="1"/>
  </cols>
  <sheetData>
    <row r="1" spans="1:22" ht="12">
      <c r="A1" s="42" t="s">
        <v>119</v>
      </c>
      <c r="B1" s="43" t="s">
        <v>120</v>
      </c>
      <c r="C1" s="43" t="s">
        <v>121</v>
      </c>
      <c r="D1" s="43" t="s">
        <v>13</v>
      </c>
      <c r="E1" s="43" t="s">
        <v>17</v>
      </c>
      <c r="F1" s="43" t="s">
        <v>9</v>
      </c>
      <c r="G1" s="43" t="s">
        <v>11</v>
      </c>
      <c r="H1" s="43" t="s">
        <v>122</v>
      </c>
      <c r="I1" s="43" t="s">
        <v>123</v>
      </c>
      <c r="J1" s="43" t="s">
        <v>124</v>
      </c>
      <c r="K1" s="43" t="s">
        <v>125</v>
      </c>
      <c r="L1" s="43" t="s">
        <v>126</v>
      </c>
      <c r="M1" s="43" t="s">
        <v>127</v>
      </c>
      <c r="N1" s="43" t="s">
        <v>128</v>
      </c>
      <c r="O1" s="43" t="s">
        <v>129</v>
      </c>
      <c r="P1" s="43" t="s">
        <v>130</v>
      </c>
      <c r="Q1" s="43" t="s">
        <v>131</v>
      </c>
      <c r="R1" s="43" t="s">
        <v>132</v>
      </c>
      <c r="S1" s="43" t="s">
        <v>133</v>
      </c>
      <c r="U1" s="43" t="s">
        <v>134</v>
      </c>
      <c r="V1" s="43" t="s">
        <v>135</v>
      </c>
    </row>
    <row r="2" spans="1:22" ht="12">
      <c r="A2" s="44">
        <v>36526</v>
      </c>
      <c r="B2" s="45">
        <v>24479.790322580644</v>
      </c>
      <c r="C2" s="45">
        <v>0</v>
      </c>
      <c r="D2" s="45">
        <v>605.66154838709679</v>
      </c>
      <c r="E2" s="45">
        <v>0</v>
      </c>
      <c r="F2" s="45">
        <v>1674.9032258064517</v>
      </c>
      <c r="G2" s="45">
        <v>4171.558064516129</v>
      </c>
      <c r="H2" s="45">
        <v>14878.912903225806</v>
      </c>
      <c r="I2" s="45">
        <v>48706.022580645171</v>
      </c>
      <c r="J2" s="45">
        <v>82738.399999999994</v>
      </c>
      <c r="K2" s="45">
        <v>37355.241935483871</v>
      </c>
      <c r="L2" s="45">
        <v>52598.225806451614</v>
      </c>
      <c r="M2" s="45">
        <v>41990.419354838712</v>
      </c>
      <c r="N2" s="45">
        <v>6327.1639935483863</v>
      </c>
      <c r="O2" s="45">
        <v>1429.7424580645161</v>
      </c>
      <c r="P2" s="45">
        <v>24277.893548387096</v>
      </c>
      <c r="Q2" s="45">
        <v>15.740645161290322</v>
      </c>
      <c r="R2" s="45">
        <v>100</v>
      </c>
      <c r="S2" s="45">
        <v>341349.67638709681</v>
      </c>
      <c r="T2" s="50"/>
      <c r="U2" s="45">
        <v>0</v>
      </c>
      <c r="V2" s="45">
        <v>41956</v>
      </c>
    </row>
    <row r="3" spans="1:22" ht="12">
      <c r="A3" s="44">
        <v>36557</v>
      </c>
      <c r="B3" s="45">
        <v>22559.393103448278</v>
      </c>
      <c r="C3" s="45">
        <v>0</v>
      </c>
      <c r="D3" s="45">
        <v>619.49941379310349</v>
      </c>
      <c r="E3" s="45">
        <v>0</v>
      </c>
      <c r="F3" s="45">
        <v>1713.5793103448277</v>
      </c>
      <c r="G3" s="45">
        <v>4197.7068965517237</v>
      </c>
      <c r="H3" s="45">
        <v>15150.624137931034</v>
      </c>
      <c r="I3" s="45">
        <v>50325.496551724136</v>
      </c>
      <c r="J3" s="45">
        <v>83654.948275862072</v>
      </c>
      <c r="K3" s="45">
        <v>37516.637931034486</v>
      </c>
      <c r="L3" s="45">
        <v>51505.620689655174</v>
      </c>
      <c r="M3" s="45">
        <v>42643.000000034481</v>
      </c>
      <c r="N3" s="45">
        <v>6510.6667862068962</v>
      </c>
      <c r="O3" s="45">
        <v>1596.1745931034482</v>
      </c>
      <c r="P3" s="45">
        <v>24817.262068965516</v>
      </c>
      <c r="Q3" s="45">
        <v>653.30379310344836</v>
      </c>
      <c r="R3" s="45">
        <v>100</v>
      </c>
      <c r="S3" s="45">
        <v>343563.91355175863</v>
      </c>
      <c r="T3" s="50"/>
      <c r="U3" s="45">
        <v>0</v>
      </c>
      <c r="V3" s="45">
        <v>42643</v>
      </c>
    </row>
    <row r="4" spans="1:22" ht="12">
      <c r="A4" s="44">
        <v>36586</v>
      </c>
      <c r="B4" s="45">
        <v>24255.306451612902</v>
      </c>
      <c r="C4" s="45">
        <v>0</v>
      </c>
      <c r="D4" s="45">
        <v>660.90299999999991</v>
      </c>
      <c r="E4" s="45">
        <v>0</v>
      </c>
      <c r="F4" s="45">
        <v>1754.6451612903227</v>
      </c>
      <c r="G4" s="45">
        <v>4172.5612903225801</v>
      </c>
      <c r="H4" s="45">
        <v>15224.009677419355</v>
      </c>
      <c r="I4" s="45">
        <v>50772.438709677423</v>
      </c>
      <c r="J4" s="45">
        <v>82885.8</v>
      </c>
      <c r="K4" s="45">
        <v>37597.774193548386</v>
      </c>
      <c r="L4" s="45">
        <v>37045.93548387097</v>
      </c>
      <c r="M4" s="45">
        <v>42821.00000032258</v>
      </c>
      <c r="N4" s="45">
        <v>6654.7323870967739</v>
      </c>
      <c r="O4" s="45">
        <v>1551.006322580645</v>
      </c>
      <c r="P4" s="45">
        <v>24339.377419354838</v>
      </c>
      <c r="Q4" s="45">
        <v>917.52806451612901</v>
      </c>
      <c r="R4" s="45">
        <v>100</v>
      </c>
      <c r="S4" s="45">
        <v>330753.01816161291</v>
      </c>
      <c r="T4" s="50"/>
      <c r="U4" s="45">
        <v>0</v>
      </c>
      <c r="V4" s="45">
        <v>42821</v>
      </c>
    </row>
    <row r="5" spans="1:22" ht="12">
      <c r="A5" s="44">
        <v>36617</v>
      </c>
      <c r="B5" s="45">
        <v>22406.696666666667</v>
      </c>
      <c r="C5" s="45">
        <v>0</v>
      </c>
      <c r="D5" s="45">
        <v>634.6386</v>
      </c>
      <c r="E5" s="45">
        <v>0</v>
      </c>
      <c r="F5" s="45">
        <v>1694.5566666666666</v>
      </c>
      <c r="G5" s="45">
        <v>4135.2533333333331</v>
      </c>
      <c r="H5" s="45">
        <v>14832.396666666667</v>
      </c>
      <c r="I5" s="45">
        <v>49058.043333333335</v>
      </c>
      <c r="J5" s="45">
        <v>82899.97</v>
      </c>
      <c r="K5" s="45">
        <v>37488.48333333333</v>
      </c>
      <c r="L5" s="45">
        <v>48841.03333333334</v>
      </c>
      <c r="M5" s="45">
        <v>44952.266667000004</v>
      </c>
      <c r="N5" s="45">
        <v>6887.1705599999996</v>
      </c>
      <c r="O5" s="45">
        <v>1715.6894399999999</v>
      </c>
      <c r="P5" s="45">
        <v>23408.766666666666</v>
      </c>
      <c r="Q5" s="45">
        <v>1114.9459999999999</v>
      </c>
      <c r="R5" s="45">
        <v>100</v>
      </c>
      <c r="S5" s="45">
        <v>340169.91126700002</v>
      </c>
      <c r="T5" s="50"/>
      <c r="U5" s="45">
        <v>0</v>
      </c>
      <c r="V5" s="45">
        <v>44889</v>
      </c>
    </row>
    <row r="6" spans="1:22" ht="12">
      <c r="A6" s="44">
        <v>36647</v>
      </c>
      <c r="B6" s="45">
        <v>26930.254838709679</v>
      </c>
      <c r="C6" s="45">
        <v>0</v>
      </c>
      <c r="D6" s="45">
        <v>673.79606451612904</v>
      </c>
      <c r="E6" s="45">
        <v>0</v>
      </c>
      <c r="F6" s="45">
        <v>1662.4290322580646</v>
      </c>
      <c r="G6" s="45">
        <v>3985.0290322580645</v>
      </c>
      <c r="H6" s="45">
        <v>14662.783870967743</v>
      </c>
      <c r="I6" s="45">
        <v>50035.89032258065</v>
      </c>
      <c r="J6" s="45">
        <v>78479.938709677415</v>
      </c>
      <c r="K6" s="45">
        <v>37083.074193548389</v>
      </c>
      <c r="L6" s="45">
        <v>55782.354838709682</v>
      </c>
      <c r="M6" s="45">
        <v>45423.00000032258</v>
      </c>
      <c r="N6" s="45">
        <v>6840.3722806451606</v>
      </c>
      <c r="O6" s="45">
        <v>1816.324493548387</v>
      </c>
      <c r="P6" s="45">
        <v>22929.306451612902</v>
      </c>
      <c r="Q6" s="45">
        <v>1060.9170967741936</v>
      </c>
      <c r="R6" s="45">
        <v>100</v>
      </c>
      <c r="S6" s="45">
        <v>347465.47122612904</v>
      </c>
      <c r="T6" s="50"/>
      <c r="U6" s="45">
        <v>0</v>
      </c>
      <c r="V6" s="45">
        <v>45423</v>
      </c>
    </row>
    <row r="7" spans="1:22" ht="12">
      <c r="A7" s="44">
        <v>36678</v>
      </c>
      <c r="B7" s="45">
        <v>22511.19</v>
      </c>
      <c r="C7" s="45">
        <v>0</v>
      </c>
      <c r="D7" s="45">
        <v>670.82013333333327</v>
      </c>
      <c r="E7" s="45">
        <v>0</v>
      </c>
      <c r="F7" s="45">
        <v>1648.31</v>
      </c>
      <c r="G7" s="45">
        <v>3300.99</v>
      </c>
      <c r="H7" s="45">
        <v>14938.133333333335</v>
      </c>
      <c r="I7" s="45">
        <v>50783.816666666673</v>
      </c>
      <c r="J7" s="45">
        <v>80397.536666666667</v>
      </c>
      <c r="K7" s="45">
        <v>36901.536666666667</v>
      </c>
      <c r="L7" s="45">
        <v>56926.1</v>
      </c>
      <c r="M7" s="45">
        <v>46610.000000333333</v>
      </c>
      <c r="N7" s="45">
        <v>6720.3042800000003</v>
      </c>
      <c r="O7" s="45">
        <v>1788.5157199999999</v>
      </c>
      <c r="P7" s="45">
        <v>22494.046666666669</v>
      </c>
      <c r="Q7" s="45">
        <v>1127.3486666666665</v>
      </c>
      <c r="R7" s="45">
        <v>100</v>
      </c>
      <c r="S7" s="45">
        <v>346918.64880033338</v>
      </c>
      <c r="T7" s="50"/>
      <c r="U7" s="45">
        <v>0</v>
      </c>
      <c r="V7" s="45">
        <v>46610</v>
      </c>
    </row>
    <row r="8" spans="1:22" ht="12">
      <c r="A8" s="44">
        <v>36708</v>
      </c>
      <c r="B8" s="45">
        <v>23673.619354838709</v>
      </c>
      <c r="C8" s="45">
        <v>0</v>
      </c>
      <c r="D8" s="45">
        <v>630.04516129032265</v>
      </c>
      <c r="E8" s="45">
        <v>0</v>
      </c>
      <c r="F8" s="45">
        <v>1632.2161290322579</v>
      </c>
      <c r="G8" s="45">
        <v>3946.7322580645159</v>
      </c>
      <c r="H8" s="45">
        <v>15150.870967741936</v>
      </c>
      <c r="I8" s="45">
        <v>51272.9</v>
      </c>
      <c r="J8" s="45">
        <v>80564.993548387094</v>
      </c>
      <c r="K8" s="45">
        <v>37176.793548387097</v>
      </c>
      <c r="L8" s="45">
        <v>49185.870967741932</v>
      </c>
      <c r="M8" s="45">
        <v>45801.00000032258</v>
      </c>
      <c r="N8" s="45">
        <v>6819.3875129032258</v>
      </c>
      <c r="O8" s="45">
        <v>1786.0092612903225</v>
      </c>
      <c r="P8" s="45">
        <v>22993.687096774196</v>
      </c>
      <c r="Q8" s="45">
        <v>1226.3819354838708</v>
      </c>
      <c r="R8" s="45">
        <v>100</v>
      </c>
      <c r="S8" s="45">
        <v>341960.50774225808</v>
      </c>
      <c r="T8" s="50"/>
      <c r="U8" s="45">
        <v>0</v>
      </c>
      <c r="V8" s="45">
        <v>45801</v>
      </c>
    </row>
    <row r="9" spans="1:22" ht="12">
      <c r="A9" s="44">
        <v>36739</v>
      </c>
      <c r="B9" s="45">
        <v>15013.312903225808</v>
      </c>
      <c r="C9" s="45">
        <v>0</v>
      </c>
      <c r="D9" s="45">
        <v>652.41445161290324</v>
      </c>
      <c r="E9" s="45">
        <v>0</v>
      </c>
      <c r="F9" s="45">
        <v>1620.3967741935485</v>
      </c>
      <c r="G9" s="45">
        <v>3724.7</v>
      </c>
      <c r="H9" s="45">
        <v>15037.403225806451</v>
      </c>
      <c r="I9" s="45">
        <v>51900.358064516127</v>
      </c>
      <c r="J9" s="45">
        <v>80816.493548387094</v>
      </c>
      <c r="K9" s="45">
        <v>37997.222580645161</v>
      </c>
      <c r="L9" s="45">
        <v>53814.451612903227</v>
      </c>
      <c r="M9" s="45">
        <v>53393.93548387097</v>
      </c>
      <c r="N9" s="45">
        <v>5880.1946903225798</v>
      </c>
      <c r="O9" s="45">
        <v>1714.8278903225807</v>
      </c>
      <c r="P9" s="45">
        <v>23017.980645161289</v>
      </c>
      <c r="Q9" s="45">
        <v>1204.7587096774193</v>
      </c>
      <c r="R9" s="45">
        <v>100</v>
      </c>
      <c r="S9" s="45">
        <v>345888.45058064518</v>
      </c>
      <c r="T9" s="50"/>
      <c r="U9" s="45">
        <v>0</v>
      </c>
      <c r="V9" s="45">
        <v>46125</v>
      </c>
    </row>
    <row r="10" spans="1:22" ht="12">
      <c r="A10" s="44">
        <v>36770</v>
      </c>
      <c r="B10" s="45">
        <v>24700.27</v>
      </c>
      <c r="C10" s="45">
        <v>0</v>
      </c>
      <c r="D10" s="45">
        <v>673.34493333333342</v>
      </c>
      <c r="E10" s="45">
        <v>0</v>
      </c>
      <c r="F10" s="45">
        <v>1669.61</v>
      </c>
      <c r="G10" s="45">
        <v>3799.7966666666666</v>
      </c>
      <c r="H10" s="45">
        <v>14919.33</v>
      </c>
      <c r="I10" s="45">
        <v>52053.87</v>
      </c>
      <c r="J10" s="45">
        <v>79725.31</v>
      </c>
      <c r="K10" s="45">
        <v>38440.269999999997</v>
      </c>
      <c r="L10" s="45">
        <v>51011.033333333333</v>
      </c>
      <c r="M10" s="45">
        <v>50480.9</v>
      </c>
      <c r="N10" s="45">
        <v>6431.6305733333329</v>
      </c>
      <c r="O10" s="45">
        <v>1777.8194266666667</v>
      </c>
      <c r="P10" s="45">
        <v>20946.093333333334</v>
      </c>
      <c r="Q10" s="45">
        <v>1157.77</v>
      </c>
      <c r="R10" s="45">
        <v>100</v>
      </c>
      <c r="S10" s="45">
        <v>347887.04826666671</v>
      </c>
      <c r="T10" s="50"/>
      <c r="U10" s="45">
        <v>0</v>
      </c>
      <c r="V10" s="45">
        <v>45904</v>
      </c>
    </row>
    <row r="11" spans="1:22" ht="12">
      <c r="A11" s="44">
        <v>36800</v>
      </c>
      <c r="B11" s="45">
        <v>24371.800000000003</v>
      </c>
      <c r="C11" s="45">
        <v>0</v>
      </c>
      <c r="D11" s="45">
        <v>598.60374193548387</v>
      </c>
      <c r="E11" s="45">
        <v>0</v>
      </c>
      <c r="F11" s="45">
        <v>1772.1032258064515</v>
      </c>
      <c r="G11" s="45">
        <v>3813.4580645161291</v>
      </c>
      <c r="H11" s="45">
        <v>14946.032258064517</v>
      </c>
      <c r="I11" s="45">
        <v>53425.735483870973</v>
      </c>
      <c r="J11" s="45">
        <v>80607.15806451613</v>
      </c>
      <c r="K11" s="45">
        <v>38935.848387096776</v>
      </c>
      <c r="L11" s="45">
        <v>40577.709677419356</v>
      </c>
      <c r="M11" s="45">
        <v>47505.741935483871</v>
      </c>
      <c r="N11" s="45">
        <v>6865.8498580645155</v>
      </c>
      <c r="O11" s="45">
        <v>1788.8953032258066</v>
      </c>
      <c r="P11" s="45">
        <v>22288.751612903226</v>
      </c>
      <c r="Q11" s="45">
        <v>1162.8003225806451</v>
      </c>
      <c r="R11" s="45">
        <v>100</v>
      </c>
      <c r="S11" s="45">
        <v>338760.4879354838</v>
      </c>
      <c r="T11" s="50"/>
      <c r="U11" s="45">
        <v>0</v>
      </c>
      <c r="V11" s="45">
        <v>46449</v>
      </c>
    </row>
    <row r="12" spans="1:22" ht="12">
      <c r="A12" s="44">
        <v>36831</v>
      </c>
      <c r="B12" s="45">
        <v>21369.313333333335</v>
      </c>
      <c r="C12" s="45">
        <v>0</v>
      </c>
      <c r="D12" s="45">
        <v>592.72806666666668</v>
      </c>
      <c r="E12" s="45">
        <v>0</v>
      </c>
      <c r="F12" s="45">
        <v>1784.7133333333334</v>
      </c>
      <c r="G12" s="45">
        <v>3878.89</v>
      </c>
      <c r="H12" s="45">
        <v>14723.99</v>
      </c>
      <c r="I12" s="45">
        <v>53362.21</v>
      </c>
      <c r="J12" s="45">
        <v>80659.816666666666</v>
      </c>
      <c r="K12" s="45">
        <v>38530.216666666667</v>
      </c>
      <c r="L12" s="45">
        <v>51415.766666666663</v>
      </c>
      <c r="M12" s="45">
        <v>49708.000000333333</v>
      </c>
      <c r="N12" s="45">
        <v>7377.7375999999986</v>
      </c>
      <c r="O12" s="45">
        <v>1820.0623999999998</v>
      </c>
      <c r="P12" s="45">
        <v>22971.92666666667</v>
      </c>
      <c r="Q12" s="45">
        <v>1288.5046666666667</v>
      </c>
      <c r="R12" s="45">
        <v>100</v>
      </c>
      <c r="S12" s="45">
        <v>349583.87606700003</v>
      </c>
      <c r="T12" s="50"/>
      <c r="U12" s="45">
        <v>0</v>
      </c>
      <c r="V12" s="45">
        <v>49708</v>
      </c>
    </row>
    <row r="13" spans="1:22" ht="12">
      <c r="A13" s="44">
        <v>36861</v>
      </c>
      <c r="B13" s="45">
        <v>22902.629032258064</v>
      </c>
      <c r="C13" s="45">
        <v>0</v>
      </c>
      <c r="D13" s="45">
        <v>568.83870967741939</v>
      </c>
      <c r="E13" s="45">
        <v>0</v>
      </c>
      <c r="F13" s="45">
        <v>1737.2903225806451</v>
      </c>
      <c r="G13" s="45">
        <v>3898.6193548387096</v>
      </c>
      <c r="H13" s="45">
        <v>14706.65806451613</v>
      </c>
      <c r="I13" s="45">
        <v>53297.451612903227</v>
      </c>
      <c r="J13" s="45">
        <v>79876.525806451609</v>
      </c>
      <c r="K13" s="45">
        <v>38161.790322580644</v>
      </c>
      <c r="L13" s="45">
        <v>52012.193548387091</v>
      </c>
      <c r="M13" s="45">
        <v>53136.838709677417</v>
      </c>
      <c r="N13" s="45">
        <v>6680.1104516129026</v>
      </c>
      <c r="O13" s="45">
        <v>1737.1669677419354</v>
      </c>
      <c r="P13" s="45">
        <v>21076.467741935485</v>
      </c>
      <c r="Q13" s="45">
        <v>1201.1190322580646</v>
      </c>
      <c r="R13" s="45">
        <v>100</v>
      </c>
      <c r="S13" s="45">
        <v>351093.69967741927</v>
      </c>
      <c r="T13" s="50"/>
      <c r="U13" s="45">
        <v>0</v>
      </c>
      <c r="V13" s="45">
        <v>50501</v>
      </c>
    </row>
    <row r="14" spans="1:22" ht="12">
      <c r="A14" s="44">
        <v>36892</v>
      </c>
      <c r="B14" s="45">
        <v>21058.567741935483</v>
      </c>
      <c r="C14" s="45">
        <v>0</v>
      </c>
      <c r="D14" s="45">
        <v>624.26316129032261</v>
      </c>
      <c r="E14" s="45">
        <v>0</v>
      </c>
      <c r="F14" s="45">
        <v>1765.7387096774194</v>
      </c>
      <c r="G14" s="45">
        <v>3914.3548387096776</v>
      </c>
      <c r="H14" s="45">
        <v>14865.54193548387</v>
      </c>
      <c r="I14" s="45">
        <v>52945.854838709674</v>
      </c>
      <c r="J14" s="45">
        <v>79825.806451612909</v>
      </c>
      <c r="K14" s="45">
        <v>38683.870967741932</v>
      </c>
      <c r="L14" s="45">
        <v>52422.709677419356</v>
      </c>
      <c r="M14" s="45">
        <v>48869.483870967742</v>
      </c>
      <c r="N14" s="45">
        <v>7294.9954580645162</v>
      </c>
      <c r="O14" s="45">
        <v>1878.746477419355</v>
      </c>
      <c r="P14" s="45">
        <v>23519.354838709678</v>
      </c>
      <c r="Q14" s="45">
        <v>1227.4680645161291</v>
      </c>
      <c r="R14" s="45">
        <v>100</v>
      </c>
      <c r="S14" s="45">
        <v>348996.75703225815</v>
      </c>
      <c r="T14" s="50"/>
      <c r="U14" s="45">
        <v>0</v>
      </c>
      <c r="V14" s="45">
        <v>48491</v>
      </c>
    </row>
    <row r="15" spans="1:22" ht="12">
      <c r="A15" s="44">
        <v>36923</v>
      </c>
      <c r="B15" s="45">
        <v>23228.989285714284</v>
      </c>
      <c r="C15" s="45">
        <v>0</v>
      </c>
      <c r="D15" s="45">
        <v>641.96210714285712</v>
      </c>
      <c r="E15" s="45">
        <v>0</v>
      </c>
      <c r="F15" s="45">
        <v>1755.4107142857142</v>
      </c>
      <c r="G15" s="45">
        <v>4068.9464285714284</v>
      </c>
      <c r="H15" s="45">
        <v>14901.721428571429</v>
      </c>
      <c r="I15" s="45">
        <v>52945.864285714284</v>
      </c>
      <c r="J15" s="45">
        <v>78982.142857142855</v>
      </c>
      <c r="K15" s="45">
        <v>38446.428571428572</v>
      </c>
      <c r="L15" s="45">
        <v>57296.46428571429</v>
      </c>
      <c r="M15" s="45">
        <v>47060.178571428572</v>
      </c>
      <c r="N15" s="45">
        <v>7333.3291857142858</v>
      </c>
      <c r="O15" s="45">
        <v>1876.6958142857143</v>
      </c>
      <c r="P15" s="45">
        <v>23414.285714285714</v>
      </c>
      <c r="Q15" s="45">
        <v>1336.7271428571428</v>
      </c>
      <c r="R15" s="45">
        <v>100</v>
      </c>
      <c r="S15" s="45">
        <v>353389.14639285719</v>
      </c>
      <c r="T15" s="50"/>
      <c r="U15" s="45">
        <v>0</v>
      </c>
      <c r="V15" s="45">
        <v>46750</v>
      </c>
    </row>
    <row r="16" spans="1:22" ht="12">
      <c r="A16" s="44">
        <v>36951</v>
      </c>
      <c r="B16" s="45">
        <v>22347.025806451613</v>
      </c>
      <c r="C16" s="45">
        <v>0</v>
      </c>
      <c r="D16" s="45">
        <v>685.72909677419352</v>
      </c>
      <c r="E16" s="45">
        <v>0</v>
      </c>
      <c r="F16" s="45">
        <v>1788.8387096774193</v>
      </c>
      <c r="G16" s="45">
        <v>3903.5645161290322</v>
      </c>
      <c r="H16" s="45">
        <v>15016.296774193548</v>
      </c>
      <c r="I16" s="45">
        <v>52744.112903225803</v>
      </c>
      <c r="J16" s="45">
        <v>79480.645161290318</v>
      </c>
      <c r="K16" s="45">
        <v>38609.677419354841</v>
      </c>
      <c r="L16" s="45">
        <v>57033.967741935485</v>
      </c>
      <c r="M16" s="45">
        <v>49399.258064516129</v>
      </c>
      <c r="N16" s="45">
        <v>7515.5550967741929</v>
      </c>
      <c r="O16" s="45">
        <v>1847.5803870967741</v>
      </c>
      <c r="P16" s="45">
        <v>22254.83870967742</v>
      </c>
      <c r="Q16" s="45">
        <v>1424.298064516129</v>
      </c>
      <c r="R16" s="45">
        <v>100</v>
      </c>
      <c r="S16" s="45">
        <v>354151.3884516129</v>
      </c>
      <c r="T16" s="50"/>
      <c r="U16" s="45">
        <v>0</v>
      </c>
      <c r="V16" s="45">
        <v>49317</v>
      </c>
    </row>
    <row r="17" spans="1:22" ht="12">
      <c r="A17" s="44">
        <v>36982</v>
      </c>
      <c r="B17" s="45">
        <v>22315</v>
      </c>
      <c r="C17" s="45">
        <v>0</v>
      </c>
      <c r="D17" s="45">
        <v>639.10226666666665</v>
      </c>
      <c r="E17" s="45">
        <v>0</v>
      </c>
      <c r="F17" s="45">
        <v>1715.18</v>
      </c>
      <c r="G17" s="45">
        <v>3974.8566666666666</v>
      </c>
      <c r="H17" s="45">
        <v>14209.55</v>
      </c>
      <c r="I17" s="45">
        <v>50998.286666666667</v>
      </c>
      <c r="J17" s="45">
        <v>78663.333333333328</v>
      </c>
      <c r="K17" s="45">
        <v>37960</v>
      </c>
      <c r="L17" s="45">
        <v>47983.8</v>
      </c>
      <c r="M17" s="45">
        <v>47674.033333333333</v>
      </c>
      <c r="N17" s="45">
        <v>7314.6144000000004</v>
      </c>
      <c r="O17" s="45">
        <v>1850.9689333333333</v>
      </c>
      <c r="P17" s="45">
        <v>20743.333333333332</v>
      </c>
      <c r="Q17" s="45">
        <v>1338.3923333333332</v>
      </c>
      <c r="R17" s="45">
        <v>100</v>
      </c>
      <c r="S17" s="45">
        <v>337480.45126666664</v>
      </c>
      <c r="T17" s="50"/>
      <c r="U17" s="45">
        <v>0</v>
      </c>
      <c r="V17" s="45">
        <v>47607</v>
      </c>
    </row>
    <row r="18" spans="1:22" ht="12">
      <c r="A18" s="44">
        <v>37012</v>
      </c>
      <c r="B18" s="45">
        <v>22649.883870967744</v>
      </c>
      <c r="C18" s="45">
        <v>0</v>
      </c>
      <c r="D18" s="45">
        <v>707.86322580645151</v>
      </c>
      <c r="E18" s="45">
        <v>0</v>
      </c>
      <c r="F18" s="45">
        <v>1687.3806451612904</v>
      </c>
      <c r="G18" s="45">
        <v>3910.3806451612904</v>
      </c>
      <c r="H18" s="45">
        <v>14259.603225806452</v>
      </c>
      <c r="I18" s="45">
        <v>51946.467741935485</v>
      </c>
      <c r="J18" s="45">
        <v>76248.387096774197</v>
      </c>
      <c r="K18" s="45">
        <v>38070.967741935485</v>
      </c>
      <c r="L18" s="45">
        <v>56927.354838709682</v>
      </c>
      <c r="M18" s="45">
        <v>50474.838709677417</v>
      </c>
      <c r="N18" s="45">
        <v>7130.7302741935482</v>
      </c>
      <c r="O18" s="45">
        <v>1991.6148870967741</v>
      </c>
      <c r="P18" s="45">
        <v>24093.548387096773</v>
      </c>
      <c r="Q18" s="45">
        <v>1511.8519354838711</v>
      </c>
      <c r="R18" s="45">
        <v>100</v>
      </c>
      <c r="S18" s="45">
        <v>351710.87322580651</v>
      </c>
      <c r="T18" s="50"/>
      <c r="U18" s="45">
        <v>0</v>
      </c>
      <c r="V18" s="45">
        <v>50385</v>
      </c>
    </row>
    <row r="19" spans="1:22" ht="12">
      <c r="A19" s="44">
        <v>37043</v>
      </c>
      <c r="B19" s="45">
        <v>21988.203333333331</v>
      </c>
      <c r="C19" s="45">
        <v>0</v>
      </c>
      <c r="D19" s="45">
        <v>684.21213333333333</v>
      </c>
      <c r="E19" s="45">
        <v>0</v>
      </c>
      <c r="F19" s="45">
        <v>1682.9966666666667</v>
      </c>
      <c r="G19" s="45">
        <v>3765.1733333333332</v>
      </c>
      <c r="H19" s="45">
        <v>14430.82</v>
      </c>
      <c r="I19" s="45">
        <v>51810.95</v>
      </c>
      <c r="J19" s="45">
        <v>75996.666666666672</v>
      </c>
      <c r="K19" s="45">
        <v>37666.666666666664</v>
      </c>
      <c r="L19" s="45">
        <v>45863.433333333334</v>
      </c>
      <c r="M19" s="45">
        <v>51036</v>
      </c>
      <c r="N19" s="45">
        <v>6898.2711199999994</v>
      </c>
      <c r="O19" s="45">
        <v>1763.2888800000001</v>
      </c>
      <c r="P19" s="45">
        <v>22196.666666666668</v>
      </c>
      <c r="Q19" s="45">
        <v>1445.2153333333333</v>
      </c>
      <c r="R19" s="45">
        <v>100</v>
      </c>
      <c r="S19" s="45">
        <v>337328.56413333333</v>
      </c>
      <c r="T19" s="50"/>
      <c r="U19" s="45">
        <v>0</v>
      </c>
      <c r="V19" s="45">
        <v>51036</v>
      </c>
    </row>
    <row r="20" spans="1:22" ht="12">
      <c r="A20" s="44">
        <v>37073</v>
      </c>
      <c r="B20" s="45">
        <v>22235.919354838708</v>
      </c>
      <c r="C20" s="45">
        <v>0</v>
      </c>
      <c r="D20" s="45">
        <v>654.53548387096771</v>
      </c>
      <c r="E20" s="45">
        <v>0</v>
      </c>
      <c r="F20" s="45">
        <v>1691.1580645161291</v>
      </c>
      <c r="G20" s="45">
        <v>3954.7225806451611</v>
      </c>
      <c r="H20" s="45">
        <v>14650.58064516129</v>
      </c>
      <c r="I20" s="45">
        <v>52378.183870967739</v>
      </c>
      <c r="J20" s="45">
        <v>75064.516129032258</v>
      </c>
      <c r="K20" s="45">
        <v>38193.548387096773</v>
      </c>
      <c r="L20" s="45">
        <v>54685.548387096773</v>
      </c>
      <c r="M20" s="45">
        <v>48645.06451612903</v>
      </c>
      <c r="N20" s="45">
        <v>7028.5625806451608</v>
      </c>
      <c r="O20" s="45">
        <v>1727.7922580645161</v>
      </c>
      <c r="P20" s="45">
        <v>18270.967741935485</v>
      </c>
      <c r="Q20" s="45">
        <v>1531.7041935483871</v>
      </c>
      <c r="R20" s="45">
        <v>100</v>
      </c>
      <c r="S20" s="45">
        <v>340812.80419354839</v>
      </c>
      <c r="T20" s="50"/>
      <c r="U20" s="45">
        <v>0</v>
      </c>
      <c r="V20" s="45">
        <v>48539</v>
      </c>
    </row>
    <row r="21" spans="1:22" ht="12">
      <c r="A21" s="44">
        <v>37104</v>
      </c>
      <c r="B21" s="45">
        <v>21039.235483870969</v>
      </c>
      <c r="C21" s="45">
        <v>0</v>
      </c>
      <c r="D21" s="45">
        <v>777.44938709677422</v>
      </c>
      <c r="E21" s="45">
        <v>0</v>
      </c>
      <c r="F21" s="45">
        <v>1757.9258064516127</v>
      </c>
      <c r="G21" s="45">
        <v>3755.4290322580646</v>
      </c>
      <c r="H21" s="45">
        <v>14892.583870967741</v>
      </c>
      <c r="I21" s="45">
        <v>53544.490322580648</v>
      </c>
      <c r="J21" s="45">
        <v>74419.354838709682</v>
      </c>
      <c r="K21" s="45">
        <v>38661.290322580644</v>
      </c>
      <c r="L21" s="45">
        <v>55833.709677419356</v>
      </c>
      <c r="M21" s="45">
        <v>47322.483870967742</v>
      </c>
      <c r="N21" s="45">
        <v>6416.1692903225803</v>
      </c>
      <c r="O21" s="45">
        <v>1713.2016774193546</v>
      </c>
      <c r="P21" s="45">
        <v>19032.258064516129</v>
      </c>
      <c r="Q21" s="45">
        <v>1801.6735483870966</v>
      </c>
      <c r="R21" s="45">
        <v>100</v>
      </c>
      <c r="S21" s="45">
        <v>341067.25519354839</v>
      </c>
      <c r="T21" s="50"/>
      <c r="U21" s="45">
        <v>0</v>
      </c>
      <c r="V21" s="45">
        <v>47138</v>
      </c>
    </row>
    <row r="22" spans="1:22" ht="12">
      <c r="A22" s="44">
        <v>37135</v>
      </c>
      <c r="B22" s="45">
        <v>23565.17666666667</v>
      </c>
      <c r="C22" s="45">
        <v>0</v>
      </c>
      <c r="D22" s="45">
        <v>690.2714666666667</v>
      </c>
      <c r="E22" s="45">
        <v>0</v>
      </c>
      <c r="F22" s="45">
        <v>1817.2966666666666</v>
      </c>
      <c r="G22" s="45">
        <v>3755.5833333333335</v>
      </c>
      <c r="H22" s="45">
        <v>14925.456666666667</v>
      </c>
      <c r="I22" s="45">
        <v>54026.879999999997</v>
      </c>
      <c r="J22" s="45">
        <v>74050</v>
      </c>
      <c r="K22" s="45">
        <v>37880</v>
      </c>
      <c r="L22" s="45">
        <v>45722.466666666667</v>
      </c>
      <c r="M22" s="45">
        <v>46556.566666666666</v>
      </c>
      <c r="N22" s="45">
        <v>6993.6</v>
      </c>
      <c r="O22" s="45">
        <v>1684.5666666666666</v>
      </c>
      <c r="P22" s="45">
        <v>19246.666666666668</v>
      </c>
      <c r="Q22" s="45">
        <v>1723.85</v>
      </c>
      <c r="R22" s="45">
        <v>100</v>
      </c>
      <c r="S22" s="45">
        <v>332738.38146666664</v>
      </c>
      <c r="T22" s="50"/>
      <c r="U22" s="45">
        <v>0</v>
      </c>
      <c r="V22" s="45">
        <v>46500</v>
      </c>
    </row>
    <row r="23" spans="1:22" ht="12">
      <c r="A23" s="44">
        <v>37165</v>
      </c>
      <c r="B23" s="45">
        <v>28196.758064516129</v>
      </c>
      <c r="C23" s="45">
        <v>0</v>
      </c>
      <c r="D23" s="45">
        <v>734.98387096774195</v>
      </c>
      <c r="E23" s="45">
        <v>0</v>
      </c>
      <c r="F23" s="45">
        <v>1841.609677419355</v>
      </c>
      <c r="G23" s="45">
        <v>3973.4612903225807</v>
      </c>
      <c r="H23" s="45">
        <v>15217.409677419355</v>
      </c>
      <c r="I23" s="45">
        <v>54134.022580645171</v>
      </c>
      <c r="J23" s="45">
        <v>74638.709677419349</v>
      </c>
      <c r="K23" s="45">
        <v>37974.193548387098</v>
      </c>
      <c r="L23" s="45">
        <v>51843.548387096773</v>
      </c>
      <c r="M23" s="45">
        <v>47242.354838709674</v>
      </c>
      <c r="N23" s="45">
        <v>7062.4722580645157</v>
      </c>
      <c r="O23" s="45">
        <v>1757.1406451612904</v>
      </c>
      <c r="P23" s="45">
        <v>22064.516129032258</v>
      </c>
      <c r="Q23" s="45">
        <v>1733.7596774193548</v>
      </c>
      <c r="R23" s="45">
        <v>100</v>
      </c>
      <c r="S23" s="45">
        <v>348514.94032258063</v>
      </c>
      <c r="T23" s="50"/>
      <c r="U23" s="45">
        <v>0</v>
      </c>
      <c r="V23" s="45">
        <v>47241</v>
      </c>
    </row>
    <row r="24" spans="1:22" ht="12">
      <c r="A24" s="44">
        <v>37196</v>
      </c>
      <c r="B24" s="45">
        <v>27657.64</v>
      </c>
      <c r="C24" s="45">
        <v>0</v>
      </c>
      <c r="D24" s="45">
        <v>672.77</v>
      </c>
      <c r="E24" s="45">
        <v>0</v>
      </c>
      <c r="F24" s="45">
        <v>1824.2233333333331</v>
      </c>
      <c r="G24" s="45">
        <v>4157.7566666666662</v>
      </c>
      <c r="H24" s="45">
        <v>15144.696666666667</v>
      </c>
      <c r="I24" s="45">
        <v>53884.97</v>
      </c>
      <c r="J24" s="45">
        <v>74620</v>
      </c>
      <c r="K24" s="45">
        <v>37900</v>
      </c>
      <c r="L24" s="45">
        <v>62272.3</v>
      </c>
      <c r="M24" s="45">
        <v>46169.7</v>
      </c>
      <c r="N24" s="45">
        <v>6824.576</v>
      </c>
      <c r="O24" s="45">
        <v>1708.8573333333334</v>
      </c>
      <c r="P24" s="45">
        <v>20393.333333333332</v>
      </c>
      <c r="Q24" s="45">
        <v>1750.6130000000001</v>
      </c>
      <c r="R24" s="45">
        <v>100</v>
      </c>
      <c r="S24" s="45">
        <v>355081.43633333337</v>
      </c>
      <c r="T24" s="50"/>
      <c r="U24" s="45">
        <v>0</v>
      </c>
      <c r="V24" s="45">
        <v>45949</v>
      </c>
    </row>
    <row r="25" spans="1:22" ht="12">
      <c r="A25" s="44">
        <v>37226</v>
      </c>
      <c r="B25" s="45">
        <v>27472.229032258063</v>
      </c>
      <c r="C25" s="45">
        <v>0</v>
      </c>
      <c r="D25" s="45">
        <v>634.9709677419354</v>
      </c>
      <c r="E25" s="45">
        <v>0</v>
      </c>
      <c r="F25" s="45">
        <v>1805.9354838709678</v>
      </c>
      <c r="G25" s="45">
        <v>3964.4161290322577</v>
      </c>
      <c r="H25" s="45">
        <v>15419.103225806452</v>
      </c>
      <c r="I25" s="45">
        <v>53249.190322580645</v>
      </c>
      <c r="J25" s="45">
        <v>73722.580645161288</v>
      </c>
      <c r="K25" s="45">
        <v>36577.419354838712</v>
      </c>
      <c r="L25" s="45">
        <v>69033.419354838712</v>
      </c>
      <c r="M25" s="45">
        <v>45333</v>
      </c>
      <c r="N25" s="45">
        <v>6705.8477419354831</v>
      </c>
      <c r="O25" s="45">
        <v>1656.4103225806452</v>
      </c>
      <c r="P25" s="45">
        <v>18429.032258064515</v>
      </c>
      <c r="Q25" s="45">
        <v>1873.7370967741936</v>
      </c>
      <c r="R25" s="45">
        <v>100</v>
      </c>
      <c r="S25" s="45">
        <v>355977.29193548387</v>
      </c>
      <c r="T25" s="50"/>
      <c r="U25" s="45">
        <v>0</v>
      </c>
      <c r="V25" s="45">
        <v>45119</v>
      </c>
    </row>
    <row r="26" spans="1:22" ht="12">
      <c r="A26" s="44">
        <v>37257</v>
      </c>
      <c r="B26" s="45">
        <v>30355.258064516129</v>
      </c>
      <c r="C26" s="45">
        <v>0</v>
      </c>
      <c r="D26" s="45">
        <v>650.50645161290322</v>
      </c>
      <c r="E26" s="45">
        <v>0</v>
      </c>
      <c r="F26" s="45">
        <v>1774.2129032258065</v>
      </c>
      <c r="G26" s="45">
        <v>3823</v>
      </c>
      <c r="H26" s="45">
        <v>15030.045161290322</v>
      </c>
      <c r="I26" s="45">
        <v>52031.554838709679</v>
      </c>
      <c r="J26" s="45">
        <v>72516.129032258061</v>
      </c>
      <c r="K26" s="45">
        <v>35438.709677419356</v>
      </c>
      <c r="L26" s="45">
        <v>65261.548387096773</v>
      </c>
      <c r="M26" s="45">
        <v>44331.129032258068</v>
      </c>
      <c r="N26" s="45">
        <v>6444.3251612903223</v>
      </c>
      <c r="O26" s="45">
        <v>1619.4490322580646</v>
      </c>
      <c r="P26" s="45">
        <v>20548.387096774193</v>
      </c>
      <c r="Q26" s="45">
        <v>1710.0377419354838</v>
      </c>
      <c r="R26" s="45">
        <v>100</v>
      </c>
      <c r="S26" s="45">
        <v>351634.29258064512</v>
      </c>
      <c r="T26" s="50"/>
      <c r="U26" s="45">
        <v>0</v>
      </c>
      <c r="V26" s="45">
        <v>43534.545161290327</v>
      </c>
    </row>
    <row r="27" spans="1:22" ht="12">
      <c r="A27" s="44">
        <v>37288</v>
      </c>
      <c r="B27" s="45">
        <v>42096.821428571428</v>
      </c>
      <c r="C27" s="45">
        <v>0</v>
      </c>
      <c r="D27" s="45">
        <v>640.9178571428572</v>
      </c>
      <c r="E27" s="45">
        <v>0</v>
      </c>
      <c r="F27" s="45">
        <v>1758.625</v>
      </c>
      <c r="G27" s="45">
        <v>3861.0642857142857</v>
      </c>
      <c r="H27" s="45">
        <v>14842.603571428572</v>
      </c>
      <c r="I27" s="45">
        <v>52224.296428571419</v>
      </c>
      <c r="J27" s="45">
        <v>72925</v>
      </c>
      <c r="K27" s="45">
        <v>35489.285714285717</v>
      </c>
      <c r="L27" s="45">
        <v>70144.857142857145</v>
      </c>
      <c r="M27" s="45">
        <v>45391.857142857145</v>
      </c>
      <c r="N27" s="45">
        <v>6719.9314285714281</v>
      </c>
      <c r="O27" s="45">
        <v>1675.032857142857</v>
      </c>
      <c r="P27" s="45">
        <v>23760.714285714286</v>
      </c>
      <c r="Q27" s="45">
        <v>1715.6849999999999</v>
      </c>
      <c r="R27" s="45">
        <v>100</v>
      </c>
      <c r="S27" s="45">
        <v>373346.69214285712</v>
      </c>
      <c r="T27" s="50"/>
      <c r="U27" s="45">
        <v>0</v>
      </c>
      <c r="V27" s="45">
        <v>43337.624999999993</v>
      </c>
    </row>
    <row r="28" spans="1:22" ht="12">
      <c r="A28" s="44">
        <v>37316</v>
      </c>
      <c r="B28" s="45">
        <v>42711.741935483871</v>
      </c>
      <c r="C28" s="45">
        <v>0</v>
      </c>
      <c r="D28" s="45">
        <v>629.93548387096769</v>
      </c>
      <c r="E28" s="45">
        <v>0</v>
      </c>
      <c r="F28" s="45">
        <v>1844.7967741935483</v>
      </c>
      <c r="G28" s="45">
        <v>3946.3870967741937</v>
      </c>
      <c r="H28" s="45">
        <v>14662.012903225806</v>
      </c>
      <c r="I28" s="45">
        <v>52860.15806451613</v>
      </c>
      <c r="J28" s="45">
        <v>72141.93548387097</v>
      </c>
      <c r="K28" s="45">
        <v>35577.419354838712</v>
      </c>
      <c r="L28" s="45">
        <v>64454.193548387091</v>
      </c>
      <c r="M28" s="45">
        <v>45577.290322580644</v>
      </c>
      <c r="N28" s="45">
        <v>6923.891612903225</v>
      </c>
      <c r="O28" s="45">
        <v>1666.334193548387</v>
      </c>
      <c r="P28" s="45">
        <v>21358.064516129034</v>
      </c>
      <c r="Q28" s="45">
        <v>1788.1296774193547</v>
      </c>
      <c r="R28" s="45">
        <v>100</v>
      </c>
      <c r="S28" s="45">
        <v>366242.29096774192</v>
      </c>
      <c r="T28" s="50"/>
      <c r="U28" s="45">
        <v>0</v>
      </c>
      <c r="V28" s="45">
        <v>45403.348387096776</v>
      </c>
    </row>
    <row r="29" spans="1:22" ht="12">
      <c r="A29" s="44">
        <v>37347</v>
      </c>
      <c r="B29" s="45">
        <v>49227</v>
      </c>
      <c r="C29" s="45">
        <v>0</v>
      </c>
      <c r="D29" s="45">
        <v>675.04733333333331</v>
      </c>
      <c r="E29" s="45">
        <v>0</v>
      </c>
      <c r="F29" s="45">
        <v>1813.0466666666666</v>
      </c>
      <c r="G29" s="45">
        <v>3926.1600000000003</v>
      </c>
      <c r="H29" s="45">
        <v>14006.186666666666</v>
      </c>
      <c r="I29" s="45">
        <v>52524.346666666672</v>
      </c>
      <c r="J29" s="45">
        <v>71303.333333333328</v>
      </c>
      <c r="K29" s="45">
        <v>35613.333333333336</v>
      </c>
      <c r="L29" s="45">
        <v>67218.3</v>
      </c>
      <c r="M29" s="45">
        <v>46315.6</v>
      </c>
      <c r="N29" s="45">
        <v>6861.7280000000001</v>
      </c>
      <c r="O29" s="45">
        <v>1720.5053333333335</v>
      </c>
      <c r="P29" s="45">
        <v>21006.666666666668</v>
      </c>
      <c r="Q29" s="45">
        <v>1681.6333333333334</v>
      </c>
      <c r="R29" s="45">
        <v>100</v>
      </c>
      <c r="S29" s="45">
        <v>373992.88733333338</v>
      </c>
      <c r="T29" s="50"/>
      <c r="U29" s="45">
        <v>0</v>
      </c>
      <c r="V29" s="45">
        <v>46317.376666666656</v>
      </c>
    </row>
    <row r="30" spans="1:22" ht="12">
      <c r="A30" s="44">
        <v>37377</v>
      </c>
      <c r="B30" s="45">
        <v>48371.419354838712</v>
      </c>
      <c r="C30" s="45">
        <v>0</v>
      </c>
      <c r="D30" s="45">
        <v>653.25806451612902</v>
      </c>
      <c r="E30" s="45">
        <v>0</v>
      </c>
      <c r="F30" s="45">
        <v>1734.2677419354839</v>
      </c>
      <c r="G30" s="45">
        <v>3839.4548387096775</v>
      </c>
      <c r="H30" s="45">
        <v>13570.103225806452</v>
      </c>
      <c r="I30" s="45">
        <v>52479.335483870964</v>
      </c>
      <c r="J30" s="45">
        <v>69222.580645161288</v>
      </c>
      <c r="K30" s="45">
        <v>35361.290322580644</v>
      </c>
      <c r="L30" s="45">
        <v>58683.096774193546</v>
      </c>
      <c r="M30" s="45">
        <v>46442.06451612903</v>
      </c>
      <c r="N30" s="45">
        <v>6726.6890322580639</v>
      </c>
      <c r="O30" s="45">
        <v>1684.9883870967742</v>
      </c>
      <c r="P30" s="45">
        <v>20280.645161290322</v>
      </c>
      <c r="Q30" s="45">
        <v>1489.0925806451614</v>
      </c>
      <c r="R30" s="45">
        <v>100</v>
      </c>
      <c r="S30" s="45">
        <v>360638.28612903226</v>
      </c>
      <c r="T30" s="50"/>
      <c r="U30" s="45">
        <v>0</v>
      </c>
      <c r="V30" s="45">
        <v>46716.235483870965</v>
      </c>
    </row>
    <row r="31" spans="1:22" ht="12">
      <c r="A31" s="44">
        <v>37408</v>
      </c>
      <c r="B31" s="45">
        <v>48900.366666666669</v>
      </c>
      <c r="C31" s="45">
        <v>0</v>
      </c>
      <c r="D31" s="45">
        <v>583.79999999999995</v>
      </c>
      <c r="E31" s="45">
        <v>0</v>
      </c>
      <c r="F31" s="45">
        <v>1717.66</v>
      </c>
      <c r="G31" s="45">
        <v>3762.5766666666668</v>
      </c>
      <c r="H31" s="45">
        <v>13312.166666666666</v>
      </c>
      <c r="I31" s="45">
        <v>51404.78</v>
      </c>
      <c r="J31" s="45">
        <v>68893.333333333328</v>
      </c>
      <c r="K31" s="45">
        <v>35230</v>
      </c>
      <c r="L31" s="45">
        <v>59031.933333333334</v>
      </c>
      <c r="M31" s="45">
        <v>47309.533333333333</v>
      </c>
      <c r="N31" s="45">
        <v>6694.848</v>
      </c>
      <c r="O31" s="45">
        <v>1674.5186666666666</v>
      </c>
      <c r="P31" s="45">
        <v>18516.666666666668</v>
      </c>
      <c r="Q31" s="45">
        <v>1613.5509999999999</v>
      </c>
      <c r="R31" s="45">
        <v>100</v>
      </c>
      <c r="S31" s="45">
        <v>358745.73433333333</v>
      </c>
      <c r="T31" s="50"/>
      <c r="U31" s="45">
        <v>0</v>
      </c>
      <c r="V31" s="45">
        <v>47986.879999999997</v>
      </c>
    </row>
    <row r="32" spans="1:22" ht="12">
      <c r="A32" s="44">
        <v>37438</v>
      </c>
      <c r="B32" s="45">
        <v>50718.645161290326</v>
      </c>
      <c r="C32" s="45">
        <v>0</v>
      </c>
      <c r="D32" s="45">
        <v>625</v>
      </c>
      <c r="E32" s="45">
        <v>0</v>
      </c>
      <c r="F32" s="45">
        <v>1732.4451612903226</v>
      </c>
      <c r="G32" s="45">
        <v>3740.5258064516129</v>
      </c>
      <c r="H32" s="45">
        <v>13631.641935483871</v>
      </c>
      <c r="I32" s="45">
        <v>51764.619354838716</v>
      </c>
      <c r="J32" s="45">
        <v>69629.032258064515</v>
      </c>
      <c r="K32" s="45">
        <v>35293.548387096773</v>
      </c>
      <c r="L32" s="45">
        <v>69020.322580645152</v>
      </c>
      <c r="M32" s="45">
        <v>47969.645161290326</v>
      </c>
      <c r="N32" s="45">
        <v>6567.5767741935479</v>
      </c>
      <c r="O32" s="45">
        <v>1535.1329032258066</v>
      </c>
      <c r="P32" s="45">
        <v>19551.612903225807</v>
      </c>
      <c r="Q32" s="45">
        <v>1721.9332258064517</v>
      </c>
      <c r="R32" s="45">
        <v>100</v>
      </c>
      <c r="S32" s="45">
        <v>373601.68161290319</v>
      </c>
      <c r="T32" s="50"/>
      <c r="U32" s="45">
        <v>0</v>
      </c>
      <c r="V32" s="45">
        <v>48759.661290322583</v>
      </c>
    </row>
    <row r="33" spans="1:22" ht="12">
      <c r="A33" s="44">
        <v>37469</v>
      </c>
      <c r="B33" s="45">
        <v>36085.096774193546</v>
      </c>
      <c r="C33" s="45">
        <v>0</v>
      </c>
      <c r="D33" s="45">
        <v>569.72580645161293</v>
      </c>
      <c r="E33" s="45">
        <v>0</v>
      </c>
      <c r="F33" s="45">
        <v>1730.6</v>
      </c>
      <c r="G33" s="45">
        <v>3747.058064516129</v>
      </c>
      <c r="H33" s="45">
        <v>13754.383870967742</v>
      </c>
      <c r="I33" s="45">
        <v>53111.632258064521</v>
      </c>
      <c r="J33" s="45">
        <v>69277.419354838712</v>
      </c>
      <c r="K33" s="45">
        <v>35480.645161290326</v>
      </c>
      <c r="L33" s="45">
        <v>76449.677419354848</v>
      </c>
      <c r="M33" s="45">
        <v>48786.000010000003</v>
      </c>
      <c r="N33" s="45">
        <v>6532.9858064516129</v>
      </c>
      <c r="O33" s="45">
        <v>1431.5303225806451</v>
      </c>
      <c r="P33" s="45">
        <v>18674.193548387098</v>
      </c>
      <c r="Q33" s="45">
        <v>1752.8754838709676</v>
      </c>
      <c r="R33" s="45">
        <v>100</v>
      </c>
      <c r="S33" s="45">
        <v>367483.8238809678</v>
      </c>
      <c r="T33" s="50"/>
      <c r="U33" s="45">
        <v>0</v>
      </c>
      <c r="V33" s="45">
        <v>49788.087096774194</v>
      </c>
    </row>
    <row r="34" spans="1:22" ht="12">
      <c r="A34" s="44">
        <v>37500</v>
      </c>
      <c r="B34" s="45">
        <v>33002.133333333331</v>
      </c>
      <c r="C34" s="45">
        <v>0</v>
      </c>
      <c r="D34" s="45">
        <v>690.27</v>
      </c>
      <c r="E34" s="45">
        <v>0</v>
      </c>
      <c r="F34" s="45">
        <v>1795.8833333333334</v>
      </c>
      <c r="G34" s="45">
        <v>3658.7799999999997</v>
      </c>
      <c r="H34" s="45">
        <v>13726.726666666666</v>
      </c>
      <c r="I34" s="45">
        <v>52696.703333333331</v>
      </c>
      <c r="J34" s="45">
        <v>67823.333333333328</v>
      </c>
      <c r="K34" s="45">
        <v>35440</v>
      </c>
      <c r="L34" s="45">
        <v>75005.766666666663</v>
      </c>
      <c r="M34" s="45">
        <v>49868.000010000003</v>
      </c>
      <c r="N34" s="45">
        <v>6664.8959999999997</v>
      </c>
      <c r="O34" s="45">
        <v>1618.3373333333334</v>
      </c>
      <c r="P34" s="45">
        <v>21623.333333333332</v>
      </c>
      <c r="Q34" s="45">
        <v>1716.6803333333335</v>
      </c>
      <c r="R34" s="45">
        <v>100</v>
      </c>
      <c r="S34" s="45">
        <v>365430.84367666661</v>
      </c>
      <c r="T34" s="50"/>
      <c r="U34" s="45">
        <v>0</v>
      </c>
      <c r="V34" s="45">
        <v>50198.02</v>
      </c>
    </row>
    <row r="35" spans="1:22" ht="12">
      <c r="A35" s="44">
        <v>37530</v>
      </c>
      <c r="B35" s="45">
        <v>53209.032258064515</v>
      </c>
      <c r="C35" s="45">
        <v>0</v>
      </c>
      <c r="D35" s="45">
        <v>548.36129032258066</v>
      </c>
      <c r="E35" s="45">
        <v>0</v>
      </c>
      <c r="F35" s="45">
        <v>1822.1838709677418</v>
      </c>
      <c r="G35" s="45">
        <v>3696.5870967741935</v>
      </c>
      <c r="H35" s="45">
        <v>13897.438709677419</v>
      </c>
      <c r="I35" s="45">
        <v>53087.361290322588</v>
      </c>
      <c r="J35" s="45">
        <v>68148.387096774197</v>
      </c>
      <c r="K35" s="45">
        <v>34258.06451612903</v>
      </c>
      <c r="L35" s="45">
        <v>75018.096774193546</v>
      </c>
      <c r="M35" s="45">
        <v>48739.000010000003</v>
      </c>
      <c r="N35" s="45">
        <v>6935.5045161290318</v>
      </c>
      <c r="O35" s="45">
        <v>1730.3664516129033</v>
      </c>
      <c r="P35" s="45">
        <v>19612.903225806451</v>
      </c>
      <c r="Q35" s="45">
        <v>1483.8600000000001</v>
      </c>
      <c r="R35" s="45">
        <v>100</v>
      </c>
      <c r="S35" s="45">
        <v>382287.14710677421</v>
      </c>
      <c r="T35" s="50"/>
      <c r="U35" s="45">
        <v>0</v>
      </c>
      <c r="V35" s="45">
        <v>48834.635483870952</v>
      </c>
    </row>
    <row r="36" spans="1:22" ht="12">
      <c r="A36" s="44">
        <v>37561</v>
      </c>
      <c r="B36" s="45">
        <v>56749.4</v>
      </c>
      <c r="C36" s="45">
        <v>0</v>
      </c>
      <c r="D36" s="45">
        <v>498.88666666666666</v>
      </c>
      <c r="E36" s="45">
        <v>0</v>
      </c>
      <c r="F36" s="45">
        <v>1835.6666666666667</v>
      </c>
      <c r="G36" s="45">
        <v>3653.99</v>
      </c>
      <c r="H36" s="45">
        <v>14132.576666666666</v>
      </c>
      <c r="I36" s="45">
        <v>54455.73333333333</v>
      </c>
      <c r="J36" s="45">
        <v>67470</v>
      </c>
      <c r="K36" s="45">
        <v>35356.666666666664</v>
      </c>
      <c r="L36" s="45">
        <v>72223.100000000006</v>
      </c>
      <c r="M36" s="45">
        <v>50708.7</v>
      </c>
      <c r="N36" s="45">
        <v>6465.9216666666662</v>
      </c>
      <c r="O36" s="45">
        <v>1739.145</v>
      </c>
      <c r="P36" s="45">
        <v>19020</v>
      </c>
      <c r="Q36" s="45">
        <v>1931.492</v>
      </c>
      <c r="R36" s="45">
        <v>100</v>
      </c>
      <c r="S36" s="45">
        <v>386341.27866666677</v>
      </c>
      <c r="T36" s="50"/>
      <c r="U36" s="45">
        <v>0</v>
      </c>
      <c r="V36" s="45">
        <v>50697.10333333334</v>
      </c>
    </row>
    <row r="37" spans="1:22" ht="12">
      <c r="A37" s="44">
        <v>37591</v>
      </c>
      <c r="B37" s="45">
        <v>53795.483870967742</v>
      </c>
      <c r="C37" s="45">
        <v>0</v>
      </c>
      <c r="D37" s="45">
        <v>530.83870967741939</v>
      </c>
      <c r="E37" s="45">
        <v>0</v>
      </c>
      <c r="F37" s="45">
        <v>1834.516129032258</v>
      </c>
      <c r="G37" s="45">
        <v>3569.6000000000004</v>
      </c>
      <c r="H37" s="45">
        <v>14332.432258064515</v>
      </c>
      <c r="I37" s="45">
        <v>54722.280645161292</v>
      </c>
      <c r="J37" s="45">
        <v>67006.451612903227</v>
      </c>
      <c r="K37" s="45">
        <v>33593.548387096773</v>
      </c>
      <c r="L37" s="45">
        <v>76927.870967741939</v>
      </c>
      <c r="M37" s="45">
        <v>50808.612903225803</v>
      </c>
      <c r="N37" s="45">
        <v>6331.1064516129027</v>
      </c>
      <c r="O37" s="45">
        <v>1694.1516129032257</v>
      </c>
      <c r="P37" s="45">
        <v>21535.483870967742</v>
      </c>
      <c r="Q37" s="45">
        <v>2080.2638709677422</v>
      </c>
      <c r="R37" s="45">
        <v>100</v>
      </c>
      <c r="S37" s="45">
        <v>388862.64129032259</v>
      </c>
      <c r="T37" s="50"/>
      <c r="U37" s="45">
        <v>0</v>
      </c>
      <c r="V37" s="45">
        <v>50116.380645161276</v>
      </c>
    </row>
    <row r="38" spans="1:22" ht="12">
      <c r="A38" s="44">
        <v>37622</v>
      </c>
      <c r="B38" s="45">
        <v>52659.580645161288</v>
      </c>
      <c r="C38" s="45">
        <v>0</v>
      </c>
      <c r="D38" s="45">
        <v>583.91935483870964</v>
      </c>
      <c r="E38" s="45">
        <v>0</v>
      </c>
      <c r="F38" s="45">
        <v>1792.4161290322581</v>
      </c>
      <c r="G38" s="45">
        <v>3505.2</v>
      </c>
      <c r="H38" s="45">
        <v>14349.225806451614</v>
      </c>
      <c r="I38" s="45">
        <v>51798.516129032258</v>
      </c>
      <c r="J38" s="45">
        <v>67432.116129032263</v>
      </c>
      <c r="K38" s="45">
        <v>34808.603225806452</v>
      </c>
      <c r="L38" s="45">
        <v>66514.774193548394</v>
      </c>
      <c r="M38" s="45">
        <v>52149</v>
      </c>
      <c r="N38" s="45">
        <v>6655.7837041730663</v>
      </c>
      <c r="O38" s="45">
        <v>1713.8696774193547</v>
      </c>
      <c r="P38" s="45">
        <v>20457.389272913468</v>
      </c>
      <c r="Q38" s="45">
        <v>1641.0774193548389</v>
      </c>
      <c r="R38" s="45">
        <v>85</v>
      </c>
      <c r="S38" s="45">
        <v>376146.47168676386</v>
      </c>
      <c r="T38" s="50"/>
      <c r="U38" s="45">
        <v>0</v>
      </c>
      <c r="V38" s="45">
        <v>52284.638709677412</v>
      </c>
    </row>
    <row r="39" spans="1:22" ht="12">
      <c r="A39" s="44">
        <v>37653</v>
      </c>
      <c r="B39" s="45">
        <v>45517.928571428572</v>
      </c>
      <c r="C39" s="45">
        <v>0</v>
      </c>
      <c r="D39" s="45">
        <v>591.9</v>
      </c>
      <c r="E39" s="45">
        <v>0</v>
      </c>
      <c r="F39" s="45">
        <v>1778.05</v>
      </c>
      <c r="G39" s="45">
        <v>3458.8607142857145</v>
      </c>
      <c r="H39" s="45">
        <v>14400.085714285715</v>
      </c>
      <c r="I39" s="45">
        <v>52655.364285714284</v>
      </c>
      <c r="J39" s="45">
        <v>68264.767857142855</v>
      </c>
      <c r="K39" s="45">
        <v>34687.550000000003</v>
      </c>
      <c r="L39" s="45">
        <v>67736.35714285713</v>
      </c>
      <c r="M39" s="45">
        <v>53192</v>
      </c>
      <c r="N39" s="45">
        <v>7043.2269504761898</v>
      </c>
      <c r="O39" s="45">
        <v>1760.3392857142858</v>
      </c>
      <c r="P39" s="45">
        <v>20360.41538658474</v>
      </c>
      <c r="Q39" s="45">
        <v>1377.480357142857</v>
      </c>
      <c r="R39" s="45">
        <v>85</v>
      </c>
      <c r="S39" s="45">
        <v>372909.32626563229</v>
      </c>
      <c r="T39" s="50"/>
      <c r="U39" s="45">
        <v>0</v>
      </c>
      <c r="V39" s="45">
        <v>53457.182142857127</v>
      </c>
    </row>
    <row r="40" spans="1:22" ht="12">
      <c r="A40" s="44">
        <v>37681</v>
      </c>
      <c r="B40" s="45">
        <v>57992.096774193546</v>
      </c>
      <c r="C40" s="45">
        <v>0</v>
      </c>
      <c r="D40" s="45">
        <v>560.25806451612902</v>
      </c>
      <c r="E40" s="45">
        <v>0</v>
      </c>
      <c r="F40" s="45">
        <v>1763.1548387096775</v>
      </c>
      <c r="G40" s="45">
        <v>3554.3870967741937</v>
      </c>
      <c r="H40" s="45">
        <v>14099.738709677418</v>
      </c>
      <c r="I40" s="45">
        <v>51993.10967741935</v>
      </c>
      <c r="J40" s="45">
        <v>67324.145161290318</v>
      </c>
      <c r="K40" s="45">
        <v>34227.512903225805</v>
      </c>
      <c r="L40" s="45">
        <v>58111.903225806454</v>
      </c>
      <c r="M40" s="45">
        <v>53907</v>
      </c>
      <c r="N40" s="45">
        <v>6921.7961290322582</v>
      </c>
      <c r="O40" s="45">
        <v>1749.4296774193549</v>
      </c>
      <c r="P40" s="45">
        <v>21870.016129032258</v>
      </c>
      <c r="Q40" s="45">
        <v>1518.8935483870966</v>
      </c>
      <c r="R40" s="45">
        <v>85</v>
      </c>
      <c r="S40" s="45">
        <v>375678.44193548389</v>
      </c>
      <c r="T40" s="50"/>
      <c r="U40" s="45">
        <v>0</v>
      </c>
      <c r="V40" s="45">
        <v>54107.509677419366</v>
      </c>
    </row>
    <row r="41" spans="1:22" ht="12">
      <c r="A41" s="44">
        <v>37712</v>
      </c>
      <c r="B41" s="45">
        <v>52313</v>
      </c>
      <c r="C41" s="45">
        <v>0</v>
      </c>
      <c r="D41" s="45">
        <v>595.41333333333341</v>
      </c>
      <c r="E41" s="45">
        <v>0</v>
      </c>
      <c r="F41" s="45">
        <v>1687.75</v>
      </c>
      <c r="G41" s="45">
        <v>3497.913333333333</v>
      </c>
      <c r="H41" s="45">
        <v>13624.533333333333</v>
      </c>
      <c r="I41" s="45">
        <v>50286.466666666667</v>
      </c>
      <c r="J41" s="45">
        <v>66495.156666666662</v>
      </c>
      <c r="K41" s="45">
        <v>34058.706666666665</v>
      </c>
      <c r="L41" s="45">
        <v>62461.333333333336</v>
      </c>
      <c r="M41" s="45">
        <v>53198</v>
      </c>
      <c r="N41" s="45">
        <v>7342.5279999999993</v>
      </c>
      <c r="O41" s="45">
        <v>1817.4053333333334</v>
      </c>
      <c r="P41" s="45">
        <v>21683.506666666668</v>
      </c>
      <c r="Q41" s="45">
        <v>1664.6353333333332</v>
      </c>
      <c r="R41" s="45">
        <v>85</v>
      </c>
      <c r="S41" s="45">
        <v>370811.34866666666</v>
      </c>
      <c r="T41" s="50"/>
      <c r="U41" s="45">
        <v>0</v>
      </c>
      <c r="V41" s="45">
        <v>53261.303333333337</v>
      </c>
    </row>
    <row r="42" spans="1:22" ht="12">
      <c r="A42" s="44">
        <v>37742</v>
      </c>
      <c r="B42" s="45">
        <v>55089.806451612902</v>
      </c>
      <c r="C42" s="45">
        <v>0</v>
      </c>
      <c r="D42" s="45">
        <v>570.81935483870973</v>
      </c>
      <c r="E42" s="45">
        <v>0</v>
      </c>
      <c r="F42" s="45">
        <v>1725.5483870967741</v>
      </c>
      <c r="G42" s="45">
        <v>3387.7451612903228</v>
      </c>
      <c r="H42" s="45">
        <v>13462.196774193548</v>
      </c>
      <c r="I42" s="45">
        <v>51445.125806451608</v>
      </c>
      <c r="J42" s="45">
        <v>65570.793548387097</v>
      </c>
      <c r="K42" s="45">
        <v>33304.132258064514</v>
      </c>
      <c r="L42" s="45">
        <v>73416.93548387097</v>
      </c>
      <c r="M42" s="45">
        <v>55155</v>
      </c>
      <c r="N42" s="45">
        <v>6795.9270967741932</v>
      </c>
      <c r="O42" s="45">
        <v>1652.3954838709678</v>
      </c>
      <c r="P42" s="45">
        <v>20756.219354838708</v>
      </c>
      <c r="Q42" s="45">
        <v>1668.4938709677419</v>
      </c>
      <c r="R42" s="45">
        <v>85</v>
      </c>
      <c r="S42" s="45">
        <v>384086.13903225813</v>
      </c>
      <c r="T42" s="50"/>
      <c r="U42" s="45">
        <v>0</v>
      </c>
      <c r="V42" s="45">
        <v>55408.24838709677</v>
      </c>
    </row>
    <row r="43" spans="1:22" ht="12">
      <c r="A43" s="44">
        <v>37773</v>
      </c>
      <c r="B43" s="45">
        <v>62579.366666666669</v>
      </c>
      <c r="C43" s="45">
        <v>0</v>
      </c>
      <c r="D43" s="45">
        <v>548.96</v>
      </c>
      <c r="E43" s="45">
        <v>0</v>
      </c>
      <c r="F43" s="45">
        <v>1706.8033333333333</v>
      </c>
      <c r="G43" s="45">
        <v>3626.3766666666666</v>
      </c>
      <c r="H43" s="45">
        <v>13509.91</v>
      </c>
      <c r="I43" s="45">
        <v>51788.906666666662</v>
      </c>
      <c r="J43" s="45">
        <v>65197.38</v>
      </c>
      <c r="K43" s="45">
        <v>33306.256666666668</v>
      </c>
      <c r="L43" s="45">
        <v>80081.8</v>
      </c>
      <c r="M43" s="45">
        <v>55902</v>
      </c>
      <c r="N43" s="45">
        <v>6937.1373333333331</v>
      </c>
      <c r="O43" s="45">
        <v>1718.2626666666665</v>
      </c>
      <c r="P43" s="45">
        <v>20408.009999999998</v>
      </c>
      <c r="Q43" s="45">
        <v>1558.65</v>
      </c>
      <c r="R43" s="45">
        <v>85</v>
      </c>
      <c r="S43" s="45">
        <v>398954.82</v>
      </c>
      <c r="T43" s="50"/>
      <c r="U43" s="45">
        <v>0</v>
      </c>
      <c r="V43" s="45">
        <v>56265.313333333332</v>
      </c>
    </row>
    <row r="44" spans="1:22" ht="12">
      <c r="A44" s="44">
        <v>37803</v>
      </c>
      <c r="B44" s="45">
        <v>58087.451612903227</v>
      </c>
      <c r="C44" s="45">
        <v>0</v>
      </c>
      <c r="D44" s="45">
        <v>533.02258064516127</v>
      </c>
      <c r="E44" s="45">
        <v>0</v>
      </c>
      <c r="F44" s="45">
        <v>1688.9516129032259</v>
      </c>
      <c r="G44" s="45">
        <v>3445.6612903225805</v>
      </c>
      <c r="H44" s="45">
        <v>13866.429032258064</v>
      </c>
      <c r="I44" s="45">
        <v>52555.277419354839</v>
      </c>
      <c r="J44" s="45">
        <v>64195.529032258062</v>
      </c>
      <c r="K44" s="45">
        <v>33809.290322580644</v>
      </c>
      <c r="L44" s="45">
        <v>96303.483870967742</v>
      </c>
      <c r="M44" s="45">
        <v>55612</v>
      </c>
      <c r="N44" s="45">
        <v>6876.9490322580641</v>
      </c>
      <c r="O44" s="45">
        <v>1714.7606451612903</v>
      </c>
      <c r="P44" s="45">
        <v>21539.387096774193</v>
      </c>
      <c r="Q44" s="45">
        <v>1557.4806451612903</v>
      </c>
      <c r="R44" s="45">
        <v>85</v>
      </c>
      <c r="S44" s="45">
        <v>411870.67419354839</v>
      </c>
      <c r="T44" s="50"/>
      <c r="U44" s="45">
        <v>0</v>
      </c>
      <c r="V44" s="45">
        <v>56257.1870967742</v>
      </c>
    </row>
    <row r="45" spans="1:22" ht="12">
      <c r="A45" s="44">
        <v>37834</v>
      </c>
      <c r="B45" s="45">
        <v>45012.096774193546</v>
      </c>
      <c r="C45" s="45">
        <v>0</v>
      </c>
      <c r="D45" s="45">
        <v>496.27741935483874</v>
      </c>
      <c r="E45" s="45">
        <v>0</v>
      </c>
      <c r="F45" s="45">
        <v>1701.2032258064517</v>
      </c>
      <c r="G45" s="45">
        <v>3608.8516129032255</v>
      </c>
      <c r="H45" s="45">
        <v>13563.522580645162</v>
      </c>
      <c r="I45" s="45">
        <v>53147.212903225802</v>
      </c>
      <c r="J45" s="45">
        <v>65116.135483870967</v>
      </c>
      <c r="K45" s="45">
        <v>33527.083870967741</v>
      </c>
      <c r="L45" s="45">
        <v>89660.451612903227</v>
      </c>
      <c r="M45" s="45">
        <v>55976</v>
      </c>
      <c r="N45" s="45">
        <v>6697.4484516129023</v>
      </c>
      <c r="O45" s="45">
        <v>1698.3999354838711</v>
      </c>
      <c r="P45" s="45">
        <v>21095.906451612904</v>
      </c>
      <c r="Q45" s="45">
        <v>1366.7129032258065</v>
      </c>
      <c r="R45" s="45">
        <v>85</v>
      </c>
      <c r="S45" s="45">
        <v>392752.30322580639</v>
      </c>
      <c r="T45" s="50"/>
      <c r="U45" s="45">
        <v>0</v>
      </c>
      <c r="V45" s="45">
        <v>56874.25161290323</v>
      </c>
    </row>
    <row r="46" spans="1:22" ht="12">
      <c r="A46" s="44">
        <v>37865</v>
      </c>
      <c r="B46" s="45">
        <v>51607.833333333336</v>
      </c>
      <c r="C46" s="45">
        <v>0</v>
      </c>
      <c r="D46" s="45">
        <v>499.85666666666668</v>
      </c>
      <c r="E46" s="45">
        <v>0</v>
      </c>
      <c r="F46" s="45">
        <v>1710.5033333333333</v>
      </c>
      <c r="G46" s="45">
        <v>3529.96</v>
      </c>
      <c r="H46" s="45">
        <v>13907.443333333333</v>
      </c>
      <c r="I46" s="45">
        <v>53124.31</v>
      </c>
      <c r="J46" s="45">
        <v>63923.953333333338</v>
      </c>
      <c r="K46" s="45">
        <v>34677.986666666664</v>
      </c>
      <c r="L46" s="45">
        <v>88265.033333333326</v>
      </c>
      <c r="M46" s="45">
        <v>55688</v>
      </c>
      <c r="N46" s="45">
        <v>7041.4773333333333</v>
      </c>
      <c r="O46" s="45">
        <v>1764.9559999999999</v>
      </c>
      <c r="P46" s="45">
        <v>18369.310000000001</v>
      </c>
      <c r="Q46" s="45">
        <v>1405.9833333333333</v>
      </c>
      <c r="R46" s="45">
        <v>85</v>
      </c>
      <c r="S46" s="45">
        <v>395601.60666666669</v>
      </c>
      <c r="T46" s="50"/>
      <c r="U46" s="45">
        <v>0</v>
      </c>
      <c r="V46" s="45">
        <v>56338.76</v>
      </c>
    </row>
    <row r="47" spans="1:22" ht="12">
      <c r="A47" s="44">
        <v>37895</v>
      </c>
      <c r="B47" s="45">
        <v>54815.774193548386</v>
      </c>
      <c r="C47" s="45">
        <v>0</v>
      </c>
      <c r="D47" s="45">
        <v>480.83548387096772</v>
      </c>
      <c r="E47" s="45">
        <v>0</v>
      </c>
      <c r="F47" s="45">
        <v>1737.2741935483871</v>
      </c>
      <c r="G47" s="45">
        <v>3459.425806451613</v>
      </c>
      <c r="H47" s="45">
        <v>13721.932258064515</v>
      </c>
      <c r="I47" s="45">
        <v>54000.790322580644</v>
      </c>
      <c r="J47" s="45">
        <v>65593.258064516136</v>
      </c>
      <c r="K47" s="45">
        <v>33559.34193548387</v>
      </c>
      <c r="L47" s="45">
        <v>86711.580645161303</v>
      </c>
      <c r="M47" s="45">
        <v>56310</v>
      </c>
      <c r="N47" s="45">
        <v>6910.5767741935479</v>
      </c>
      <c r="O47" s="45">
        <v>1706.4554838709676</v>
      </c>
      <c r="P47" s="45">
        <v>21942.541935483874</v>
      </c>
      <c r="Q47" s="45">
        <v>1378.6903225806452</v>
      </c>
      <c r="R47" s="45">
        <v>85</v>
      </c>
      <c r="S47" s="45">
        <v>402413.47741935484</v>
      </c>
      <c r="T47" s="50"/>
      <c r="U47" s="45">
        <v>0</v>
      </c>
      <c r="V47" s="45">
        <v>56356.887096774204</v>
      </c>
    </row>
    <row r="48" spans="1:22" ht="12">
      <c r="A48" s="44">
        <v>37926</v>
      </c>
      <c r="B48" s="45">
        <v>55062.866666666669</v>
      </c>
      <c r="C48" s="45">
        <v>0</v>
      </c>
      <c r="D48" s="45">
        <v>447.43333333333334</v>
      </c>
      <c r="E48" s="45">
        <v>0</v>
      </c>
      <c r="F48" s="45">
        <v>1752.1966666666667</v>
      </c>
      <c r="G48" s="45">
        <v>3596.1833333333334</v>
      </c>
      <c r="H48" s="45">
        <v>14144.763333333332</v>
      </c>
      <c r="I48" s="45">
        <v>53832.583666666658</v>
      </c>
      <c r="J48" s="45">
        <v>64906.67</v>
      </c>
      <c r="K48" s="45">
        <v>33876.866666666669</v>
      </c>
      <c r="L48" s="45">
        <v>85283.733333333337</v>
      </c>
      <c r="M48" s="45">
        <v>57468</v>
      </c>
      <c r="N48" s="45">
        <v>7006.2586666666657</v>
      </c>
      <c r="O48" s="45">
        <v>1842.9746666666665</v>
      </c>
      <c r="P48" s="45">
        <v>21511.56</v>
      </c>
      <c r="Q48" s="45">
        <v>1378.0966666666668</v>
      </c>
      <c r="R48" s="45">
        <v>85</v>
      </c>
      <c r="S48" s="45">
        <v>402195.18700000003</v>
      </c>
      <c r="T48" s="50"/>
      <c r="U48" s="45">
        <v>0</v>
      </c>
      <c r="V48" s="45">
        <v>57462.153333333335</v>
      </c>
    </row>
    <row r="49" spans="1:22" ht="12">
      <c r="A49" s="44">
        <v>37956</v>
      </c>
      <c r="B49" s="45">
        <v>51445.903225806454</v>
      </c>
      <c r="C49" s="45">
        <v>0</v>
      </c>
      <c r="D49" s="45">
        <v>456.39032258064515</v>
      </c>
      <c r="E49" s="45">
        <v>0</v>
      </c>
      <c r="F49" s="45">
        <v>1762.1838709677418</v>
      </c>
      <c r="G49" s="45">
        <v>3515.1451612903224</v>
      </c>
      <c r="H49" s="45">
        <v>14314.558064516128</v>
      </c>
      <c r="I49" s="45">
        <v>55153.529032258062</v>
      </c>
      <c r="J49" s="45">
        <v>65709.077419354842</v>
      </c>
      <c r="K49" s="45">
        <v>34587.129032258068</v>
      </c>
      <c r="L49" s="45">
        <v>98993.193548387091</v>
      </c>
      <c r="M49" s="45">
        <v>57879</v>
      </c>
      <c r="N49" s="45">
        <v>6757.7206451612901</v>
      </c>
      <c r="O49" s="45">
        <v>1769.2148387096775</v>
      </c>
      <c r="P49" s="45">
        <v>21923.993548387098</v>
      </c>
      <c r="Q49" s="45">
        <v>1527.9806451612903</v>
      </c>
      <c r="R49" s="45">
        <v>85</v>
      </c>
      <c r="S49" s="45">
        <v>415880.0193548387</v>
      </c>
      <c r="T49" s="50"/>
      <c r="U49" s="45">
        <v>0</v>
      </c>
      <c r="V49" s="45">
        <v>57894.945161290329</v>
      </c>
    </row>
    <row r="50" spans="1:22" ht="12">
      <c r="A50" s="44">
        <v>37987</v>
      </c>
      <c r="B50" s="45">
        <v>49921.451612903227</v>
      </c>
      <c r="C50" s="45">
        <v>0</v>
      </c>
      <c r="D50" s="45">
        <v>411.86129032258066</v>
      </c>
      <c r="E50" s="45">
        <v>0</v>
      </c>
      <c r="F50" s="45">
        <v>1712.3548387096773</v>
      </c>
      <c r="G50" s="45">
        <v>3472.8032258064513</v>
      </c>
      <c r="H50" s="45">
        <v>13788.258064516131</v>
      </c>
      <c r="I50" s="45">
        <v>52439.590322580647</v>
      </c>
      <c r="J50" s="45">
        <v>62981.670967741935</v>
      </c>
      <c r="K50" s="45">
        <v>33393.767741935488</v>
      </c>
      <c r="L50" s="45">
        <v>94700.032258064515</v>
      </c>
      <c r="M50" s="45">
        <v>56520</v>
      </c>
      <c r="N50" s="45">
        <v>6583.4101935483868</v>
      </c>
      <c r="O50" s="45">
        <v>1843.5801290322579</v>
      </c>
      <c r="P50" s="45">
        <v>21475.235483870965</v>
      </c>
      <c r="Q50" s="45">
        <v>1456.8548387096773</v>
      </c>
      <c r="R50" s="45">
        <v>85</v>
      </c>
      <c r="S50" s="45">
        <v>400785.87096774188</v>
      </c>
      <c r="T50" s="50"/>
      <c r="U50" s="45">
        <v>0</v>
      </c>
      <c r="V50" s="45">
        <v>56556.341935483877</v>
      </c>
    </row>
    <row r="51" spans="1:22" ht="12">
      <c r="A51" s="44">
        <v>38018</v>
      </c>
      <c r="B51" s="45">
        <v>58213.827586206899</v>
      </c>
      <c r="C51" s="45">
        <v>0</v>
      </c>
      <c r="D51" s="45">
        <v>452.65</v>
      </c>
      <c r="E51" s="45">
        <v>0</v>
      </c>
      <c r="F51" s="45">
        <v>1749.0142857142857</v>
      </c>
      <c r="G51" s="45">
        <v>3405.4655172413795</v>
      </c>
      <c r="H51" s="45">
        <v>14420.924999999999</v>
      </c>
      <c r="I51" s="45">
        <v>54944.678571428572</v>
      </c>
      <c r="J51" s="45">
        <v>66159.307142857142</v>
      </c>
      <c r="K51" s="45">
        <v>34571.525000000001</v>
      </c>
      <c r="L51" s="45">
        <v>96912.392857142855</v>
      </c>
      <c r="M51" s="45">
        <v>56246</v>
      </c>
      <c r="N51" s="45">
        <v>6915.9619999999995</v>
      </c>
      <c r="O51" s="45">
        <v>1948.1808571428571</v>
      </c>
      <c r="P51" s="45">
        <v>22650.314285714288</v>
      </c>
      <c r="Q51" s="45">
        <v>1403.7551724137932</v>
      </c>
      <c r="R51" s="45">
        <v>85</v>
      </c>
      <c r="S51" s="45">
        <v>420078.99827586202</v>
      </c>
      <c r="T51" s="50"/>
      <c r="U51" s="45">
        <v>0</v>
      </c>
      <c r="V51" s="45">
        <v>56270.779310344828</v>
      </c>
    </row>
    <row r="52" spans="1:22" ht="12">
      <c r="A52" s="44">
        <v>38047</v>
      </c>
      <c r="B52" s="45">
        <v>52135.645161290326</v>
      </c>
      <c r="C52" s="45">
        <v>0</v>
      </c>
      <c r="D52" s="45">
        <v>483.22580645161293</v>
      </c>
      <c r="E52" s="45">
        <v>0</v>
      </c>
      <c r="F52" s="45">
        <v>1746.2225806451613</v>
      </c>
      <c r="G52" s="45">
        <v>3287.2419354838707</v>
      </c>
      <c r="H52" s="45">
        <v>14076.393548387097</v>
      </c>
      <c r="I52" s="45">
        <v>53226.258064516129</v>
      </c>
      <c r="J52" s="45">
        <v>64454.767741935488</v>
      </c>
      <c r="K52" s="45">
        <v>33353.380645161291</v>
      </c>
      <c r="L52" s="45">
        <v>97991.903225806454</v>
      </c>
      <c r="M52" s="45">
        <v>58090</v>
      </c>
      <c r="N52" s="45">
        <v>6658.369419354839</v>
      </c>
      <c r="O52" s="45">
        <v>1886.8563870967744</v>
      </c>
      <c r="P52" s="45">
        <v>22233.561290322581</v>
      </c>
      <c r="Q52" s="45">
        <v>1450.367741935484</v>
      </c>
      <c r="R52" s="45">
        <v>85</v>
      </c>
      <c r="S52" s="45">
        <v>411159.19354838703</v>
      </c>
      <c r="T52" s="50"/>
      <c r="U52" s="45">
        <v>0</v>
      </c>
      <c r="V52" s="45">
        <v>58159.445161290314</v>
      </c>
    </row>
    <row r="53" spans="1:22" ht="12">
      <c r="A53" s="44">
        <v>38078</v>
      </c>
      <c r="B53" s="45">
        <v>49547.9</v>
      </c>
      <c r="C53" s="45">
        <v>0</v>
      </c>
      <c r="D53" s="45">
        <v>435.04</v>
      </c>
      <c r="E53" s="45">
        <v>0</v>
      </c>
      <c r="F53" s="45">
        <v>1719.2133333333334</v>
      </c>
      <c r="G53" s="45">
        <v>3459.17</v>
      </c>
      <c r="H53" s="45">
        <v>13760.77</v>
      </c>
      <c r="I53" s="45">
        <v>52623.08666666667</v>
      </c>
      <c r="J53" s="45">
        <v>63921.279999999999</v>
      </c>
      <c r="K53" s="45">
        <v>33260.15</v>
      </c>
      <c r="L53" s="45">
        <v>84819.7</v>
      </c>
      <c r="M53" s="45">
        <v>58217</v>
      </c>
      <c r="N53" s="45">
        <v>6761.5951999999997</v>
      </c>
      <c r="O53" s="45">
        <v>1898.9347999999998</v>
      </c>
      <c r="P53" s="45">
        <v>20784.04</v>
      </c>
      <c r="Q53" s="45">
        <v>1354.6</v>
      </c>
      <c r="R53" s="45">
        <v>85</v>
      </c>
      <c r="S53" s="45">
        <v>392647.47999999992</v>
      </c>
      <c r="T53" s="50"/>
      <c r="U53" s="45">
        <v>0</v>
      </c>
      <c r="V53" s="45">
        <v>58339.483333333344</v>
      </c>
    </row>
    <row r="54" spans="1:22" ht="12">
      <c r="A54" s="44">
        <v>38108</v>
      </c>
      <c r="B54" s="45">
        <v>54293.419354838712</v>
      </c>
      <c r="C54" s="45">
        <v>0</v>
      </c>
      <c r="D54" s="45">
        <v>421.51290322580644</v>
      </c>
      <c r="E54" s="45">
        <v>0</v>
      </c>
      <c r="F54" s="45">
        <v>1680.9967741935484</v>
      </c>
      <c r="G54" s="45">
        <v>3507.2806451612901</v>
      </c>
      <c r="H54" s="45">
        <v>13272.564516129032</v>
      </c>
      <c r="I54" s="45">
        <v>51933.829032258072</v>
      </c>
      <c r="J54" s="45">
        <v>63071.229032258067</v>
      </c>
      <c r="K54" s="45">
        <v>32612.274193548386</v>
      </c>
      <c r="L54" s="45">
        <v>100294.67741935485</v>
      </c>
      <c r="M54" s="45">
        <v>57055.6</v>
      </c>
      <c r="N54" s="45">
        <v>6020.3969032258065</v>
      </c>
      <c r="O54" s="45">
        <v>1879.0966451612903</v>
      </c>
      <c r="P54" s="45">
        <v>19856.751612903223</v>
      </c>
      <c r="Q54" s="45">
        <v>1273.2129032258065</v>
      </c>
      <c r="R54" s="45">
        <v>85</v>
      </c>
      <c r="S54" s="45">
        <v>407257.84193548386</v>
      </c>
      <c r="T54" s="50"/>
      <c r="U54" s="45">
        <v>0</v>
      </c>
      <c r="V54" s="45">
        <v>57218.3</v>
      </c>
    </row>
    <row r="55" spans="1:22" ht="12">
      <c r="A55" s="44">
        <v>38139</v>
      </c>
      <c r="B55" s="45">
        <v>58786.73333333333</v>
      </c>
      <c r="C55" s="45">
        <v>0</v>
      </c>
      <c r="D55" s="45">
        <v>465.66666666666669</v>
      </c>
      <c r="E55" s="45">
        <v>0</v>
      </c>
      <c r="F55" s="45">
        <v>1651.1966666666667</v>
      </c>
      <c r="G55" s="45">
        <v>3408.6133333333332</v>
      </c>
      <c r="H55" s="45">
        <v>13207.966666666667</v>
      </c>
      <c r="I55" s="45">
        <v>52402.52</v>
      </c>
      <c r="J55" s="45">
        <v>62438.706666666665</v>
      </c>
      <c r="K55" s="45">
        <v>32562.86</v>
      </c>
      <c r="L55" s="45">
        <v>90961.833333333328</v>
      </c>
      <c r="M55" s="45">
        <v>59635.6</v>
      </c>
      <c r="N55" s="45">
        <v>5965.6234666666678</v>
      </c>
      <c r="O55" s="45">
        <v>1876.2065333333333</v>
      </c>
      <c r="P55" s="45">
        <v>20418.900000000001</v>
      </c>
      <c r="Q55" s="45">
        <v>1264.9266666666667</v>
      </c>
      <c r="R55" s="45">
        <v>85</v>
      </c>
      <c r="S55" s="45">
        <v>405132.35333333333</v>
      </c>
      <c r="T55" s="50"/>
      <c r="U55" s="45">
        <v>0</v>
      </c>
      <c r="V55" s="45">
        <v>59693.93</v>
      </c>
    </row>
    <row r="56" spans="1:22" ht="12">
      <c r="A56" s="44">
        <v>38169</v>
      </c>
      <c r="B56" s="45">
        <v>54703.967741935485</v>
      </c>
      <c r="C56" s="45">
        <v>0</v>
      </c>
      <c r="D56" s="45">
        <v>432.83870967741933</v>
      </c>
      <c r="E56" s="45">
        <v>0</v>
      </c>
      <c r="F56" s="45">
        <v>1663.132258064516</v>
      </c>
      <c r="G56" s="45">
        <v>3381.9645161290323</v>
      </c>
      <c r="H56" s="45">
        <v>13492.335483870969</v>
      </c>
      <c r="I56" s="45">
        <v>52350.245161290324</v>
      </c>
      <c r="J56" s="45">
        <v>61280.364516129033</v>
      </c>
      <c r="K56" s="45">
        <v>32656.58709677419</v>
      </c>
      <c r="L56" s="45">
        <v>94682.709677419363</v>
      </c>
      <c r="M56" s="45">
        <v>61814</v>
      </c>
      <c r="N56" s="45">
        <v>5794.8425806451614</v>
      </c>
      <c r="O56" s="45">
        <v>1734.0929032258066</v>
      </c>
      <c r="P56" s="45">
        <v>20943.777419354839</v>
      </c>
      <c r="Q56" s="45">
        <v>1127.4516129032259</v>
      </c>
      <c r="R56" s="45">
        <v>85</v>
      </c>
      <c r="S56" s="45">
        <v>406143.30967741931</v>
      </c>
      <c r="T56" s="50"/>
      <c r="U56" s="45">
        <v>0</v>
      </c>
      <c r="V56" s="45">
        <v>61848.367741935472</v>
      </c>
    </row>
    <row r="57" spans="1:22" ht="12">
      <c r="A57" s="44">
        <v>38200</v>
      </c>
      <c r="B57" s="45">
        <v>42891.225806451614</v>
      </c>
      <c r="C57" s="45">
        <v>0</v>
      </c>
      <c r="D57" s="45">
        <v>392.35483870967744</v>
      </c>
      <c r="E57" s="45">
        <v>0</v>
      </c>
      <c r="F57" s="45">
        <v>1676.5677419354838</v>
      </c>
      <c r="G57" s="45">
        <v>3212.206451612903</v>
      </c>
      <c r="H57" s="45">
        <v>13743.15806451613</v>
      </c>
      <c r="I57" s="45">
        <v>53155.958064516126</v>
      </c>
      <c r="J57" s="45">
        <v>62133.677419354841</v>
      </c>
      <c r="K57" s="45">
        <v>32924.551612903226</v>
      </c>
      <c r="L57" s="45">
        <v>109558.35483870968</v>
      </c>
      <c r="M57" s="45">
        <v>61956</v>
      </c>
      <c r="N57" s="45">
        <v>5971.5716129032262</v>
      </c>
      <c r="O57" s="45">
        <v>1796.5251612903226</v>
      </c>
      <c r="P57" s="45">
        <v>20374.83870967742</v>
      </c>
      <c r="Q57" s="45">
        <v>1187.7322580645161</v>
      </c>
      <c r="R57" s="45">
        <v>85</v>
      </c>
      <c r="S57" s="45">
        <v>411059.72258064506</v>
      </c>
      <c r="T57" s="50"/>
      <c r="U57" s="45">
        <v>0</v>
      </c>
      <c r="V57" s="45">
        <v>61952.261290322574</v>
      </c>
    </row>
    <row r="58" spans="1:22" ht="12">
      <c r="A58" s="44">
        <v>38231</v>
      </c>
      <c r="B58" s="45">
        <v>43130.400000000001</v>
      </c>
      <c r="C58" s="45">
        <v>0</v>
      </c>
      <c r="D58" s="45">
        <v>400.2</v>
      </c>
      <c r="E58" s="45">
        <v>0</v>
      </c>
      <c r="F58" s="45">
        <v>1709.9833333333333</v>
      </c>
      <c r="G58" s="45">
        <v>3387.46</v>
      </c>
      <c r="H58" s="45">
        <v>14012.12</v>
      </c>
      <c r="I58" s="45">
        <v>53785.56</v>
      </c>
      <c r="J58" s="45">
        <v>60148.643333333333</v>
      </c>
      <c r="K58" s="45">
        <v>33053.166666666664</v>
      </c>
      <c r="L58" s="45">
        <v>100187.03333333334</v>
      </c>
      <c r="M58" s="45">
        <v>61805</v>
      </c>
      <c r="N58" s="45">
        <v>5652.4186666666674</v>
      </c>
      <c r="O58" s="45">
        <v>1777.7146666666667</v>
      </c>
      <c r="P58" s="45">
        <v>21039.656666666666</v>
      </c>
      <c r="Q58" s="45">
        <v>1192.52</v>
      </c>
      <c r="R58" s="45">
        <v>85</v>
      </c>
      <c r="S58" s="45">
        <v>401366.87666666665</v>
      </c>
      <c r="T58" s="50"/>
      <c r="U58" s="45">
        <v>0</v>
      </c>
      <c r="V58" s="45">
        <v>61800.443333333336</v>
      </c>
    </row>
    <row r="59" spans="1:22" ht="12">
      <c r="A59" s="44">
        <v>38261</v>
      </c>
      <c r="B59" s="45">
        <v>49154.903225806454</v>
      </c>
      <c r="C59" s="45">
        <v>0</v>
      </c>
      <c r="D59" s="45">
        <v>398.74193548387098</v>
      </c>
      <c r="E59" s="45">
        <v>0</v>
      </c>
      <c r="F59" s="45">
        <v>1828.0258064516131</v>
      </c>
      <c r="G59" s="45">
        <v>3350.764516129032</v>
      </c>
      <c r="H59" s="45">
        <v>14099.229032258063</v>
      </c>
      <c r="I59" s="45">
        <v>54178.258064516129</v>
      </c>
      <c r="J59" s="45">
        <v>60968.848387096776</v>
      </c>
      <c r="K59" s="45">
        <v>32979</v>
      </c>
      <c r="L59" s="45">
        <v>83350.903225806454</v>
      </c>
      <c r="M59" s="45">
        <v>67414</v>
      </c>
      <c r="N59" s="45">
        <v>5754.4219354838715</v>
      </c>
      <c r="O59" s="45">
        <v>1794.9006451612902</v>
      </c>
      <c r="P59" s="45">
        <v>21168.335483870967</v>
      </c>
      <c r="Q59" s="45">
        <v>1059.3225806451612</v>
      </c>
      <c r="R59" s="45">
        <v>85</v>
      </c>
      <c r="S59" s="45">
        <v>397584.65483870968</v>
      </c>
      <c r="T59" s="50"/>
      <c r="U59" s="45">
        <v>0</v>
      </c>
      <c r="V59" s="45">
        <v>67407.306451612909</v>
      </c>
    </row>
    <row r="60" spans="1:22" ht="12">
      <c r="A60" s="44">
        <v>38292</v>
      </c>
      <c r="B60" s="45">
        <v>47491.26666666667</v>
      </c>
      <c r="C60" s="45">
        <v>0</v>
      </c>
      <c r="D60" s="45">
        <v>439.3</v>
      </c>
      <c r="E60" s="45">
        <v>0</v>
      </c>
      <c r="F60" s="45">
        <v>1918.0666666666666</v>
      </c>
      <c r="G60" s="45">
        <v>3336.436666666667</v>
      </c>
      <c r="H60" s="45">
        <v>14352.65</v>
      </c>
      <c r="I60" s="45">
        <v>55386.866666666669</v>
      </c>
      <c r="J60" s="45">
        <v>61778.466666666667</v>
      </c>
      <c r="K60" s="45">
        <v>33239.933333333334</v>
      </c>
      <c r="L60" s="45">
        <v>89461.833333333328</v>
      </c>
      <c r="M60" s="45">
        <v>69114</v>
      </c>
      <c r="N60" s="45">
        <v>6041.18</v>
      </c>
      <c r="O60" s="45">
        <v>1895.62</v>
      </c>
      <c r="P60" s="45">
        <v>21752.406666666666</v>
      </c>
      <c r="Q60" s="45">
        <v>1024.3133333333333</v>
      </c>
      <c r="R60" s="45">
        <v>85</v>
      </c>
      <c r="S60" s="45">
        <v>407317.34</v>
      </c>
      <c r="T60" s="50"/>
      <c r="U60" s="45">
        <v>0</v>
      </c>
      <c r="V60" s="45">
        <v>69118.98</v>
      </c>
    </row>
    <row r="61" spans="1:22" ht="12">
      <c r="A61" s="44">
        <v>38322</v>
      </c>
      <c r="B61" s="45">
        <v>38568.612903225803</v>
      </c>
      <c r="C61" s="45">
        <v>0</v>
      </c>
      <c r="D61" s="45">
        <v>382.70967741935482</v>
      </c>
      <c r="E61" s="45">
        <v>0</v>
      </c>
      <c r="F61" s="45">
        <v>1901.390322580645</v>
      </c>
      <c r="G61" s="45">
        <v>3296.4709677419355</v>
      </c>
      <c r="H61" s="45">
        <v>14418.796774193548</v>
      </c>
      <c r="I61" s="45">
        <v>54533.054838709679</v>
      </c>
      <c r="J61" s="45">
        <v>61154.967741935485</v>
      </c>
      <c r="K61" s="45">
        <v>32390.967741935485</v>
      </c>
      <c r="L61" s="45">
        <v>84636.129032258061</v>
      </c>
      <c r="M61" s="45">
        <v>67795</v>
      </c>
      <c r="N61" s="45">
        <v>5249.0748387096783</v>
      </c>
      <c r="O61" s="45">
        <v>1761.6348387096775</v>
      </c>
      <c r="P61" s="45">
        <v>21709.064516129034</v>
      </c>
      <c r="Q61" s="45">
        <v>1395.0516129032258</v>
      </c>
      <c r="R61" s="45">
        <v>85</v>
      </c>
      <c r="S61" s="45">
        <v>389277.92580645159</v>
      </c>
      <c r="T61" s="50"/>
      <c r="U61" s="45">
        <v>0</v>
      </c>
      <c r="V61" s="45">
        <v>67794.603225806452</v>
      </c>
    </row>
    <row r="62" spans="1:22" ht="12">
      <c r="A62" s="44">
        <v>38353</v>
      </c>
      <c r="B62" s="45">
        <v>55424.93548387097</v>
      </c>
      <c r="C62" s="45">
        <v>0</v>
      </c>
      <c r="D62" s="45">
        <v>433</v>
      </c>
      <c r="E62" s="45">
        <v>0</v>
      </c>
      <c r="F62" s="45">
        <v>1896.367741935484</v>
      </c>
      <c r="G62" s="45">
        <v>3241.2774193548389</v>
      </c>
      <c r="H62" s="45">
        <v>14189.216129032258</v>
      </c>
      <c r="I62" s="45">
        <v>53128.967741935478</v>
      </c>
      <c r="J62" s="45">
        <v>59712.903225806454</v>
      </c>
      <c r="K62" s="45">
        <v>32315.774193548386</v>
      </c>
      <c r="L62" s="45">
        <v>61679</v>
      </c>
      <c r="M62" s="45">
        <v>66553</v>
      </c>
      <c r="N62" s="45">
        <v>4742.0193548387097</v>
      </c>
      <c r="O62" s="45">
        <v>1241.5870967741935</v>
      </c>
      <c r="P62" s="45">
        <v>21223.854838709678</v>
      </c>
      <c r="Q62" s="45">
        <v>1541.9193548387098</v>
      </c>
      <c r="R62" s="45">
        <v>85</v>
      </c>
      <c r="S62" s="45">
        <v>377408.82258064521</v>
      </c>
      <c r="T62" s="50"/>
      <c r="U62" s="45">
        <v>0</v>
      </c>
      <c r="V62" s="45">
        <v>66379</v>
      </c>
    </row>
    <row r="63" spans="1:22" ht="12">
      <c r="A63" s="44">
        <v>38384</v>
      </c>
      <c r="B63" s="45">
        <v>50827.428571428572</v>
      </c>
      <c r="C63" s="45">
        <v>0</v>
      </c>
      <c r="D63" s="45">
        <v>426.85714285714283</v>
      </c>
      <c r="E63" s="45">
        <v>0</v>
      </c>
      <c r="F63" s="45">
        <v>1961.0071428571428</v>
      </c>
      <c r="G63" s="45">
        <v>3112.7035714285712</v>
      </c>
      <c r="H63" s="45">
        <v>14655.8</v>
      </c>
      <c r="I63" s="45">
        <v>54152.217857142859</v>
      </c>
      <c r="J63" s="45">
        <v>61152.764285714286</v>
      </c>
      <c r="K63" s="45">
        <v>32784.382142857139</v>
      </c>
      <c r="L63" s="45">
        <v>70535.899999999994</v>
      </c>
      <c r="M63" s="45">
        <v>67591</v>
      </c>
      <c r="N63" s="45">
        <v>4866.0107142857141</v>
      </c>
      <c r="O63" s="45">
        <v>1321.95</v>
      </c>
      <c r="P63" s="45">
        <v>21472.407142857144</v>
      </c>
      <c r="Q63" s="45">
        <v>1841.825</v>
      </c>
      <c r="R63" s="45">
        <v>85</v>
      </c>
      <c r="S63" s="45">
        <v>386787.25357142859</v>
      </c>
      <c r="T63" s="50"/>
      <c r="U63" s="45">
        <v>0</v>
      </c>
      <c r="V63" s="45">
        <v>67406</v>
      </c>
    </row>
    <row r="64" spans="1:22" ht="12">
      <c r="A64" s="44">
        <v>38412</v>
      </c>
      <c r="B64" s="45">
        <v>43423.741935483871</v>
      </c>
      <c r="C64" s="45">
        <v>0</v>
      </c>
      <c r="D64" s="45">
        <v>408.64516129032256</v>
      </c>
      <c r="E64" s="45">
        <v>0</v>
      </c>
      <c r="F64" s="45">
        <v>2051.4677419354839</v>
      </c>
      <c r="G64" s="45">
        <v>3233.3548387096776</v>
      </c>
      <c r="H64" s="45">
        <v>14727.241935483871</v>
      </c>
      <c r="I64" s="45">
        <v>53244.203225806443</v>
      </c>
      <c r="J64" s="45">
        <v>60442.470967741938</v>
      </c>
      <c r="K64" s="45">
        <v>32120.719354838711</v>
      </c>
      <c r="L64" s="45">
        <v>66358.5</v>
      </c>
      <c r="M64" s="45">
        <v>68314</v>
      </c>
      <c r="N64" s="45">
        <v>4717.2129032258063</v>
      </c>
      <c r="O64" s="45">
        <v>1172.6129032258063</v>
      </c>
      <c r="P64" s="45">
        <v>21967.096774193549</v>
      </c>
      <c r="Q64" s="45">
        <v>1800.2225806451613</v>
      </c>
      <c r="R64" s="45">
        <v>85</v>
      </c>
      <c r="S64" s="45">
        <v>374066.49032258068</v>
      </c>
      <c r="T64" s="50"/>
      <c r="U64" s="45">
        <v>0</v>
      </c>
      <c r="V64" s="45">
        <v>68174</v>
      </c>
    </row>
    <row r="65" spans="1:22" ht="12">
      <c r="A65" s="44">
        <v>38443</v>
      </c>
      <c r="B65" s="45">
        <v>48945.133333333331</v>
      </c>
      <c r="C65" s="45">
        <v>0</v>
      </c>
      <c r="D65" s="45">
        <v>413.33333333333331</v>
      </c>
      <c r="E65" s="45">
        <v>0</v>
      </c>
      <c r="F65" s="45">
        <v>1834.8</v>
      </c>
      <c r="G65" s="45">
        <v>3216.0533333333337</v>
      </c>
      <c r="H65" s="45">
        <v>14110.82</v>
      </c>
      <c r="I65" s="45">
        <v>49606.263333333329</v>
      </c>
      <c r="J65" s="45">
        <v>59607.866666666669</v>
      </c>
      <c r="K65" s="45">
        <v>31234.67</v>
      </c>
      <c r="L65" s="45">
        <v>78677.5</v>
      </c>
      <c r="M65" s="45">
        <v>65584</v>
      </c>
      <c r="N65" s="45">
        <v>4568.0333333333338</v>
      </c>
      <c r="O65" s="45">
        <v>1560.8133333333333</v>
      </c>
      <c r="P65" s="45">
        <v>21837.016666666666</v>
      </c>
      <c r="Q65" s="45">
        <v>1860.4366666666667</v>
      </c>
      <c r="R65" s="45">
        <v>85</v>
      </c>
      <c r="S65" s="45">
        <v>383141.74</v>
      </c>
      <c r="T65" s="50"/>
      <c r="U65" s="45">
        <v>0</v>
      </c>
      <c r="V65" s="45">
        <v>65462</v>
      </c>
    </row>
    <row r="66" spans="1:22" ht="12">
      <c r="A66" s="44">
        <v>38473</v>
      </c>
      <c r="B66" s="45">
        <v>51931.387096774197</v>
      </c>
      <c r="C66" s="45">
        <v>0</v>
      </c>
      <c r="D66" s="45">
        <v>390.42903225806447</v>
      </c>
      <c r="E66" s="45">
        <v>0</v>
      </c>
      <c r="F66" s="45">
        <v>1817.7548387096774</v>
      </c>
      <c r="G66" s="45">
        <v>3124.1870967741938</v>
      </c>
      <c r="H66" s="45">
        <v>14261.758064516129</v>
      </c>
      <c r="I66" s="45">
        <v>51294.864516129033</v>
      </c>
      <c r="J66" s="45">
        <v>57599.425806451611</v>
      </c>
      <c r="K66" s="45">
        <v>31209.135483870967</v>
      </c>
      <c r="L66" s="45">
        <v>84267</v>
      </c>
      <c r="M66" s="45">
        <v>66361</v>
      </c>
      <c r="N66" s="45">
        <v>4673.1129032258068</v>
      </c>
      <c r="O66" s="45">
        <v>1580.7096774193549</v>
      </c>
      <c r="P66" s="45">
        <v>20643.3</v>
      </c>
      <c r="Q66" s="45">
        <v>1690.7645161290322</v>
      </c>
      <c r="R66" s="45">
        <v>85</v>
      </c>
      <c r="S66" s="45">
        <v>390929.82903225807</v>
      </c>
      <c r="T66" s="50"/>
      <c r="U66" s="45">
        <v>0</v>
      </c>
      <c r="V66" s="45">
        <v>66251</v>
      </c>
    </row>
    <row r="67" spans="1:22" ht="12">
      <c r="A67" s="44">
        <v>38504</v>
      </c>
      <c r="B67" s="45">
        <v>47161.466666666667</v>
      </c>
      <c r="C67" s="45">
        <v>0</v>
      </c>
      <c r="D67" s="45">
        <v>397.17</v>
      </c>
      <c r="E67" s="45">
        <v>0</v>
      </c>
      <c r="F67" s="45">
        <v>1684.8266666666668</v>
      </c>
      <c r="G67" s="45">
        <v>3042.9433333333336</v>
      </c>
      <c r="H67" s="45">
        <v>14077.94</v>
      </c>
      <c r="I67" s="45">
        <v>49903.32666666666</v>
      </c>
      <c r="J67" s="45">
        <v>57053.333333333336</v>
      </c>
      <c r="K67" s="45">
        <v>30306.166666666668</v>
      </c>
      <c r="L67" s="45">
        <v>87591</v>
      </c>
      <c r="M67" s="45">
        <v>67115</v>
      </c>
      <c r="N67" s="45">
        <v>4701.9333333333334</v>
      </c>
      <c r="O67" s="45">
        <v>1372.9</v>
      </c>
      <c r="P67" s="45">
        <v>20765.033333333333</v>
      </c>
      <c r="Q67" s="45">
        <v>1942.25</v>
      </c>
      <c r="R67" s="45">
        <v>85</v>
      </c>
      <c r="S67" s="45">
        <v>387200.29000000004</v>
      </c>
      <c r="T67" s="50"/>
      <c r="U67" s="45">
        <v>0</v>
      </c>
      <c r="V67" s="45">
        <v>66926</v>
      </c>
    </row>
    <row r="68" spans="1:22" ht="12">
      <c r="A68" s="44">
        <v>38534</v>
      </c>
      <c r="B68" s="45">
        <v>49871.612903225803</v>
      </c>
      <c r="C68" s="45">
        <v>0</v>
      </c>
      <c r="D68" s="45">
        <v>358.40322580645159</v>
      </c>
      <c r="E68" s="45">
        <v>0</v>
      </c>
      <c r="F68" s="45">
        <v>1828.741935483871</v>
      </c>
      <c r="G68" s="45">
        <v>1691.6709677419356</v>
      </c>
      <c r="H68" s="45">
        <v>14053.774193548386</v>
      </c>
      <c r="I68" s="45">
        <v>51552.174193548381</v>
      </c>
      <c r="J68" s="45">
        <v>58489.387096774197</v>
      </c>
      <c r="K68" s="45">
        <v>30381.612903225807</v>
      </c>
      <c r="L68" s="45">
        <v>81125</v>
      </c>
      <c r="M68" s="45">
        <v>70773.838709677424</v>
      </c>
      <c r="N68" s="45">
        <v>4670.322580645161</v>
      </c>
      <c r="O68" s="45">
        <v>1457.4161290322581</v>
      </c>
      <c r="P68" s="45">
        <v>20586.16129032258</v>
      </c>
      <c r="Q68" s="45">
        <v>2090.9516129032259</v>
      </c>
      <c r="R68" s="45">
        <v>85</v>
      </c>
      <c r="S68" s="45">
        <v>389016.06774193555</v>
      </c>
      <c r="T68" s="50"/>
      <c r="U68" s="45">
        <v>0</v>
      </c>
      <c r="V68" s="45">
        <v>70579</v>
      </c>
    </row>
    <row r="69" spans="1:22" ht="12">
      <c r="A69" s="44">
        <v>38565</v>
      </c>
      <c r="B69" s="45">
        <v>46192.93548387097</v>
      </c>
      <c r="C69" s="45">
        <v>0</v>
      </c>
      <c r="D69" s="45">
        <v>388.92903225806447</v>
      </c>
      <c r="E69" s="45">
        <v>0</v>
      </c>
      <c r="F69" s="45">
        <v>2283.7096774193546</v>
      </c>
      <c r="G69" s="45">
        <v>3073.1935483870966</v>
      </c>
      <c r="H69" s="45">
        <v>14296.016129032258</v>
      </c>
      <c r="I69" s="45">
        <v>51389.864516129033</v>
      </c>
      <c r="J69" s="45">
        <v>58938.709677419356</v>
      </c>
      <c r="K69" s="45">
        <v>30583.806451612902</v>
      </c>
      <c r="L69" s="45">
        <v>85160</v>
      </c>
      <c r="M69" s="45">
        <v>71457.290322580651</v>
      </c>
      <c r="N69" s="45">
        <v>4688.322580645161</v>
      </c>
      <c r="O69" s="45">
        <v>1557.016129032258</v>
      </c>
      <c r="P69" s="45">
        <v>21168.83870967742</v>
      </c>
      <c r="Q69" s="45">
        <v>2408.248387096774</v>
      </c>
      <c r="R69" s="45">
        <v>85</v>
      </c>
      <c r="S69" s="45">
        <v>393671.88064516132</v>
      </c>
      <c r="T69" s="50"/>
      <c r="U69" s="45">
        <v>0</v>
      </c>
      <c r="V69" s="45">
        <v>70479</v>
      </c>
    </row>
    <row r="70" spans="1:22" ht="12">
      <c r="A70" s="44">
        <v>38596</v>
      </c>
      <c r="B70" s="45">
        <v>30944.733333333334</v>
      </c>
      <c r="C70" s="45">
        <v>0</v>
      </c>
      <c r="D70" s="45">
        <v>367.2</v>
      </c>
      <c r="E70" s="45">
        <v>0</v>
      </c>
      <c r="F70" s="45">
        <v>2516.0233333333331</v>
      </c>
      <c r="G70" s="45">
        <v>2974.3866666666668</v>
      </c>
      <c r="H70" s="45">
        <v>14406.903333333332</v>
      </c>
      <c r="I70" s="45">
        <v>51825.599999999999</v>
      </c>
      <c r="J70" s="45">
        <v>60274.226666666669</v>
      </c>
      <c r="K70" s="45">
        <v>30688.48</v>
      </c>
      <c r="L70" s="45">
        <v>86013</v>
      </c>
      <c r="M70" s="45">
        <v>69303.986666666664</v>
      </c>
      <c r="N70" s="45">
        <v>4440.09</v>
      </c>
      <c r="O70" s="45">
        <v>1548.8333333333333</v>
      </c>
      <c r="P70" s="45">
        <v>21893.52</v>
      </c>
      <c r="Q70" s="45">
        <v>2363.2366666666667</v>
      </c>
      <c r="R70" s="45">
        <v>85</v>
      </c>
      <c r="S70" s="45">
        <v>379645.22000000009</v>
      </c>
      <c r="T70" s="50"/>
      <c r="U70" s="45">
        <v>0</v>
      </c>
      <c r="V70" s="45">
        <v>69224</v>
      </c>
    </row>
    <row r="71" spans="1:22" ht="12">
      <c r="A71" s="44">
        <v>38626</v>
      </c>
      <c r="B71" s="45">
        <v>42506.806451612902</v>
      </c>
      <c r="C71" s="45">
        <v>0</v>
      </c>
      <c r="D71" s="45">
        <v>338.58064516129031</v>
      </c>
      <c r="E71" s="45">
        <v>0</v>
      </c>
      <c r="F71" s="45">
        <v>2612.6451612903224</v>
      </c>
      <c r="G71" s="45">
        <v>2969.9032258064517</v>
      </c>
      <c r="H71" s="45">
        <v>14525.741935483871</v>
      </c>
      <c r="I71" s="45">
        <v>51386.854838709674</v>
      </c>
      <c r="J71" s="45">
        <v>60932.364516129033</v>
      </c>
      <c r="K71" s="45">
        <v>30253.309677419355</v>
      </c>
      <c r="L71" s="45">
        <v>101578</v>
      </c>
      <c r="M71" s="45">
        <v>70578</v>
      </c>
      <c r="N71" s="45">
        <v>4569.5032258064521</v>
      </c>
      <c r="O71" s="45">
        <v>1580.9032258064517</v>
      </c>
      <c r="P71" s="45">
        <v>21425.038709677418</v>
      </c>
      <c r="Q71" s="45">
        <v>2343.4096774193549</v>
      </c>
      <c r="R71" s="45">
        <v>85</v>
      </c>
      <c r="S71" s="45">
        <v>407686.06129032257</v>
      </c>
      <c r="T71" s="50"/>
      <c r="U71" s="45">
        <v>0</v>
      </c>
      <c r="V71" s="45">
        <v>72528</v>
      </c>
    </row>
    <row r="72" spans="1:22" ht="12">
      <c r="A72" s="44">
        <v>38657</v>
      </c>
      <c r="B72" s="45">
        <v>54736.9</v>
      </c>
      <c r="C72" s="45">
        <v>0</v>
      </c>
      <c r="D72" s="45">
        <v>348.9</v>
      </c>
      <c r="E72" s="45">
        <v>0</v>
      </c>
      <c r="F72" s="45">
        <v>2952.1</v>
      </c>
      <c r="G72" s="45">
        <v>3090.1766666666667</v>
      </c>
      <c r="H72" s="45">
        <v>14680.43</v>
      </c>
      <c r="I72" s="45">
        <v>55371.67333333334</v>
      </c>
      <c r="J72" s="45">
        <v>61159.1</v>
      </c>
      <c r="K72" s="45">
        <v>30426.42666666667</v>
      </c>
      <c r="L72" s="45">
        <v>105800</v>
      </c>
      <c r="M72" s="45">
        <v>71489</v>
      </c>
      <c r="N72" s="45">
        <v>4566.8999999999996</v>
      </c>
      <c r="O72" s="45">
        <v>1478.0233333333333</v>
      </c>
      <c r="P72" s="45">
        <v>20954.116666666665</v>
      </c>
      <c r="Q72" s="45">
        <v>2380.15</v>
      </c>
      <c r="R72" s="45">
        <v>85</v>
      </c>
      <c r="S72" s="45">
        <v>429518.89666666667</v>
      </c>
      <c r="T72" s="50"/>
      <c r="U72" s="45">
        <v>0</v>
      </c>
      <c r="V72" s="45">
        <v>75388</v>
      </c>
    </row>
    <row r="73" spans="1:22" ht="12">
      <c r="A73" s="44">
        <v>38687</v>
      </c>
      <c r="B73" s="45">
        <v>59474.387096774197</v>
      </c>
      <c r="C73" s="45">
        <v>0</v>
      </c>
      <c r="D73" s="45">
        <v>342.67741935483872</v>
      </c>
      <c r="E73" s="45">
        <v>0</v>
      </c>
      <c r="F73" s="45">
        <v>3002.3774193548388</v>
      </c>
      <c r="G73" s="45">
        <v>3085.3354838709674</v>
      </c>
      <c r="H73" s="45">
        <v>14980.1</v>
      </c>
      <c r="I73" s="45">
        <v>53585.490322580648</v>
      </c>
      <c r="J73" s="45">
        <v>61454.512903225805</v>
      </c>
      <c r="K73" s="45">
        <v>30508.206451612903</v>
      </c>
      <c r="L73" s="45">
        <v>110866</v>
      </c>
      <c r="M73" s="45">
        <v>72953</v>
      </c>
      <c r="N73" s="45">
        <v>4537.5161290322585</v>
      </c>
      <c r="O73" s="45">
        <v>1493.9354838709678</v>
      </c>
      <c r="P73" s="45">
        <v>21881.954838709677</v>
      </c>
      <c r="Q73" s="45">
        <v>2381.8129032258062</v>
      </c>
      <c r="R73" s="45">
        <v>85</v>
      </c>
      <c r="S73" s="45">
        <v>440632.30645161291</v>
      </c>
      <c r="T73" s="50"/>
      <c r="U73" s="45">
        <v>0</v>
      </c>
      <c r="V73" s="45">
        <v>77186</v>
      </c>
    </row>
    <row r="74" spans="1:22" ht="12">
      <c r="A74" s="44">
        <v>38718</v>
      </c>
      <c r="B74" s="45">
        <v>48873.548387096773</v>
      </c>
      <c r="C74" s="45">
        <v>0</v>
      </c>
      <c r="D74" s="45">
        <v>335.88106451612902</v>
      </c>
      <c r="E74" s="45">
        <v>0</v>
      </c>
      <c r="F74" s="45">
        <v>3190.206451612903</v>
      </c>
      <c r="G74" s="45">
        <v>3026.5322580645161</v>
      </c>
      <c r="H74" s="45">
        <v>15251.52258064516</v>
      </c>
      <c r="I74" s="45">
        <v>54411.287096774198</v>
      </c>
      <c r="J74" s="45">
        <v>58927.129032258068</v>
      </c>
      <c r="K74" s="45">
        <v>31237.419354838708</v>
      </c>
      <c r="L74" s="45">
        <v>109166.91858678956</v>
      </c>
      <c r="M74" s="45">
        <v>71196.622580645155</v>
      </c>
      <c r="N74" s="45">
        <v>4487.203225806451</v>
      </c>
      <c r="O74" s="45">
        <v>1437.5838709677419</v>
      </c>
      <c r="P74" s="45">
        <v>22206.967741935481</v>
      </c>
      <c r="Q74" s="45">
        <v>2359.5935483870967</v>
      </c>
      <c r="R74" s="45">
        <v>100</v>
      </c>
      <c r="S74" s="45">
        <v>426208.41578033793</v>
      </c>
      <c r="T74" s="50"/>
      <c r="U74" s="45">
        <v>0</v>
      </c>
      <c r="V74" s="45">
        <v>75091.899999999994</v>
      </c>
    </row>
    <row r="75" spans="1:22" ht="12">
      <c r="A75" s="44">
        <v>38749</v>
      </c>
      <c r="B75" s="45">
        <v>49182.75</v>
      </c>
      <c r="C75" s="45">
        <v>0</v>
      </c>
      <c r="D75" s="45">
        <v>363.37046428571426</v>
      </c>
      <c r="E75" s="45">
        <v>0</v>
      </c>
      <c r="F75" s="45">
        <v>3359.8392857142858</v>
      </c>
      <c r="G75" s="45">
        <v>2918.0785714285712</v>
      </c>
      <c r="H75" s="45">
        <v>15114.817857142858</v>
      </c>
      <c r="I75" s="45">
        <v>54504.785714285717</v>
      </c>
      <c r="J75" s="45">
        <v>58810.153571428571</v>
      </c>
      <c r="K75" s="45">
        <v>30850.682142857142</v>
      </c>
      <c r="L75" s="45">
        <v>93479.980158730148</v>
      </c>
      <c r="M75" s="45">
        <v>70979.635714285716</v>
      </c>
      <c r="N75" s="45">
        <v>4581.8928571428569</v>
      </c>
      <c r="O75" s="45">
        <v>1439.3571428571429</v>
      </c>
      <c r="P75" s="45">
        <v>22904.417857142857</v>
      </c>
      <c r="Q75" s="45">
        <v>2329.0214285714287</v>
      </c>
      <c r="R75" s="45">
        <v>100</v>
      </c>
      <c r="S75" s="45">
        <v>410918.78276587301</v>
      </c>
      <c r="T75" s="50"/>
      <c r="U75" s="45">
        <v>0</v>
      </c>
      <c r="V75" s="45">
        <v>74043.899999999994</v>
      </c>
    </row>
    <row r="76" spans="1:22" ht="12">
      <c r="A76" s="44">
        <v>38777</v>
      </c>
      <c r="B76" s="45">
        <v>53732.322580645159</v>
      </c>
      <c r="C76" s="45">
        <v>0</v>
      </c>
      <c r="D76" s="45">
        <v>383.30019354838709</v>
      </c>
      <c r="E76" s="45">
        <v>0</v>
      </c>
      <c r="F76" s="45">
        <v>3494.4354838709678</v>
      </c>
      <c r="G76" s="45">
        <v>3016.6096774193547</v>
      </c>
      <c r="H76" s="45">
        <v>15270</v>
      </c>
      <c r="I76" s="45">
        <v>53799.396774193556</v>
      </c>
      <c r="J76" s="45">
        <v>58776.067741935483</v>
      </c>
      <c r="K76" s="45">
        <v>30225.83870967742</v>
      </c>
      <c r="L76" s="45">
        <v>82062.387096774197</v>
      </c>
      <c r="M76" s="45">
        <v>71250.519354838718</v>
      </c>
      <c r="N76" s="45">
        <v>4415.8709677419356</v>
      </c>
      <c r="O76" s="45">
        <v>1449.6290322580646</v>
      </c>
      <c r="P76" s="45">
        <v>22312.664516129033</v>
      </c>
      <c r="Q76" s="45">
        <v>1857.0612903225806</v>
      </c>
      <c r="R76" s="45">
        <v>100</v>
      </c>
      <c r="S76" s="45">
        <v>402146.10341935483</v>
      </c>
      <c r="T76" s="50"/>
      <c r="U76" s="45">
        <v>0</v>
      </c>
      <c r="V76" s="45">
        <v>75921</v>
      </c>
    </row>
    <row r="77" spans="1:22" ht="12">
      <c r="A77" s="44">
        <v>38808</v>
      </c>
      <c r="B77" s="45">
        <v>47534.26666666667</v>
      </c>
      <c r="C77" s="45">
        <v>0</v>
      </c>
      <c r="D77" s="45">
        <v>334.89886666666666</v>
      </c>
      <c r="E77" s="45">
        <v>0</v>
      </c>
      <c r="F77" s="45">
        <v>3130.25</v>
      </c>
      <c r="G77" s="45">
        <v>3016.4633333333331</v>
      </c>
      <c r="H77" s="45">
        <v>14276.75</v>
      </c>
      <c r="I77" s="45">
        <v>51518.26</v>
      </c>
      <c r="J77" s="45">
        <v>57810.826666666668</v>
      </c>
      <c r="K77" s="45">
        <v>29274.433333333334</v>
      </c>
      <c r="L77" s="45">
        <v>104222.27460317461</v>
      </c>
      <c r="M77" s="45">
        <v>73928.55</v>
      </c>
      <c r="N77" s="45">
        <v>4429.086666666667</v>
      </c>
      <c r="O77" s="45">
        <v>1485.7866666666666</v>
      </c>
      <c r="P77" s="45">
        <v>22577.07</v>
      </c>
      <c r="Q77" s="45">
        <v>1582.1166666666666</v>
      </c>
      <c r="R77" s="45">
        <v>100</v>
      </c>
      <c r="S77" s="45">
        <v>415221.03346984123</v>
      </c>
      <c r="T77" s="50"/>
      <c r="U77" s="45">
        <v>0</v>
      </c>
      <c r="V77" s="45">
        <v>77517.2</v>
      </c>
    </row>
    <row r="78" spans="1:22" ht="12">
      <c r="A78" s="44">
        <v>38838</v>
      </c>
      <c r="B78" s="45">
        <v>41771.516129032258</v>
      </c>
      <c r="C78" s="45">
        <v>0</v>
      </c>
      <c r="D78" s="45">
        <v>390.57635483870968</v>
      </c>
      <c r="E78" s="45">
        <v>0</v>
      </c>
      <c r="F78" s="45">
        <v>3226.1870967741938</v>
      </c>
      <c r="G78" s="45">
        <v>2973.3419354838711</v>
      </c>
      <c r="H78" s="45">
        <v>14209.593548387098</v>
      </c>
      <c r="I78" s="45">
        <v>50505.93548387097</v>
      </c>
      <c r="J78" s="45">
        <v>56096.309677419355</v>
      </c>
      <c r="K78" s="45">
        <v>28757.84193548387</v>
      </c>
      <c r="L78" s="45">
        <v>90237.646185355858</v>
      </c>
      <c r="M78" s="45">
        <v>72246.364516129033</v>
      </c>
      <c r="N78" s="45">
        <v>4610.2451612903224</v>
      </c>
      <c r="O78" s="45">
        <v>1475.4709677419355</v>
      </c>
      <c r="P78" s="45">
        <v>21810.990322580645</v>
      </c>
      <c r="Q78" s="45">
        <v>1605.258064516129</v>
      </c>
      <c r="R78" s="45">
        <v>100</v>
      </c>
      <c r="S78" s="45">
        <v>390017.27737890417</v>
      </c>
      <c r="T78" s="50"/>
      <c r="U78" s="45">
        <v>0</v>
      </c>
      <c r="V78" s="45">
        <v>75865</v>
      </c>
    </row>
    <row r="79" spans="1:22" ht="12">
      <c r="A79" s="44">
        <v>38869</v>
      </c>
      <c r="B79" s="45">
        <v>43749.76666666667</v>
      </c>
      <c r="C79" s="45">
        <v>0</v>
      </c>
      <c r="D79" s="45">
        <v>380.0994</v>
      </c>
      <c r="E79" s="45">
        <v>0</v>
      </c>
      <c r="F79" s="45">
        <v>3252.4333333333334</v>
      </c>
      <c r="G79" s="45">
        <v>3010.17</v>
      </c>
      <c r="H79" s="45">
        <v>14406.88</v>
      </c>
      <c r="I79" s="45">
        <v>51353.436666666668</v>
      </c>
      <c r="J79" s="45">
        <v>54657.83666666667</v>
      </c>
      <c r="K79" s="45">
        <v>28392.41</v>
      </c>
      <c r="L79" s="45">
        <v>80377.507936507929</v>
      </c>
      <c r="M79" s="45">
        <v>76590.58</v>
      </c>
      <c r="N79" s="45">
        <v>4622.5566666666673</v>
      </c>
      <c r="O79" s="45">
        <v>1459.2366666666667</v>
      </c>
      <c r="P79" s="45">
        <v>21069.036666666667</v>
      </c>
      <c r="Q79" s="45">
        <v>1713.5933333333335</v>
      </c>
      <c r="R79" s="45">
        <v>100</v>
      </c>
      <c r="S79" s="45">
        <v>385135.54400317458</v>
      </c>
      <c r="T79" s="50"/>
      <c r="U79" s="45">
        <v>0</v>
      </c>
      <c r="V79" s="45">
        <v>81348</v>
      </c>
    </row>
    <row r="80" spans="1:22" ht="12">
      <c r="A80" s="44">
        <v>38899</v>
      </c>
      <c r="B80" s="45">
        <v>47518.548387096773</v>
      </c>
      <c r="C80" s="45">
        <v>0</v>
      </c>
      <c r="D80" s="45">
        <v>325.89835483870968</v>
      </c>
      <c r="E80" s="45">
        <v>0</v>
      </c>
      <c r="F80" s="45">
        <v>3346.1774193548385</v>
      </c>
      <c r="G80" s="45">
        <v>3011.6548387096777</v>
      </c>
      <c r="H80" s="45">
        <v>14737.064516129032</v>
      </c>
      <c r="I80" s="45">
        <v>52637.625806451615</v>
      </c>
      <c r="J80" s="45">
        <v>56188.932258064517</v>
      </c>
      <c r="K80" s="45">
        <v>28601.235483870969</v>
      </c>
      <c r="L80" s="45">
        <v>96649.318484382995</v>
      </c>
      <c r="M80" s="45">
        <v>75915.222580645161</v>
      </c>
      <c r="N80" s="45">
        <v>4474.9838709677415</v>
      </c>
      <c r="O80" s="45">
        <v>1407.9290322580646</v>
      </c>
      <c r="P80" s="45">
        <v>21840.083870967741</v>
      </c>
      <c r="Q80" s="45">
        <v>2320.1677419354837</v>
      </c>
      <c r="R80" s="45">
        <v>100</v>
      </c>
      <c r="S80" s="45">
        <v>409074.84264567331</v>
      </c>
      <c r="T80" s="50"/>
      <c r="U80" s="45">
        <v>0</v>
      </c>
      <c r="V80" s="45">
        <v>80996.7</v>
      </c>
    </row>
    <row r="81" spans="1:22" ht="12">
      <c r="A81" s="44">
        <v>38930</v>
      </c>
      <c r="B81" s="45">
        <v>38509.870967741932</v>
      </c>
      <c r="C81" s="45">
        <v>0</v>
      </c>
      <c r="D81" s="45">
        <v>372.93725806451613</v>
      </c>
      <c r="E81" s="45">
        <v>0</v>
      </c>
      <c r="F81" s="45">
        <v>3480.8161290322582</v>
      </c>
      <c r="G81" s="45">
        <v>3045.8806451612904</v>
      </c>
      <c r="H81" s="45">
        <v>15015.583870967743</v>
      </c>
      <c r="I81" s="45">
        <v>53330.787096774191</v>
      </c>
      <c r="J81" s="45">
        <v>57118.225806451614</v>
      </c>
      <c r="K81" s="45">
        <v>28849.119354838709</v>
      </c>
      <c r="L81" s="45">
        <v>113617.43266769074</v>
      </c>
      <c r="M81" s="45">
        <v>76602.109677419357</v>
      </c>
      <c r="N81" s="45">
        <v>4534.2741935483873</v>
      </c>
      <c r="O81" s="45">
        <v>1568.3612903225805</v>
      </c>
      <c r="P81" s="45">
        <v>21279</v>
      </c>
      <c r="Q81" s="45">
        <v>2182.1838709677418</v>
      </c>
      <c r="R81" s="45">
        <v>100</v>
      </c>
      <c r="S81" s="45">
        <v>419606.58282898105</v>
      </c>
      <c r="T81" s="50"/>
      <c r="U81" s="45">
        <v>0</v>
      </c>
      <c r="V81" s="45">
        <v>79525.8</v>
      </c>
    </row>
    <row r="82" spans="1:22" ht="12">
      <c r="A82" s="44">
        <v>38961</v>
      </c>
      <c r="B82" s="45">
        <v>43905.933333333334</v>
      </c>
      <c r="C82" s="45">
        <v>0</v>
      </c>
      <c r="D82" s="45">
        <v>316.02946666666668</v>
      </c>
      <c r="E82" s="45">
        <v>0</v>
      </c>
      <c r="F82" s="45">
        <v>3484.5466666666666</v>
      </c>
      <c r="G82" s="45">
        <v>2996.75</v>
      </c>
      <c r="H82" s="45">
        <v>15499.15</v>
      </c>
      <c r="I82" s="45">
        <v>52233.936666666668</v>
      </c>
      <c r="J82" s="45">
        <v>56184.533333333333</v>
      </c>
      <c r="K82" s="45">
        <v>28683.98</v>
      </c>
      <c r="L82" s="45">
        <v>116769.57619047619</v>
      </c>
      <c r="M82" s="45">
        <v>76741.83666666667</v>
      </c>
      <c r="N82" s="45">
        <v>4870.05</v>
      </c>
      <c r="O82" s="45">
        <v>1440.3066666666666</v>
      </c>
      <c r="P82" s="45">
        <v>21869.57</v>
      </c>
      <c r="Q82" s="45">
        <v>1713.8433333333335</v>
      </c>
      <c r="R82" s="45">
        <v>100</v>
      </c>
      <c r="S82" s="45">
        <v>426810.04232380952</v>
      </c>
      <c r="T82" s="50"/>
      <c r="U82" s="45">
        <v>0</v>
      </c>
      <c r="V82" s="45">
        <v>80789.399999999994</v>
      </c>
    </row>
    <row r="83" spans="1:22" ht="12">
      <c r="A83" s="44">
        <v>38991</v>
      </c>
      <c r="B83" s="45">
        <v>44381.483870967742</v>
      </c>
      <c r="C83" s="45">
        <v>0</v>
      </c>
      <c r="D83" s="45">
        <v>314.51096774193547</v>
      </c>
      <c r="E83" s="45">
        <v>0</v>
      </c>
      <c r="F83" s="45">
        <v>3545.5064516129032</v>
      </c>
      <c r="G83" s="45">
        <v>2506.5870967741935</v>
      </c>
      <c r="H83" s="45">
        <v>16139.574193548387</v>
      </c>
      <c r="I83" s="45">
        <v>53726.919354838712</v>
      </c>
      <c r="J83" s="45">
        <v>57396.351612903221</v>
      </c>
      <c r="K83" s="45">
        <v>29045.393548387096</v>
      </c>
      <c r="L83" s="45">
        <v>123354.28008192523</v>
      </c>
      <c r="M83" s="45">
        <v>73831.929032258064</v>
      </c>
      <c r="N83" s="45">
        <v>4411.4903225806456</v>
      </c>
      <c r="O83" s="45">
        <v>1433.2129032258065</v>
      </c>
      <c r="P83" s="45">
        <v>22796.080645161292</v>
      </c>
      <c r="Q83" s="45">
        <v>2049.8935483870969</v>
      </c>
      <c r="R83" s="45">
        <v>100</v>
      </c>
      <c r="S83" s="45">
        <v>435033.21363031224</v>
      </c>
      <c r="T83" s="50"/>
      <c r="U83" s="45">
        <v>0</v>
      </c>
      <c r="V83" s="45">
        <v>77822.600000000006</v>
      </c>
    </row>
    <row r="84" spans="1:22" ht="12">
      <c r="A84" s="44">
        <v>39022</v>
      </c>
      <c r="B84" s="45">
        <v>54694.23333333333</v>
      </c>
      <c r="C84" s="45">
        <v>0</v>
      </c>
      <c r="D84" s="45">
        <v>306.46366666666665</v>
      </c>
      <c r="E84" s="45">
        <v>0</v>
      </c>
      <c r="F84" s="45">
        <v>3539.02</v>
      </c>
      <c r="G84" s="45">
        <v>2955.6200000000003</v>
      </c>
      <c r="H84" s="45">
        <v>16304.276666666667</v>
      </c>
      <c r="I84" s="45">
        <v>52460.62</v>
      </c>
      <c r="J84" s="45">
        <v>56185.07</v>
      </c>
      <c r="K84" s="45">
        <v>28040.123333333333</v>
      </c>
      <c r="L84" s="45">
        <v>116139.12063492063</v>
      </c>
      <c r="M84" s="45">
        <v>78152.97</v>
      </c>
      <c r="N84" s="45">
        <v>4248.12</v>
      </c>
      <c r="O84" s="45">
        <v>1377.08</v>
      </c>
      <c r="P84" s="45">
        <v>22098.256666666664</v>
      </c>
      <c r="Q84" s="45">
        <v>1662.7733333333333</v>
      </c>
      <c r="R84" s="45">
        <v>100</v>
      </c>
      <c r="S84" s="45">
        <v>438263.74763492064</v>
      </c>
      <c r="T84" s="50"/>
      <c r="U84" s="45">
        <v>0</v>
      </c>
      <c r="V84" s="45">
        <v>82062.399999999994</v>
      </c>
    </row>
    <row r="85" spans="1:22" ht="12">
      <c r="A85" s="44">
        <v>39052</v>
      </c>
      <c r="B85" s="45">
        <v>65501.677419354841</v>
      </c>
      <c r="C85" s="45">
        <v>0</v>
      </c>
      <c r="D85" s="45">
        <v>287.55029032258062</v>
      </c>
      <c r="E85" s="45">
        <v>0</v>
      </c>
      <c r="F85" s="45">
        <v>3728.5225806451613</v>
      </c>
      <c r="G85" s="45">
        <v>3117.7903225806454</v>
      </c>
      <c r="H85" s="45">
        <v>16520.090322580643</v>
      </c>
      <c r="I85" s="45">
        <v>53397.154838709677</v>
      </c>
      <c r="J85" s="45">
        <v>57726.10967741935</v>
      </c>
      <c r="K85" s="45">
        <v>28022.103225806452</v>
      </c>
      <c r="L85" s="45">
        <v>111778.62058371736</v>
      </c>
      <c r="M85" s="45">
        <v>75455.50322580646</v>
      </c>
      <c r="N85" s="45">
        <v>4393.8258064516131</v>
      </c>
      <c r="O85" s="45">
        <v>1369.1483870967741</v>
      </c>
      <c r="P85" s="45">
        <v>22845.567741935487</v>
      </c>
      <c r="Q85" s="45">
        <v>1585.8290322580644</v>
      </c>
      <c r="R85" s="45">
        <v>100</v>
      </c>
      <c r="S85" s="45">
        <v>445829.49345468514</v>
      </c>
      <c r="T85" s="50"/>
      <c r="U85" s="45">
        <v>0</v>
      </c>
      <c r="V85" s="45">
        <v>80770.3</v>
      </c>
    </row>
    <row r="86" spans="1:22" ht="12">
      <c r="A86" s="44">
        <v>39083</v>
      </c>
      <c r="B86" s="45">
        <v>56237.096774193546</v>
      </c>
      <c r="C86" s="45">
        <v>0</v>
      </c>
      <c r="D86" s="45">
        <v>284.04009677419356</v>
      </c>
      <c r="E86" s="45">
        <v>0</v>
      </c>
      <c r="F86" s="45">
        <v>3672.6709677419358</v>
      </c>
      <c r="G86" s="45">
        <v>2955.3645161290324</v>
      </c>
      <c r="H86" s="45">
        <v>16319.774193548386</v>
      </c>
      <c r="I86" s="45">
        <v>51029.948387096774</v>
      </c>
      <c r="J86" s="45">
        <v>56783.332258064518</v>
      </c>
      <c r="K86" s="45">
        <v>28778.170967741939</v>
      </c>
      <c r="L86" s="45">
        <v>100498.37839221711</v>
      </c>
      <c r="M86" s="45">
        <v>75280.267741935473</v>
      </c>
      <c r="N86" s="45">
        <v>4226.8354838709674</v>
      </c>
      <c r="O86" s="45">
        <v>1376.316129032258</v>
      </c>
      <c r="P86" s="45">
        <v>22608.354838709678</v>
      </c>
      <c r="Q86" s="45">
        <v>1757.0322580645161</v>
      </c>
      <c r="R86" s="45">
        <v>90</v>
      </c>
      <c r="S86" s="45">
        <v>421897.58300512034</v>
      </c>
      <c r="T86" s="50"/>
      <c r="U86" s="45">
        <v>0</v>
      </c>
      <c r="V86" s="45">
        <v>79346.5</v>
      </c>
    </row>
    <row r="87" spans="1:22" ht="12">
      <c r="A87" s="44">
        <v>39114</v>
      </c>
      <c r="B87" s="45">
        <v>51255.964285714283</v>
      </c>
      <c r="C87" s="45">
        <v>0</v>
      </c>
      <c r="D87" s="45">
        <v>298.87060714285718</v>
      </c>
      <c r="E87" s="45">
        <v>2.0357142857142856</v>
      </c>
      <c r="F87" s="45">
        <v>3653.3464285714285</v>
      </c>
      <c r="G87" s="45">
        <v>2986.9035714285715</v>
      </c>
      <c r="H87" s="45">
        <v>16152.585714285715</v>
      </c>
      <c r="I87" s="45">
        <v>51443.214285714283</v>
      </c>
      <c r="J87" s="45">
        <v>56942.903571428571</v>
      </c>
      <c r="K87" s="45">
        <v>28770.789285714283</v>
      </c>
      <c r="L87" s="45">
        <v>111547.12301587302</v>
      </c>
      <c r="M87" s="45">
        <v>77142.528571428571</v>
      </c>
      <c r="N87" s="45">
        <v>4258.6678571428574</v>
      </c>
      <c r="O87" s="45">
        <v>1442.7821428571426</v>
      </c>
      <c r="P87" s="45">
        <v>22729.092857142859</v>
      </c>
      <c r="Q87" s="45">
        <v>1821.7285714285715</v>
      </c>
      <c r="R87" s="45">
        <v>90</v>
      </c>
      <c r="S87" s="45">
        <v>430538.53648015868</v>
      </c>
      <c r="T87" s="50"/>
      <c r="U87" s="45">
        <v>0</v>
      </c>
      <c r="V87" s="45">
        <v>80200.800000000003</v>
      </c>
    </row>
    <row r="88" spans="1:22" ht="12">
      <c r="A88" s="44">
        <v>39142</v>
      </c>
      <c r="B88" s="45">
        <v>61303.967741935485</v>
      </c>
      <c r="C88" s="45">
        <v>0</v>
      </c>
      <c r="D88" s="45">
        <v>329.52712903225807</v>
      </c>
      <c r="E88" s="45">
        <v>3.1483870967741932</v>
      </c>
      <c r="F88" s="45">
        <v>3675.7741935483873</v>
      </c>
      <c r="G88" s="45">
        <v>2848.8645161290324</v>
      </c>
      <c r="H88" s="45">
        <v>16291.554838709677</v>
      </c>
      <c r="I88" s="45">
        <v>52806.074193548389</v>
      </c>
      <c r="J88" s="45">
        <v>56265.196774193551</v>
      </c>
      <c r="K88" s="45">
        <v>28966.719354838711</v>
      </c>
      <c r="L88" s="45">
        <v>123934.67229902714</v>
      </c>
      <c r="M88" s="45">
        <v>75745.216129032269</v>
      </c>
      <c r="N88" s="45">
        <v>4289.5258064516129</v>
      </c>
      <c r="O88" s="45">
        <v>1431.7870967741935</v>
      </c>
      <c r="P88" s="45">
        <v>23099.932258064517</v>
      </c>
      <c r="Q88" s="45">
        <v>1821.7161290322579</v>
      </c>
      <c r="R88" s="45">
        <v>90</v>
      </c>
      <c r="S88" s="45">
        <v>452903.67684741423</v>
      </c>
      <c r="T88" s="50"/>
      <c r="U88" s="45">
        <v>0</v>
      </c>
      <c r="V88" s="45">
        <v>81625.600000000006</v>
      </c>
    </row>
    <row r="89" spans="1:22" ht="12">
      <c r="A89" s="44">
        <v>39173</v>
      </c>
      <c r="B89" s="45">
        <v>68055.833333333328</v>
      </c>
      <c r="C89" s="45">
        <v>0</v>
      </c>
      <c r="D89" s="45">
        <v>317.57456666666661</v>
      </c>
      <c r="E89" s="45">
        <v>4.1066666666666665</v>
      </c>
      <c r="F89" s="45">
        <v>3550.51</v>
      </c>
      <c r="G89" s="45">
        <v>2849.04</v>
      </c>
      <c r="H89" s="45">
        <v>15832.23</v>
      </c>
      <c r="I89" s="45">
        <v>50710.793333333328</v>
      </c>
      <c r="J89" s="45">
        <v>55279.056666666664</v>
      </c>
      <c r="K89" s="45">
        <v>28362.496666666666</v>
      </c>
      <c r="L89" s="45">
        <v>107884.25238095238</v>
      </c>
      <c r="M89" s="45">
        <v>72086.626666666663</v>
      </c>
      <c r="N89" s="45">
        <v>4096.376666666667</v>
      </c>
      <c r="O89" s="45">
        <v>1448.67</v>
      </c>
      <c r="P89" s="45">
        <v>22799.603333333336</v>
      </c>
      <c r="Q89" s="45">
        <v>1996.78</v>
      </c>
      <c r="R89" s="45">
        <v>90</v>
      </c>
      <c r="S89" s="45">
        <v>435363.95028095238</v>
      </c>
      <c r="T89" s="50"/>
      <c r="U89" s="45">
        <v>0</v>
      </c>
      <c r="V89" s="45">
        <v>79759</v>
      </c>
    </row>
    <row r="90" spans="1:22" ht="12">
      <c r="A90" s="44">
        <v>39203</v>
      </c>
      <c r="B90" s="45">
        <v>67836.774193548394</v>
      </c>
      <c r="C90" s="45">
        <v>0</v>
      </c>
      <c r="D90" s="45">
        <v>322.71380645161292</v>
      </c>
      <c r="E90" s="45">
        <v>3.6419354838709679</v>
      </c>
      <c r="F90" s="45">
        <v>3419.4677419354839</v>
      </c>
      <c r="G90" s="45">
        <v>2783.4451612903226</v>
      </c>
      <c r="H90" s="45">
        <v>15541.116129032258</v>
      </c>
      <c r="I90" s="45">
        <v>50857.974193548391</v>
      </c>
      <c r="J90" s="45">
        <v>54252.245161290324</v>
      </c>
      <c r="K90" s="45">
        <v>28055.164516129033</v>
      </c>
      <c r="L90" s="45">
        <v>97908.080901177673</v>
      </c>
      <c r="M90" s="45">
        <v>75657.680645161294</v>
      </c>
      <c r="N90" s="45">
        <v>3773.3741935483872</v>
      </c>
      <c r="O90" s="45">
        <v>1286.8225806451612</v>
      </c>
      <c r="P90" s="45">
        <v>22637.903225806451</v>
      </c>
      <c r="Q90" s="45">
        <v>2191.8967741935485</v>
      </c>
      <c r="R90" s="45">
        <v>90</v>
      </c>
      <c r="S90" s="45">
        <v>426618.30115924223</v>
      </c>
      <c r="T90" s="50"/>
      <c r="U90" s="45">
        <v>0</v>
      </c>
      <c r="V90" s="45">
        <v>82157.2</v>
      </c>
    </row>
    <row r="91" spans="1:22" ht="12">
      <c r="A91" s="44">
        <v>39234</v>
      </c>
      <c r="B91" s="45">
        <v>59938.8</v>
      </c>
      <c r="C91" s="45">
        <v>0</v>
      </c>
      <c r="D91" s="45">
        <v>340.42756666666662</v>
      </c>
      <c r="E91" s="45">
        <v>3.9266666666666667</v>
      </c>
      <c r="F91" s="45">
        <v>3312.9166666666665</v>
      </c>
      <c r="G91" s="45">
        <v>2796.9333333333334</v>
      </c>
      <c r="H91" s="45">
        <v>15686.076666666666</v>
      </c>
      <c r="I91" s="45">
        <v>50503.706666666665</v>
      </c>
      <c r="J91" s="45">
        <v>53202.83</v>
      </c>
      <c r="K91" s="45">
        <v>27842.85</v>
      </c>
      <c r="L91" s="45">
        <v>89496.976190476198</v>
      </c>
      <c r="M91" s="45">
        <v>81812.883333333331</v>
      </c>
      <c r="N91" s="45">
        <v>4311.0266666666666</v>
      </c>
      <c r="O91" s="45">
        <v>1396.686666666667</v>
      </c>
      <c r="P91" s="45">
        <v>21768.5</v>
      </c>
      <c r="Q91" s="45">
        <v>1949.6266666666668</v>
      </c>
      <c r="R91" s="45">
        <v>90</v>
      </c>
      <c r="S91" s="45">
        <v>414454.16709047614</v>
      </c>
      <c r="T91" s="50"/>
      <c r="U91" s="45">
        <v>0</v>
      </c>
      <c r="V91" s="45">
        <v>84900.2</v>
      </c>
    </row>
    <row r="92" spans="1:22" ht="12">
      <c r="A92" s="44">
        <v>39264</v>
      </c>
      <c r="B92" s="45">
        <v>57508.032258064515</v>
      </c>
      <c r="C92" s="45">
        <v>0</v>
      </c>
      <c r="D92" s="45">
        <v>304.52767741935486</v>
      </c>
      <c r="E92" s="45">
        <v>4.5516129032258066</v>
      </c>
      <c r="F92" s="45">
        <v>3292.6290322580644</v>
      </c>
      <c r="G92" s="45">
        <v>2828.5870967741935</v>
      </c>
      <c r="H92" s="45">
        <v>16157.080645161288</v>
      </c>
      <c r="I92" s="45">
        <v>50918.509677419359</v>
      </c>
      <c r="J92" s="45">
        <v>53443.870967741932</v>
      </c>
      <c r="K92" s="45">
        <v>28033.354838709678</v>
      </c>
      <c r="L92" s="45">
        <v>105298.3425499232</v>
      </c>
      <c r="M92" s="45">
        <v>82897.151612903239</v>
      </c>
      <c r="N92" s="45">
        <v>4105.7225806451615</v>
      </c>
      <c r="O92" s="45">
        <v>1348.8516129032259</v>
      </c>
      <c r="P92" s="45">
        <v>22245.16129032258</v>
      </c>
      <c r="Q92" s="45">
        <v>1829.3580645161289</v>
      </c>
      <c r="R92" s="45">
        <v>90</v>
      </c>
      <c r="S92" s="45">
        <v>430305.7315176652</v>
      </c>
      <c r="T92" s="50"/>
      <c r="U92" s="45">
        <v>0</v>
      </c>
      <c r="V92" s="45">
        <v>85834</v>
      </c>
    </row>
    <row r="93" spans="1:22" ht="12">
      <c r="A93" s="44">
        <v>39295</v>
      </c>
      <c r="B93" s="45">
        <v>64899.096774193546</v>
      </c>
      <c r="C93" s="45">
        <v>0</v>
      </c>
      <c r="D93" s="45">
        <v>322.60087096774197</v>
      </c>
      <c r="E93" s="45">
        <v>3.3096774193548386</v>
      </c>
      <c r="F93" s="45">
        <v>3397.9064516129033</v>
      </c>
      <c r="G93" s="45">
        <v>2616.8129032258062</v>
      </c>
      <c r="H93" s="45">
        <v>16857.900000000001</v>
      </c>
      <c r="I93" s="45">
        <v>51113.422580645165</v>
      </c>
      <c r="J93" s="45">
        <v>54535.5</v>
      </c>
      <c r="K93" s="45">
        <v>28196.612903225807</v>
      </c>
      <c r="L93" s="45">
        <v>129975.82744495648</v>
      </c>
      <c r="M93" s="45">
        <v>84961.487096774203</v>
      </c>
      <c r="N93" s="45">
        <v>3933.1419354838708</v>
      </c>
      <c r="O93" s="45">
        <v>1265.7709677419352</v>
      </c>
      <c r="P93" s="45">
        <v>21800.187096774192</v>
      </c>
      <c r="Q93" s="45">
        <v>2074.058064516129</v>
      </c>
      <c r="R93" s="45">
        <v>90</v>
      </c>
      <c r="S93" s="45">
        <v>466043.63476753712</v>
      </c>
      <c r="T93" s="50"/>
      <c r="U93" s="45">
        <v>0</v>
      </c>
      <c r="V93" s="45">
        <v>89442.2</v>
      </c>
    </row>
    <row r="94" spans="1:22" ht="12">
      <c r="A94" s="44">
        <v>39326</v>
      </c>
      <c r="B94" s="45">
        <v>57881.1</v>
      </c>
      <c r="C94" s="45">
        <v>0</v>
      </c>
      <c r="D94" s="45">
        <v>276.47576666666663</v>
      </c>
      <c r="E94" s="45">
        <v>3.43</v>
      </c>
      <c r="F94" s="45">
        <v>3439.8033333333337</v>
      </c>
      <c r="G94" s="45">
        <v>2662.436666666667</v>
      </c>
      <c r="H94" s="45">
        <v>17473.043333333331</v>
      </c>
      <c r="I94" s="45">
        <v>51634.123333333322</v>
      </c>
      <c r="J94" s="45">
        <v>54317.72</v>
      </c>
      <c r="K94" s="45">
        <v>28457.436666666665</v>
      </c>
      <c r="L94" s="45">
        <v>116826.8380952381</v>
      </c>
      <c r="M94" s="45">
        <v>83191.520000000004</v>
      </c>
      <c r="N94" s="45">
        <v>3970.49</v>
      </c>
      <c r="O94" s="45">
        <v>1091.4966666666667</v>
      </c>
      <c r="P94" s="45">
        <v>20889.759999999998</v>
      </c>
      <c r="Q94" s="45">
        <v>2118.3166666666666</v>
      </c>
      <c r="R94" s="45">
        <v>90</v>
      </c>
      <c r="S94" s="45">
        <v>444323.99052857142</v>
      </c>
      <c r="T94" s="50"/>
      <c r="U94" s="45">
        <v>0</v>
      </c>
      <c r="V94" s="45">
        <v>89111.1</v>
      </c>
    </row>
    <row r="95" spans="1:22" ht="12">
      <c r="A95" s="44">
        <v>39356</v>
      </c>
      <c r="B95" s="45">
        <v>54148.548387096773</v>
      </c>
      <c r="C95" s="45">
        <v>0</v>
      </c>
      <c r="D95" s="45">
        <v>286.64674193548387</v>
      </c>
      <c r="E95" s="45">
        <v>4.435483870967742</v>
      </c>
      <c r="F95" s="45">
        <v>3533.3967741935485</v>
      </c>
      <c r="G95" s="45">
        <v>2674.9580645161291</v>
      </c>
      <c r="H95" s="45">
        <v>17876.874193548385</v>
      </c>
      <c r="I95" s="45">
        <v>51045.56451612903</v>
      </c>
      <c r="J95" s="45">
        <v>55105.06451612903</v>
      </c>
      <c r="K95" s="45">
        <v>28387.803225806452</v>
      </c>
      <c r="L95" s="45">
        <v>112788.92933947772</v>
      </c>
      <c r="M95" s="45">
        <v>84430.009677419352</v>
      </c>
      <c r="N95" s="45">
        <v>3920.1967741935487</v>
      </c>
      <c r="O95" s="45">
        <v>1113.6225806451614</v>
      </c>
      <c r="P95" s="45">
        <v>22364.074193548389</v>
      </c>
      <c r="Q95" s="45">
        <v>1494.9387096774194</v>
      </c>
      <c r="R95" s="45">
        <v>90</v>
      </c>
      <c r="S95" s="45">
        <v>439265.06317818735</v>
      </c>
      <c r="T95" s="50"/>
      <c r="U95" s="45">
        <v>0</v>
      </c>
      <c r="V95" s="45">
        <v>89441.9</v>
      </c>
    </row>
    <row r="96" spans="1:22" ht="12">
      <c r="A96" s="44">
        <v>39387</v>
      </c>
      <c r="B96" s="45">
        <v>55743.4</v>
      </c>
      <c r="C96" s="45">
        <v>0</v>
      </c>
      <c r="D96" s="45">
        <v>276.83456666666666</v>
      </c>
      <c r="E96" s="45">
        <v>4.9433333333333334</v>
      </c>
      <c r="F96" s="45">
        <v>3710.686666666667</v>
      </c>
      <c r="G96" s="45">
        <v>2801.61</v>
      </c>
      <c r="H96" s="45">
        <v>19015.843333333334</v>
      </c>
      <c r="I96" s="45">
        <v>50463.216666666667</v>
      </c>
      <c r="J96" s="45">
        <v>55392.03</v>
      </c>
      <c r="K96" s="45">
        <v>28020.856666666667</v>
      </c>
      <c r="L96" s="45">
        <v>107277.46349206349</v>
      </c>
      <c r="M96" s="45">
        <v>85855.973333333342</v>
      </c>
      <c r="N96" s="45">
        <v>3823.9666666666667</v>
      </c>
      <c r="O96" s="45">
        <v>1123.6566666666665</v>
      </c>
      <c r="P96" s="45">
        <v>23127.423333333336</v>
      </c>
      <c r="Q96" s="45">
        <v>1767.41</v>
      </c>
      <c r="R96" s="45">
        <v>90</v>
      </c>
      <c r="S96" s="45">
        <v>438495.31472539681</v>
      </c>
      <c r="T96" s="50"/>
      <c r="U96" s="45">
        <v>0</v>
      </c>
      <c r="V96" s="45">
        <v>91585</v>
      </c>
    </row>
    <row r="97" spans="1:22" ht="12">
      <c r="A97" s="44">
        <v>39417</v>
      </c>
      <c r="B97" s="45">
        <v>47640.516129032258</v>
      </c>
      <c r="C97" s="45">
        <v>0</v>
      </c>
      <c r="D97" s="45">
        <v>248.2069677419355</v>
      </c>
      <c r="E97" s="45">
        <v>3.6645161290322581</v>
      </c>
      <c r="F97" s="45">
        <v>3719.0225806451613</v>
      </c>
      <c r="G97" s="45">
        <v>2691.1451612903224</v>
      </c>
      <c r="H97" s="45">
        <v>19685.158064516127</v>
      </c>
      <c r="I97" s="45">
        <v>50235.870967741932</v>
      </c>
      <c r="J97" s="45">
        <v>55501.129032258068</v>
      </c>
      <c r="K97" s="45">
        <v>27569.016129032258</v>
      </c>
      <c r="L97" s="45">
        <v>96202.409626216089</v>
      </c>
      <c r="M97" s="45">
        <v>84128.84516129033</v>
      </c>
      <c r="N97" s="45">
        <v>3831.0032258064516</v>
      </c>
      <c r="O97" s="45">
        <v>1146.3161290322582</v>
      </c>
      <c r="P97" s="45">
        <v>22643.006451612906</v>
      </c>
      <c r="Q97" s="45">
        <v>1806.9161290322581</v>
      </c>
      <c r="R97" s="45">
        <v>90</v>
      </c>
      <c r="S97" s="45">
        <v>417142.22627137741</v>
      </c>
      <c r="T97" s="50"/>
      <c r="U97" s="45">
        <v>0</v>
      </c>
      <c r="V97" s="45">
        <v>88893.3</v>
      </c>
    </row>
    <row r="98" spans="1:22" ht="12">
      <c r="A98" s="44">
        <v>39448</v>
      </c>
      <c r="B98" s="45">
        <v>47846.258064516129</v>
      </c>
      <c r="C98" s="45">
        <v>0</v>
      </c>
      <c r="D98" s="45">
        <v>276</v>
      </c>
      <c r="E98" s="45">
        <v>3.5451612903225809</v>
      </c>
      <c r="F98" s="45">
        <v>3786</v>
      </c>
      <c r="G98" s="45">
        <v>2642.0483870967741</v>
      </c>
      <c r="H98" s="45">
        <v>19444</v>
      </c>
      <c r="I98" s="45">
        <v>49452</v>
      </c>
      <c r="J98" s="45">
        <v>56078</v>
      </c>
      <c r="K98" s="45">
        <v>25190</v>
      </c>
      <c r="L98" s="45">
        <v>106966</v>
      </c>
      <c r="M98" s="45">
        <v>83068</v>
      </c>
      <c r="N98" s="45">
        <v>3800</v>
      </c>
      <c r="O98" s="45">
        <v>1108</v>
      </c>
      <c r="P98" s="45">
        <v>22196</v>
      </c>
      <c r="Q98" s="45">
        <v>1969.7903225806451</v>
      </c>
      <c r="R98" s="45">
        <v>87</v>
      </c>
      <c r="S98" s="45">
        <v>423912.6419354839</v>
      </c>
      <c r="T98" s="50"/>
      <c r="U98" s="45">
        <v>114594.22580645161</v>
      </c>
      <c r="V98" s="45">
        <v>86593.767741935459</v>
      </c>
    </row>
    <row r="99" spans="1:22" ht="12">
      <c r="A99" s="44">
        <v>39479</v>
      </c>
      <c r="B99" s="45">
        <v>55770.103448275862</v>
      </c>
      <c r="C99" s="45">
        <v>0</v>
      </c>
      <c r="D99" s="45">
        <v>285</v>
      </c>
      <c r="E99" s="45">
        <v>5.0482758620689658</v>
      </c>
      <c r="F99" s="45">
        <v>3768</v>
      </c>
      <c r="G99" s="45">
        <v>2688.0793103448277</v>
      </c>
      <c r="H99" s="45">
        <v>19674</v>
      </c>
      <c r="I99" s="45">
        <v>48982</v>
      </c>
      <c r="J99" s="45">
        <v>56184</v>
      </c>
      <c r="K99" s="45">
        <v>25073</v>
      </c>
      <c r="L99" s="45">
        <v>100131</v>
      </c>
      <c r="M99" s="45">
        <v>83814</v>
      </c>
      <c r="N99" s="45">
        <v>3801</v>
      </c>
      <c r="O99" s="45">
        <v>1039</v>
      </c>
      <c r="P99" s="45">
        <v>22177</v>
      </c>
      <c r="Q99" s="45">
        <v>1888.9344827586206</v>
      </c>
      <c r="R99" s="45">
        <v>83</v>
      </c>
      <c r="S99" s="45">
        <v>425363.1655172414</v>
      </c>
      <c r="T99" s="50"/>
      <c r="U99" s="45">
        <v>111226.8275862069</v>
      </c>
      <c r="V99" s="45">
        <v>86360.672413793101</v>
      </c>
    </row>
    <row r="100" spans="1:22" ht="12">
      <c r="A100" s="44">
        <v>39508</v>
      </c>
      <c r="B100" s="45">
        <v>60285.580645161288</v>
      </c>
      <c r="C100" s="45">
        <v>0</v>
      </c>
      <c r="D100" s="45">
        <v>284</v>
      </c>
      <c r="E100" s="45">
        <v>3.7032258064516128</v>
      </c>
      <c r="F100" s="45">
        <v>3829</v>
      </c>
      <c r="G100" s="45">
        <v>2650.3290322580642</v>
      </c>
      <c r="H100" s="45">
        <v>20412</v>
      </c>
      <c r="I100" s="45">
        <v>50017</v>
      </c>
      <c r="J100" s="45">
        <v>58176</v>
      </c>
      <c r="K100" s="45">
        <v>25534</v>
      </c>
      <c r="L100" s="45">
        <v>101164</v>
      </c>
      <c r="M100" s="45">
        <v>87296</v>
      </c>
      <c r="N100" s="45">
        <v>3957</v>
      </c>
      <c r="O100" s="45">
        <v>1076</v>
      </c>
      <c r="P100" s="45">
        <v>22259</v>
      </c>
      <c r="Q100" s="45">
        <v>2044.9258064516127</v>
      </c>
      <c r="R100" s="45">
        <v>85</v>
      </c>
      <c r="S100" s="45">
        <v>439073.53870967741</v>
      </c>
      <c r="T100" s="50"/>
      <c r="U100" s="45">
        <v>113050.87096774194</v>
      </c>
      <c r="V100" s="45">
        <v>91785.509677419366</v>
      </c>
    </row>
    <row r="101" spans="1:22" ht="12">
      <c r="A101" s="44">
        <v>39539</v>
      </c>
      <c r="B101" s="45">
        <v>56262.666666666664</v>
      </c>
      <c r="C101" s="45">
        <v>0</v>
      </c>
      <c r="D101" s="45">
        <v>294</v>
      </c>
      <c r="E101" s="45">
        <v>3.246666666666667</v>
      </c>
      <c r="F101" s="45">
        <v>3775</v>
      </c>
      <c r="G101" s="45">
        <v>2676.7133333333331</v>
      </c>
      <c r="H101" s="45">
        <v>19828</v>
      </c>
      <c r="I101" s="45">
        <v>47829</v>
      </c>
      <c r="J101" s="45">
        <v>56761</v>
      </c>
      <c r="K101" s="45">
        <v>25348</v>
      </c>
      <c r="L101" s="45">
        <v>97668</v>
      </c>
      <c r="M101" s="45">
        <v>81107</v>
      </c>
      <c r="N101" s="45">
        <v>3848</v>
      </c>
      <c r="O101" s="45">
        <v>1208</v>
      </c>
      <c r="P101" s="45">
        <v>21357</v>
      </c>
      <c r="Q101" s="45">
        <v>1826.6233333333332</v>
      </c>
      <c r="R101" s="45">
        <v>80</v>
      </c>
      <c r="S101" s="45">
        <v>419872.25</v>
      </c>
      <c r="T101" s="50"/>
      <c r="U101" s="45">
        <v>107571</v>
      </c>
      <c r="V101" s="45">
        <v>86294.436666666676</v>
      </c>
    </row>
    <row r="102" spans="1:22" ht="12">
      <c r="A102" s="44">
        <v>39569</v>
      </c>
      <c r="B102" s="45">
        <v>58484.483870967742</v>
      </c>
      <c r="C102" s="45">
        <v>0</v>
      </c>
      <c r="D102" s="45">
        <v>296</v>
      </c>
      <c r="E102" s="45">
        <v>4.3129032258064512</v>
      </c>
      <c r="F102" s="45">
        <v>3588</v>
      </c>
      <c r="G102" s="45">
        <v>2360.3870967741937</v>
      </c>
      <c r="H102" s="45">
        <v>19543</v>
      </c>
      <c r="I102" s="45">
        <v>48756</v>
      </c>
      <c r="J102" s="45">
        <v>54640</v>
      </c>
      <c r="K102" s="45">
        <v>24657</v>
      </c>
      <c r="L102" s="45">
        <v>84340</v>
      </c>
      <c r="M102" s="45">
        <v>83009</v>
      </c>
      <c r="N102" s="45">
        <v>3592</v>
      </c>
      <c r="O102" s="45">
        <v>1276</v>
      </c>
      <c r="P102" s="45">
        <v>21576</v>
      </c>
      <c r="Q102" s="45">
        <v>1895.9580645161288</v>
      </c>
      <c r="R102" s="45">
        <v>94</v>
      </c>
      <c r="S102" s="45">
        <v>408112.14193548384</v>
      </c>
      <c r="T102" s="50"/>
      <c r="U102" s="45">
        <v>93774.774193548394</v>
      </c>
      <c r="V102" s="45">
        <v>88173.448387096796</v>
      </c>
    </row>
    <row r="103" spans="1:22" ht="12">
      <c r="A103" s="44">
        <v>39600</v>
      </c>
      <c r="B103" s="45">
        <v>47584.2</v>
      </c>
      <c r="C103" s="45">
        <v>0</v>
      </c>
      <c r="D103" s="45">
        <v>284</v>
      </c>
      <c r="E103" s="45">
        <v>4.9000000000000004</v>
      </c>
      <c r="F103" s="45">
        <v>3489</v>
      </c>
      <c r="G103" s="45">
        <v>2506.1833333333334</v>
      </c>
      <c r="H103" s="45">
        <v>19546</v>
      </c>
      <c r="I103" s="45">
        <v>48297</v>
      </c>
      <c r="J103" s="45">
        <v>53000</v>
      </c>
      <c r="K103" s="45">
        <v>24264</v>
      </c>
      <c r="L103" s="45">
        <v>97880</v>
      </c>
      <c r="M103" s="45">
        <v>89249</v>
      </c>
      <c r="N103" s="45">
        <v>3198</v>
      </c>
      <c r="O103" s="45">
        <v>1072</v>
      </c>
      <c r="P103" s="45">
        <v>20712</v>
      </c>
      <c r="Q103" s="45">
        <v>1532.1866666666667</v>
      </c>
      <c r="R103" s="45">
        <v>69</v>
      </c>
      <c r="S103" s="45">
        <v>412687.47</v>
      </c>
      <c r="T103" s="50"/>
      <c r="U103" s="45">
        <v>106024.33333333333</v>
      </c>
      <c r="V103" s="45">
        <v>93841.36</v>
      </c>
    </row>
    <row r="104" spans="1:22" ht="12">
      <c r="A104" s="44">
        <v>39630</v>
      </c>
      <c r="B104" s="45">
        <v>57892.645161290326</v>
      </c>
      <c r="C104" s="45">
        <v>0</v>
      </c>
      <c r="D104" s="45">
        <v>269</v>
      </c>
      <c r="E104" s="45">
        <v>4.774193548387097</v>
      </c>
      <c r="F104" s="45">
        <v>3694</v>
      </c>
      <c r="G104" s="45">
        <v>2506.8870967741937</v>
      </c>
      <c r="H104" s="45">
        <v>20120</v>
      </c>
      <c r="I104" s="45">
        <v>48495</v>
      </c>
      <c r="J104" s="45">
        <v>54403</v>
      </c>
      <c r="K104" s="45">
        <v>24621</v>
      </c>
      <c r="L104" s="45">
        <v>113523</v>
      </c>
      <c r="M104" s="45">
        <v>87646</v>
      </c>
      <c r="N104" s="45">
        <v>3716</v>
      </c>
      <c r="O104" s="45">
        <v>1211</v>
      </c>
      <c r="P104" s="45">
        <v>21616</v>
      </c>
      <c r="Q104" s="45">
        <v>1743.7322580645161</v>
      </c>
      <c r="R104" s="45">
        <v>68</v>
      </c>
      <c r="S104" s="45">
        <v>441530.03870967741</v>
      </c>
      <c r="T104" s="50"/>
      <c r="U104" s="45">
        <v>122985.16129032258</v>
      </c>
      <c r="V104" s="45">
        <v>94886.177419354804</v>
      </c>
    </row>
    <row r="105" spans="1:22" ht="12">
      <c r="A105" s="44">
        <v>39661</v>
      </c>
      <c r="B105" s="45">
        <v>56852.774193548386</v>
      </c>
      <c r="C105" s="45">
        <v>0</v>
      </c>
      <c r="D105" s="45">
        <v>253</v>
      </c>
      <c r="E105" s="45">
        <v>4.5387096774193543</v>
      </c>
      <c r="F105" s="45">
        <v>3766</v>
      </c>
      <c r="G105" s="45">
        <v>2581.8193548387094</v>
      </c>
      <c r="H105" s="45">
        <v>21253</v>
      </c>
      <c r="I105" s="45">
        <v>49486</v>
      </c>
      <c r="J105" s="45">
        <v>54634</v>
      </c>
      <c r="K105" s="45">
        <v>24717</v>
      </c>
      <c r="L105" s="45">
        <v>114301</v>
      </c>
      <c r="M105" s="45">
        <v>90712</v>
      </c>
      <c r="N105" s="45">
        <v>3669</v>
      </c>
      <c r="O105" s="45">
        <v>1200</v>
      </c>
      <c r="P105" s="45">
        <v>21676</v>
      </c>
      <c r="Q105" s="45">
        <v>1314.4387096774194</v>
      </c>
      <c r="R105" s="45">
        <v>74</v>
      </c>
      <c r="S105" s="45">
        <v>446494.57096774195</v>
      </c>
      <c r="T105" s="50"/>
      <c r="U105" s="45">
        <v>125898.41935483871</v>
      </c>
      <c r="V105" s="45">
        <v>95572.970967741931</v>
      </c>
    </row>
    <row r="106" spans="1:22" ht="12">
      <c r="A106" s="44">
        <v>39692</v>
      </c>
      <c r="B106" s="45">
        <v>49816.6</v>
      </c>
      <c r="C106" s="45">
        <v>0</v>
      </c>
      <c r="D106" s="45">
        <v>245</v>
      </c>
      <c r="E106" s="45">
        <v>4.0366666666666662</v>
      </c>
      <c r="F106" s="45">
        <v>3720</v>
      </c>
      <c r="G106" s="45">
        <v>2626.1166666666668</v>
      </c>
      <c r="H106" s="45">
        <v>21924</v>
      </c>
      <c r="I106" s="45">
        <v>48623</v>
      </c>
      <c r="J106" s="45">
        <v>54769</v>
      </c>
      <c r="K106" s="45">
        <v>24673</v>
      </c>
      <c r="L106" s="45">
        <v>104436</v>
      </c>
      <c r="M106" s="45">
        <v>88198</v>
      </c>
      <c r="N106" s="45">
        <v>3744</v>
      </c>
      <c r="O106" s="45">
        <v>1177</v>
      </c>
      <c r="P106" s="45">
        <v>21413</v>
      </c>
      <c r="Q106" s="45">
        <v>1744.45</v>
      </c>
      <c r="R106" s="45">
        <v>76</v>
      </c>
      <c r="S106" s="45">
        <v>427189.20333333331</v>
      </c>
      <c r="T106" s="50"/>
      <c r="U106" s="45">
        <v>119246.13333333333</v>
      </c>
      <c r="V106" s="45">
        <v>92753.283333333355</v>
      </c>
    </row>
    <row r="107" spans="1:22" ht="12">
      <c r="A107" s="44">
        <v>39722</v>
      </c>
      <c r="B107" s="45">
        <v>52395.903225806454</v>
      </c>
      <c r="C107" s="45">
        <v>0</v>
      </c>
      <c r="D107" s="45">
        <v>263</v>
      </c>
      <c r="E107" s="45">
        <v>3.2</v>
      </c>
      <c r="F107" s="45">
        <v>3776</v>
      </c>
      <c r="G107" s="45">
        <v>2600.4516129032259</v>
      </c>
      <c r="H107" s="45">
        <v>22878</v>
      </c>
      <c r="I107" s="45">
        <v>49244</v>
      </c>
      <c r="J107" s="45">
        <v>55557</v>
      </c>
      <c r="K107" s="45">
        <v>24398</v>
      </c>
      <c r="L107" s="45">
        <v>105115</v>
      </c>
      <c r="M107" s="45">
        <v>89116</v>
      </c>
      <c r="N107" s="45">
        <v>3629</v>
      </c>
      <c r="O107" s="45">
        <v>1192</v>
      </c>
      <c r="P107" s="45">
        <v>20812</v>
      </c>
      <c r="Q107" s="45">
        <v>1755.8258064516128</v>
      </c>
      <c r="R107" s="45">
        <v>95</v>
      </c>
      <c r="S107" s="45">
        <v>432830.38064516126</v>
      </c>
      <c r="T107" s="50"/>
      <c r="U107" s="45">
        <v>118342.87096774194</v>
      </c>
      <c r="V107" s="45">
        <v>95344.112903225818</v>
      </c>
    </row>
    <row r="108" spans="1:22" ht="12">
      <c r="A108" s="44">
        <v>39753</v>
      </c>
      <c r="B108" s="45">
        <v>54612.833333333336</v>
      </c>
      <c r="C108" s="45">
        <v>0</v>
      </c>
      <c r="D108" s="45">
        <v>233</v>
      </c>
      <c r="E108" s="45">
        <v>3.4166666666666665</v>
      </c>
      <c r="F108" s="45">
        <v>3895</v>
      </c>
      <c r="G108" s="45">
        <v>2538.9566666666665</v>
      </c>
      <c r="H108" s="45">
        <v>23800</v>
      </c>
      <c r="I108" s="45">
        <v>49903</v>
      </c>
      <c r="J108" s="45">
        <v>55484</v>
      </c>
      <c r="K108" s="45">
        <v>24133</v>
      </c>
      <c r="L108" s="45">
        <v>110651</v>
      </c>
      <c r="M108" s="45">
        <v>94156</v>
      </c>
      <c r="N108" s="45">
        <v>3654</v>
      </c>
      <c r="O108" s="45">
        <v>1159</v>
      </c>
      <c r="P108" s="45">
        <v>21444</v>
      </c>
      <c r="Q108" s="45">
        <v>1674.5833333333333</v>
      </c>
      <c r="R108" s="45">
        <v>98</v>
      </c>
      <c r="S108" s="45">
        <v>447439.79</v>
      </c>
      <c r="T108" s="50"/>
      <c r="U108" s="45">
        <v>118914.83333333333</v>
      </c>
      <c r="V108" s="45">
        <v>101610.34</v>
      </c>
    </row>
    <row r="109" spans="1:22" ht="12">
      <c r="A109" s="44">
        <v>39783</v>
      </c>
      <c r="B109" s="45">
        <v>54848.290322580644</v>
      </c>
      <c r="C109" s="45">
        <v>0</v>
      </c>
      <c r="D109" s="45">
        <v>250</v>
      </c>
      <c r="E109" s="45">
        <v>4.5290322580645164</v>
      </c>
      <c r="F109" s="45">
        <v>3873</v>
      </c>
      <c r="G109" s="45">
        <v>2499.8290322580642</v>
      </c>
      <c r="H109" s="45">
        <v>23240</v>
      </c>
      <c r="I109" s="45">
        <v>47400</v>
      </c>
      <c r="J109" s="45">
        <v>53224</v>
      </c>
      <c r="K109" s="45">
        <v>23737</v>
      </c>
      <c r="L109" s="45">
        <v>109565</v>
      </c>
      <c r="M109" s="45">
        <v>92351</v>
      </c>
      <c r="N109" s="45">
        <v>3511</v>
      </c>
      <c r="O109" s="45">
        <v>1029</v>
      </c>
      <c r="P109" s="45">
        <v>21695</v>
      </c>
      <c r="Q109" s="45">
        <v>1654.2903225806451</v>
      </c>
      <c r="R109" s="45">
        <v>88</v>
      </c>
      <c r="S109" s="45">
        <v>438969.93870967743</v>
      </c>
      <c r="T109" s="50"/>
      <c r="U109" s="45">
        <v>121902.54838709677</v>
      </c>
      <c r="V109" s="45">
        <v>99682.648387096764</v>
      </c>
    </row>
    <row r="110" spans="1:22" ht="12">
      <c r="A110" s="44">
        <v>39814</v>
      </c>
      <c r="B110" s="45">
        <v>53867.322580645159</v>
      </c>
      <c r="C110" s="45">
        <v>0</v>
      </c>
      <c r="D110" s="45">
        <v>229.50529032258063</v>
      </c>
      <c r="E110" s="45">
        <v>7.9322580645161294</v>
      </c>
      <c r="F110" s="45">
        <v>3870.1032258064515</v>
      </c>
      <c r="G110" s="45">
        <v>2332.8580645161292</v>
      </c>
      <c r="H110" s="45">
        <v>22804.970967741934</v>
      </c>
      <c r="I110" s="45">
        <v>46440.170967741928</v>
      </c>
      <c r="J110" s="45">
        <v>52384.190322580645</v>
      </c>
      <c r="K110" s="45">
        <v>23461.483870967742</v>
      </c>
      <c r="L110" s="45">
        <v>107074.82258064517</v>
      </c>
      <c r="M110" s="45">
        <v>92544.287096774191</v>
      </c>
      <c r="N110" s="45">
        <v>3433.3419354838711</v>
      </c>
      <c r="O110" s="45">
        <v>1163.6787096774192</v>
      </c>
      <c r="P110" s="45">
        <v>21776.912903225806</v>
      </c>
      <c r="Q110" s="45">
        <v>1538.241935483871</v>
      </c>
      <c r="R110" s="45">
        <v>100</v>
      </c>
      <c r="S110" s="45">
        <v>433029.82270967739</v>
      </c>
      <c r="T110" s="50"/>
      <c r="U110" s="45">
        <v>112888.06451612903</v>
      </c>
      <c r="V110" s="45">
        <v>107174.08</v>
      </c>
    </row>
    <row r="111" spans="1:22" ht="12">
      <c r="A111" s="44">
        <v>39845</v>
      </c>
      <c r="B111" s="45">
        <v>54390.464285714283</v>
      </c>
      <c r="C111" s="45">
        <v>0</v>
      </c>
      <c r="D111" s="45">
        <v>256.70964285714285</v>
      </c>
      <c r="E111" s="45">
        <v>6.9035714285714294</v>
      </c>
      <c r="F111" s="45">
        <v>4074.4</v>
      </c>
      <c r="G111" s="45">
        <v>2398.4678571428572</v>
      </c>
      <c r="H111" s="45">
        <v>22867.485714285711</v>
      </c>
      <c r="I111" s="45">
        <v>47206.921428571426</v>
      </c>
      <c r="J111" s="45">
        <v>53213.307142857149</v>
      </c>
      <c r="K111" s="45">
        <v>23665.360714285714</v>
      </c>
      <c r="L111" s="45">
        <v>116418.83571428571</v>
      </c>
      <c r="M111" s="45">
        <v>94275.150000000009</v>
      </c>
      <c r="N111" s="45">
        <v>3583.8285714285712</v>
      </c>
      <c r="O111" s="45">
        <v>1234.6642857142856</v>
      </c>
      <c r="P111" s="45">
        <v>22089.621428571427</v>
      </c>
      <c r="Q111" s="45">
        <v>1658.9035714285715</v>
      </c>
      <c r="R111" s="45">
        <v>100</v>
      </c>
      <c r="S111" s="45">
        <v>447441.02392857138</v>
      </c>
      <c r="T111" s="50"/>
      <c r="U111" s="45">
        <v>127551.5</v>
      </c>
      <c r="V111" s="45">
        <v>109975.44</v>
      </c>
    </row>
    <row r="112" spans="1:22" ht="12">
      <c r="A112" s="44">
        <v>39873</v>
      </c>
      <c r="B112" s="45">
        <v>50556.258064516129</v>
      </c>
      <c r="C112" s="45">
        <v>0</v>
      </c>
      <c r="D112" s="45">
        <v>272.97377419354837</v>
      </c>
      <c r="E112" s="45">
        <v>7.096774193548387</v>
      </c>
      <c r="F112" s="45">
        <v>3937.0483870967741</v>
      </c>
      <c r="G112" s="45">
        <v>2505.7419354838707</v>
      </c>
      <c r="H112" s="45">
        <v>22680.925806451611</v>
      </c>
      <c r="I112" s="45">
        <v>46510.451612903227</v>
      </c>
      <c r="J112" s="45">
        <v>52200.732258064512</v>
      </c>
      <c r="K112" s="45">
        <v>23194.216129032258</v>
      </c>
      <c r="L112" s="45">
        <v>111014.34516129033</v>
      </c>
      <c r="M112" s="45">
        <v>89440.364516129033</v>
      </c>
      <c r="N112" s="45">
        <v>3319.5709677419354</v>
      </c>
      <c r="O112" s="45">
        <v>1221.3709677419354</v>
      </c>
      <c r="P112" s="45">
        <v>22140.574193548386</v>
      </c>
      <c r="Q112" s="45">
        <v>1530.6129032258063</v>
      </c>
      <c r="R112" s="45">
        <v>100</v>
      </c>
      <c r="S112" s="45">
        <v>430632.28345161292</v>
      </c>
      <c r="T112" s="50"/>
      <c r="U112" s="45">
        <v>125685.67741935483</v>
      </c>
      <c r="V112" s="45">
        <v>106691.06</v>
      </c>
    </row>
    <row r="113" spans="1:22" ht="12">
      <c r="A113" s="44">
        <v>39904</v>
      </c>
      <c r="B113" s="45">
        <v>48312.066666666666</v>
      </c>
      <c r="C113" s="45">
        <v>0</v>
      </c>
      <c r="D113" s="45">
        <v>274.9332</v>
      </c>
      <c r="E113" s="45">
        <v>6.7066666666666661</v>
      </c>
      <c r="F113" s="45">
        <v>3927.5466666666666</v>
      </c>
      <c r="G113" s="45">
        <v>2448.0966666666664</v>
      </c>
      <c r="H113" s="45">
        <v>20744.066666666666</v>
      </c>
      <c r="I113" s="45">
        <v>45468.19</v>
      </c>
      <c r="J113" s="45">
        <v>51559.35333333334</v>
      </c>
      <c r="K113" s="45">
        <v>23174.196666666667</v>
      </c>
      <c r="L113" s="45">
        <v>100734.83666666667</v>
      </c>
      <c r="M113" s="45">
        <v>86979.39</v>
      </c>
      <c r="N113" s="45">
        <v>3703.1533333333336</v>
      </c>
      <c r="O113" s="45">
        <v>1340.94</v>
      </c>
      <c r="P113" s="45">
        <v>20945.36</v>
      </c>
      <c r="Q113" s="45">
        <v>343.69</v>
      </c>
      <c r="R113" s="45">
        <v>100</v>
      </c>
      <c r="S113" s="45">
        <v>410062.52653333335</v>
      </c>
      <c r="T113" s="50"/>
      <c r="U113" s="45">
        <v>107304.46666666666</v>
      </c>
      <c r="V113" s="45">
        <v>103584.44</v>
      </c>
    </row>
    <row r="114" spans="1:22" ht="12">
      <c r="A114" s="44">
        <v>39934</v>
      </c>
      <c r="B114" s="45">
        <v>35466</v>
      </c>
      <c r="C114" s="45">
        <v>0</v>
      </c>
      <c r="D114" s="45">
        <v>266.06438709677417</v>
      </c>
      <c r="E114" s="45">
        <v>6.8774193548387093</v>
      </c>
      <c r="F114" s="45">
        <v>3787.0709677419354</v>
      </c>
      <c r="G114" s="45">
        <v>2646.8935483870969</v>
      </c>
      <c r="H114" s="45">
        <v>20760.016129032261</v>
      </c>
      <c r="I114" s="45">
        <v>45616.148387096779</v>
      </c>
      <c r="J114" s="45">
        <v>49229.277419354839</v>
      </c>
      <c r="K114" s="45">
        <v>22726.703225806454</v>
      </c>
      <c r="L114" s="45">
        <v>111236.97419354839</v>
      </c>
      <c r="M114" s="45">
        <v>88145.370967741939</v>
      </c>
      <c r="N114" s="45">
        <v>3351.4161290322577</v>
      </c>
      <c r="O114" s="45">
        <v>1304.6999999999996</v>
      </c>
      <c r="P114" s="45">
        <v>19515.651612903224</v>
      </c>
      <c r="Q114" s="45">
        <v>510.32580645161289</v>
      </c>
      <c r="R114" s="45">
        <v>100</v>
      </c>
      <c r="S114" s="45">
        <v>404669.49019354844</v>
      </c>
      <c r="T114" s="50"/>
      <c r="U114" s="45">
        <v>120035.67741935483</v>
      </c>
      <c r="V114" s="45">
        <v>103487.29</v>
      </c>
    </row>
    <row r="115" spans="1:22" ht="12">
      <c r="A115" s="44">
        <v>39965</v>
      </c>
      <c r="B115" s="45">
        <v>39082.966666666667</v>
      </c>
      <c r="C115" s="45">
        <v>0</v>
      </c>
      <c r="D115" s="45">
        <v>264.08800000000002</v>
      </c>
      <c r="E115" s="45">
        <v>6.35</v>
      </c>
      <c r="F115" s="45">
        <v>3745.3433333333332</v>
      </c>
      <c r="G115" s="45">
        <v>2510.5533333333337</v>
      </c>
      <c r="H115" s="45">
        <v>20173.103333333336</v>
      </c>
      <c r="I115" s="45">
        <v>45858.966666666667</v>
      </c>
      <c r="J115" s="45">
        <v>49437.366666666669</v>
      </c>
      <c r="K115" s="45">
        <v>22393.886666666665</v>
      </c>
      <c r="L115" s="45">
        <v>127585.44333333333</v>
      </c>
      <c r="M115" s="45">
        <v>88710.566666666666</v>
      </c>
      <c r="N115" s="45">
        <v>3491.2833333333333</v>
      </c>
      <c r="O115" s="45">
        <v>1276.4033333333332</v>
      </c>
      <c r="P115" s="45">
        <v>19934.743333333332</v>
      </c>
      <c r="Q115" s="45">
        <v>1257.1399999999999</v>
      </c>
      <c r="R115" s="45">
        <v>100</v>
      </c>
      <c r="S115" s="45">
        <v>425828.20466666663</v>
      </c>
      <c r="T115" s="50"/>
      <c r="U115" s="45">
        <v>134956.36666666667</v>
      </c>
      <c r="V115" s="45">
        <v>104120.88</v>
      </c>
    </row>
    <row r="116" spans="1:22" ht="12">
      <c r="A116" s="44">
        <v>39995</v>
      </c>
      <c r="B116" s="45">
        <v>44259.580645161288</v>
      </c>
      <c r="C116" s="45">
        <v>0</v>
      </c>
      <c r="D116" s="45">
        <v>271.81056666666666</v>
      </c>
      <c r="E116" s="45">
        <v>5.3806451612903228</v>
      </c>
      <c r="F116" s="45">
        <v>4010.0677419354843</v>
      </c>
      <c r="G116" s="45">
        <v>2464.9903225806452</v>
      </c>
      <c r="H116" s="45">
        <v>20537.651612903221</v>
      </c>
      <c r="I116" s="45">
        <v>45539.467741935478</v>
      </c>
      <c r="J116" s="45">
        <v>50088.067741935483</v>
      </c>
      <c r="K116" s="45">
        <v>22296.345161290323</v>
      </c>
      <c r="L116" s="45">
        <v>133367.26774193547</v>
      </c>
      <c r="M116" s="45">
        <v>94615.248387096784</v>
      </c>
      <c r="N116" s="45">
        <v>3478.706451612903</v>
      </c>
      <c r="O116" s="45">
        <v>1262.6225806451614</v>
      </c>
      <c r="P116" s="45">
        <v>20500.099999999999</v>
      </c>
      <c r="Q116" s="45">
        <v>1390.390322580645</v>
      </c>
      <c r="R116" s="45">
        <v>100</v>
      </c>
      <c r="S116" s="45">
        <v>444187.69766344078</v>
      </c>
      <c r="T116" s="50"/>
      <c r="U116" s="45">
        <v>149004.19354838709</v>
      </c>
      <c r="V116" s="45">
        <v>106602.81</v>
      </c>
    </row>
    <row r="117" spans="1:22" ht="12">
      <c r="A117" s="44">
        <v>40026</v>
      </c>
      <c r="B117" s="45">
        <v>33480.645161290326</v>
      </c>
      <c r="C117" s="45">
        <v>0</v>
      </c>
      <c r="D117" s="45">
        <v>232.24174193548387</v>
      </c>
      <c r="E117" s="45">
        <v>6.17741935483871</v>
      </c>
      <c r="F117" s="45">
        <v>3961.793548387097</v>
      </c>
      <c r="G117" s="45">
        <v>2431.3225806451615</v>
      </c>
      <c r="H117" s="45">
        <v>21102.493548387098</v>
      </c>
      <c r="I117" s="45">
        <v>45716.912903225806</v>
      </c>
      <c r="J117" s="45">
        <v>50224.622580645162</v>
      </c>
      <c r="K117" s="45">
        <v>22568.961290322582</v>
      </c>
      <c r="L117" s="45">
        <v>129199.96774193548</v>
      </c>
      <c r="M117" s="45">
        <v>91736.177419354834</v>
      </c>
      <c r="N117" s="45">
        <v>3589.6451612903224</v>
      </c>
      <c r="O117" s="45">
        <v>1239.6548387096777</v>
      </c>
      <c r="P117" s="45">
        <v>19431.338709677417</v>
      </c>
      <c r="Q117" s="45">
        <v>312.09677419354841</v>
      </c>
      <c r="R117" s="45">
        <v>100</v>
      </c>
      <c r="S117" s="45">
        <v>425334.05141935486</v>
      </c>
      <c r="T117" s="50"/>
      <c r="U117" s="45">
        <v>136978.5806451613</v>
      </c>
      <c r="V117" s="45">
        <v>107187.33</v>
      </c>
    </row>
    <row r="118" spans="1:22" ht="12">
      <c r="A118" s="44">
        <v>40057</v>
      </c>
      <c r="B118" s="45">
        <v>32671.033333333333</v>
      </c>
      <c r="C118" s="45">
        <v>0</v>
      </c>
      <c r="D118" s="45">
        <v>252.32749999999999</v>
      </c>
      <c r="E118" s="45">
        <v>5.6566666666666663</v>
      </c>
      <c r="F118" s="45">
        <v>4366.2566666666662</v>
      </c>
      <c r="G118" s="45">
        <v>2606.2200000000003</v>
      </c>
      <c r="H118" s="45">
        <v>21469.153333333335</v>
      </c>
      <c r="I118" s="45">
        <v>45850.960000000006</v>
      </c>
      <c r="J118" s="45">
        <v>49614.53</v>
      </c>
      <c r="K118" s="45">
        <v>22256.346666666668</v>
      </c>
      <c r="L118" s="45">
        <v>129822.43</v>
      </c>
      <c r="M118" s="45">
        <v>84007.340000000011</v>
      </c>
      <c r="N118" s="45">
        <v>3573.1600000000003</v>
      </c>
      <c r="O118" s="45">
        <v>1149.68</v>
      </c>
      <c r="P118" s="45">
        <v>18501.53666666667</v>
      </c>
      <c r="Q118" s="45">
        <v>1306.3733333333332</v>
      </c>
      <c r="R118" s="45">
        <v>100</v>
      </c>
      <c r="S118" s="45">
        <v>417553.00416666671</v>
      </c>
      <c r="T118" s="50"/>
      <c r="U118" s="45">
        <v>138652.56666666668</v>
      </c>
      <c r="V118" s="45">
        <v>96470.12</v>
      </c>
    </row>
    <row r="119" spans="1:22" ht="12">
      <c r="A119" s="44">
        <v>40087</v>
      </c>
      <c r="B119" s="45">
        <v>35601.774193548386</v>
      </c>
      <c r="C119" s="45">
        <v>0</v>
      </c>
      <c r="D119" s="45">
        <v>233.12387096774194</v>
      </c>
      <c r="E119" s="45">
        <v>6.6419354838709683</v>
      </c>
      <c r="F119" s="45">
        <v>4416.4032258064517</v>
      </c>
      <c r="G119" s="45">
        <v>2452.4032258064517</v>
      </c>
      <c r="H119" s="45">
        <v>21465.574193548389</v>
      </c>
      <c r="I119" s="45">
        <v>45441.077419354842</v>
      </c>
      <c r="J119" s="45">
        <v>49433.364516129033</v>
      </c>
      <c r="K119" s="45">
        <v>22353.209677419356</v>
      </c>
      <c r="L119" s="45">
        <v>136198.49677419357</v>
      </c>
      <c r="M119" s="45">
        <v>88062.674193548388</v>
      </c>
      <c r="N119" s="45">
        <v>3491.0709677419354</v>
      </c>
      <c r="O119" s="45">
        <v>1160.0516129032258</v>
      </c>
      <c r="P119" s="45">
        <v>19313.574193548386</v>
      </c>
      <c r="Q119" s="45">
        <v>1272.8709677419354</v>
      </c>
      <c r="R119" s="45">
        <v>100</v>
      </c>
      <c r="S119" s="45">
        <v>431002.31096774206</v>
      </c>
      <c r="T119" s="50"/>
      <c r="U119" s="45">
        <v>145666.51612903227</v>
      </c>
      <c r="V119" s="45">
        <v>101802.01</v>
      </c>
    </row>
    <row r="120" spans="1:22" ht="12">
      <c r="A120" s="44">
        <v>40118</v>
      </c>
      <c r="B120" s="45">
        <v>39080.300000000003</v>
      </c>
      <c r="C120" s="45">
        <v>0</v>
      </c>
      <c r="D120" s="45">
        <v>228.11109999999999</v>
      </c>
      <c r="E120" s="45">
        <v>5.7233333333333327</v>
      </c>
      <c r="F120" s="45">
        <v>4613.163333333333</v>
      </c>
      <c r="G120" s="45">
        <v>2426.0966666666664</v>
      </c>
      <c r="H120" s="45">
        <v>22234.166666666668</v>
      </c>
      <c r="I120" s="45">
        <v>46230.273333333331</v>
      </c>
      <c r="J120" s="45">
        <v>50398.89666666666</v>
      </c>
      <c r="K120" s="45">
        <v>22683.203333333331</v>
      </c>
      <c r="L120" s="45">
        <v>140274.90666666668</v>
      </c>
      <c r="M120" s="45">
        <v>93247.376666666663</v>
      </c>
      <c r="N120" s="45">
        <v>3452.8833333333332</v>
      </c>
      <c r="O120" s="45">
        <v>3195.856666666667</v>
      </c>
      <c r="P120" s="45">
        <v>19740.03</v>
      </c>
      <c r="Q120" s="45">
        <v>1244.7733333333333</v>
      </c>
      <c r="R120" s="45">
        <v>100</v>
      </c>
      <c r="S120" s="45">
        <v>449155.7611</v>
      </c>
      <c r="T120" s="50"/>
      <c r="U120" s="45">
        <v>152808.70000000001</v>
      </c>
      <c r="V120" s="45">
        <v>108495.88</v>
      </c>
    </row>
    <row r="121" spans="1:22" ht="12">
      <c r="A121" s="44">
        <v>40148</v>
      </c>
      <c r="B121" s="45">
        <v>44588.580645161288</v>
      </c>
      <c r="C121" s="45">
        <v>0</v>
      </c>
      <c r="D121" s="45">
        <v>238.13651612903226</v>
      </c>
      <c r="E121" s="45">
        <v>5.1161290322580646</v>
      </c>
      <c r="F121" s="45">
        <v>4685.5</v>
      </c>
      <c r="G121" s="45">
        <v>2423.7387096774191</v>
      </c>
      <c r="H121" s="45">
        <v>22208.816129032261</v>
      </c>
      <c r="I121" s="45">
        <v>44341.838709677424</v>
      </c>
      <c r="J121" s="45">
        <v>49027.596774193546</v>
      </c>
      <c r="K121" s="45">
        <v>21801.938709677419</v>
      </c>
      <c r="L121" s="45">
        <v>116866.89677419355</v>
      </c>
      <c r="M121" s="45">
        <v>94761.912903225806</v>
      </c>
      <c r="N121" s="45">
        <v>3510.6000000000004</v>
      </c>
      <c r="O121" s="45">
        <v>2831.4258064516134</v>
      </c>
      <c r="P121" s="45">
        <v>19890.532258064515</v>
      </c>
      <c r="Q121" s="45">
        <v>1177.6709677419356</v>
      </c>
      <c r="R121" s="45">
        <v>100</v>
      </c>
      <c r="S121" s="45">
        <v>428460.30103225802</v>
      </c>
      <c r="T121" s="50"/>
      <c r="U121" s="45">
        <v>122249.41935483871</v>
      </c>
      <c r="V121" s="45">
        <v>110827.3</v>
      </c>
    </row>
    <row r="122" spans="1:22" ht="12">
      <c r="A122" s="44">
        <v>40179</v>
      </c>
      <c r="B122" s="45">
        <v>44834.677419354841</v>
      </c>
      <c r="C122" s="45">
        <v>0</v>
      </c>
      <c r="D122" s="45">
        <v>241.04887096774195</v>
      </c>
      <c r="E122" s="45">
        <v>5.2193548387096778</v>
      </c>
      <c r="F122" s="45">
        <v>3870.1032258064515</v>
      </c>
      <c r="G122" s="45">
        <v>2531.7032258064519</v>
      </c>
      <c r="H122" s="45">
        <v>22121.264516129035</v>
      </c>
      <c r="I122" s="45">
        <v>44709.758064516122</v>
      </c>
      <c r="J122" s="45">
        <v>48948.016129032258</v>
      </c>
      <c r="K122" s="45">
        <v>22507.451612903227</v>
      </c>
      <c r="L122" s="45">
        <v>92648.096774193546</v>
      </c>
      <c r="M122" s="45">
        <v>99873.459032258063</v>
      </c>
      <c r="N122" s="45">
        <v>3510.6000000000004</v>
      </c>
      <c r="O122" s="45">
        <v>1356.1161290322582</v>
      </c>
      <c r="P122" s="45">
        <v>20383.187096774192</v>
      </c>
      <c r="Q122" s="45">
        <v>899.9677419354839</v>
      </c>
      <c r="R122" s="45">
        <v>100</v>
      </c>
      <c r="S122" s="45">
        <v>408540.66919354838</v>
      </c>
      <c r="T122" s="50"/>
      <c r="U122" s="45">
        <v>97844.741935483864</v>
      </c>
      <c r="V122" s="45">
        <v>111419.70967741935</v>
      </c>
    </row>
    <row r="123" spans="1:22" ht="12">
      <c r="A123" s="44">
        <v>40210</v>
      </c>
      <c r="B123" s="45">
        <v>46635.071428571428</v>
      </c>
      <c r="C123" s="45">
        <v>0</v>
      </c>
      <c r="D123" s="45">
        <v>246.30082142857142</v>
      </c>
      <c r="E123" s="45">
        <v>4.6142857142857139</v>
      </c>
      <c r="F123" s="45">
        <v>4074.4</v>
      </c>
      <c r="G123" s="45">
        <v>2492.6178571428572</v>
      </c>
      <c r="H123" s="45">
        <v>22578.85</v>
      </c>
      <c r="I123" s="45">
        <v>45375.835714285713</v>
      </c>
      <c r="J123" s="45">
        <v>50222.407142857141</v>
      </c>
      <c r="K123" s="45">
        <v>23049.717857142856</v>
      </c>
      <c r="L123" s="45">
        <v>114545.48571428572</v>
      </c>
      <c r="M123" s="45">
        <v>108266.76178571429</v>
      </c>
      <c r="N123" s="45">
        <v>3625.0499999999997</v>
      </c>
      <c r="O123" s="45">
        <v>1006.007142857143</v>
      </c>
      <c r="P123" s="45">
        <v>20466.964285714286</v>
      </c>
      <c r="Q123" s="45">
        <v>972.92142857142858</v>
      </c>
      <c r="R123" s="45">
        <v>100</v>
      </c>
      <c r="S123" s="45">
        <v>443663.00546428567</v>
      </c>
      <c r="T123" s="50"/>
      <c r="U123" s="45">
        <v>123848.42857142857</v>
      </c>
      <c r="V123" s="45">
        <v>118525.01785714286</v>
      </c>
    </row>
    <row r="124" spans="1:22" ht="12">
      <c r="A124" s="44">
        <v>40238</v>
      </c>
      <c r="B124" s="45">
        <v>47770.322580645159</v>
      </c>
      <c r="C124" s="45">
        <v>0</v>
      </c>
      <c r="D124" s="45">
        <v>260.29622580645162</v>
      </c>
      <c r="E124" s="45">
        <v>4.7967741935483863</v>
      </c>
      <c r="F124" s="45">
        <v>3937.0483870967741</v>
      </c>
      <c r="G124" s="45">
        <v>2509.7774193548389</v>
      </c>
      <c r="H124" s="45">
        <v>22821.65806451613</v>
      </c>
      <c r="I124" s="45">
        <v>46064.645161290326</v>
      </c>
      <c r="J124" s="45">
        <v>50703.767741935488</v>
      </c>
      <c r="K124" s="45">
        <v>23135.603225806452</v>
      </c>
      <c r="L124" s="45">
        <v>113207.69677419355</v>
      </c>
      <c r="M124" s="45">
        <v>110158.59870967742</v>
      </c>
      <c r="N124" s="45">
        <v>3762.7709677419352</v>
      </c>
      <c r="O124" s="45">
        <v>1083.1064516129034</v>
      </c>
      <c r="P124" s="45">
        <v>20697.409677419357</v>
      </c>
      <c r="Q124" s="45">
        <v>973.66451612903222</v>
      </c>
      <c r="R124" s="45">
        <v>100</v>
      </c>
      <c r="S124" s="45">
        <v>447191.16267741931</v>
      </c>
      <c r="T124" s="50"/>
      <c r="U124" s="45">
        <v>128527.19354838709</v>
      </c>
      <c r="V124" s="45">
        <v>121797.5</v>
      </c>
    </row>
    <row r="125" spans="1:22" ht="12">
      <c r="A125" s="44">
        <v>40269</v>
      </c>
      <c r="B125" s="45">
        <v>46274.333333333336</v>
      </c>
      <c r="C125" s="45">
        <v>0</v>
      </c>
      <c r="D125" s="45">
        <v>243.33350000000002</v>
      </c>
      <c r="E125" s="45">
        <v>4.6966666666666672</v>
      </c>
      <c r="F125" s="45">
        <v>3927.5466666666666</v>
      </c>
      <c r="G125" s="45">
        <v>2554.5699999999997</v>
      </c>
      <c r="H125" s="45">
        <v>21931.313333333332</v>
      </c>
      <c r="I125" s="45">
        <v>45056.116666666661</v>
      </c>
      <c r="J125" s="45">
        <v>50915.453333333338</v>
      </c>
      <c r="K125" s="45">
        <v>22009.3</v>
      </c>
      <c r="L125" s="45">
        <v>118244.33</v>
      </c>
      <c r="M125" s="45">
        <v>105119.83333333333</v>
      </c>
      <c r="N125" s="45">
        <v>3709.32</v>
      </c>
      <c r="O125" s="45">
        <v>1053.5166666666667</v>
      </c>
      <c r="P125" s="45">
        <v>19710.55333333333</v>
      </c>
      <c r="Q125" s="45">
        <v>934.7833333333333</v>
      </c>
      <c r="R125" s="45">
        <v>100</v>
      </c>
      <c r="S125" s="45">
        <v>441789.00016666664</v>
      </c>
      <c r="T125" s="50"/>
      <c r="U125" s="45">
        <v>127955.56666666667</v>
      </c>
      <c r="V125" s="45">
        <v>118258.24166666667</v>
      </c>
    </row>
    <row r="126" spans="1:22" ht="12">
      <c r="A126" s="44">
        <v>40299</v>
      </c>
      <c r="B126" s="45">
        <v>44820</v>
      </c>
      <c r="C126" s="45">
        <v>0</v>
      </c>
      <c r="D126" s="45">
        <v>216.72729032258064</v>
      </c>
      <c r="E126" s="45">
        <v>4.5935483870967744</v>
      </c>
      <c r="F126" s="45">
        <v>4735.2258064516127</v>
      </c>
      <c r="G126" s="45">
        <v>2509.235483870968</v>
      </c>
      <c r="H126" s="45">
        <v>21017.254838709672</v>
      </c>
      <c r="I126" s="45">
        <v>44560.25161290323</v>
      </c>
      <c r="J126" s="45">
        <v>50506.74838709677</v>
      </c>
      <c r="K126" s="45">
        <v>21917.41290322581</v>
      </c>
      <c r="L126" s="45">
        <v>124039.32258064517</v>
      </c>
      <c r="M126" s="45">
        <v>112348.71290322581</v>
      </c>
      <c r="N126" s="45">
        <v>3459.4935483870968</v>
      </c>
      <c r="O126" s="45">
        <v>1020.045161290323</v>
      </c>
      <c r="P126" s="45">
        <v>19592.067741935483</v>
      </c>
      <c r="Q126" s="45">
        <v>928.9387096774193</v>
      </c>
      <c r="R126" s="45">
        <v>100</v>
      </c>
      <c r="S126" s="45">
        <v>451776.03051612905</v>
      </c>
      <c r="T126" s="50"/>
      <c r="U126" s="45">
        <v>140501.16129032258</v>
      </c>
      <c r="V126" s="45">
        <v>123141.69354838709</v>
      </c>
    </row>
    <row r="127" spans="1:22" ht="12">
      <c r="A127" s="44">
        <v>40330</v>
      </c>
      <c r="B127" s="45">
        <v>40463.5</v>
      </c>
      <c r="C127" s="45">
        <v>0</v>
      </c>
      <c r="D127" s="45">
        <v>248.53386666666665</v>
      </c>
      <c r="E127" s="45">
        <v>4.5199999999999996</v>
      </c>
      <c r="F127" s="45">
        <v>4520.9333333333334</v>
      </c>
      <c r="G127" s="45">
        <v>2531.9533333333334</v>
      </c>
      <c r="H127" s="45">
        <v>20814.873333333337</v>
      </c>
      <c r="I127" s="45">
        <v>44472.533333333333</v>
      </c>
      <c r="J127" s="45">
        <v>49214.193333333336</v>
      </c>
      <c r="K127" s="45">
        <v>21931.033333333333</v>
      </c>
      <c r="L127" s="45">
        <v>132195.04666666666</v>
      </c>
      <c r="M127" s="45">
        <v>112501.17666666667</v>
      </c>
      <c r="N127" s="45">
        <v>3620.06</v>
      </c>
      <c r="O127" s="45">
        <v>962.00999999999988</v>
      </c>
      <c r="P127" s="45">
        <v>19292.420000000002</v>
      </c>
      <c r="Q127" s="45">
        <v>550.76</v>
      </c>
      <c r="R127" s="45">
        <v>100</v>
      </c>
      <c r="S127" s="45">
        <v>453423.54719999991</v>
      </c>
      <c r="T127" s="50"/>
      <c r="U127" s="45">
        <v>136963.09166666667</v>
      </c>
      <c r="V127" s="45">
        <v>126768.60833333334</v>
      </c>
    </row>
    <row r="128" spans="1:22" ht="12">
      <c r="A128" s="44">
        <v>40360</v>
      </c>
      <c r="B128" s="45">
        <v>37471.741935483871</v>
      </c>
      <c r="C128" s="45">
        <v>0</v>
      </c>
      <c r="D128" s="45">
        <v>224.34474193548388</v>
      </c>
      <c r="E128" s="45">
        <v>4.274193548387097</v>
      </c>
      <c r="F128" s="45">
        <v>4536.2709677419352</v>
      </c>
      <c r="G128" s="45">
        <v>1244.5419354838712</v>
      </c>
      <c r="H128" s="45">
        <v>21266.799999999999</v>
      </c>
      <c r="I128" s="45">
        <v>44735.56451612903</v>
      </c>
      <c r="J128" s="45">
        <v>49584.95483870968</v>
      </c>
      <c r="K128" s="45">
        <v>22321.08709677419</v>
      </c>
      <c r="L128" s="45">
        <v>135649.82580645161</v>
      </c>
      <c r="M128" s="45">
        <v>108601.73225806453</v>
      </c>
      <c r="N128" s="45">
        <v>3518.6322580645165</v>
      </c>
      <c r="O128" s="45">
        <v>1016.9064516129032</v>
      </c>
      <c r="P128" s="45">
        <v>18951.641935483873</v>
      </c>
      <c r="Q128" s="45">
        <v>868.99032258064517</v>
      </c>
      <c r="R128" s="45">
        <v>100</v>
      </c>
      <c r="S128" s="45">
        <v>450097.30925806455</v>
      </c>
      <c r="T128" s="50"/>
      <c r="U128" s="45">
        <v>148827.17741935485</v>
      </c>
      <c r="V128" s="45">
        <v>123315.93548387097</v>
      </c>
    </row>
    <row r="129" spans="1:22" ht="12">
      <c r="A129" s="44">
        <v>40391</v>
      </c>
      <c r="B129" s="45">
        <v>41541.93548387097</v>
      </c>
      <c r="C129" s="45">
        <v>0</v>
      </c>
      <c r="D129" s="45">
        <v>221.72803225806453</v>
      </c>
      <c r="E129" s="45">
        <v>4.1419354838709683</v>
      </c>
      <c r="F129" s="45">
        <v>4588.0032258064521</v>
      </c>
      <c r="G129" s="45">
        <v>2502.4096774193549</v>
      </c>
      <c r="H129" s="45">
        <v>22429.935483870966</v>
      </c>
      <c r="I129" s="45">
        <v>44848</v>
      </c>
      <c r="J129" s="45">
        <v>50293.829032258065</v>
      </c>
      <c r="K129" s="45">
        <v>22338.854838709678</v>
      </c>
      <c r="L129" s="45">
        <v>134721.39032258064</v>
      </c>
      <c r="M129" s="45">
        <v>106764.54838709677</v>
      </c>
      <c r="N129" s="45">
        <v>3350.9161290322577</v>
      </c>
      <c r="O129" s="45">
        <v>1073.7225806451611</v>
      </c>
      <c r="P129" s="45">
        <v>19352.374193548385</v>
      </c>
      <c r="Q129" s="45">
        <v>887.32903225806456</v>
      </c>
      <c r="R129" s="45">
        <v>100</v>
      </c>
      <c r="S129" s="45">
        <v>455019.11835483875</v>
      </c>
      <c r="T129" s="50"/>
      <c r="U129" s="45">
        <v>147854.51612903227</v>
      </c>
      <c r="V129" s="45">
        <v>122374.70161290323</v>
      </c>
    </row>
    <row r="130" spans="1:22" ht="12">
      <c r="A130" s="44">
        <v>40422</v>
      </c>
      <c r="B130" s="45">
        <v>42672.533333333333</v>
      </c>
      <c r="C130" s="45">
        <v>0</v>
      </c>
      <c r="D130" s="45">
        <v>241.55696666666665</v>
      </c>
      <c r="E130" s="45">
        <v>4.1100000000000003</v>
      </c>
      <c r="F130" s="45">
        <v>5333.1066666666675</v>
      </c>
      <c r="G130" s="45">
        <v>2518.1633333333334</v>
      </c>
      <c r="H130" s="45">
        <v>21832.15</v>
      </c>
      <c r="I130" s="45">
        <v>44143.53333333334</v>
      </c>
      <c r="J130" s="45">
        <v>49547.946666666663</v>
      </c>
      <c r="K130" s="45">
        <v>22103.59</v>
      </c>
      <c r="L130" s="45">
        <v>122397.45999999999</v>
      </c>
      <c r="M130" s="45">
        <v>98874.866666666669</v>
      </c>
      <c r="N130" s="45">
        <v>3286.21</v>
      </c>
      <c r="O130" s="45">
        <v>1092.8266666666666</v>
      </c>
      <c r="P130" s="45">
        <v>18222.573333333334</v>
      </c>
      <c r="Q130" s="45">
        <v>875.36</v>
      </c>
      <c r="R130" s="45">
        <v>100</v>
      </c>
      <c r="S130" s="45">
        <v>433245.98696666665</v>
      </c>
      <c r="T130" s="50"/>
      <c r="U130" s="45">
        <v>132256.03333333333</v>
      </c>
      <c r="V130" s="45">
        <v>109484.76666666666</v>
      </c>
    </row>
    <row r="131" spans="1:22" ht="12">
      <c r="A131" s="44">
        <v>40452</v>
      </c>
      <c r="B131" s="45">
        <v>37818.290322580644</v>
      </c>
      <c r="C131" s="45">
        <v>0</v>
      </c>
      <c r="D131" s="45">
        <v>212.52354838709675</v>
      </c>
      <c r="E131" s="45">
        <v>3.7</v>
      </c>
      <c r="F131" s="45">
        <v>5520.5161290322585</v>
      </c>
      <c r="G131" s="45">
        <v>2420.2322580645159</v>
      </c>
      <c r="H131" s="45">
        <v>22876.041935483874</v>
      </c>
      <c r="I131" s="45">
        <v>45517.383870967751</v>
      </c>
      <c r="J131" s="45">
        <v>51251.393548387096</v>
      </c>
      <c r="K131" s="45">
        <v>22214.490322580645</v>
      </c>
      <c r="L131" s="45">
        <v>125918.6064516129</v>
      </c>
      <c r="M131" s="45">
        <v>106179.97419354839</v>
      </c>
      <c r="N131" s="45">
        <v>3274.5387096774193</v>
      </c>
      <c r="O131" s="45">
        <v>1088.5935483870969</v>
      </c>
      <c r="P131" s="45">
        <v>19002.054838709675</v>
      </c>
      <c r="Q131" s="45">
        <v>804.77741935483868</v>
      </c>
      <c r="R131" s="45">
        <v>100</v>
      </c>
      <c r="S131" s="45">
        <v>444203.11709677416</v>
      </c>
      <c r="T131" s="50"/>
      <c r="U131" s="45">
        <v>141171.87096774194</v>
      </c>
      <c r="V131" s="45">
        <v>120113.93548387097</v>
      </c>
    </row>
    <row r="132" spans="1:22" ht="12">
      <c r="A132" s="44">
        <v>40483</v>
      </c>
      <c r="B132" s="45">
        <v>39459.966666666667</v>
      </c>
      <c r="C132" s="45">
        <v>0</v>
      </c>
      <c r="D132" s="45">
        <v>228.27636666666666</v>
      </c>
      <c r="E132" s="45">
        <v>3.5900000000000003</v>
      </c>
      <c r="F132" s="45">
        <v>5993.91</v>
      </c>
      <c r="G132" s="45">
        <v>2478.86</v>
      </c>
      <c r="H132" s="45">
        <v>23094.50333333333</v>
      </c>
      <c r="I132" s="45">
        <v>45427.203333333331</v>
      </c>
      <c r="J132" s="45">
        <v>52905.846666666665</v>
      </c>
      <c r="K132" s="45">
        <v>22049.780000000002</v>
      </c>
      <c r="L132" s="45">
        <v>143827.05666666667</v>
      </c>
      <c r="M132" s="45">
        <v>114833.70999999999</v>
      </c>
      <c r="N132" s="45">
        <v>3255.3433333333332</v>
      </c>
      <c r="O132" s="45">
        <v>1132.99</v>
      </c>
      <c r="P132" s="45">
        <v>19125.956666666665</v>
      </c>
      <c r="Q132" s="45">
        <v>772.79333333333329</v>
      </c>
      <c r="R132" s="45">
        <v>100</v>
      </c>
      <c r="S132" s="45">
        <v>474689.78636666661</v>
      </c>
      <c r="T132" s="50"/>
      <c r="U132" s="45">
        <v>156607.33333333334</v>
      </c>
      <c r="V132" s="45">
        <v>129784.56666666667</v>
      </c>
    </row>
    <row r="133" spans="1:22" ht="12">
      <c r="A133" s="44">
        <v>40513</v>
      </c>
      <c r="B133" s="45">
        <v>37384.354838709674</v>
      </c>
      <c r="C133" s="45">
        <v>0</v>
      </c>
      <c r="D133" s="45">
        <v>214.82874193548386</v>
      </c>
      <c r="E133" s="45">
        <v>15.35483870967742</v>
      </c>
      <c r="F133" s="45">
        <v>6127.1516129032261</v>
      </c>
      <c r="G133" s="45">
        <v>2405.441935483871</v>
      </c>
      <c r="H133" s="45">
        <v>23936.106451612904</v>
      </c>
      <c r="I133" s="45">
        <v>44234.041935483874</v>
      </c>
      <c r="J133" s="45">
        <v>53947.267741935488</v>
      </c>
      <c r="K133" s="45">
        <v>21857.119354838709</v>
      </c>
      <c r="L133" s="45">
        <v>151571.17419354839</v>
      </c>
      <c r="M133" s="45">
        <v>113555.55806451612</v>
      </c>
      <c r="N133" s="45">
        <v>3206.0193548387097</v>
      </c>
      <c r="O133" s="45">
        <v>1224.8258064516128</v>
      </c>
      <c r="P133" s="45">
        <v>19333.961290322579</v>
      </c>
      <c r="Q133" s="45">
        <v>850.87096774193549</v>
      </c>
      <c r="R133" s="45">
        <v>100</v>
      </c>
      <c r="S133" s="45">
        <v>479964.07712903223</v>
      </c>
      <c r="T133" s="50"/>
      <c r="U133" s="45">
        <v>151643.51612903227</v>
      </c>
      <c r="V133" s="45">
        <v>131068.30645161291</v>
      </c>
    </row>
    <row r="134" spans="1:22" ht="12">
      <c r="A134" s="44">
        <v>40544</v>
      </c>
      <c r="B134" s="45">
        <v>41579.322580645159</v>
      </c>
      <c r="C134" s="45">
        <v>0</v>
      </c>
      <c r="D134" s="45">
        <v>201.3083870967742</v>
      </c>
      <c r="E134" s="45">
        <v>11.590322580645161</v>
      </c>
      <c r="F134" s="45">
        <v>6531.8774193548388</v>
      </c>
      <c r="G134" s="45">
        <v>2292.6709677419358</v>
      </c>
      <c r="H134" s="45">
        <v>23931.338709677417</v>
      </c>
      <c r="I134" s="45">
        <v>44570.483870967742</v>
      </c>
      <c r="J134" s="45">
        <v>52363.651612903224</v>
      </c>
      <c r="K134" s="45">
        <v>22458.129032258064</v>
      </c>
      <c r="L134" s="45">
        <v>131513.82903225807</v>
      </c>
      <c r="M134" s="45">
        <v>118310.39999999999</v>
      </c>
      <c r="N134" s="45">
        <v>3229.2903225806454</v>
      </c>
      <c r="O134" s="45">
        <v>2511.7870967741933</v>
      </c>
      <c r="P134" s="45">
        <v>19034.780645161289</v>
      </c>
      <c r="Q134" s="45">
        <v>831.4709677419354</v>
      </c>
      <c r="R134" s="45">
        <v>100</v>
      </c>
      <c r="S134" s="45">
        <v>469471.93096774194</v>
      </c>
      <c r="T134" s="50"/>
      <c r="U134" s="45">
        <v>136535.29032258064</v>
      </c>
      <c r="V134" s="45">
        <v>133838.74193548388</v>
      </c>
    </row>
    <row r="135" spans="1:22" ht="12">
      <c r="A135" s="44">
        <v>40575</v>
      </c>
      <c r="B135" s="45">
        <v>41016.071428571428</v>
      </c>
      <c r="C135" s="45">
        <v>0</v>
      </c>
      <c r="D135" s="45">
        <v>218.21207142857142</v>
      </c>
      <c r="E135" s="45">
        <v>20.75357142857143</v>
      </c>
      <c r="F135" s="45">
        <v>6057.3571428571431</v>
      </c>
      <c r="G135" s="45">
        <v>2306.9928571428572</v>
      </c>
      <c r="H135" s="45">
        <v>21743.193548387098</v>
      </c>
      <c r="I135" s="45">
        <v>40756.777419354839</v>
      </c>
      <c r="J135" s="45">
        <v>53927.032142857141</v>
      </c>
      <c r="K135" s="45">
        <v>22298.617857142857</v>
      </c>
      <c r="L135" s="45">
        <v>135985.18928571427</v>
      </c>
      <c r="M135" s="45">
        <v>119316.84642857143</v>
      </c>
      <c r="N135" s="45">
        <v>3240.4857142857145</v>
      </c>
      <c r="O135" s="45">
        <v>2507.985714285714</v>
      </c>
      <c r="P135" s="45">
        <v>18802.071428571428</v>
      </c>
      <c r="Q135" s="45">
        <v>745.10689655172405</v>
      </c>
      <c r="R135" s="45">
        <v>100</v>
      </c>
      <c r="S135" s="45">
        <v>469042.69350715075</v>
      </c>
      <c r="T135" s="50"/>
      <c r="U135" s="45">
        <v>148630.39285714287</v>
      </c>
      <c r="V135" s="45">
        <v>131804.75892857142</v>
      </c>
    </row>
    <row r="136" spans="1:22" ht="12">
      <c r="A136" s="44">
        <v>40603</v>
      </c>
      <c r="B136" s="45">
        <v>41884.322580645159</v>
      </c>
      <c r="C136" s="45">
        <v>0</v>
      </c>
      <c r="D136" s="45">
        <v>236.45180645161292</v>
      </c>
      <c r="E136" s="45">
        <v>9.5322580645161299</v>
      </c>
      <c r="F136" s="45">
        <v>6424.2322580645168</v>
      </c>
      <c r="G136" s="45">
        <v>2258.6870967741938</v>
      </c>
      <c r="H136" s="45">
        <v>24249.570967741936</v>
      </c>
      <c r="I136" s="45">
        <v>45697.083870967726</v>
      </c>
      <c r="J136" s="45">
        <v>54659.516129032258</v>
      </c>
      <c r="K136" s="45">
        <v>22611.696774193548</v>
      </c>
      <c r="L136" s="45">
        <v>132540.99032258065</v>
      </c>
      <c r="M136" s="45">
        <v>116070.96774193548</v>
      </c>
      <c r="N136" s="45">
        <v>3523.6096774193547</v>
      </c>
      <c r="O136" s="45">
        <v>2665.9999999999995</v>
      </c>
      <c r="P136" s="45">
        <v>19003.829032258061</v>
      </c>
      <c r="Q136" s="45">
        <v>821.07096774193553</v>
      </c>
      <c r="R136" s="45">
        <v>100</v>
      </c>
      <c r="S136" s="45">
        <v>472757.56148387102</v>
      </c>
      <c r="T136" s="50"/>
      <c r="U136" s="45">
        <v>135440.12903225806</v>
      </c>
      <c r="V136" s="45">
        <v>131179.11290322582</v>
      </c>
    </row>
    <row r="137" spans="1:22" ht="12">
      <c r="A137" s="44">
        <v>40634</v>
      </c>
      <c r="B137" s="45">
        <v>45666.866666666669</v>
      </c>
      <c r="C137" s="45">
        <v>0</v>
      </c>
      <c r="D137" s="45">
        <v>228.46346666666668</v>
      </c>
      <c r="E137" s="45">
        <v>17.36</v>
      </c>
      <c r="F137" s="45">
        <v>6672.4933333333329</v>
      </c>
      <c r="G137" s="45">
        <v>2399.7966666666666</v>
      </c>
      <c r="H137" s="45">
        <v>20243.054838709675</v>
      </c>
      <c r="I137" s="45">
        <v>42147.874193548392</v>
      </c>
      <c r="J137" s="45">
        <v>55762.756666666668</v>
      </c>
      <c r="K137" s="45">
        <v>22087.95</v>
      </c>
      <c r="L137" s="45">
        <v>130740.37999999999</v>
      </c>
      <c r="M137" s="45">
        <v>117432.15</v>
      </c>
      <c r="N137" s="45">
        <v>3716.77</v>
      </c>
      <c r="O137" s="45">
        <v>2705.65</v>
      </c>
      <c r="P137" s="45">
        <v>19584.310000000001</v>
      </c>
      <c r="Q137" s="45">
        <v>682.58666666666659</v>
      </c>
      <c r="R137" s="45">
        <v>100</v>
      </c>
      <c r="S137" s="45">
        <v>470188.46249892475</v>
      </c>
      <c r="T137" s="50"/>
      <c r="U137" s="45">
        <v>144878.96666666667</v>
      </c>
      <c r="V137" s="45">
        <v>132278.79166666666</v>
      </c>
    </row>
    <row r="138" spans="1:22" ht="12">
      <c r="A138" s="44">
        <v>40664</v>
      </c>
      <c r="B138" s="45">
        <v>45885.161290322583</v>
      </c>
      <c r="C138" s="45">
        <v>0</v>
      </c>
      <c r="D138" s="45">
        <v>234.67712903225805</v>
      </c>
      <c r="E138" s="45">
        <v>16.419354838709676</v>
      </c>
      <c r="F138" s="45">
        <v>5878.1</v>
      </c>
      <c r="G138" s="45">
        <v>1051.0709677419354</v>
      </c>
      <c r="H138" s="45">
        <v>19434.316129032261</v>
      </c>
      <c r="I138" s="45">
        <v>44173.896774193541</v>
      </c>
      <c r="J138" s="45">
        <v>49974.087096774194</v>
      </c>
      <c r="K138" s="45">
        <v>22283.16129032258</v>
      </c>
      <c r="L138" s="45">
        <v>97813.364516129033</v>
      </c>
      <c r="M138" s="45">
        <v>114957.36451612903</v>
      </c>
      <c r="N138" s="45">
        <v>2525.5612903225806</v>
      </c>
      <c r="O138" s="45">
        <v>2541.3483870967734</v>
      </c>
      <c r="P138" s="45">
        <v>18386.048387096773</v>
      </c>
      <c r="Q138" s="45">
        <v>646.18064516129027</v>
      </c>
      <c r="R138" s="45">
        <v>100</v>
      </c>
      <c r="S138" s="45">
        <v>425900.75777419354</v>
      </c>
      <c r="T138" s="50"/>
      <c r="U138" s="45">
        <v>101867.70967741935</v>
      </c>
      <c r="V138" s="45">
        <v>126918.74193548386</v>
      </c>
    </row>
    <row r="139" spans="1:22" ht="12">
      <c r="A139" s="44">
        <v>40695</v>
      </c>
      <c r="B139" s="45">
        <v>35733.26666666667</v>
      </c>
      <c r="C139" s="45">
        <v>0</v>
      </c>
      <c r="D139" s="45">
        <v>227.28280000000001</v>
      </c>
      <c r="E139" s="45">
        <v>11.923333333333334</v>
      </c>
      <c r="F139" s="45">
        <v>5373.0700000000006</v>
      </c>
      <c r="G139" s="45">
        <v>689.91</v>
      </c>
      <c r="H139" s="45">
        <v>18886.913333333334</v>
      </c>
      <c r="I139" s="45">
        <v>43525.399999999994</v>
      </c>
      <c r="J139" s="45">
        <v>50725.686666666668</v>
      </c>
      <c r="K139" s="45">
        <v>21359.3</v>
      </c>
      <c r="L139" s="45">
        <v>123218.45666666668</v>
      </c>
      <c r="M139" s="45">
        <v>118381.97333333334</v>
      </c>
      <c r="N139" s="45">
        <v>3620.06</v>
      </c>
      <c r="O139" s="45">
        <v>2259.56</v>
      </c>
      <c r="P139" s="45">
        <v>18436.243333333332</v>
      </c>
      <c r="Q139" s="45">
        <v>674.16333333333341</v>
      </c>
      <c r="R139" s="45">
        <v>100</v>
      </c>
      <c r="S139" s="45">
        <v>443223.20946666668</v>
      </c>
      <c r="T139" s="50"/>
      <c r="U139" s="45">
        <v>126214.43333333333</v>
      </c>
      <c r="V139" s="45">
        <v>133129.43333333332</v>
      </c>
    </row>
    <row r="140" spans="1:22" ht="12">
      <c r="A140" s="44">
        <v>40725</v>
      </c>
      <c r="B140" s="45">
        <v>42967.161290322583</v>
      </c>
      <c r="C140" s="45">
        <v>0</v>
      </c>
      <c r="D140" s="45">
        <v>216.64835483870968</v>
      </c>
      <c r="E140" s="45">
        <v>10.348387096774195</v>
      </c>
      <c r="F140" s="45">
        <v>5672.9</v>
      </c>
      <c r="G140" s="45">
        <v>704.69354838709683</v>
      </c>
      <c r="H140" s="45">
        <v>20788.390322580646</v>
      </c>
      <c r="I140" s="45">
        <v>44731.93</v>
      </c>
      <c r="J140" s="45">
        <v>52230.719354838708</v>
      </c>
      <c r="K140" s="45">
        <v>21437.416129032259</v>
      </c>
      <c r="L140" s="45">
        <v>142697.95161290321</v>
      </c>
      <c r="M140" s="45">
        <v>126133.67096774193</v>
      </c>
      <c r="N140" s="45">
        <v>2347.8903225806453</v>
      </c>
      <c r="O140" s="45">
        <v>2510.7129032258067</v>
      </c>
      <c r="P140" s="45">
        <v>19448.132258064514</v>
      </c>
      <c r="Q140" s="45">
        <v>810.80322580645168</v>
      </c>
      <c r="R140" s="45">
        <v>100</v>
      </c>
      <c r="S140" s="45">
        <v>482809.36867741932</v>
      </c>
      <c r="T140" s="50"/>
      <c r="U140" s="45">
        <v>144747.5806451613</v>
      </c>
      <c r="V140" s="45">
        <v>141356.14516129033</v>
      </c>
    </row>
    <row r="141" spans="1:22" ht="12">
      <c r="A141" s="44">
        <v>40756</v>
      </c>
      <c r="B141" s="45">
        <v>46178.483870967742</v>
      </c>
      <c r="C141" s="45">
        <v>0</v>
      </c>
      <c r="D141" s="45">
        <v>212.51019354838709</v>
      </c>
      <c r="E141" s="45">
        <v>15.054838709677419</v>
      </c>
      <c r="F141" s="45">
        <v>6198.1612903225805</v>
      </c>
      <c r="G141" s="45">
        <v>844.84838709677422</v>
      </c>
      <c r="H141" s="45">
        <v>22382.34193548387</v>
      </c>
      <c r="I141" s="45">
        <v>46393.283870967745</v>
      </c>
      <c r="J141" s="45">
        <v>54547.580645161288</v>
      </c>
      <c r="K141" s="45">
        <v>22109.654838709677</v>
      </c>
      <c r="L141" s="45">
        <v>157061.13225806449</v>
      </c>
      <c r="M141" s="45">
        <v>125968.97741935484</v>
      </c>
      <c r="N141" s="45">
        <v>2852.0322580645161</v>
      </c>
      <c r="O141" s="45">
        <v>2623.2838709677417</v>
      </c>
      <c r="P141" s="45">
        <v>18674.270967741937</v>
      </c>
      <c r="Q141" s="45">
        <v>732.38709677419354</v>
      </c>
      <c r="R141" s="45">
        <v>100</v>
      </c>
      <c r="S141" s="45">
        <v>506894.00374193548</v>
      </c>
      <c r="T141" s="50"/>
      <c r="U141" s="45">
        <v>160384.95161290321</v>
      </c>
      <c r="V141" s="45">
        <v>140077.35483870967</v>
      </c>
    </row>
    <row r="142" spans="1:22" ht="12">
      <c r="A142" s="44">
        <v>40787</v>
      </c>
      <c r="B142" s="45">
        <v>43265.2</v>
      </c>
      <c r="C142" s="45">
        <v>0</v>
      </c>
      <c r="D142" s="45">
        <v>224.06123333333335</v>
      </c>
      <c r="E142" s="45">
        <v>16.803333333333335</v>
      </c>
      <c r="F142" s="45">
        <v>6451.0666666666666</v>
      </c>
      <c r="G142" s="45">
        <v>1205.8966666666668</v>
      </c>
      <c r="H142" s="45">
        <v>23282.12</v>
      </c>
      <c r="I142" s="45">
        <v>47065.403333333335</v>
      </c>
      <c r="J142" s="45">
        <v>56923.013333333329</v>
      </c>
      <c r="K142" s="45">
        <v>22395.916666666668</v>
      </c>
      <c r="L142" s="45">
        <v>148694.73666666666</v>
      </c>
      <c r="M142" s="45">
        <v>119258.20666666668</v>
      </c>
      <c r="N142" s="45">
        <v>3606.5</v>
      </c>
      <c r="O142" s="45">
        <v>2614.8000000000002</v>
      </c>
      <c r="P142" s="45">
        <v>18654.336666666666</v>
      </c>
      <c r="Q142" s="45">
        <v>213.46666666666667</v>
      </c>
      <c r="R142" s="45">
        <v>100</v>
      </c>
      <c r="S142" s="45">
        <v>493971.52789999999</v>
      </c>
      <c r="T142" s="50"/>
      <c r="U142" s="45">
        <v>158613.45000000001</v>
      </c>
      <c r="V142" s="45">
        <v>133551.61666666667</v>
      </c>
    </row>
    <row r="143" spans="1:22" ht="12">
      <c r="A143" s="44">
        <v>40817</v>
      </c>
      <c r="B143" s="45">
        <v>41515.548387096773</v>
      </c>
      <c r="C143" s="45">
        <v>0</v>
      </c>
      <c r="D143" s="45">
        <v>198.51612903225808</v>
      </c>
      <c r="E143" s="45">
        <v>15.361290322580645</v>
      </c>
      <c r="F143" s="45">
        <v>6879</v>
      </c>
      <c r="G143" s="45">
        <v>2128.1387096774192</v>
      </c>
      <c r="H143" s="45">
        <v>24337.303225806452</v>
      </c>
      <c r="I143" s="45">
        <v>47811.735483870965</v>
      </c>
      <c r="J143" s="45">
        <v>59332.964516129032</v>
      </c>
      <c r="K143" s="45">
        <v>22538.783870967742</v>
      </c>
      <c r="L143" s="45">
        <v>150632.95161290321</v>
      </c>
      <c r="M143" s="45">
        <v>123579.73548387096</v>
      </c>
      <c r="N143" s="45">
        <v>3487.4096774193549</v>
      </c>
      <c r="O143" s="45">
        <v>2782.9741935483871</v>
      </c>
      <c r="P143" s="45">
        <v>18388.348387096776</v>
      </c>
      <c r="Q143" s="45">
        <v>271.93870967741935</v>
      </c>
      <c r="R143" s="45">
        <v>100</v>
      </c>
      <c r="S143" s="45">
        <v>504000.70967741933</v>
      </c>
      <c r="T143" s="50"/>
      <c r="U143" s="45">
        <v>144488.19354838709</v>
      </c>
      <c r="V143" s="45">
        <v>140903.85483870967</v>
      </c>
    </row>
    <row r="144" spans="1:22" ht="12">
      <c r="A144" s="44">
        <v>40848</v>
      </c>
      <c r="B144" s="45">
        <v>41758.866666666669</v>
      </c>
      <c r="C144" s="45">
        <v>0</v>
      </c>
      <c r="D144" s="45">
        <v>211.53333333333333</v>
      </c>
      <c r="E144" s="45">
        <v>13.433333333333334</v>
      </c>
      <c r="F144" s="45">
        <v>7306</v>
      </c>
      <c r="G144" s="45">
        <v>2105.5566666666664</v>
      </c>
      <c r="H144" s="45">
        <v>25528.213333333333</v>
      </c>
      <c r="I144" s="45">
        <v>48318.259999999995</v>
      </c>
      <c r="J144" s="45">
        <v>62011.386666666673</v>
      </c>
      <c r="K144" s="45">
        <v>22548.186666666665</v>
      </c>
      <c r="L144" s="45">
        <v>142866.54666666669</v>
      </c>
      <c r="M144" s="45">
        <v>124321.17333333334</v>
      </c>
      <c r="N144" s="45">
        <v>3353.8166666666666</v>
      </c>
      <c r="O144" s="45">
        <v>2809.5233333333331</v>
      </c>
      <c r="P144" s="45">
        <v>19037.513333333332</v>
      </c>
      <c r="Q144" s="45">
        <v>281.55</v>
      </c>
      <c r="R144" s="45">
        <v>100</v>
      </c>
      <c r="S144" s="45">
        <v>502571.56</v>
      </c>
      <c r="T144" s="50"/>
      <c r="U144" s="45">
        <v>146510.28333333333</v>
      </c>
      <c r="V144" s="45">
        <v>144228.5</v>
      </c>
    </row>
    <row r="145" spans="1:22" ht="12">
      <c r="A145" s="44">
        <v>40878</v>
      </c>
      <c r="B145" s="45">
        <v>40749.677419354841</v>
      </c>
      <c r="C145" s="45">
        <v>0</v>
      </c>
      <c r="D145" s="45">
        <v>206.16129032258064</v>
      </c>
      <c r="E145" s="45">
        <v>11.606451612903227</v>
      </c>
      <c r="F145" s="45">
        <v>8103</v>
      </c>
      <c r="G145" s="45">
        <v>2074.9677419354839</v>
      </c>
      <c r="H145" s="45">
        <v>26777.258064516129</v>
      </c>
      <c r="I145" s="45">
        <v>48590.054838709679</v>
      </c>
      <c r="J145" s="45">
        <v>65129.006451612899</v>
      </c>
      <c r="K145" s="45">
        <v>22807.393548387096</v>
      </c>
      <c r="L145" s="45">
        <v>151261.51290322581</v>
      </c>
      <c r="M145" s="45">
        <v>129368.67096774193</v>
      </c>
      <c r="N145" s="45">
        <v>3347.0903225806451</v>
      </c>
      <c r="O145" s="45">
        <v>3100.087096774193</v>
      </c>
      <c r="P145" s="45">
        <v>19945.409677419353</v>
      </c>
      <c r="Q145" s="45">
        <v>297.82580645161289</v>
      </c>
      <c r="R145" s="45">
        <v>100</v>
      </c>
      <c r="S145" s="45">
        <v>521869.72258064518</v>
      </c>
      <c r="T145" s="50"/>
      <c r="U145" s="45">
        <v>155406.85483870967</v>
      </c>
      <c r="V145" s="45">
        <v>149252.48387096773</v>
      </c>
    </row>
    <row r="146" spans="1:22" ht="12">
      <c r="A146" s="44">
        <v>40909</v>
      </c>
      <c r="B146" s="45">
        <v>40657.967741935485</v>
      </c>
      <c r="C146" s="45">
        <v>0</v>
      </c>
      <c r="D146" s="45">
        <v>125.80645161290323</v>
      </c>
      <c r="E146" s="45">
        <v>16.206451612903226</v>
      </c>
      <c r="F146" s="45">
        <v>7924.1580645161284</v>
      </c>
      <c r="G146" s="45">
        <v>2124.954838709677</v>
      </c>
      <c r="H146" s="45">
        <v>26349.454838709677</v>
      </c>
      <c r="I146" s="45">
        <v>48191.322580645159</v>
      </c>
      <c r="J146" s="45">
        <v>62815.461290322579</v>
      </c>
      <c r="K146" s="45">
        <v>23367.696774193548</v>
      </c>
      <c r="L146" s="45">
        <v>153276.68387096774</v>
      </c>
      <c r="M146" s="45">
        <v>129981.71612903227</v>
      </c>
      <c r="N146" s="45">
        <v>3227.9806451612903</v>
      </c>
      <c r="O146" s="45">
        <v>3028.0645161290322</v>
      </c>
      <c r="P146" s="45">
        <v>18942.929032258067</v>
      </c>
      <c r="Q146" s="45">
        <v>265.5451612903226</v>
      </c>
      <c r="R146" s="45">
        <v>226.72164516129033</v>
      </c>
      <c r="S146" s="45">
        <v>520522.67003225803</v>
      </c>
      <c r="T146" s="50"/>
      <c r="U146" s="45">
        <v>157354.06451612903</v>
      </c>
      <c r="V146" s="45">
        <v>150070.04838709679</v>
      </c>
    </row>
    <row r="147" spans="1:22" ht="12">
      <c r="A147" s="44">
        <v>40940</v>
      </c>
      <c r="B147" s="45">
        <v>42344.482758620688</v>
      </c>
      <c r="C147" s="45">
        <v>0</v>
      </c>
      <c r="D147" s="45">
        <v>258.62068965517244</v>
      </c>
      <c r="E147" s="45">
        <v>13.489655172413793</v>
      </c>
      <c r="F147" s="45">
        <v>8141.5551724137931</v>
      </c>
      <c r="G147" s="45">
        <v>2167</v>
      </c>
      <c r="H147" s="45">
        <v>28112.210714285709</v>
      </c>
      <c r="I147" s="45">
        <v>50558.385714285716</v>
      </c>
      <c r="J147" s="45">
        <v>64684.686206896549</v>
      </c>
      <c r="K147" s="45">
        <v>24379.857142857141</v>
      </c>
      <c r="L147" s="45">
        <v>144183.89655172414</v>
      </c>
      <c r="M147" s="45">
        <v>134844.62142857144</v>
      </c>
      <c r="N147" s="45">
        <v>3285.2931034482758</v>
      </c>
      <c r="O147" s="45">
        <v>3090.8206896551724</v>
      </c>
      <c r="P147" s="45">
        <v>19134.531034482756</v>
      </c>
      <c r="Q147" s="45">
        <v>273.10714285714283</v>
      </c>
      <c r="R147" s="45">
        <v>228.71824137931037</v>
      </c>
      <c r="S147" s="45">
        <v>525701.27624630556</v>
      </c>
      <c r="T147" s="50"/>
      <c r="U147" s="45">
        <v>145776.8275862069</v>
      </c>
      <c r="V147" s="45">
        <v>151046.37931034484</v>
      </c>
    </row>
    <row r="148" spans="1:22" ht="12">
      <c r="A148" s="44">
        <v>40969</v>
      </c>
      <c r="B148" s="45">
        <v>40720.419354838712</v>
      </c>
      <c r="C148" s="45">
        <v>0</v>
      </c>
      <c r="D148" s="45">
        <v>261.29032258064518</v>
      </c>
      <c r="E148" s="45">
        <v>12.719354838709679</v>
      </c>
      <c r="F148" s="45">
        <v>9615.2870967741947</v>
      </c>
      <c r="G148" s="45">
        <v>2235.1161290322584</v>
      </c>
      <c r="H148" s="45">
        <v>27126</v>
      </c>
      <c r="I148" s="45">
        <v>49150.964516129032</v>
      </c>
      <c r="J148" s="45">
        <v>67488.787096774191</v>
      </c>
      <c r="K148" s="45">
        <v>23622</v>
      </c>
      <c r="L148" s="45">
        <v>118384.9</v>
      </c>
      <c r="M148" s="45">
        <v>138063.20000000001</v>
      </c>
      <c r="N148" s="45">
        <v>3429.3838709677416</v>
      </c>
      <c r="O148" s="45">
        <v>2988.6419354838708</v>
      </c>
      <c r="P148" s="45">
        <v>19455.703225806454</v>
      </c>
      <c r="Q148" s="45">
        <v>257.49354838709678</v>
      </c>
      <c r="R148" s="45">
        <v>229.18541935483873</v>
      </c>
      <c r="S148" s="45">
        <v>503041.09187096771</v>
      </c>
      <c r="T148" s="50"/>
      <c r="U148" s="45">
        <v>121157.01612903226</v>
      </c>
      <c r="V148" s="45">
        <v>155099.70967741936</v>
      </c>
    </row>
    <row r="149" spans="1:22" ht="12">
      <c r="A149" s="44">
        <v>41000</v>
      </c>
      <c r="B149" s="45">
        <v>40743.366666666669</v>
      </c>
      <c r="C149" s="45">
        <v>0</v>
      </c>
      <c r="D149" s="45">
        <v>220</v>
      </c>
      <c r="E149" s="45">
        <v>11.713333333333333</v>
      </c>
      <c r="F149" s="45">
        <v>7656.6733333333341</v>
      </c>
      <c r="G149" s="45">
        <v>2103.6433333333334</v>
      </c>
      <c r="H149" s="45">
        <v>24741.136666666665</v>
      </c>
      <c r="I149" s="45">
        <v>48401.843333333338</v>
      </c>
      <c r="J149" s="45">
        <v>66170.86</v>
      </c>
      <c r="K149" s="45">
        <v>23727.57</v>
      </c>
      <c r="L149" s="45">
        <v>134503.61666666667</v>
      </c>
      <c r="M149" s="45">
        <v>138753.67333333334</v>
      </c>
      <c r="N149" s="45">
        <v>3706.9333333333334</v>
      </c>
      <c r="O149" s="45">
        <v>3009.3466666666664</v>
      </c>
      <c r="P149" s="45">
        <v>19698.423333333332</v>
      </c>
      <c r="Q149" s="45">
        <v>217.63666666666668</v>
      </c>
      <c r="R149" s="45">
        <v>237.28080000000003</v>
      </c>
      <c r="S149" s="45">
        <v>513903.71746666671</v>
      </c>
      <c r="T149" s="50"/>
      <c r="U149" s="45">
        <v>132916.28333333333</v>
      </c>
      <c r="V149" s="45">
        <v>156940.54999999999</v>
      </c>
    </row>
    <row r="150" spans="1:22" ht="12">
      <c r="A150" s="44">
        <v>41030</v>
      </c>
      <c r="B150" s="45">
        <v>33149.290322580644</v>
      </c>
      <c r="C150" s="45">
        <v>0</v>
      </c>
      <c r="D150" s="45">
        <v>241.93548387096774</v>
      </c>
      <c r="E150" s="45">
        <v>11.074193548387097</v>
      </c>
      <c r="F150" s="45">
        <v>8149.2161290322583</v>
      </c>
      <c r="G150" s="45">
        <v>2112.248387096774</v>
      </c>
      <c r="H150" s="45">
        <v>23993.599999999999</v>
      </c>
      <c r="I150" s="45">
        <v>47520.167741935482</v>
      </c>
      <c r="J150" s="45">
        <v>64754.167741935482</v>
      </c>
      <c r="K150" s="45">
        <v>23045.732258064516</v>
      </c>
      <c r="L150" s="45">
        <v>136164.25483870969</v>
      </c>
      <c r="M150" s="45">
        <v>136598.83548387099</v>
      </c>
      <c r="N150" s="45">
        <v>3457.0129032258064</v>
      </c>
      <c r="O150" s="45">
        <v>2944.1612903225805</v>
      </c>
      <c r="P150" s="45">
        <v>17954.393548387096</v>
      </c>
      <c r="Q150" s="45">
        <v>217.90322580645162</v>
      </c>
      <c r="R150" s="45">
        <v>234.65680645161294</v>
      </c>
      <c r="S150" s="45">
        <v>500548.65035483876</v>
      </c>
      <c r="T150" s="50"/>
      <c r="U150" s="45">
        <v>145617.5</v>
      </c>
      <c r="V150" s="45">
        <v>152579.75806451612</v>
      </c>
    </row>
    <row r="151" spans="1:22" ht="12">
      <c r="A151" s="44">
        <v>41061</v>
      </c>
      <c r="B151" s="45">
        <v>26642.933333333334</v>
      </c>
      <c r="C151" s="45">
        <v>0</v>
      </c>
      <c r="D151" s="45">
        <v>230</v>
      </c>
      <c r="E151" s="45">
        <v>9.120000000000001</v>
      </c>
      <c r="F151" s="45">
        <v>7886.4866666666667</v>
      </c>
      <c r="G151" s="45">
        <v>2113.38</v>
      </c>
      <c r="H151" s="45">
        <v>24216.2</v>
      </c>
      <c r="I151" s="45">
        <v>46607.256666666675</v>
      </c>
      <c r="J151" s="45">
        <v>62486.003333333334</v>
      </c>
      <c r="K151" s="45">
        <v>22862.44</v>
      </c>
      <c r="L151" s="45">
        <v>133490.76666666666</v>
      </c>
      <c r="M151" s="45">
        <v>144587.40333333332</v>
      </c>
      <c r="N151" s="45">
        <v>3425.0766666666668</v>
      </c>
      <c r="O151" s="45">
        <v>2751.7799999999997</v>
      </c>
      <c r="P151" s="45">
        <v>16847.346666666668</v>
      </c>
      <c r="Q151" s="45">
        <v>265.46666666666664</v>
      </c>
      <c r="R151" s="45">
        <v>237.96903333333336</v>
      </c>
      <c r="S151" s="45">
        <v>494659.62903333339</v>
      </c>
      <c r="T151" s="50"/>
      <c r="U151" s="45">
        <v>138839.35</v>
      </c>
      <c r="V151" s="45">
        <v>162076.83333333334</v>
      </c>
    </row>
    <row r="152" spans="1:22" ht="12">
      <c r="A152" s="44">
        <v>41091</v>
      </c>
      <c r="B152" s="45">
        <v>21667.709677419356</v>
      </c>
      <c r="C152" s="45">
        <v>0</v>
      </c>
      <c r="D152" s="45">
        <v>219.35483870967741</v>
      </c>
      <c r="E152" s="45">
        <v>11.638709677419355</v>
      </c>
      <c r="F152" s="45">
        <v>7564.029032258064</v>
      </c>
      <c r="G152" s="45">
        <v>1918.5</v>
      </c>
      <c r="H152" s="45">
        <v>24401.541935483874</v>
      </c>
      <c r="I152" s="45">
        <v>47051.696774193551</v>
      </c>
      <c r="J152" s="45">
        <v>61952.880645161291</v>
      </c>
      <c r="K152" s="45">
        <v>22781.08709677419</v>
      </c>
      <c r="L152" s="45">
        <v>157599.22580645161</v>
      </c>
      <c r="M152" s="45">
        <v>143288.10322580647</v>
      </c>
      <c r="N152" s="45">
        <v>3399.7548387096772</v>
      </c>
      <c r="O152" s="45">
        <v>2438.8000000000002</v>
      </c>
      <c r="P152" s="45">
        <v>16931.422580645165</v>
      </c>
      <c r="Q152" s="45">
        <v>302.57419354838709</v>
      </c>
      <c r="R152" s="45">
        <v>270.74725806451613</v>
      </c>
      <c r="S152" s="45">
        <v>511799.06661290332</v>
      </c>
      <c r="T152" s="50"/>
      <c r="U152" s="45">
        <v>158685.17741935485</v>
      </c>
      <c r="V152" s="45">
        <v>162946.59677419355</v>
      </c>
    </row>
    <row r="153" spans="1:22" ht="12">
      <c r="A153" s="44">
        <v>41122</v>
      </c>
      <c r="B153" s="45">
        <v>13509.451612903225</v>
      </c>
      <c r="C153" s="45">
        <v>0</v>
      </c>
      <c r="D153" s="45">
        <v>245.16129032258064</v>
      </c>
      <c r="E153" s="45">
        <v>11.95483870967742</v>
      </c>
      <c r="F153" s="45">
        <v>7654.5064516129032</v>
      </c>
      <c r="G153" s="45">
        <v>1845.6645161290321</v>
      </c>
      <c r="H153" s="45">
        <v>25295.283870967738</v>
      </c>
      <c r="I153" s="45">
        <v>48318.029032258062</v>
      </c>
      <c r="J153" s="45">
        <v>62644.412903225806</v>
      </c>
      <c r="K153" s="45">
        <v>22954.561290322581</v>
      </c>
      <c r="L153" s="45">
        <v>153753.04838709679</v>
      </c>
      <c r="M153" s="45">
        <v>143941.13548387098</v>
      </c>
      <c r="N153" s="45">
        <v>3362.7903225806454</v>
      </c>
      <c r="O153" s="45">
        <v>2782.6096774193547</v>
      </c>
      <c r="P153" s="45">
        <v>17882.819354838706</v>
      </c>
      <c r="Q153" s="45">
        <v>518.0322580645161</v>
      </c>
      <c r="R153" s="45">
        <v>274.5115806451613</v>
      </c>
      <c r="S153" s="45">
        <v>504993.97287096782</v>
      </c>
      <c r="T153" s="50"/>
      <c r="U153" s="45">
        <v>171799.29032258064</v>
      </c>
      <c r="V153" s="45">
        <v>160530.29032258064</v>
      </c>
    </row>
    <row r="154" spans="1:22" ht="12">
      <c r="A154" s="44">
        <v>41153</v>
      </c>
      <c r="B154" s="45">
        <v>14920.3</v>
      </c>
      <c r="C154" s="45">
        <v>0</v>
      </c>
      <c r="D154" s="45">
        <v>210</v>
      </c>
      <c r="E154" s="45">
        <v>10.963333333333333</v>
      </c>
      <c r="F154" s="45">
        <v>7882.2066666666669</v>
      </c>
      <c r="G154" s="45">
        <v>2089.7600000000002</v>
      </c>
      <c r="H154" s="45">
        <v>26730.07333333333</v>
      </c>
      <c r="I154" s="45">
        <v>49193.040000000008</v>
      </c>
      <c r="J154" s="45">
        <v>63338.89666666666</v>
      </c>
      <c r="K154" s="45">
        <v>23648.483333333334</v>
      </c>
      <c r="L154" s="45">
        <v>144279.63333333333</v>
      </c>
      <c r="M154" s="45">
        <v>140366.93333333332</v>
      </c>
      <c r="N154" s="45">
        <v>3228.81</v>
      </c>
      <c r="O154" s="45">
        <v>2853.2333333333331</v>
      </c>
      <c r="P154" s="45">
        <v>17387.413333333334</v>
      </c>
      <c r="Q154" s="45">
        <v>437.54666666666668</v>
      </c>
      <c r="R154" s="45">
        <v>265.58209999999997</v>
      </c>
      <c r="S154" s="45">
        <v>496842.87543333339</v>
      </c>
      <c r="T154" s="50"/>
      <c r="U154" s="45">
        <v>153227.36666666667</v>
      </c>
      <c r="V154" s="45">
        <v>154597.15</v>
      </c>
    </row>
    <row r="155" spans="1:22" ht="12">
      <c r="A155" s="44">
        <v>41183</v>
      </c>
      <c r="B155" s="45">
        <v>29572.870967741936</v>
      </c>
      <c r="C155" s="45">
        <v>0</v>
      </c>
      <c r="D155" s="45">
        <v>209.67741935483872</v>
      </c>
      <c r="E155" s="45">
        <v>10.622580645161291</v>
      </c>
      <c r="F155" s="45">
        <v>8102.383870967742</v>
      </c>
      <c r="G155" s="45">
        <v>2049.2096774193546</v>
      </c>
      <c r="H155" s="45">
        <v>27685.261290322585</v>
      </c>
      <c r="I155" s="45">
        <v>48440.877419354845</v>
      </c>
      <c r="J155" s="45">
        <v>65979.948387096767</v>
      </c>
      <c r="K155" s="45">
        <v>24003.177419354837</v>
      </c>
      <c r="L155" s="45">
        <v>142457.3935483871</v>
      </c>
      <c r="M155" s="45">
        <v>149303.6870967742</v>
      </c>
      <c r="N155" s="45">
        <v>3153.3387096774195</v>
      </c>
      <c r="O155" s="45">
        <v>2871.8161290322582</v>
      </c>
      <c r="P155" s="45">
        <v>18537.603225806452</v>
      </c>
      <c r="Q155" s="45">
        <v>503.0451612903226</v>
      </c>
      <c r="R155" s="45">
        <v>270.72058064516131</v>
      </c>
      <c r="S155" s="45">
        <v>523151.63348387094</v>
      </c>
      <c r="T155" s="50"/>
      <c r="U155" s="45">
        <v>141206.59677419355</v>
      </c>
      <c r="V155" s="45">
        <v>167930.70967741936</v>
      </c>
    </row>
    <row r="156" spans="1:22" ht="12">
      <c r="A156" s="44">
        <v>41214</v>
      </c>
      <c r="B156" s="45">
        <v>37337.133333333331</v>
      </c>
      <c r="C156" s="45">
        <v>0</v>
      </c>
      <c r="D156" s="45">
        <v>213.33333333333334</v>
      </c>
      <c r="E156" s="45">
        <v>10.220000000000001</v>
      </c>
      <c r="F156" s="45">
        <v>8288.6366666666672</v>
      </c>
      <c r="G156" s="45">
        <v>2058.41</v>
      </c>
      <c r="H156" s="45">
        <v>28453.956666666665</v>
      </c>
      <c r="I156" s="45">
        <v>49846.62</v>
      </c>
      <c r="J156" s="45">
        <v>67616.026666666672</v>
      </c>
      <c r="K156" s="45">
        <v>24007.723333333332</v>
      </c>
      <c r="L156" s="45">
        <v>138269.95666666667</v>
      </c>
      <c r="M156" s="45">
        <v>155731.31666666668</v>
      </c>
      <c r="N156" s="45">
        <v>3029.6733333333332</v>
      </c>
      <c r="O156" s="45">
        <v>2935.0266666666666</v>
      </c>
      <c r="P156" s="45">
        <v>19266.12</v>
      </c>
      <c r="Q156" s="45">
        <v>247.75666666666666</v>
      </c>
      <c r="R156" s="45">
        <v>257.5087666666667</v>
      </c>
      <c r="S156" s="45">
        <v>537569.41876666679</v>
      </c>
      <c r="T156" s="50"/>
      <c r="U156" s="45">
        <v>143791.26666666666</v>
      </c>
      <c r="V156" s="45">
        <v>174578.7</v>
      </c>
    </row>
    <row r="157" spans="1:22" ht="12">
      <c r="A157" s="44">
        <v>41244</v>
      </c>
      <c r="B157" s="45">
        <v>35515.258064516129</v>
      </c>
      <c r="C157" s="45">
        <v>0</v>
      </c>
      <c r="D157" s="45">
        <v>222.58064516129033</v>
      </c>
      <c r="E157" s="45">
        <v>9.9290322580645167</v>
      </c>
      <c r="F157" s="45">
        <v>8269.6354838709685</v>
      </c>
      <c r="G157" s="45">
        <v>2003.616129032258</v>
      </c>
      <c r="H157" s="45">
        <v>29021.616129032256</v>
      </c>
      <c r="I157" s="45">
        <v>50164.606451612904</v>
      </c>
      <c r="J157" s="45">
        <v>68997.299999999988</v>
      </c>
      <c r="K157" s="45">
        <v>23961.941935483868</v>
      </c>
      <c r="L157" s="45">
        <v>162794</v>
      </c>
      <c r="M157" s="45">
        <v>156651.14838709676</v>
      </c>
      <c r="N157" s="45">
        <v>3203.0290322580645</v>
      </c>
      <c r="O157" s="45">
        <v>3187.3451612903223</v>
      </c>
      <c r="P157" s="45">
        <v>18912</v>
      </c>
      <c r="Q157" s="45">
        <v>416.51612903225805</v>
      </c>
      <c r="R157" s="45">
        <v>235.06064516129035</v>
      </c>
      <c r="S157" s="45">
        <v>563565.58322580648</v>
      </c>
      <c r="T157" s="50"/>
      <c r="U157" s="45">
        <v>162647.93548387097</v>
      </c>
      <c r="V157" s="45">
        <v>176548.48387096773</v>
      </c>
    </row>
    <row r="158" spans="1:22" ht="12">
      <c r="A158" s="44">
        <v>41275</v>
      </c>
      <c r="B158" s="45">
        <v>34892.419354838712</v>
      </c>
      <c r="C158" s="45">
        <v>0</v>
      </c>
      <c r="D158" s="45">
        <v>212.90322580645162</v>
      </c>
      <c r="E158" s="45">
        <v>8.9225806451612915</v>
      </c>
      <c r="F158" s="45">
        <v>8082.441935483871</v>
      </c>
      <c r="G158" s="45">
        <v>1858.3258064516128</v>
      </c>
      <c r="H158" s="45">
        <v>28766.503225806449</v>
      </c>
      <c r="I158" s="45">
        <v>48804.006451612899</v>
      </c>
      <c r="J158" s="45">
        <v>67085.845161290315</v>
      </c>
      <c r="K158" s="45">
        <v>24409.309677419355</v>
      </c>
      <c r="L158" s="45">
        <v>154243.04516129033</v>
      </c>
      <c r="M158" s="45">
        <v>153824.56774193549</v>
      </c>
      <c r="N158" s="45">
        <v>3239.7741935483873</v>
      </c>
      <c r="O158" s="45">
        <v>3151.9903225806452</v>
      </c>
      <c r="P158" s="45">
        <v>19834.380645161291</v>
      </c>
      <c r="Q158" s="45">
        <v>599.22580645161293</v>
      </c>
      <c r="R158" s="45">
        <v>159.01625557666225</v>
      </c>
      <c r="S158" s="45">
        <v>549172.67754589929</v>
      </c>
      <c r="T158" s="50"/>
      <c r="U158" s="45">
        <v>153574.62903225806</v>
      </c>
      <c r="V158" s="45">
        <v>176655.11290322582</v>
      </c>
    </row>
    <row r="159" spans="1:22" ht="12">
      <c r="A159" s="44">
        <v>41306</v>
      </c>
      <c r="B159" s="45">
        <v>38856.392857142855</v>
      </c>
      <c r="C159" s="45">
        <v>0</v>
      </c>
      <c r="D159" s="45">
        <v>267.85714285714283</v>
      </c>
      <c r="E159" s="45">
        <v>8.5214285714285705</v>
      </c>
      <c r="F159" s="45">
        <v>8732.0642857142848</v>
      </c>
      <c r="G159" s="45">
        <v>1646.55</v>
      </c>
      <c r="H159" s="45">
        <v>29184.032142857144</v>
      </c>
      <c r="I159" s="45">
        <v>49183.489285714284</v>
      </c>
      <c r="J159" s="45">
        <v>69611.692857142858</v>
      </c>
      <c r="K159" s="45">
        <v>24683.696428571428</v>
      </c>
      <c r="L159" s="45">
        <v>154141.55000000002</v>
      </c>
      <c r="M159" s="45">
        <v>152900.10714285713</v>
      </c>
      <c r="N159" s="45">
        <v>3139.207142857143</v>
      </c>
      <c r="O159" s="45">
        <v>3217.65</v>
      </c>
      <c r="P159" s="45">
        <v>20897.678571428572</v>
      </c>
      <c r="Q159" s="45">
        <v>731.04642857142858</v>
      </c>
      <c r="R159" s="45">
        <v>160.53018149643344</v>
      </c>
      <c r="S159" s="45">
        <v>557362.06589578209</v>
      </c>
      <c r="T159" s="50"/>
      <c r="U159" s="45">
        <v>156015.16071428571</v>
      </c>
      <c r="V159" s="45">
        <v>177166.94642857142</v>
      </c>
    </row>
    <row r="160" spans="1:22" ht="12">
      <c r="A160" s="44">
        <v>41334</v>
      </c>
      <c r="B160" s="45">
        <v>39945.774193548386</v>
      </c>
      <c r="C160" s="45">
        <v>0</v>
      </c>
      <c r="D160" s="45">
        <v>209.67741935483872</v>
      </c>
      <c r="E160" s="45">
        <v>8.870967741935484</v>
      </c>
      <c r="F160" s="45">
        <v>9834.9806451612912</v>
      </c>
      <c r="G160" s="45">
        <v>1854.2774193548387</v>
      </c>
      <c r="H160" s="45">
        <v>29672.919354838708</v>
      </c>
      <c r="I160" s="45">
        <v>48336.574193548382</v>
      </c>
      <c r="J160" s="45">
        <v>70492.970967741945</v>
      </c>
      <c r="K160" s="45">
        <v>24541.612903225807</v>
      </c>
      <c r="L160" s="45">
        <v>160815.09999999998</v>
      </c>
      <c r="M160" s="45">
        <v>151151.48387096773</v>
      </c>
      <c r="N160" s="45">
        <v>3340.1096774193547</v>
      </c>
      <c r="O160" s="45">
        <v>3347.8258064516131</v>
      </c>
      <c r="P160" s="45">
        <v>20013.761290322578</v>
      </c>
      <c r="Q160" s="45">
        <v>235.5774193548387</v>
      </c>
      <c r="R160" s="45">
        <v>160.86031899550431</v>
      </c>
      <c r="S160" s="45">
        <v>563962.37644802767</v>
      </c>
      <c r="T160" s="50"/>
      <c r="U160" s="45">
        <v>158201.96774193548</v>
      </c>
      <c r="V160" s="45">
        <v>175198.83870967742</v>
      </c>
    </row>
    <row r="161" spans="1:22" ht="12">
      <c r="A161" s="44">
        <v>41365</v>
      </c>
      <c r="B161" s="45">
        <v>35360.833333333336</v>
      </c>
      <c r="C161" s="45">
        <v>0</v>
      </c>
      <c r="D161" s="45">
        <v>221.09463333333332</v>
      </c>
      <c r="E161" s="45">
        <v>8.3033333333333328</v>
      </c>
      <c r="F161" s="45">
        <v>9283.8233333333337</v>
      </c>
      <c r="G161" s="45">
        <v>1889.2166666666667</v>
      </c>
      <c r="H161" s="45">
        <v>28394.366666666665</v>
      </c>
      <c r="I161" s="45">
        <v>48085.73333333333</v>
      </c>
      <c r="J161" s="45">
        <v>70893.516666666663</v>
      </c>
      <c r="K161" s="45">
        <v>24227.723333333332</v>
      </c>
      <c r="L161" s="45">
        <v>142432.19666666668</v>
      </c>
      <c r="M161" s="45">
        <v>146398.21</v>
      </c>
      <c r="N161" s="45">
        <v>3505.3433333333332</v>
      </c>
      <c r="O161" s="45">
        <v>3279.4166666666665</v>
      </c>
      <c r="P161" s="45">
        <v>19935.039999999997</v>
      </c>
      <c r="Q161" s="45">
        <v>190.01333333333332</v>
      </c>
      <c r="R161" s="45">
        <v>160.58677858031103</v>
      </c>
      <c r="S161" s="45">
        <v>534265.41807858029</v>
      </c>
      <c r="T161" s="50"/>
      <c r="U161" s="45">
        <v>144687.9</v>
      </c>
      <c r="V161" s="45">
        <v>169881.16666666666</v>
      </c>
    </row>
    <row r="162" spans="1:22" ht="12">
      <c r="A162" s="44">
        <v>41395</v>
      </c>
      <c r="B162" s="45">
        <v>40318.516129032258</v>
      </c>
      <c r="C162" s="45">
        <v>0</v>
      </c>
      <c r="D162" s="45">
        <v>205.56370967741935</v>
      </c>
      <c r="E162" s="45">
        <v>9.3483870967741947</v>
      </c>
      <c r="F162" s="45">
        <v>7640.1</v>
      </c>
      <c r="G162" s="45">
        <v>1837.4096774193547</v>
      </c>
      <c r="H162" s="45">
        <v>27065.725806451614</v>
      </c>
      <c r="I162" s="45">
        <v>46426.822580645159</v>
      </c>
      <c r="J162" s="45">
        <v>68989.990322580648</v>
      </c>
      <c r="K162" s="45">
        <v>24041.187096774196</v>
      </c>
      <c r="L162" s="45">
        <v>111165.7935483871</v>
      </c>
      <c r="M162" s="45">
        <v>146371.50967741935</v>
      </c>
      <c r="N162" s="45">
        <v>3327.1709677419358</v>
      </c>
      <c r="O162" s="45">
        <v>3163.0225806451617</v>
      </c>
      <c r="P162" s="45">
        <v>19230.787096774195</v>
      </c>
      <c r="Q162" s="45">
        <v>549.4387096774193</v>
      </c>
      <c r="R162" s="45">
        <v>162.2137937725789</v>
      </c>
      <c r="S162" s="45">
        <v>500504.60008409515</v>
      </c>
      <c r="T162" s="50"/>
      <c r="U162" s="45">
        <v>108146.94354838709</v>
      </c>
      <c r="V162" s="45">
        <v>164922.37096774194</v>
      </c>
    </row>
    <row r="163" spans="1:22" ht="12">
      <c r="A163" s="44">
        <v>41426</v>
      </c>
      <c r="B163" s="45">
        <v>33902.23333333333</v>
      </c>
      <c r="C163" s="45">
        <v>0</v>
      </c>
      <c r="D163" s="45">
        <v>125.34146666666668</v>
      </c>
      <c r="E163" s="45">
        <v>9.4866666666666681</v>
      </c>
      <c r="F163" s="45">
        <v>7711.9033333333336</v>
      </c>
      <c r="G163" s="45">
        <v>1854.7733333333335</v>
      </c>
      <c r="H163" s="45">
        <v>26596.556666666664</v>
      </c>
      <c r="I163" s="45">
        <v>46279.443333333336</v>
      </c>
      <c r="J163" s="45">
        <v>66879.876666666663</v>
      </c>
      <c r="K163" s="45">
        <v>23908.663333333334</v>
      </c>
      <c r="L163" s="45">
        <v>135753.89666666667</v>
      </c>
      <c r="M163" s="45">
        <v>152097.21000000002</v>
      </c>
      <c r="N163" s="45">
        <v>3009.8166666666666</v>
      </c>
      <c r="O163" s="45">
        <v>3092.9033333333336</v>
      </c>
      <c r="P163" s="45">
        <v>19752.08666666667</v>
      </c>
      <c r="Q163" s="45">
        <v>641</v>
      </c>
      <c r="R163" s="45">
        <v>164.63792262096362</v>
      </c>
      <c r="S163" s="45">
        <v>521779.82938928762</v>
      </c>
      <c r="T163" s="50"/>
      <c r="U163" s="45">
        <v>130836.73333333334</v>
      </c>
      <c r="V163" s="45">
        <v>172975.83333333334</v>
      </c>
    </row>
    <row r="164" spans="1:22" ht="12">
      <c r="A164" s="44">
        <v>41456</v>
      </c>
      <c r="B164" s="45">
        <v>40672.548387096773</v>
      </c>
      <c r="C164" s="45">
        <v>0</v>
      </c>
      <c r="D164" s="45">
        <v>237.88645161290322</v>
      </c>
      <c r="E164" s="45">
        <v>8.7387096774193544</v>
      </c>
      <c r="F164" s="45">
        <v>7339.5870967741939</v>
      </c>
      <c r="G164" s="45">
        <v>1793.0096774193548</v>
      </c>
      <c r="H164" s="45">
        <v>26314.861290322584</v>
      </c>
      <c r="I164" s="45">
        <v>47355.654838709677</v>
      </c>
      <c r="J164" s="45">
        <v>66472.445161290321</v>
      </c>
      <c r="K164" s="45">
        <v>23828.703225806454</v>
      </c>
      <c r="L164" s="45">
        <v>149261.04516129033</v>
      </c>
      <c r="M164" s="45">
        <v>156014.70000000001</v>
      </c>
      <c r="N164" s="45">
        <v>2912.7258064516127</v>
      </c>
      <c r="O164" s="45">
        <v>3263.2612903225809</v>
      </c>
      <c r="P164" s="45">
        <v>19770.667741935482</v>
      </c>
      <c r="Q164" s="45">
        <v>549.66129032258061</v>
      </c>
      <c r="R164" s="45">
        <v>167.30676186602821</v>
      </c>
      <c r="S164" s="45">
        <v>545962.80289089831</v>
      </c>
      <c r="T164" s="50"/>
      <c r="U164" s="45">
        <v>147716.14516129033</v>
      </c>
      <c r="V164" s="45">
        <v>180934.14516129033</v>
      </c>
    </row>
    <row r="165" spans="1:22" ht="12">
      <c r="A165" s="44">
        <v>41487</v>
      </c>
      <c r="B165" s="45">
        <v>39150.645161290326</v>
      </c>
      <c r="C165" s="45">
        <v>0</v>
      </c>
      <c r="D165" s="45">
        <v>198.95480645161291</v>
      </c>
      <c r="E165" s="45">
        <v>8.3935483870967733</v>
      </c>
      <c r="F165" s="45">
        <v>7590.7451612903224</v>
      </c>
      <c r="G165" s="45">
        <v>1783.1032258064517</v>
      </c>
      <c r="H165" s="45">
        <v>28431.41290322581</v>
      </c>
      <c r="I165" s="45">
        <v>48432.561290322577</v>
      </c>
      <c r="J165" s="45">
        <v>66736.929032258064</v>
      </c>
      <c r="K165" s="45">
        <v>24318.951612903227</v>
      </c>
      <c r="L165" s="45">
        <v>156518.92903225805</v>
      </c>
      <c r="M165" s="45">
        <v>177066.93225806451</v>
      </c>
      <c r="N165" s="45">
        <v>3214.4677419354839</v>
      </c>
      <c r="O165" s="45">
        <v>3291.6451612903224</v>
      </c>
      <c r="P165" s="45">
        <v>20007.035483870968</v>
      </c>
      <c r="Q165" s="45">
        <v>379.56451612903226</v>
      </c>
      <c r="R165" s="45">
        <v>176.81990003527352</v>
      </c>
      <c r="S165" s="45">
        <v>577307.09083551913</v>
      </c>
      <c r="T165" s="50"/>
      <c r="U165" s="45">
        <v>175357.0806451613</v>
      </c>
      <c r="V165" s="45">
        <v>187221.66129032258</v>
      </c>
    </row>
    <row r="166" spans="1:22" ht="12">
      <c r="A166" s="44">
        <v>41518</v>
      </c>
      <c r="B166" s="45">
        <v>37754.300000000003</v>
      </c>
      <c r="C166" s="45">
        <v>0</v>
      </c>
      <c r="D166" s="45">
        <v>176.56399999999999</v>
      </c>
      <c r="E166" s="45">
        <v>8.3666666666666671</v>
      </c>
      <c r="F166" s="45">
        <v>7939.5266666666666</v>
      </c>
      <c r="G166" s="45">
        <v>1679.5466666666664</v>
      </c>
      <c r="H166" s="45">
        <v>28799.056666666664</v>
      </c>
      <c r="I166" s="45">
        <v>48809.773333333338</v>
      </c>
      <c r="J166" s="45">
        <v>66326.353333333333</v>
      </c>
      <c r="K166" s="45">
        <v>24300.433333333334</v>
      </c>
      <c r="L166" s="45">
        <v>144993.70333333331</v>
      </c>
      <c r="M166" s="45">
        <v>169397.07666666669</v>
      </c>
      <c r="N166" s="45">
        <v>3186.1</v>
      </c>
      <c r="O166" s="45">
        <v>3607.1</v>
      </c>
      <c r="P166" s="45">
        <v>19218.09</v>
      </c>
      <c r="Q166" s="45">
        <v>171.26333333333332</v>
      </c>
      <c r="R166" s="45">
        <v>184.93795258906368</v>
      </c>
      <c r="S166" s="45">
        <v>556552.19195258897</v>
      </c>
      <c r="T166" s="50"/>
      <c r="U166" s="45">
        <v>163149.51666666666</v>
      </c>
      <c r="V166" s="45">
        <v>176893.91666666666</v>
      </c>
    </row>
    <row r="167" spans="1:22" ht="12">
      <c r="A167" s="44">
        <v>41548</v>
      </c>
      <c r="B167" s="45">
        <v>28495.096774193549</v>
      </c>
      <c r="C167" s="45">
        <v>0</v>
      </c>
      <c r="D167" s="45">
        <v>192.34687096774192</v>
      </c>
      <c r="E167" s="45">
        <v>7.8935483870967742</v>
      </c>
      <c r="F167" s="45">
        <v>8330.9741935483871</v>
      </c>
      <c r="G167" s="45">
        <v>1781.8387096774193</v>
      </c>
      <c r="H167" s="45">
        <v>30873.377419354838</v>
      </c>
      <c r="I167" s="45">
        <v>49303.622580645155</v>
      </c>
      <c r="J167" s="45">
        <v>67597.5935483871</v>
      </c>
      <c r="K167" s="45">
        <v>24763.093548387096</v>
      </c>
      <c r="L167" s="45">
        <v>147646.69032258066</v>
      </c>
      <c r="M167" s="45">
        <v>174232.74838709677</v>
      </c>
      <c r="N167" s="45">
        <v>2873.9354838709678</v>
      </c>
      <c r="O167" s="45">
        <v>3782.3548387096776</v>
      </c>
      <c r="P167" s="45">
        <v>20037.551612903226</v>
      </c>
      <c r="Q167" s="45">
        <v>589.26129032258063</v>
      </c>
      <c r="R167" s="45">
        <v>187.9233724361267</v>
      </c>
      <c r="S167" s="45">
        <v>560696.30250146822</v>
      </c>
      <c r="T167" s="50"/>
      <c r="U167" s="45">
        <v>168327.61290322582</v>
      </c>
      <c r="V167" s="45">
        <v>180999.74193548388</v>
      </c>
    </row>
    <row r="168" spans="1:22" ht="12">
      <c r="A168" s="44">
        <v>41579</v>
      </c>
      <c r="B168" s="45">
        <v>31118.5</v>
      </c>
      <c r="C168" s="45">
        <v>0</v>
      </c>
      <c r="D168" s="45">
        <v>187.89383333333333</v>
      </c>
      <c r="E168" s="45">
        <v>7.28</v>
      </c>
      <c r="F168" s="45">
        <v>8413.2133333333331</v>
      </c>
      <c r="G168" s="45">
        <v>1785.8233333333333</v>
      </c>
      <c r="H168" s="45">
        <v>31441.75</v>
      </c>
      <c r="I168" s="45">
        <v>48551.606666666667</v>
      </c>
      <c r="J168" s="45">
        <v>68343.58</v>
      </c>
      <c r="K168" s="45">
        <v>24338.913333333334</v>
      </c>
      <c r="L168" s="45">
        <v>160477.23000000001</v>
      </c>
      <c r="M168" s="45">
        <v>175593.20666666664</v>
      </c>
      <c r="N168" s="45">
        <v>2974.1666666666665</v>
      </c>
      <c r="O168" s="45">
        <v>3858.7333333333331</v>
      </c>
      <c r="P168" s="45">
        <v>20893.77</v>
      </c>
      <c r="Q168" s="45">
        <v>508.19666666666666</v>
      </c>
      <c r="R168" s="45">
        <v>194.33715980791303</v>
      </c>
      <c r="S168" s="45">
        <v>578688.20099314116</v>
      </c>
      <c r="T168" s="50"/>
      <c r="U168" s="45">
        <v>172665.75</v>
      </c>
      <c r="V168" s="45">
        <v>183712.8</v>
      </c>
    </row>
    <row r="169" spans="1:22" ht="12">
      <c r="A169" s="44">
        <v>41609</v>
      </c>
      <c r="B169" s="45">
        <v>36426.387096774197</v>
      </c>
      <c r="C169" s="45">
        <v>0</v>
      </c>
      <c r="D169" s="45">
        <v>149.77993548387096</v>
      </c>
      <c r="E169" s="45">
        <v>7.387096774193548</v>
      </c>
      <c r="F169" s="45">
        <v>8253.4806451612894</v>
      </c>
      <c r="G169" s="45">
        <v>1756.0806451612902</v>
      </c>
      <c r="H169" s="45">
        <v>31746.04516129032</v>
      </c>
      <c r="I169" s="45">
        <v>47873.732258064512</v>
      </c>
      <c r="J169" s="45">
        <v>69769.203225806443</v>
      </c>
      <c r="K169" s="45">
        <v>23760.822580645163</v>
      </c>
      <c r="L169" s="45">
        <v>168113.1677419355</v>
      </c>
      <c r="M169" s="45">
        <v>174073.39032258064</v>
      </c>
      <c r="N169" s="45">
        <v>2761.1935483870966</v>
      </c>
      <c r="O169" s="45">
        <v>3973.1290322580644</v>
      </c>
      <c r="P169" s="45">
        <v>22191.590322580647</v>
      </c>
      <c r="Q169" s="45">
        <v>372.6</v>
      </c>
      <c r="R169" s="45">
        <v>189.76154925822385</v>
      </c>
      <c r="S169" s="45">
        <v>591417.75116216147</v>
      </c>
      <c r="T169" s="50"/>
      <c r="U169" s="45">
        <v>183205.96774193548</v>
      </c>
      <c r="V169" s="45">
        <v>184775.75806451612</v>
      </c>
    </row>
    <row r="170" spans="1:22" ht="12">
      <c r="A170" s="44">
        <v>41640</v>
      </c>
      <c r="B170" s="45">
        <v>36224.709677419356</v>
      </c>
      <c r="C170" s="45">
        <v>0</v>
      </c>
      <c r="D170" s="45">
        <v>190.52996774193548</v>
      </c>
      <c r="E170" s="45">
        <v>6.5225806451612902</v>
      </c>
      <c r="F170" s="45">
        <v>8472.2967741935481</v>
      </c>
      <c r="G170" s="45">
        <v>1755.8193548387101</v>
      </c>
      <c r="H170" s="45">
        <v>35273.182142857149</v>
      </c>
      <c r="I170" s="45">
        <v>53342.489285714284</v>
      </c>
      <c r="J170" s="45">
        <v>68748.629032258061</v>
      </c>
      <c r="K170" s="45">
        <v>24004.63870967742</v>
      </c>
      <c r="L170" s="45">
        <v>162763.67096774193</v>
      </c>
      <c r="M170" s="45">
        <v>174210.98709677422</v>
      </c>
      <c r="N170" s="45">
        <v>3006.9032258064517</v>
      </c>
      <c r="O170" s="45">
        <v>4090.8387096774195</v>
      </c>
      <c r="P170" s="45">
        <v>22971.312903225804</v>
      </c>
      <c r="Q170" s="45">
        <v>602.83225806451605</v>
      </c>
      <c r="R170" s="45">
        <v>202.53765821769116</v>
      </c>
      <c r="S170" s="45">
        <v>595867.90034485376</v>
      </c>
      <c r="T170" s="50"/>
      <c r="U170" s="45">
        <v>173671.0806451613</v>
      </c>
      <c r="V170" s="45">
        <v>182595.01612903227</v>
      </c>
    </row>
    <row r="171" spans="1:22" ht="12">
      <c r="A171" s="44">
        <v>41671</v>
      </c>
      <c r="B171" s="45">
        <v>38501.785714285717</v>
      </c>
      <c r="C171" s="45">
        <v>0</v>
      </c>
      <c r="D171" s="45">
        <v>156.68810714285715</v>
      </c>
      <c r="E171" s="45">
        <v>6.5035714285714281</v>
      </c>
      <c r="F171" s="45">
        <v>8476.2607142857141</v>
      </c>
      <c r="G171" s="45">
        <v>1813.8535714285717</v>
      </c>
      <c r="H171" s="45">
        <v>32258.035714285714</v>
      </c>
      <c r="I171" s="45">
        <v>49205.575000000004</v>
      </c>
      <c r="J171" s="45">
        <v>69634.389285714278</v>
      </c>
      <c r="K171" s="45">
        <v>24016.932142857142</v>
      </c>
      <c r="L171" s="45">
        <v>159445.85714285713</v>
      </c>
      <c r="M171" s="45">
        <v>173816.42142857143</v>
      </c>
      <c r="N171" s="45">
        <v>3280.1071428571427</v>
      </c>
      <c r="O171" s="45">
        <v>4129.5357142857147</v>
      </c>
      <c r="P171" s="45">
        <v>22379.067857142858</v>
      </c>
      <c r="Q171" s="45">
        <v>288.9892857142857</v>
      </c>
      <c r="R171" s="45">
        <v>206.77178272297724</v>
      </c>
      <c r="S171" s="45">
        <v>587616.77417558024</v>
      </c>
      <c r="T171" s="50"/>
      <c r="U171" s="45">
        <v>169796.89285714287</v>
      </c>
      <c r="V171" s="45">
        <v>188961.48214285713</v>
      </c>
    </row>
    <row r="172" spans="1:22" ht="12">
      <c r="A172" s="44">
        <v>41699</v>
      </c>
      <c r="B172" s="45">
        <v>38667.677419354841</v>
      </c>
      <c r="C172" s="45">
        <v>0</v>
      </c>
      <c r="D172" s="45">
        <v>214.05903225806452</v>
      </c>
      <c r="E172" s="45">
        <v>6.3000000000000007</v>
      </c>
      <c r="F172" s="45">
        <v>8823.9000000000015</v>
      </c>
      <c r="G172" s="45">
        <v>1753.3096774193546</v>
      </c>
      <c r="H172" s="45">
        <v>36628.746428571423</v>
      </c>
      <c r="I172" s="45">
        <v>56329.957142857143</v>
      </c>
      <c r="J172" s="45">
        <v>72469.693548387091</v>
      </c>
      <c r="K172" s="45">
        <v>24253.574193548389</v>
      </c>
      <c r="L172" s="45">
        <v>154453.95483870967</v>
      </c>
      <c r="M172" s="45">
        <v>190483.33870967739</v>
      </c>
      <c r="N172" s="45">
        <v>3231.1612903225805</v>
      </c>
      <c r="O172" s="45">
        <v>4081.4354838709673</v>
      </c>
      <c r="P172" s="45">
        <v>22964.774193548386</v>
      </c>
      <c r="Q172" s="45">
        <v>634.17741935483866</v>
      </c>
      <c r="R172" s="45">
        <v>195.52688190430459</v>
      </c>
      <c r="S172" s="45">
        <v>615191.58625978429</v>
      </c>
      <c r="T172" s="50"/>
      <c r="U172" s="45">
        <v>166798.40322580645</v>
      </c>
      <c r="V172" s="45">
        <v>201541.03225806452</v>
      </c>
    </row>
    <row r="173" spans="1:22" ht="12">
      <c r="A173" s="44">
        <v>41730</v>
      </c>
      <c r="B173" s="45">
        <v>32394.799999999999</v>
      </c>
      <c r="C173" s="45">
        <v>0</v>
      </c>
      <c r="D173" s="45">
        <v>228.81933333333333</v>
      </c>
      <c r="E173" s="45">
        <v>7.1833333333333336</v>
      </c>
      <c r="F173" s="45">
        <v>8367.7133333333331</v>
      </c>
      <c r="G173" s="45">
        <v>1757.2666666666678</v>
      </c>
      <c r="H173" s="45">
        <v>35267.792857142857</v>
      </c>
      <c r="I173" s="45">
        <v>53805.757142857139</v>
      </c>
      <c r="J173" s="45">
        <v>72799.070000000007</v>
      </c>
      <c r="K173" s="45">
        <v>24408.023333333331</v>
      </c>
      <c r="L173" s="45">
        <v>139195.01999999999</v>
      </c>
      <c r="M173" s="45">
        <v>196739.54333333333</v>
      </c>
      <c r="N173" s="45">
        <v>3427.4333333333334</v>
      </c>
      <c r="O173" s="45">
        <v>4128.7299999999996</v>
      </c>
      <c r="P173" s="45">
        <v>23682.783333333333</v>
      </c>
      <c r="Q173" s="45">
        <v>446.37</v>
      </c>
      <c r="R173" s="45">
        <v>208.05289192699394</v>
      </c>
      <c r="S173" s="45">
        <v>596864.35889192694</v>
      </c>
      <c r="T173" s="50"/>
      <c r="U173" s="45">
        <v>159055.86666666667</v>
      </c>
      <c r="V173" s="45">
        <v>202114.55</v>
      </c>
    </row>
    <row r="174" spans="1:22" ht="12">
      <c r="A174" s="44">
        <v>41760</v>
      </c>
      <c r="B174" s="45">
        <v>37105.387096774197</v>
      </c>
      <c r="C174" s="45">
        <v>0</v>
      </c>
      <c r="D174" s="45">
        <v>201.6448387096774</v>
      </c>
      <c r="E174" s="45">
        <v>7.1580645161290324</v>
      </c>
      <c r="F174" s="45">
        <v>7509.9322580645157</v>
      </c>
      <c r="G174" s="45">
        <v>1839.2774193548391</v>
      </c>
      <c r="H174" s="45">
        <v>34259.889285714286</v>
      </c>
      <c r="I174" s="45">
        <v>54795.778571428571</v>
      </c>
      <c r="J174" s="45">
        <v>69080.335483870964</v>
      </c>
      <c r="K174" s="45">
        <v>23960.990322580645</v>
      </c>
      <c r="L174" s="45">
        <v>130930.37419354838</v>
      </c>
      <c r="M174" s="45">
        <v>190393.1064516129</v>
      </c>
      <c r="N174" s="45">
        <v>3140.0645161290322</v>
      </c>
      <c r="O174" s="45">
        <v>4200.1612903225805</v>
      </c>
      <c r="P174" s="45">
        <v>22477.454838709677</v>
      </c>
      <c r="Q174" s="45">
        <v>434.52903225806449</v>
      </c>
      <c r="R174" s="45">
        <v>207.45762644105821</v>
      </c>
      <c r="S174" s="45">
        <v>580543.54129003547</v>
      </c>
      <c r="T174" s="50"/>
      <c r="U174" s="45">
        <v>136076.37096774194</v>
      </c>
      <c r="V174" s="45">
        <v>198343.17741935485</v>
      </c>
    </row>
    <row r="175" spans="1:22" ht="12">
      <c r="A175" s="44">
        <v>41791</v>
      </c>
      <c r="B175" s="45">
        <v>35403.699999999997</v>
      </c>
      <c r="C175" s="45">
        <v>0</v>
      </c>
      <c r="D175" s="45">
        <v>187.43766666666667</v>
      </c>
      <c r="E175" s="45">
        <v>6.7966666666666669</v>
      </c>
      <c r="F175" s="45">
        <v>6813.7266666666665</v>
      </c>
      <c r="G175" s="45">
        <v>1749.9833333333338</v>
      </c>
      <c r="H175" s="45">
        <v>32199.053571428572</v>
      </c>
      <c r="I175" s="45">
        <v>51832.142857142855</v>
      </c>
      <c r="J175" s="45">
        <v>68687.98</v>
      </c>
      <c r="K175" s="45">
        <v>23646.27</v>
      </c>
      <c r="L175" s="45">
        <v>148397.68666666665</v>
      </c>
      <c r="M175" s="45">
        <v>190945.01666666666</v>
      </c>
      <c r="N175" s="45">
        <v>3239.8666666666668</v>
      </c>
      <c r="O175" s="45">
        <v>4259.3999999999996</v>
      </c>
      <c r="P175" s="45">
        <v>22703.366666666665</v>
      </c>
      <c r="Q175" s="45">
        <v>553.90333333333331</v>
      </c>
      <c r="R175" s="45">
        <v>209.8623745460479</v>
      </c>
      <c r="S175" s="45">
        <v>590836.19313645072</v>
      </c>
      <c r="T175" s="50"/>
      <c r="U175" s="45">
        <v>167696.81666666668</v>
      </c>
      <c r="V175" s="45">
        <v>198109.75</v>
      </c>
    </row>
    <row r="176" spans="1:22" ht="12">
      <c r="A176" s="44">
        <v>41821</v>
      </c>
      <c r="B176" s="45">
        <v>33920.419354838712</v>
      </c>
      <c r="C176" s="45">
        <v>0</v>
      </c>
      <c r="D176" s="45">
        <v>197.32548387096776</v>
      </c>
      <c r="E176" s="45">
        <v>6.806451612903226</v>
      </c>
      <c r="F176" s="45">
        <v>6572.1483870967741</v>
      </c>
      <c r="G176" s="45">
        <v>1832.3483870967741</v>
      </c>
      <c r="H176" s="45">
        <v>32639.396428571428</v>
      </c>
      <c r="I176" s="45">
        <v>54101.599999999991</v>
      </c>
      <c r="J176" s="45">
        <v>68604.354838709682</v>
      </c>
      <c r="K176" s="45">
        <v>23375.167741935482</v>
      </c>
      <c r="L176" s="45">
        <v>150764.93225806454</v>
      </c>
      <c r="M176" s="45">
        <v>195552.03225806454</v>
      </c>
      <c r="N176" s="45">
        <v>3287.1290322580644</v>
      </c>
      <c r="O176" s="45">
        <v>4252.4838709677415</v>
      </c>
      <c r="P176" s="45">
        <v>24649.870967741936</v>
      </c>
      <c r="Q176" s="45">
        <v>489.04193548387093</v>
      </c>
      <c r="R176" s="45">
        <v>208.47904868418789</v>
      </c>
      <c r="S176" s="45">
        <v>600453.53644499765</v>
      </c>
      <c r="T176" s="50"/>
      <c r="U176" s="45">
        <v>170687.03225806452</v>
      </c>
      <c r="V176" s="45">
        <v>198192.90322580645</v>
      </c>
    </row>
    <row r="177" spans="1:22" ht="12">
      <c r="A177" s="44">
        <v>41852</v>
      </c>
      <c r="B177" s="45">
        <v>24414.419354838708</v>
      </c>
      <c r="C177" s="45">
        <v>0</v>
      </c>
      <c r="D177" s="45">
        <v>154.26225806451615</v>
      </c>
      <c r="E177" s="45">
        <v>7.6838709677419352</v>
      </c>
      <c r="F177" s="45">
        <v>7080.9838709677415</v>
      </c>
      <c r="G177" s="45">
        <v>1800.0999999999992</v>
      </c>
      <c r="H177" s="45">
        <v>33715.828571428574</v>
      </c>
      <c r="I177" s="45">
        <v>54460.075000000004</v>
      </c>
      <c r="J177" s="45">
        <v>69505.119354838709</v>
      </c>
      <c r="K177" s="45">
        <v>23845.229032258063</v>
      </c>
      <c r="L177" s="45">
        <v>142524.51290322581</v>
      </c>
      <c r="M177" s="45">
        <v>204089.49677419357</v>
      </c>
      <c r="N177" s="45">
        <v>3459.1290322580644</v>
      </c>
      <c r="O177" s="45">
        <v>4539.1354838709685</v>
      </c>
      <c r="P177" s="45">
        <v>25612.332258064514</v>
      </c>
      <c r="Q177" s="45">
        <v>329.95161290322579</v>
      </c>
      <c r="R177" s="45">
        <v>212.19826999228616</v>
      </c>
      <c r="S177" s="45">
        <v>595750.45764787251</v>
      </c>
      <c r="T177" s="50"/>
      <c r="U177" s="45">
        <v>163382.54838709679</v>
      </c>
      <c r="V177" s="45">
        <v>205392.82258064515</v>
      </c>
    </row>
    <row r="178" spans="1:22" ht="12">
      <c r="A178" s="44">
        <v>41883</v>
      </c>
      <c r="B178" s="45">
        <v>33154.033333333333</v>
      </c>
      <c r="C178" s="45">
        <v>0</v>
      </c>
      <c r="D178" s="45">
        <v>195.37266666666667</v>
      </c>
      <c r="E178" s="45">
        <v>6.59</v>
      </c>
      <c r="F178" s="45">
        <v>7188.0333333333338</v>
      </c>
      <c r="G178" s="45">
        <v>1814.9666666666662</v>
      </c>
      <c r="H178" s="45">
        <v>33671.639285714286</v>
      </c>
      <c r="I178" s="45">
        <v>53284.278571428564</v>
      </c>
      <c r="J178" s="45">
        <v>68113.636666666673</v>
      </c>
      <c r="K178" s="45">
        <v>23907.599999999999</v>
      </c>
      <c r="L178" s="45">
        <v>155754.31333333335</v>
      </c>
      <c r="M178" s="45">
        <v>189785.23</v>
      </c>
      <c r="N178" s="45">
        <v>3693.7666666666669</v>
      </c>
      <c r="O178" s="45">
        <v>4383.6833333333334</v>
      </c>
      <c r="P178" s="45">
        <v>23822.799999999999</v>
      </c>
      <c r="Q178" s="45">
        <v>323.19666666666666</v>
      </c>
      <c r="R178" s="45">
        <v>215.82908066907493</v>
      </c>
      <c r="S178" s="45">
        <v>599314.96960447868</v>
      </c>
      <c r="T178" s="50"/>
      <c r="U178" s="45">
        <v>167115.54999999999</v>
      </c>
      <c r="V178" s="45">
        <v>203817.13333333333</v>
      </c>
    </row>
    <row r="179" spans="1:22" ht="12">
      <c r="A179" s="44">
        <v>41913</v>
      </c>
      <c r="B179" s="45">
        <v>28837.548387096773</v>
      </c>
      <c r="C179" s="45">
        <v>0</v>
      </c>
      <c r="D179" s="45">
        <v>202.08064516129033</v>
      </c>
      <c r="E179" s="45">
        <v>6.5612903225806454</v>
      </c>
      <c r="F179" s="45">
        <v>7939.1741935483869</v>
      </c>
      <c r="G179" s="45">
        <v>1692.0967741935481</v>
      </c>
      <c r="H179" s="45">
        <v>36476.328571428567</v>
      </c>
      <c r="I179" s="45">
        <v>55777.450000000004</v>
      </c>
      <c r="J179" s="45">
        <v>69740.274193548394</v>
      </c>
      <c r="K179" s="45">
        <v>23924.938709677419</v>
      </c>
      <c r="L179" s="45">
        <v>153848.32580645161</v>
      </c>
      <c r="M179" s="45">
        <v>212059.36451612905</v>
      </c>
      <c r="N179" s="45">
        <v>3810.5806451612902</v>
      </c>
      <c r="O179" s="45">
        <v>4805.7645161290329</v>
      </c>
      <c r="P179" s="45">
        <v>26711.529032258062</v>
      </c>
      <c r="Q179" s="45">
        <v>239.70967741935485</v>
      </c>
      <c r="R179" s="45">
        <v>227.64518100445122</v>
      </c>
      <c r="S179" s="45">
        <v>626299.37213952991</v>
      </c>
      <c r="T179" s="50"/>
      <c r="U179" s="45">
        <v>169568.5806451613</v>
      </c>
      <c r="V179" s="45">
        <v>211675.32258064515</v>
      </c>
    </row>
    <row r="180" spans="1:22" ht="12">
      <c r="A180" s="44">
        <v>41944</v>
      </c>
      <c r="B180" s="45">
        <v>39052.76666666667</v>
      </c>
      <c r="C180" s="45">
        <v>0</v>
      </c>
      <c r="D180" s="45">
        <v>162.53</v>
      </c>
      <c r="E180" s="45">
        <v>6.7233333333333327</v>
      </c>
      <c r="F180" s="45">
        <v>7753.8933333333325</v>
      </c>
      <c r="G180" s="45">
        <v>1658.8733333333332</v>
      </c>
      <c r="H180" s="45">
        <v>35933.224999999999</v>
      </c>
      <c r="I180" s="45">
        <v>53417.128571428577</v>
      </c>
      <c r="J180" s="45">
        <v>69664.14</v>
      </c>
      <c r="K180" s="45">
        <v>23144.943333333336</v>
      </c>
      <c r="L180" s="45">
        <v>164848.33666666664</v>
      </c>
      <c r="M180" s="45">
        <v>190075.5733333333</v>
      </c>
      <c r="N180" s="45">
        <v>3840.3333333333335</v>
      </c>
      <c r="O180" s="45">
        <v>4872.7299999999996</v>
      </c>
      <c r="P180" s="45">
        <v>26323.123333333333</v>
      </c>
      <c r="Q180" s="45">
        <v>460.83333333333331</v>
      </c>
      <c r="R180" s="45">
        <v>235.71127616999996</v>
      </c>
      <c r="S180" s="45">
        <v>621450.86484759848</v>
      </c>
      <c r="T180" s="50"/>
      <c r="U180" s="45">
        <v>163864.56666666668</v>
      </c>
      <c r="V180" s="45">
        <v>215681.31666666668</v>
      </c>
    </row>
    <row r="181" spans="1:22" ht="12">
      <c r="A181" s="44">
        <v>41974</v>
      </c>
      <c r="B181" s="45">
        <v>34961.354838709674</v>
      </c>
      <c r="C181" s="45">
        <v>0</v>
      </c>
      <c r="D181" s="45">
        <v>174.84322580645161</v>
      </c>
      <c r="E181" s="45">
        <v>6.4</v>
      </c>
      <c r="F181" s="45">
        <v>8378.145161290322</v>
      </c>
      <c r="G181" s="45">
        <v>1730.2225806451613</v>
      </c>
      <c r="H181" s="45">
        <v>38142.496428571423</v>
      </c>
      <c r="I181" s="45">
        <v>55812.603571428568</v>
      </c>
      <c r="J181" s="45">
        <v>71646.34193548387</v>
      </c>
      <c r="K181" s="45">
        <v>23121.16129032258</v>
      </c>
      <c r="L181" s="45">
        <v>158049.6870967742</v>
      </c>
      <c r="M181" s="45">
        <v>207687.90967741937</v>
      </c>
      <c r="N181" s="45">
        <v>3538.6129032258063</v>
      </c>
      <c r="O181" s="45">
        <v>5450.9612903225807</v>
      </c>
      <c r="P181" s="45">
        <v>27574</v>
      </c>
      <c r="Q181" s="45">
        <v>453.45161290322579</v>
      </c>
      <c r="R181" s="45">
        <v>232.81731389773464</v>
      </c>
      <c r="S181" s="45">
        <v>636961.00892680103</v>
      </c>
      <c r="T181" s="50"/>
      <c r="U181" s="45">
        <v>172494.03225806452</v>
      </c>
      <c r="V181" s="45">
        <v>219407.98387096773</v>
      </c>
    </row>
    <row r="182" spans="1:22" ht="12">
      <c r="A182" s="44">
        <v>42005</v>
      </c>
      <c r="B182" s="45">
        <v>38465.741935483871</v>
      </c>
      <c r="C182" s="45">
        <v>0</v>
      </c>
      <c r="D182" s="45">
        <v>158.06451612903226</v>
      </c>
      <c r="E182" s="45">
        <v>5.5419354838709678</v>
      </c>
      <c r="F182" s="45">
        <v>8233.6225806451512</v>
      </c>
      <c r="G182" s="45">
        <v>1693.3516129032259</v>
      </c>
      <c r="H182" s="45">
        <v>33654</v>
      </c>
      <c r="I182" s="45">
        <v>49584.629032258068</v>
      </c>
      <c r="J182" s="45">
        <v>68993.316532258061</v>
      </c>
      <c r="K182" s="45">
        <v>23674.696572580644</v>
      </c>
      <c r="L182" s="45">
        <v>174666.66129032258</v>
      </c>
      <c r="M182" s="45">
        <v>200446.4193548387</v>
      </c>
      <c r="N182" s="45">
        <v>3371.5483870967741</v>
      </c>
      <c r="O182" s="45">
        <v>7002.2129032258053</v>
      </c>
      <c r="P182" s="45">
        <v>26640.954889112902</v>
      </c>
      <c r="Q182" s="45">
        <v>403.17096774193544</v>
      </c>
      <c r="R182" s="45">
        <v>278.20985335296604</v>
      </c>
      <c r="S182" s="45">
        <v>637272.14236343349</v>
      </c>
      <c r="T182" s="50"/>
      <c r="U182" s="45">
        <v>183465.53225806452</v>
      </c>
      <c r="V182" s="45">
        <v>218414.27419354839</v>
      </c>
    </row>
    <row r="183" spans="1:22" ht="12">
      <c r="A183" s="44">
        <v>42036</v>
      </c>
      <c r="B183" s="45">
        <v>35289.964285714283</v>
      </c>
      <c r="C183" s="45">
        <v>0</v>
      </c>
      <c r="D183" s="45">
        <v>160.71428571428572</v>
      </c>
      <c r="E183" s="45">
        <v>4.7785714285714294</v>
      </c>
      <c r="F183" s="45">
        <v>8120.5607142857198</v>
      </c>
      <c r="G183" s="45">
        <v>1803.1964285714287</v>
      </c>
      <c r="H183" s="45">
        <v>33334.296428571433</v>
      </c>
      <c r="I183" s="45">
        <v>48072.174999999996</v>
      </c>
      <c r="J183" s="45">
        <v>68463.0234375</v>
      </c>
      <c r="K183" s="45">
        <v>23449.99609375</v>
      </c>
      <c r="L183" s="45">
        <v>176784.25</v>
      </c>
      <c r="M183" s="45">
        <v>216467.25</v>
      </c>
      <c r="N183" s="45">
        <v>3472.1428571428573</v>
      </c>
      <c r="O183" s="45">
        <v>6884.903571428571</v>
      </c>
      <c r="P183" s="45">
        <v>28077.117745535714</v>
      </c>
      <c r="Q183" s="45">
        <v>392.07586206896553</v>
      </c>
      <c r="R183" s="45">
        <v>272.75926887894536</v>
      </c>
      <c r="S183" s="45">
        <v>651049.20455059072</v>
      </c>
      <c r="T183" s="50"/>
      <c r="U183" s="45">
        <v>195544.64285714287</v>
      </c>
      <c r="V183" s="45">
        <v>220727.89285714287</v>
      </c>
    </row>
    <row r="184" spans="1:22" ht="12">
      <c r="A184" s="44">
        <v>42064</v>
      </c>
      <c r="B184" s="45">
        <v>30749.709677419356</v>
      </c>
      <c r="C184" s="45">
        <v>0</v>
      </c>
      <c r="D184" s="45">
        <v>203.2258064516129</v>
      </c>
      <c r="E184" s="45">
        <v>4.7129032258064516</v>
      </c>
      <c r="F184" s="45">
        <v>7992.7483870967935</v>
      </c>
      <c r="G184" s="45">
        <v>1667.1677419354837</v>
      </c>
      <c r="H184" s="45">
        <v>32107.193548387098</v>
      </c>
      <c r="I184" s="45">
        <v>47607.490322580641</v>
      </c>
      <c r="J184" s="45">
        <v>66862.421370967742</v>
      </c>
      <c r="K184" s="45">
        <v>22643.403225806451</v>
      </c>
      <c r="L184" s="45">
        <v>169859.20967741936</v>
      </c>
      <c r="M184" s="45">
        <v>215924.0806451613</v>
      </c>
      <c r="N184" s="45">
        <v>3599.6129032258063</v>
      </c>
      <c r="O184" s="45">
        <v>7021.6225806451621</v>
      </c>
      <c r="P184" s="45">
        <v>28262.484375</v>
      </c>
      <c r="Q184" s="45">
        <v>480.77096774193546</v>
      </c>
      <c r="R184" s="45">
        <v>269.75614313320864</v>
      </c>
      <c r="S184" s="45">
        <v>635255.61027619778</v>
      </c>
      <c r="T184" s="50"/>
      <c r="U184" s="45">
        <v>189475.37096774194</v>
      </c>
      <c r="V184" s="45">
        <v>219927.90322580645</v>
      </c>
    </row>
    <row r="185" spans="1:22" ht="12">
      <c r="A185" s="44">
        <v>42095</v>
      </c>
      <c r="B185" s="45">
        <v>28781.1</v>
      </c>
      <c r="C185" s="45">
        <v>0</v>
      </c>
      <c r="D185" s="45">
        <v>226.66666666666666</v>
      </c>
      <c r="E185" s="45">
        <v>5.28</v>
      </c>
      <c r="F185" s="45">
        <v>7614.3633333333137</v>
      </c>
      <c r="G185" s="45">
        <v>1757.2266666666667</v>
      </c>
      <c r="H185" s="45">
        <v>30490.273333333334</v>
      </c>
      <c r="I185" s="45">
        <v>46282.816666666666</v>
      </c>
      <c r="J185" s="45">
        <v>65447.336458333331</v>
      </c>
      <c r="K185" s="45">
        <v>22012.026562499999</v>
      </c>
      <c r="L185" s="45">
        <v>129354.85</v>
      </c>
      <c r="M185" s="45">
        <v>213984.35</v>
      </c>
      <c r="N185" s="45">
        <v>3736.3666666666668</v>
      </c>
      <c r="O185" s="45">
        <v>6807.8</v>
      </c>
      <c r="P185" s="45">
        <v>28889.490364583333</v>
      </c>
      <c r="Q185" s="45">
        <v>438.63666666666666</v>
      </c>
      <c r="R185" s="45">
        <v>265.39062884295993</v>
      </c>
      <c r="S185" s="45">
        <v>586093.97401425976</v>
      </c>
      <c r="T185" s="50"/>
      <c r="U185" s="45">
        <v>146220.83333333334</v>
      </c>
      <c r="V185" s="45">
        <v>218999.96666666667</v>
      </c>
    </row>
    <row r="186" spans="1:22" ht="12">
      <c r="A186" s="44">
        <v>42125</v>
      </c>
      <c r="B186" s="45">
        <v>22513.258064516129</v>
      </c>
      <c r="C186" s="45">
        <v>0</v>
      </c>
      <c r="D186" s="45">
        <v>190.32258064516128</v>
      </c>
      <c r="E186" s="45">
        <v>5.9741935483870963</v>
      </c>
      <c r="F186" s="45">
        <v>7198.6419354838681</v>
      </c>
      <c r="G186" s="45">
        <v>1405.9161290322581</v>
      </c>
      <c r="H186" s="45">
        <v>29971.88387096774</v>
      </c>
      <c r="I186" s="45">
        <v>45656.448387096774</v>
      </c>
      <c r="J186" s="45">
        <v>62656.978830645159</v>
      </c>
      <c r="K186" s="45">
        <v>21829.561491935485</v>
      </c>
      <c r="L186" s="45">
        <v>111482.74193548386</v>
      </c>
      <c r="M186" s="45">
        <v>202659.24193548388</v>
      </c>
      <c r="N186" s="45">
        <v>3357.6129032258063</v>
      </c>
      <c r="O186" s="45">
        <v>6624.5483870967746</v>
      </c>
      <c r="P186" s="45">
        <v>27663.62298387097</v>
      </c>
      <c r="Q186" s="45">
        <v>401.10645161290319</v>
      </c>
      <c r="R186" s="45">
        <v>271.18347998297895</v>
      </c>
      <c r="S186" s="45">
        <v>543889.0435606282</v>
      </c>
      <c r="T186" s="50"/>
      <c r="U186" s="45">
        <v>142400.98387096773</v>
      </c>
      <c r="V186" s="45">
        <v>194081.77419354839</v>
      </c>
    </row>
    <row r="187" spans="1:22" ht="12">
      <c r="A187" s="44">
        <v>42156</v>
      </c>
      <c r="B187" s="45">
        <v>21973.166666666668</v>
      </c>
      <c r="C187" s="45">
        <v>0</v>
      </c>
      <c r="D187" s="45">
        <v>193.33333333333334</v>
      </c>
      <c r="E187" s="45">
        <v>6.6</v>
      </c>
      <c r="F187" s="45">
        <v>7181.3366666666552</v>
      </c>
      <c r="G187" s="45">
        <v>1726.9399999999998</v>
      </c>
      <c r="H187" s="45">
        <v>29618.503333333334</v>
      </c>
      <c r="I187" s="45">
        <v>44515.426666666659</v>
      </c>
      <c r="J187" s="45">
        <v>60543.56041666666</v>
      </c>
      <c r="K187" s="45">
        <v>21660.916145833333</v>
      </c>
      <c r="L187" s="45">
        <v>147749.13333333333</v>
      </c>
      <c r="M187" s="45">
        <v>207478.15</v>
      </c>
      <c r="N187" s="45">
        <v>3030.8333333333335</v>
      </c>
      <c r="O187" s="45">
        <v>5380.4</v>
      </c>
      <c r="P187" s="45">
        <v>27420.967187500002</v>
      </c>
      <c r="Q187" s="45">
        <v>405.3</v>
      </c>
      <c r="R187" s="45">
        <v>273.25256583084303</v>
      </c>
      <c r="S187" s="45">
        <v>579157.81964916422</v>
      </c>
      <c r="T187" s="50"/>
      <c r="U187" s="45">
        <v>183270.66666666666</v>
      </c>
      <c r="V187" s="45">
        <v>196182.1</v>
      </c>
    </row>
    <row r="188" spans="1:22" ht="12">
      <c r="A188" s="44">
        <v>42186</v>
      </c>
      <c r="B188" s="45">
        <v>25014.774193548386</v>
      </c>
      <c r="C188" s="45">
        <v>0</v>
      </c>
      <c r="D188" s="45">
        <v>183.87096774193549</v>
      </c>
      <c r="E188" s="45">
        <v>5.9258064516129032</v>
      </c>
      <c r="F188" s="45">
        <v>6951.7419354838757</v>
      </c>
      <c r="G188" s="45">
        <v>609.03548387096771</v>
      </c>
      <c r="H188" s="45">
        <v>29501.235483870969</v>
      </c>
      <c r="I188" s="45">
        <v>45376.716129032255</v>
      </c>
      <c r="J188" s="45">
        <v>60852.390120967742</v>
      </c>
      <c r="K188" s="45">
        <v>21548.474294354837</v>
      </c>
      <c r="L188" s="45">
        <v>172996</v>
      </c>
      <c r="M188" s="45">
        <v>235891.38709677418</v>
      </c>
      <c r="N188" s="45">
        <v>3014.1612903225805</v>
      </c>
      <c r="O188" s="45">
        <v>6477.0645161290322</v>
      </c>
      <c r="P188" s="45">
        <v>28240.66683467742</v>
      </c>
      <c r="Q188" s="45">
        <v>395.76129032258063</v>
      </c>
      <c r="R188" s="45">
        <v>273.1002747275669</v>
      </c>
      <c r="S188" s="45">
        <v>637332.30571827595</v>
      </c>
      <c r="T188" s="50"/>
      <c r="U188" s="45">
        <v>207747.53225806452</v>
      </c>
      <c r="V188" s="45">
        <v>225506.03225806452</v>
      </c>
    </row>
    <row r="189" spans="1:22" ht="12">
      <c r="A189" s="44">
        <v>42217</v>
      </c>
      <c r="B189" s="45">
        <v>24080.354838709678</v>
      </c>
      <c r="C189" s="45">
        <v>0</v>
      </c>
      <c r="D189" s="45">
        <v>174.19354838709677</v>
      </c>
      <c r="E189" s="45">
        <v>5.6903225806451614</v>
      </c>
      <c r="F189" s="45">
        <v>6927.251612903211</v>
      </c>
      <c r="G189" s="45">
        <v>1715.9096774193547</v>
      </c>
      <c r="H189" s="45">
        <v>29800.177419354837</v>
      </c>
      <c r="I189" s="45">
        <v>47003.054838709679</v>
      </c>
      <c r="J189" s="45">
        <v>59963.898185483864</v>
      </c>
      <c r="K189" s="45">
        <v>21432.413306451614</v>
      </c>
      <c r="L189" s="45">
        <v>183957.40322580645</v>
      </c>
      <c r="M189" s="45">
        <v>242483.11290322582</v>
      </c>
      <c r="N189" s="45">
        <v>3075.3870967741937</v>
      </c>
      <c r="O189" s="45">
        <v>7116.5064516129032</v>
      </c>
      <c r="P189" s="45">
        <v>27976.548387096773</v>
      </c>
      <c r="Q189" s="45">
        <v>394.54193548387093</v>
      </c>
      <c r="R189" s="45">
        <v>274.11894066953897</v>
      </c>
      <c r="S189" s="45">
        <v>656380.56269066955</v>
      </c>
      <c r="T189" s="50"/>
      <c r="U189" s="45">
        <v>229920.96774193548</v>
      </c>
      <c r="V189" s="45">
        <v>225977.87096774194</v>
      </c>
    </row>
    <row r="190" spans="1:22" ht="12">
      <c r="A190" s="44">
        <v>42248</v>
      </c>
      <c r="B190" s="45">
        <v>21222.533333333333</v>
      </c>
      <c r="C190" s="45">
        <v>0</v>
      </c>
      <c r="D190" s="45">
        <v>100</v>
      </c>
      <c r="E190" s="45">
        <v>4.8866666666666667</v>
      </c>
      <c r="F190" s="45">
        <v>7006.2633333333397</v>
      </c>
      <c r="G190" s="45">
        <v>1657.8333333333333</v>
      </c>
      <c r="H190" s="45">
        <v>29754.283333333333</v>
      </c>
      <c r="I190" s="45">
        <v>46197.590000000004</v>
      </c>
      <c r="J190" s="45">
        <v>58792.475000000006</v>
      </c>
      <c r="K190" s="45">
        <v>20811.286458333332</v>
      </c>
      <c r="L190" s="45">
        <v>128767.76666666666</v>
      </c>
      <c r="M190" s="45">
        <v>222600.88333333333</v>
      </c>
      <c r="N190" s="45">
        <v>2911.5333333333333</v>
      </c>
      <c r="O190" s="45">
        <v>6925.9666666666662</v>
      </c>
      <c r="P190" s="45">
        <v>30668.217187499999</v>
      </c>
      <c r="Q190" s="45">
        <v>150.43333333333334</v>
      </c>
      <c r="R190" s="45">
        <v>269.29019347429875</v>
      </c>
      <c r="S190" s="45">
        <v>577841.24217264098</v>
      </c>
      <c r="T190" s="50"/>
      <c r="U190" s="45">
        <v>150024.63333333333</v>
      </c>
      <c r="V190" s="45">
        <v>220118.31666666668</v>
      </c>
    </row>
    <row r="191" spans="1:22" ht="12">
      <c r="A191" s="44">
        <v>42278</v>
      </c>
      <c r="B191" s="45">
        <v>15082.709677419354</v>
      </c>
      <c r="C191" s="45">
        <v>0</v>
      </c>
      <c r="D191" s="45">
        <v>93.548387096774192</v>
      </c>
      <c r="E191" s="45">
        <v>5.7387096774193553</v>
      </c>
      <c r="F191" s="45">
        <v>7068.4516129032399</v>
      </c>
      <c r="G191" s="45">
        <v>1646.6645161290321</v>
      </c>
      <c r="H191" s="45">
        <v>30077.561290322581</v>
      </c>
      <c r="I191" s="45">
        <v>46815.351612903221</v>
      </c>
      <c r="J191" s="45">
        <v>59172.40625</v>
      </c>
      <c r="K191" s="45">
        <v>20678.013104838708</v>
      </c>
      <c r="L191" s="45">
        <v>138057.22580645161</v>
      </c>
      <c r="M191" s="45">
        <v>243836.93548387097</v>
      </c>
      <c r="N191" s="45">
        <v>3195.6451612903224</v>
      </c>
      <c r="O191" s="45">
        <v>7571.5870967741939</v>
      </c>
      <c r="P191" s="45">
        <v>30858.75504032258</v>
      </c>
      <c r="Q191" s="45">
        <v>299.7354838709677</v>
      </c>
      <c r="R191" s="45">
        <v>272.86725800980707</v>
      </c>
      <c r="S191" s="45">
        <v>604733.19649188069</v>
      </c>
      <c r="T191" s="50"/>
      <c r="U191" s="45">
        <v>180753.64516129033</v>
      </c>
      <c r="V191" s="45">
        <v>222360.96774193548</v>
      </c>
    </row>
    <row r="192" spans="1:22" ht="12">
      <c r="A192" s="44">
        <v>42309</v>
      </c>
      <c r="B192" s="45">
        <v>31336.233333333334</v>
      </c>
      <c r="C192" s="45">
        <v>0</v>
      </c>
      <c r="D192" s="45">
        <v>86.666666666666671</v>
      </c>
      <c r="E192" s="45">
        <v>5.4633333333333338</v>
      </c>
      <c r="F192" s="45">
        <v>7065.2566666666617</v>
      </c>
      <c r="G192" s="45">
        <v>1661.2766666666669</v>
      </c>
      <c r="H192" s="45">
        <v>29841.503333333334</v>
      </c>
      <c r="I192" s="45">
        <v>46350.48333333333</v>
      </c>
      <c r="J192" s="45">
        <v>58732.834374999999</v>
      </c>
      <c r="K192" s="45">
        <v>20916.099999999999</v>
      </c>
      <c r="L192" s="45">
        <v>165590.48333333334</v>
      </c>
      <c r="M192" s="45">
        <v>234349.7</v>
      </c>
      <c r="N192" s="45">
        <v>3892.3333333333335</v>
      </c>
      <c r="O192" s="45">
        <v>8696.496666666666</v>
      </c>
      <c r="P192" s="45">
        <v>32475.896354166667</v>
      </c>
      <c r="Q192" s="45">
        <v>345.44333333333333</v>
      </c>
      <c r="R192" s="45">
        <v>275.73939575996889</v>
      </c>
      <c r="S192" s="45">
        <v>641621.91012492671</v>
      </c>
      <c r="T192" s="50"/>
      <c r="U192" s="45">
        <v>201759.05</v>
      </c>
      <c r="V192" s="45">
        <v>222841.33333333334</v>
      </c>
    </row>
    <row r="193" spans="1:22" ht="12">
      <c r="A193" s="44">
        <v>42339</v>
      </c>
      <c r="B193" s="45">
        <v>33664.225806451614</v>
      </c>
      <c r="C193" s="45">
        <v>0</v>
      </c>
      <c r="D193" s="45">
        <v>109.6774193548387</v>
      </c>
      <c r="E193" s="45">
        <v>5.2935483870967737</v>
      </c>
      <c r="F193" s="45">
        <v>6977.961290322578</v>
      </c>
      <c r="G193" s="45">
        <v>1697.5838709677419</v>
      </c>
      <c r="H193" s="45">
        <v>30270.764516129031</v>
      </c>
      <c r="I193" s="45">
        <v>46211.729032258067</v>
      </c>
      <c r="J193" s="45">
        <v>58595.417338709682</v>
      </c>
      <c r="K193" s="45">
        <v>20831.412802419356</v>
      </c>
      <c r="L193" s="45">
        <v>161472.62903225806</v>
      </c>
      <c r="M193" s="45">
        <v>244930.74193548388</v>
      </c>
      <c r="N193" s="45">
        <v>3861.3870967741937</v>
      </c>
      <c r="O193" s="45">
        <v>9272.354838709678</v>
      </c>
      <c r="P193" s="45">
        <v>34714.639112903227</v>
      </c>
      <c r="Q193" s="45">
        <v>329.67741935483872</v>
      </c>
      <c r="R193" s="45">
        <v>273.78201638675313</v>
      </c>
      <c r="S193" s="45">
        <v>653219.27707687067</v>
      </c>
      <c r="T193" s="50"/>
      <c r="U193" s="45">
        <v>204606.38709677418</v>
      </c>
      <c r="V193" s="45">
        <v>225034.72580645161</v>
      </c>
    </row>
    <row r="194" spans="1:22" ht="12">
      <c r="A194" s="44">
        <v>42370</v>
      </c>
      <c r="B194" s="45">
        <v>32753</v>
      </c>
      <c r="C194" s="45">
        <v>0</v>
      </c>
      <c r="D194" s="45">
        <v>87.258064516129039</v>
      </c>
      <c r="E194" s="45">
        <v>4.9483870967741934</v>
      </c>
      <c r="F194" s="45">
        <v>7099.8096774193627</v>
      </c>
      <c r="G194" s="45">
        <v>1584.8709677419354</v>
      </c>
      <c r="H194" s="45">
        <v>29747.129032258064</v>
      </c>
      <c r="I194" s="45">
        <v>45316.193548387098</v>
      </c>
      <c r="J194" s="45">
        <v>58012.755040322583</v>
      </c>
      <c r="K194" s="45">
        <v>20439.832661290322</v>
      </c>
      <c r="L194" s="45">
        <v>167727.88709677418</v>
      </c>
      <c r="M194" s="45">
        <v>235124.12903225806</v>
      </c>
      <c r="N194" s="45">
        <v>4239.8387096774195</v>
      </c>
      <c r="O194" s="45">
        <v>9394.6129032258068</v>
      </c>
      <c r="P194" s="45">
        <v>33972.474294354841</v>
      </c>
      <c r="Q194" s="45">
        <v>403.16129032258067</v>
      </c>
      <c r="R194" s="45">
        <v>328.93064516129033</v>
      </c>
      <c r="S194" s="45">
        <v>646236.8313508064</v>
      </c>
      <c r="T194" s="50"/>
      <c r="U194" s="45">
        <v>204441.64516129033</v>
      </c>
      <c r="V194" s="45">
        <v>222272.4193548387</v>
      </c>
    </row>
    <row r="195" spans="1:22" ht="12">
      <c r="A195" s="44">
        <v>42401</v>
      </c>
      <c r="B195" s="45">
        <v>33862.310344827587</v>
      </c>
      <c r="C195" s="45">
        <v>0</v>
      </c>
      <c r="D195" s="45">
        <v>88.448275862068968</v>
      </c>
      <c r="E195" s="45">
        <v>5.2482758620689651</v>
      </c>
      <c r="F195" s="45">
        <v>7072.5965517241411</v>
      </c>
      <c r="G195" s="45">
        <v>1549.8862068965516</v>
      </c>
      <c r="H195" s="45">
        <v>30660.793103448275</v>
      </c>
      <c r="I195" s="45">
        <v>44528.724137931036</v>
      </c>
      <c r="J195" s="45">
        <v>56610.715517241377</v>
      </c>
      <c r="K195" s="45">
        <v>19837.841594827587</v>
      </c>
      <c r="L195" s="45">
        <v>171201.75862068965</v>
      </c>
      <c r="M195" s="45">
        <v>228652.12068965516</v>
      </c>
      <c r="N195" s="45">
        <v>4208.2068965517237</v>
      </c>
      <c r="O195" s="45">
        <v>9752.2758620689656</v>
      </c>
      <c r="P195" s="45">
        <v>33758.052532327587</v>
      </c>
      <c r="Q195" s="45">
        <v>392.06896551724139</v>
      </c>
      <c r="R195" s="45">
        <v>328.93068965517239</v>
      </c>
      <c r="S195" s="45">
        <v>642509.97826508619</v>
      </c>
      <c r="T195" s="50"/>
      <c r="U195" s="45">
        <v>203932.5</v>
      </c>
      <c r="V195" s="45">
        <v>219786.68965517241</v>
      </c>
    </row>
    <row r="196" spans="1:22" ht="12">
      <c r="A196" s="44">
        <v>42430</v>
      </c>
      <c r="B196" s="45">
        <v>31806.096774193549</v>
      </c>
      <c r="C196" s="45">
        <v>0</v>
      </c>
      <c r="D196" s="45">
        <v>80.032258064516128</v>
      </c>
      <c r="E196" s="45">
        <v>4.8677419354838714</v>
      </c>
      <c r="F196" s="45">
        <v>7049.7806451612887</v>
      </c>
      <c r="G196" s="45">
        <v>1493.5064516129032</v>
      </c>
      <c r="H196" s="45">
        <v>30328.806451612902</v>
      </c>
      <c r="I196" s="45">
        <v>43955.548387096773</v>
      </c>
      <c r="J196" s="45">
        <v>55184.909274193546</v>
      </c>
      <c r="K196" s="45">
        <v>19504.393145161292</v>
      </c>
      <c r="L196" s="45">
        <v>156931.20967741936</v>
      </c>
      <c r="M196" s="45">
        <v>236977.22580645161</v>
      </c>
      <c r="N196" s="45">
        <v>4275.9354838709678</v>
      </c>
      <c r="O196" s="45">
        <v>9465.322580645161</v>
      </c>
      <c r="P196" s="45">
        <v>33600.630040322583</v>
      </c>
      <c r="Q196" s="45">
        <v>480.77419354838707</v>
      </c>
      <c r="R196" s="45">
        <v>328.93064516129033</v>
      </c>
      <c r="S196" s="45">
        <v>631467.96955645154</v>
      </c>
      <c r="T196" s="50"/>
      <c r="U196" s="45">
        <v>199208.32258064515</v>
      </c>
      <c r="V196" s="45">
        <v>218157.59677419355</v>
      </c>
    </row>
    <row r="197" spans="1:22" ht="12">
      <c r="A197" s="44">
        <v>42461</v>
      </c>
      <c r="B197" s="45">
        <v>30998.133333333335</v>
      </c>
      <c r="C197" s="45">
        <v>0</v>
      </c>
      <c r="D197" s="45">
        <v>94.3</v>
      </c>
      <c r="E197" s="45">
        <v>5.2866666666666662</v>
      </c>
      <c r="F197" s="45">
        <v>6787.86333333333</v>
      </c>
      <c r="G197" s="45">
        <v>1592.5600000000002</v>
      </c>
      <c r="H197" s="45">
        <v>28902.166666666668</v>
      </c>
      <c r="I197" s="45">
        <v>43331.1</v>
      </c>
      <c r="J197" s="45">
        <v>53054.48333333333</v>
      </c>
      <c r="K197" s="45">
        <v>19061.460416666665</v>
      </c>
      <c r="L197" s="45">
        <v>97706.75</v>
      </c>
      <c r="M197" s="45">
        <v>246654.35</v>
      </c>
      <c r="N197" s="45">
        <v>3987.3666666666668</v>
      </c>
      <c r="O197" s="45">
        <v>9101.7999999999993</v>
      </c>
      <c r="P197" s="45">
        <v>35012.976041666669</v>
      </c>
      <c r="Q197" s="45">
        <v>438.63333333333333</v>
      </c>
      <c r="R197" s="45">
        <v>328.9306666666667</v>
      </c>
      <c r="S197" s="45">
        <v>577058.16045833344</v>
      </c>
      <c r="T197" s="50"/>
      <c r="U197" s="45">
        <v>139291.26666666666</v>
      </c>
      <c r="V197" s="45">
        <v>218569.9</v>
      </c>
    </row>
    <row r="198" spans="1:22" ht="12">
      <c r="A198" s="44">
        <v>42491</v>
      </c>
      <c r="B198" s="45">
        <v>32611.419354838708</v>
      </c>
      <c r="C198" s="45">
        <v>0</v>
      </c>
      <c r="D198" s="45">
        <v>99.290322580645167</v>
      </c>
      <c r="E198" s="45">
        <v>5.0258064516129037</v>
      </c>
      <c r="F198" s="45">
        <v>6510.5709677419354</v>
      </c>
      <c r="G198" s="45">
        <v>1524.4677419354839</v>
      </c>
      <c r="H198" s="45">
        <v>27519.032258064515</v>
      </c>
      <c r="I198" s="45">
        <v>43152.06451612903</v>
      </c>
      <c r="J198" s="45">
        <v>51055.81451612903</v>
      </c>
      <c r="K198" s="45">
        <v>18787.816532258064</v>
      </c>
      <c r="L198" s="45">
        <v>55293.883064516129</v>
      </c>
      <c r="M198" s="45">
        <v>194251.77419354839</v>
      </c>
      <c r="N198" s="45">
        <v>3656.7419354838707</v>
      </c>
      <c r="O198" s="45">
        <v>9349.4451612903249</v>
      </c>
      <c r="P198" s="45">
        <v>34180.084173387098</v>
      </c>
      <c r="Q198" s="45">
        <v>401.09677419354841</v>
      </c>
      <c r="R198" s="45">
        <v>328.93064516129033</v>
      </c>
      <c r="S198" s="45">
        <v>478727.45796370978</v>
      </c>
      <c r="T198" s="50"/>
      <c r="U198" s="45">
        <v>84611.483870967742</v>
      </c>
      <c r="V198" s="45">
        <v>169303.93548387097</v>
      </c>
    </row>
    <row r="199" spans="1:22" ht="12">
      <c r="A199" s="44">
        <v>42522</v>
      </c>
      <c r="B199" s="45">
        <v>23272.133333333335</v>
      </c>
      <c r="C199" s="45">
        <v>0</v>
      </c>
      <c r="D199" s="45">
        <v>99.333333333333329</v>
      </c>
      <c r="E199" s="45">
        <v>4.95</v>
      </c>
      <c r="F199" s="45">
        <v>6301.5199999999959</v>
      </c>
      <c r="G199" s="45">
        <v>1529.4866666666667</v>
      </c>
      <c r="H199" s="45">
        <v>26272.033333333333</v>
      </c>
      <c r="I199" s="45">
        <v>44693.833333333336</v>
      </c>
      <c r="J199" s="45">
        <v>50767.831250000003</v>
      </c>
      <c r="K199" s="45">
        <v>18780.353645833333</v>
      </c>
      <c r="L199" s="45">
        <v>93312.691666666666</v>
      </c>
      <c r="M199" s="45">
        <v>212613.01666666666</v>
      </c>
      <c r="N199" s="45">
        <v>3476.6666666666665</v>
      </c>
      <c r="O199" s="45">
        <v>9499.9699999999993</v>
      </c>
      <c r="P199" s="45">
        <v>35156.775520833333</v>
      </c>
      <c r="Q199" s="45">
        <v>405.3</v>
      </c>
      <c r="R199" s="45">
        <v>328.9306666666667</v>
      </c>
      <c r="S199" s="45">
        <v>526514.82608333346</v>
      </c>
      <c r="T199" s="50"/>
      <c r="U199" s="45">
        <v>119813.39166666666</v>
      </c>
      <c r="V199" s="45">
        <v>195517.48333333334</v>
      </c>
    </row>
    <row r="200" spans="1:22" ht="12">
      <c r="A200" s="44">
        <v>42552</v>
      </c>
      <c r="B200" s="45">
        <v>24809.322580645163</v>
      </c>
      <c r="C200" s="45">
        <v>0</v>
      </c>
      <c r="D200" s="45">
        <v>90.870967741935488</v>
      </c>
      <c r="E200" s="45">
        <v>4.6999999999999993</v>
      </c>
      <c r="F200" s="45">
        <v>6177.3677419354863</v>
      </c>
      <c r="G200" s="45">
        <v>1610.9225806451611</v>
      </c>
      <c r="H200" s="45">
        <v>25607.548387096773</v>
      </c>
      <c r="I200" s="45">
        <v>45021.967741935485</v>
      </c>
      <c r="J200" s="45">
        <v>50540.267137096773</v>
      </c>
      <c r="K200" s="45">
        <v>18443.093245967742</v>
      </c>
      <c r="L200" s="45">
        <v>143639.38709677418</v>
      </c>
      <c r="M200" s="45">
        <v>247932.27419354839</v>
      </c>
      <c r="N200" s="45">
        <v>3399.1612903225805</v>
      </c>
      <c r="O200" s="45">
        <v>9628.8483870967757</v>
      </c>
      <c r="P200" s="45">
        <v>37165.615927419356</v>
      </c>
      <c r="Q200" s="45">
        <v>395.77419354838707</v>
      </c>
      <c r="R200" s="45">
        <v>328.93064516129033</v>
      </c>
      <c r="S200" s="45">
        <v>614796.05211693549</v>
      </c>
      <c r="T200" s="50"/>
      <c r="U200" s="45">
        <v>185592.87096774194</v>
      </c>
      <c r="V200" s="45">
        <v>223740.11290322582</v>
      </c>
    </row>
    <row r="201" spans="1:22" ht="12">
      <c r="A201" s="44">
        <v>42583</v>
      </c>
      <c r="B201" s="45">
        <v>38144.741935483871</v>
      </c>
      <c r="C201" s="45">
        <v>0</v>
      </c>
      <c r="D201" s="45">
        <v>106.58064516129032</v>
      </c>
      <c r="E201" s="45">
        <v>4.725806451612903</v>
      </c>
      <c r="F201" s="45">
        <v>6139.8516129032232</v>
      </c>
      <c r="G201" s="45">
        <v>1500.8806451612904</v>
      </c>
      <c r="H201" s="45">
        <v>25332.516129032258</v>
      </c>
      <c r="I201" s="45">
        <v>45257</v>
      </c>
      <c r="J201" s="45">
        <v>49770.208669354841</v>
      </c>
      <c r="K201" s="45">
        <v>18320.051411290322</v>
      </c>
      <c r="L201" s="45">
        <v>168451.51612903227</v>
      </c>
      <c r="M201" s="45">
        <v>243400.72580645161</v>
      </c>
      <c r="N201" s="45">
        <v>3499.5483870967741</v>
      </c>
      <c r="O201" s="45">
        <v>9421.5806451612898</v>
      </c>
      <c r="P201" s="45">
        <v>35258.831653225803</v>
      </c>
      <c r="Q201" s="45">
        <v>394.54838709677421</v>
      </c>
      <c r="R201" s="45">
        <v>328.93064516129033</v>
      </c>
      <c r="S201" s="45">
        <v>645332.23850806453</v>
      </c>
      <c r="T201" s="50"/>
      <c r="U201" s="45">
        <v>203411.64516129033</v>
      </c>
      <c r="V201" s="45">
        <v>230976.19354838709</v>
      </c>
    </row>
    <row r="202" spans="1:22" ht="12">
      <c r="A202" s="44">
        <v>42614</v>
      </c>
      <c r="B202" s="45">
        <v>37781.26666666667</v>
      </c>
      <c r="C202" s="45">
        <v>0</v>
      </c>
      <c r="D202" s="45">
        <v>119.46666666666667</v>
      </c>
      <c r="E202" s="45">
        <v>4.7600000000000007</v>
      </c>
      <c r="F202" s="45">
        <v>6064.7766666666639</v>
      </c>
      <c r="G202" s="45">
        <v>1549.66</v>
      </c>
      <c r="H202" s="45">
        <v>26317.766666666666</v>
      </c>
      <c r="I202" s="45">
        <v>46088.3</v>
      </c>
      <c r="J202" s="45">
        <v>48933.292708333334</v>
      </c>
      <c r="K202" s="45">
        <v>18222.989583333332</v>
      </c>
      <c r="L202" s="45">
        <v>168924.48333333334</v>
      </c>
      <c r="M202" s="45">
        <v>239836.38333333333</v>
      </c>
      <c r="N202" s="45">
        <v>3110.9</v>
      </c>
      <c r="O202" s="45">
        <v>8142.1533333333336</v>
      </c>
      <c r="P202" s="45">
        <v>37260.890104166669</v>
      </c>
      <c r="Q202" s="45">
        <v>150.43333333333334</v>
      </c>
      <c r="R202" s="45">
        <v>328.9306666666667</v>
      </c>
      <c r="S202" s="45">
        <v>642836.45306250011</v>
      </c>
      <c r="T202" s="50"/>
      <c r="U202" s="45">
        <v>200552.78333333333</v>
      </c>
      <c r="V202" s="45">
        <v>230063.75</v>
      </c>
    </row>
    <row r="203" spans="1:22" ht="12">
      <c r="A203" s="44">
        <v>42644</v>
      </c>
      <c r="B203" s="45">
        <v>37592.258064516129</v>
      </c>
      <c r="C203" s="45">
        <v>0</v>
      </c>
      <c r="D203" s="45">
        <v>91.225806451612897</v>
      </c>
      <c r="E203" s="45">
        <v>4.596774193548387</v>
      </c>
      <c r="F203" s="45">
        <v>6002.5000000000027</v>
      </c>
      <c r="G203" s="45">
        <v>1530.9</v>
      </c>
      <c r="H203" s="45">
        <v>26147.16129032258</v>
      </c>
      <c r="I203" s="45">
        <v>45970.161290322583</v>
      </c>
      <c r="J203" s="45">
        <v>49180.581653225803</v>
      </c>
      <c r="K203" s="45">
        <v>17961.348286290322</v>
      </c>
      <c r="L203" s="45">
        <v>176209.56451612903</v>
      </c>
      <c r="M203" s="45">
        <v>242808.0806451613</v>
      </c>
      <c r="N203" s="45">
        <v>3381.6774193548385</v>
      </c>
      <c r="O203" s="45">
        <v>8625.4193548387102</v>
      </c>
      <c r="P203" s="45">
        <v>32475.534778225807</v>
      </c>
      <c r="Q203" s="45">
        <v>299.74193548387098</v>
      </c>
      <c r="R203" s="45">
        <v>328.93064516129033</v>
      </c>
      <c r="S203" s="45">
        <v>648609.68245967745</v>
      </c>
      <c r="T203" s="50"/>
      <c r="U203" s="45">
        <v>210070.61290322582</v>
      </c>
      <c r="V203" s="45">
        <v>236210.4193548387</v>
      </c>
    </row>
    <row r="204" spans="1:22" ht="12">
      <c r="A204" s="44">
        <v>42675</v>
      </c>
      <c r="B204" s="45">
        <v>39225.73333333333</v>
      </c>
      <c r="C204" s="45">
        <v>0</v>
      </c>
      <c r="D204" s="45">
        <v>96.433333333333337</v>
      </c>
      <c r="E204" s="45">
        <v>4.3499999999999996</v>
      </c>
      <c r="F204" s="45">
        <v>5894.0233333333354</v>
      </c>
      <c r="G204" s="45">
        <v>1275.71</v>
      </c>
      <c r="H204" s="45">
        <v>27909.566666666666</v>
      </c>
      <c r="I204" s="45">
        <v>47352.066666666666</v>
      </c>
      <c r="J204" s="45">
        <v>49821.76458333333</v>
      </c>
      <c r="K204" s="45">
        <v>17647.940104166668</v>
      </c>
      <c r="L204" s="45">
        <v>194782.96666666667</v>
      </c>
      <c r="M204" s="45">
        <v>256615.55</v>
      </c>
      <c r="N204" s="45">
        <v>3498</v>
      </c>
      <c r="O204" s="45">
        <v>8976.6</v>
      </c>
      <c r="P204" s="45">
        <v>37462.453125</v>
      </c>
      <c r="Q204" s="45">
        <v>345.43333333333334</v>
      </c>
      <c r="R204" s="45">
        <v>328.9306666666667</v>
      </c>
      <c r="S204" s="45">
        <v>691237.52181250008</v>
      </c>
      <c r="T204" s="50"/>
      <c r="U204" s="45">
        <v>231348.9</v>
      </c>
      <c r="V204" s="45">
        <v>246202.5</v>
      </c>
    </row>
    <row r="205" spans="1:22" ht="12">
      <c r="A205" s="44">
        <v>42705</v>
      </c>
      <c r="B205" s="45">
        <v>37157.129032258068</v>
      </c>
      <c r="C205" s="45">
        <v>0</v>
      </c>
      <c r="D205" s="45">
        <v>77.935483870967744</v>
      </c>
      <c r="E205" s="45">
        <v>2.8225806451612905</v>
      </c>
      <c r="F205" s="45">
        <v>5623.8870967741896</v>
      </c>
      <c r="G205" s="45">
        <v>387.4548387096774</v>
      </c>
      <c r="H205" s="45">
        <v>28539.83870967742</v>
      </c>
      <c r="I205" s="45">
        <v>47506</v>
      </c>
      <c r="J205" s="45">
        <v>49695.707661290326</v>
      </c>
      <c r="K205" s="45">
        <v>17515.925403225807</v>
      </c>
      <c r="L205" s="45">
        <v>178688.75806451612</v>
      </c>
      <c r="M205" s="45">
        <v>248088.29032258064</v>
      </c>
      <c r="N205" s="45">
        <v>3597.0967741935483</v>
      </c>
      <c r="O205" s="45">
        <v>9760.5806451612898</v>
      </c>
      <c r="P205" s="45">
        <v>37386.811995967742</v>
      </c>
      <c r="Q205" s="45">
        <v>320.25806451612902</v>
      </c>
      <c r="R205" s="45">
        <v>328.93064516129033</v>
      </c>
      <c r="S205" s="45">
        <v>664677.42731854843</v>
      </c>
      <c r="T205" s="50"/>
      <c r="U205" s="45">
        <v>205967.90322580645</v>
      </c>
      <c r="V205" s="45">
        <v>246612.25806451612</v>
      </c>
    </row>
    <row r="206" spans="1:22" ht="12">
      <c r="A206" s="44">
        <v>42736</v>
      </c>
      <c r="B206" s="45">
        <v>40195</v>
      </c>
      <c r="C206" s="45">
        <v>0</v>
      </c>
      <c r="D206" s="45">
        <v>79.258064516129039</v>
      </c>
      <c r="E206" s="45">
        <v>4.0516129032258066</v>
      </c>
      <c r="F206" s="45">
        <v>5691.5677419354888</v>
      </c>
      <c r="G206" s="45">
        <v>327.07419354838709</v>
      </c>
      <c r="H206" s="45">
        <v>29012.774193548386</v>
      </c>
      <c r="I206" s="45">
        <v>47140.161290322583</v>
      </c>
      <c r="J206" s="45">
        <v>50482.137096774197</v>
      </c>
      <c r="K206" s="45">
        <v>17710.989919354837</v>
      </c>
      <c r="L206" s="45">
        <v>183284.4193548387</v>
      </c>
      <c r="M206" s="45">
        <v>260843</v>
      </c>
      <c r="N206" s="45">
        <v>3436.8064516129034</v>
      </c>
      <c r="O206" s="45">
        <v>9435.6129032258068</v>
      </c>
      <c r="P206" s="45">
        <v>38794.961693548386</v>
      </c>
      <c r="Q206" s="45">
        <v>346.29032258064518</v>
      </c>
      <c r="R206" s="45">
        <v>372.05677419354839</v>
      </c>
      <c r="S206" s="45">
        <v>687156.16161290312</v>
      </c>
      <c r="T206" s="50"/>
      <c r="U206" s="45">
        <v>220883</v>
      </c>
      <c r="V206" s="45">
        <v>251010.43548387097</v>
      </c>
    </row>
    <row r="207" spans="1:22" ht="12">
      <c r="A207" s="44">
        <v>42767</v>
      </c>
      <c r="B207" s="45">
        <v>37084.142857142855</v>
      </c>
      <c r="C207" s="45">
        <v>0</v>
      </c>
      <c r="D207" s="45">
        <v>59.428571428571431</v>
      </c>
      <c r="E207" s="45">
        <v>4.9214285714285717</v>
      </c>
      <c r="F207" s="45">
        <v>5919.9214285714252</v>
      </c>
      <c r="G207" s="45">
        <v>231.46785714285716</v>
      </c>
      <c r="H207" s="45">
        <v>30028</v>
      </c>
      <c r="I207" s="45">
        <v>47580.214285714283</v>
      </c>
      <c r="J207" s="45">
        <v>51511.9453125</v>
      </c>
      <c r="K207" s="45">
        <v>17972.153459821428</v>
      </c>
      <c r="L207" s="45">
        <v>183222.92857142858</v>
      </c>
      <c r="M207" s="45">
        <v>266872.78571428574</v>
      </c>
      <c r="N207" s="45">
        <v>3267.3928571428573</v>
      </c>
      <c r="O207" s="45">
        <v>9725</v>
      </c>
      <c r="P207" s="45">
        <v>38387.546316964283</v>
      </c>
      <c r="Q207" s="45">
        <v>366.57142857142856</v>
      </c>
      <c r="R207" s="45">
        <v>372.0567857142857</v>
      </c>
      <c r="S207" s="45">
        <v>692606.47687500005</v>
      </c>
      <c r="T207" s="50"/>
      <c r="U207" s="45">
        <v>227137.67857142858</v>
      </c>
      <c r="V207" s="45">
        <v>250073.39285714287</v>
      </c>
    </row>
    <row r="208" spans="1:22" ht="12">
      <c r="A208" s="44">
        <v>42795</v>
      </c>
      <c r="B208" s="45">
        <v>37744.483870967742</v>
      </c>
      <c r="C208" s="45">
        <v>0</v>
      </c>
      <c r="D208" s="45">
        <v>111.2258064516129</v>
      </c>
      <c r="E208" s="45">
        <v>4.3193548387096774</v>
      </c>
      <c r="F208" s="45">
        <v>5924.4322580645185</v>
      </c>
      <c r="G208" s="45">
        <v>0</v>
      </c>
      <c r="H208" s="45">
        <v>30981.483870967742</v>
      </c>
      <c r="I208" s="45">
        <v>47889.93548387097</v>
      </c>
      <c r="J208" s="45">
        <v>52363.009072580644</v>
      </c>
      <c r="K208" s="45">
        <v>18201.612399193549</v>
      </c>
      <c r="L208" s="45">
        <v>153276.30645161291</v>
      </c>
      <c r="M208" s="45">
        <v>259562.98387096773</v>
      </c>
      <c r="N208" s="45">
        <v>3323.9677419354839</v>
      </c>
      <c r="O208" s="45">
        <v>9732.0967741935492</v>
      </c>
      <c r="P208" s="45">
        <v>39607.367439516129</v>
      </c>
      <c r="Q208" s="45">
        <v>340.77419354838707</v>
      </c>
      <c r="R208" s="45">
        <v>372.05677419354839</v>
      </c>
      <c r="S208" s="45">
        <v>659436.05536290328</v>
      </c>
      <c r="T208" s="50"/>
      <c r="U208" s="45">
        <v>187976.01612903227</v>
      </c>
      <c r="V208" s="45">
        <v>248336.06451612903</v>
      </c>
    </row>
    <row r="209" spans="1:22" ht="12">
      <c r="A209" s="44">
        <v>42826</v>
      </c>
      <c r="B209" s="45">
        <v>34328.333333333336</v>
      </c>
      <c r="C209" s="45">
        <v>0</v>
      </c>
      <c r="D209" s="45">
        <v>87.333333333333329</v>
      </c>
      <c r="E209" s="45">
        <v>4.4633333333333338</v>
      </c>
      <c r="F209" s="45">
        <v>6165.0533333333351</v>
      </c>
      <c r="G209" s="45">
        <v>0</v>
      </c>
      <c r="H209" s="45">
        <v>30736.3</v>
      </c>
      <c r="I209" s="45">
        <v>47143.76666666667</v>
      </c>
      <c r="J209" s="45">
        <v>51921.882291666669</v>
      </c>
      <c r="K209" s="45">
        <v>18102.520312500001</v>
      </c>
      <c r="L209" s="45">
        <v>117131.96666666666</v>
      </c>
      <c r="M209" s="45">
        <v>245607.76666666666</v>
      </c>
      <c r="N209" s="45">
        <v>3277.6</v>
      </c>
      <c r="O209" s="45">
        <v>9034.6</v>
      </c>
      <c r="P209" s="45">
        <v>39549.435937499999</v>
      </c>
      <c r="Q209" s="45">
        <v>313</v>
      </c>
      <c r="R209" s="45">
        <v>372.05666666666667</v>
      </c>
      <c r="S209" s="45">
        <v>603776.07854166662</v>
      </c>
      <c r="T209" s="50"/>
      <c r="U209" s="45">
        <v>153942.1</v>
      </c>
      <c r="V209" s="45">
        <v>226227.83333333334</v>
      </c>
    </row>
    <row r="210" spans="1:22" ht="12">
      <c r="A210" s="44">
        <v>42856</v>
      </c>
      <c r="B210" s="45">
        <v>37777.451612903227</v>
      </c>
      <c r="C210" s="45">
        <v>0</v>
      </c>
      <c r="D210" s="45">
        <v>111.90322580645162</v>
      </c>
      <c r="E210" s="45">
        <v>4.6677419354838703</v>
      </c>
      <c r="F210" s="45">
        <v>6062.151612903227</v>
      </c>
      <c r="G210" s="45">
        <v>0</v>
      </c>
      <c r="H210" s="45">
        <v>29776.129032258064</v>
      </c>
      <c r="I210" s="45">
        <v>45611</v>
      </c>
      <c r="J210" s="45">
        <v>51544.195564516129</v>
      </c>
      <c r="K210" s="45">
        <v>17660.228830645163</v>
      </c>
      <c r="L210" s="45">
        <v>142683.61290322582</v>
      </c>
      <c r="M210" s="45">
        <v>238482.85483870967</v>
      </c>
      <c r="N210" s="45">
        <v>3326.8387096774195</v>
      </c>
      <c r="O210" s="45">
        <v>9801.23870967742</v>
      </c>
      <c r="P210" s="45">
        <v>40819.838205645159</v>
      </c>
      <c r="Q210" s="45">
        <v>334.45161290322579</v>
      </c>
      <c r="R210" s="45">
        <v>372.05677419354839</v>
      </c>
      <c r="S210" s="45">
        <v>624368.61937500013</v>
      </c>
      <c r="T210" s="50"/>
      <c r="U210" s="45">
        <v>186180.56451612903</v>
      </c>
      <c r="V210" s="45">
        <v>214387.14516129033</v>
      </c>
    </row>
    <row r="211" spans="1:22" ht="12">
      <c r="A211" s="44">
        <v>42887</v>
      </c>
      <c r="B211" s="45">
        <v>38279.800000000003</v>
      </c>
      <c r="C211" s="45">
        <v>0</v>
      </c>
      <c r="D211" s="45">
        <v>93.1</v>
      </c>
      <c r="E211" s="45">
        <v>4.9766666666666675</v>
      </c>
      <c r="F211" s="45">
        <v>5951.1033333333316</v>
      </c>
      <c r="G211" s="45">
        <v>0</v>
      </c>
      <c r="H211" s="45">
        <v>29799.833333333332</v>
      </c>
      <c r="I211" s="45">
        <v>46054.933333333334</v>
      </c>
      <c r="J211" s="45">
        <v>52245.528124999997</v>
      </c>
      <c r="K211" s="45">
        <v>17856.989583333332</v>
      </c>
      <c r="L211" s="45">
        <v>153826.01666666666</v>
      </c>
      <c r="M211" s="45">
        <v>242861.55</v>
      </c>
      <c r="N211" s="45">
        <v>3312.0333333333333</v>
      </c>
      <c r="O211" s="45">
        <v>8729.6666666666661</v>
      </c>
      <c r="P211" s="45">
        <v>41223.16302083333</v>
      </c>
      <c r="Q211" s="45">
        <v>378.13333333333333</v>
      </c>
      <c r="R211" s="45">
        <v>372.05666666666667</v>
      </c>
      <c r="S211" s="45">
        <v>640988.88406249986</v>
      </c>
      <c r="T211" s="50"/>
      <c r="U211" s="45">
        <v>187310.35</v>
      </c>
      <c r="V211" s="45">
        <v>230743.08333333334</v>
      </c>
    </row>
    <row r="212" spans="1:22" ht="12">
      <c r="A212" s="44">
        <v>42917</v>
      </c>
      <c r="B212" s="45">
        <v>35504.838709677417</v>
      </c>
      <c r="C212" s="45">
        <v>0</v>
      </c>
      <c r="D212" s="45">
        <v>87.709677419354833</v>
      </c>
      <c r="E212" s="45">
        <v>4.6580645161290324</v>
      </c>
      <c r="F212" s="45">
        <v>5982.625806451616</v>
      </c>
      <c r="G212" s="45">
        <v>0</v>
      </c>
      <c r="H212" s="45">
        <v>30145.129032258064</v>
      </c>
      <c r="I212" s="45">
        <v>45714.774193548386</v>
      </c>
      <c r="J212" s="45">
        <v>51994.104838709674</v>
      </c>
      <c r="K212" s="45">
        <v>18255.271169354837</v>
      </c>
      <c r="L212" s="45">
        <v>166817.14516129033</v>
      </c>
      <c r="M212" s="45">
        <v>261379.61290322582</v>
      </c>
      <c r="N212" s="45">
        <v>3500.9354838709678</v>
      </c>
      <c r="O212" s="45">
        <v>10856.935483870968</v>
      </c>
      <c r="P212" s="45">
        <v>44192.081653225803</v>
      </c>
      <c r="Q212" s="45">
        <v>328.67741935483872</v>
      </c>
      <c r="R212" s="45">
        <v>372.05677419354839</v>
      </c>
      <c r="S212" s="45">
        <v>675136.55637096765</v>
      </c>
      <c r="T212" s="50"/>
      <c r="U212" s="45">
        <v>211445.11290322582</v>
      </c>
      <c r="V212" s="45">
        <v>242370.27419354839</v>
      </c>
    </row>
    <row r="213" spans="1:22" ht="12">
      <c r="A213" s="44">
        <v>42948</v>
      </c>
      <c r="B213" s="45">
        <v>27488.645161290322</v>
      </c>
      <c r="C213" s="45">
        <v>0</v>
      </c>
      <c r="D213" s="45">
        <v>96.612903225806448</v>
      </c>
      <c r="E213" s="45">
        <v>3.596774193548387</v>
      </c>
      <c r="F213" s="45">
        <v>6229.6064516129045</v>
      </c>
      <c r="G213" s="45">
        <v>0</v>
      </c>
      <c r="H213" s="45">
        <v>30649.612903225807</v>
      </c>
      <c r="I213" s="45">
        <v>46672.354838709674</v>
      </c>
      <c r="J213" s="45">
        <v>51460.638104838712</v>
      </c>
      <c r="K213" s="45">
        <v>18491.786794354837</v>
      </c>
      <c r="L213" s="45">
        <v>187708.37096774194</v>
      </c>
      <c r="M213" s="45">
        <v>274570.32258064515</v>
      </c>
      <c r="N213" s="45">
        <v>3682.8709677419356</v>
      </c>
      <c r="O213" s="45">
        <v>12837.096774193549</v>
      </c>
      <c r="P213" s="45">
        <v>40761</v>
      </c>
      <c r="Q213" s="45">
        <v>176.06451612903226</v>
      </c>
      <c r="R213" s="45">
        <v>372.05677419354839</v>
      </c>
      <c r="S213" s="45">
        <v>701200.63651209685</v>
      </c>
      <c r="T213" s="50"/>
      <c r="U213" s="45">
        <v>234303.20967741936</v>
      </c>
      <c r="V213" s="45">
        <v>254674.87096774194</v>
      </c>
    </row>
    <row r="214" spans="1:22" ht="12">
      <c r="A214" s="44">
        <v>42979</v>
      </c>
      <c r="B214" s="45">
        <v>25102.266666666666</v>
      </c>
      <c r="C214" s="45">
        <v>0</v>
      </c>
      <c r="D214" s="45">
        <v>92.033333333333331</v>
      </c>
      <c r="E214" s="45">
        <v>3.3866666666666663</v>
      </c>
      <c r="F214" s="45">
        <v>6317.8299999999954</v>
      </c>
      <c r="G214" s="45">
        <v>0</v>
      </c>
      <c r="H214" s="45">
        <v>31534.066666666666</v>
      </c>
      <c r="I214" s="45">
        <v>45591.133333333331</v>
      </c>
      <c r="J214" s="45">
        <v>52719.894791666666</v>
      </c>
      <c r="K214" s="45">
        <v>18338.692708333332</v>
      </c>
      <c r="L214" s="45">
        <v>160360.04999999999</v>
      </c>
      <c r="M214" s="45">
        <v>268652.36666666664</v>
      </c>
      <c r="N214" s="45">
        <v>3509.2333333333331</v>
      </c>
      <c r="O214" s="45">
        <v>11955.3</v>
      </c>
      <c r="P214" s="45">
        <v>44850.987500000003</v>
      </c>
      <c r="Q214" s="45">
        <v>278.33333333333331</v>
      </c>
      <c r="R214" s="45">
        <v>372.05666666666667</v>
      </c>
      <c r="S214" s="45">
        <v>669677.6316666666</v>
      </c>
      <c r="T214" s="50"/>
      <c r="U214" s="45">
        <v>195292.41666666666</v>
      </c>
      <c r="V214" s="45">
        <v>255674.43333333332</v>
      </c>
    </row>
    <row r="215" spans="1:22" ht="12">
      <c r="A215" s="44">
        <v>43009</v>
      </c>
      <c r="B215" s="45">
        <v>34502.354838709674</v>
      </c>
      <c r="C215" s="45">
        <v>0</v>
      </c>
      <c r="D215" s="45">
        <v>84.161290322580641</v>
      </c>
      <c r="E215" s="45">
        <v>3.1838709677419357</v>
      </c>
      <c r="F215" s="45">
        <v>6479.2193548387113</v>
      </c>
      <c r="G215" s="45">
        <v>0</v>
      </c>
      <c r="H215" s="45">
        <v>31649.903225806451</v>
      </c>
      <c r="I215" s="45">
        <v>46192.806451612902</v>
      </c>
      <c r="J215" s="45">
        <v>54016.242943548386</v>
      </c>
      <c r="K215" s="45">
        <v>17879.976814516129</v>
      </c>
      <c r="L215" s="45">
        <v>143118.75806451612</v>
      </c>
      <c r="M215" s="45">
        <v>267540</v>
      </c>
      <c r="N215" s="45">
        <v>3240.6451612903224</v>
      </c>
      <c r="O215" s="45">
        <v>16207.806451612903</v>
      </c>
      <c r="P215" s="45">
        <v>47367.548387096773</v>
      </c>
      <c r="Q215" s="45">
        <v>292.06451612903226</v>
      </c>
      <c r="R215" s="45">
        <v>372.05677419354839</v>
      </c>
      <c r="S215" s="45">
        <v>668946.72814516118</v>
      </c>
      <c r="T215" s="50"/>
      <c r="U215" s="45">
        <v>173748.04838709679</v>
      </c>
      <c r="V215" s="45">
        <v>257785.43548387097</v>
      </c>
    </row>
    <row r="216" spans="1:22" ht="12">
      <c r="A216" s="44">
        <v>43040</v>
      </c>
      <c r="B216" s="45">
        <v>36298.033333333333</v>
      </c>
      <c r="C216" s="45">
        <v>304.5</v>
      </c>
      <c r="D216" s="45">
        <v>92</v>
      </c>
      <c r="E216" s="45">
        <v>3.0900000000000003</v>
      </c>
      <c r="F216" s="45">
        <v>6649.2466666666633</v>
      </c>
      <c r="G216" s="45">
        <v>0</v>
      </c>
      <c r="H216" s="45">
        <v>32322.6</v>
      </c>
      <c r="I216" s="45">
        <v>45433.833333333336</v>
      </c>
      <c r="J216" s="45">
        <v>56063.88958333333</v>
      </c>
      <c r="K216" s="45">
        <v>18631.769791666666</v>
      </c>
      <c r="L216" s="45">
        <v>172062.41666666666</v>
      </c>
      <c r="M216" s="45">
        <v>284659.76666666666</v>
      </c>
      <c r="N216" s="45">
        <v>3390.3333333333335</v>
      </c>
      <c r="O216" s="45">
        <v>16721.866666666665</v>
      </c>
      <c r="P216" s="45">
        <v>48758.703125</v>
      </c>
      <c r="Q216" s="45">
        <v>266.86666666666667</v>
      </c>
      <c r="R216" s="45">
        <v>372.05666666666667</v>
      </c>
      <c r="S216" s="45">
        <v>722030.97250000003</v>
      </c>
      <c r="T216" s="50"/>
      <c r="U216" s="45">
        <v>225381.36666666667</v>
      </c>
      <c r="V216" s="45">
        <v>261557.86666666667</v>
      </c>
    </row>
    <row r="217" spans="1:22" ht="12">
      <c r="A217" s="44">
        <v>43070</v>
      </c>
      <c r="B217" s="45">
        <v>32818.870967741932</v>
      </c>
      <c r="C217" s="45">
        <v>3702.8709677419356</v>
      </c>
      <c r="D217" s="45">
        <v>67.903225806451616</v>
      </c>
      <c r="E217" s="45">
        <v>4.3419354838709676</v>
      </c>
      <c r="F217" s="45">
        <v>6674.5548387096842</v>
      </c>
      <c r="G217" s="45">
        <v>0</v>
      </c>
      <c r="H217" s="45">
        <v>31986.16129032258</v>
      </c>
      <c r="I217" s="45">
        <v>44972.967741935485</v>
      </c>
      <c r="J217" s="45">
        <v>56815.967741935485</v>
      </c>
      <c r="K217" s="45">
        <v>18694.796370967742</v>
      </c>
      <c r="L217" s="45">
        <v>195161.46774193548</v>
      </c>
      <c r="M217" s="45">
        <v>272916.74193548388</v>
      </c>
      <c r="N217" s="45">
        <v>3273.3870967741937</v>
      </c>
      <c r="O217" s="45">
        <v>18913.064516129034</v>
      </c>
      <c r="P217" s="45">
        <v>48390.490927419356</v>
      </c>
      <c r="Q217" s="45">
        <v>285.09677419354841</v>
      </c>
      <c r="R217" s="45">
        <v>372.05677419354839</v>
      </c>
      <c r="S217" s="45">
        <v>735050.74084677431</v>
      </c>
      <c r="T217" s="50"/>
      <c r="U217" s="45">
        <v>229981.32258064515</v>
      </c>
      <c r="V217" s="45">
        <v>263566.24193548388</v>
      </c>
    </row>
    <row r="218" spans="1:22" ht="12">
      <c r="A218" s="44">
        <v>43101</v>
      </c>
      <c r="B218" s="45">
        <v>31893</v>
      </c>
      <c r="C218" s="45">
        <v>4045.3548387096776</v>
      </c>
      <c r="D218" s="45">
        <v>75.387096774193552</v>
      </c>
      <c r="E218" s="45">
        <v>5.9322580645161294</v>
      </c>
      <c r="F218" s="45">
        <v>6671.2903225806431</v>
      </c>
      <c r="G218" s="45">
        <v>0</v>
      </c>
      <c r="H218" s="45">
        <v>31724.612903225807</v>
      </c>
      <c r="I218" s="45">
        <v>45022.129032258068</v>
      </c>
      <c r="J218" s="45">
        <v>56498.74798387097</v>
      </c>
      <c r="K218" s="45">
        <v>18617</v>
      </c>
      <c r="L218" s="45">
        <v>165607.43548387097</v>
      </c>
      <c r="M218" s="45">
        <v>277902.38709677418</v>
      </c>
      <c r="N218" s="45">
        <v>3457.9677419354839</v>
      </c>
      <c r="O218" s="45">
        <v>13939.967741935483</v>
      </c>
      <c r="P218" s="45">
        <v>48033.023185483871</v>
      </c>
      <c r="Q218" s="45">
        <v>186.19354838709677</v>
      </c>
      <c r="R218" s="45">
        <v>487.50258064516129</v>
      </c>
      <c r="S218" s="45">
        <v>704167.9318145162</v>
      </c>
      <c r="T218" s="50"/>
      <c r="U218" s="45">
        <v>205098.62903225806</v>
      </c>
      <c r="V218" s="45">
        <v>258962.9193548387</v>
      </c>
    </row>
    <row r="219" spans="1:22" ht="12">
      <c r="A219" s="44">
        <v>43132</v>
      </c>
      <c r="B219" s="45">
        <v>35508.428571428572</v>
      </c>
      <c r="C219" s="45">
        <v>6961.5</v>
      </c>
      <c r="D219" s="45">
        <v>77.821428571428569</v>
      </c>
      <c r="E219" s="45">
        <v>4.7321428571428568</v>
      </c>
      <c r="F219" s="45">
        <v>6525.1071428571449</v>
      </c>
      <c r="G219" s="45">
        <v>0</v>
      </c>
      <c r="H219" s="45">
        <v>32306.107142857141</v>
      </c>
      <c r="I219" s="45">
        <v>45315.535714285717</v>
      </c>
      <c r="J219" s="45">
        <v>56947.035714285717</v>
      </c>
      <c r="K219" s="45">
        <v>18797.996651785714</v>
      </c>
      <c r="L219" s="45">
        <v>179078.73214285713</v>
      </c>
      <c r="M219" s="45">
        <v>280819.51785714284</v>
      </c>
      <c r="N219" s="45">
        <v>3305.0357142857142</v>
      </c>
      <c r="O219" s="45">
        <v>13619.178571428571</v>
      </c>
      <c r="P219" s="45">
        <v>47964.285714285717</v>
      </c>
      <c r="Q219" s="45">
        <v>242.78571428571428</v>
      </c>
      <c r="R219" s="45">
        <v>487.50285714285712</v>
      </c>
      <c r="S219" s="45">
        <v>727961.30308035691</v>
      </c>
      <c r="T219" s="50"/>
      <c r="U219" s="45">
        <v>227700.625</v>
      </c>
      <c r="V219" s="45">
        <v>258032.23214285713</v>
      </c>
    </row>
    <row r="220" spans="1:22" ht="12">
      <c r="A220" s="44">
        <v>43160</v>
      </c>
      <c r="B220" s="45">
        <v>31538.774193548386</v>
      </c>
      <c r="C220" s="45">
        <v>7719.322580645161</v>
      </c>
      <c r="D220" s="45">
        <v>81.322580645161295</v>
      </c>
      <c r="E220" s="45">
        <v>5.7032258064516137</v>
      </c>
      <c r="F220" s="45">
        <v>6954.9967741935443</v>
      </c>
      <c r="G220" s="45">
        <v>0</v>
      </c>
      <c r="H220" s="45">
        <v>34457.322580645159</v>
      </c>
      <c r="I220" s="45">
        <v>45065.096774193546</v>
      </c>
      <c r="J220" s="45">
        <v>58136.192540322583</v>
      </c>
      <c r="K220" s="45">
        <v>18916.674395161292</v>
      </c>
      <c r="L220" s="45">
        <v>175203.69354838709</v>
      </c>
      <c r="M220" s="45">
        <v>287445.41935483873</v>
      </c>
      <c r="N220" s="45">
        <v>3176.4516129032259</v>
      </c>
      <c r="O220" s="45">
        <v>15316.161290322581</v>
      </c>
      <c r="P220" s="45">
        <v>50548.238911290326</v>
      </c>
      <c r="Q220" s="45">
        <v>224.90322580645162</v>
      </c>
      <c r="R220" s="45">
        <v>487.50258064516129</v>
      </c>
      <c r="S220" s="45">
        <v>735277.77616935479</v>
      </c>
      <c r="T220" s="50"/>
      <c r="U220" s="45">
        <v>238194.12903225806</v>
      </c>
      <c r="V220" s="45">
        <v>249365.83870967742</v>
      </c>
    </row>
    <row r="221" spans="1:22" ht="12">
      <c r="A221" s="44">
        <v>43191</v>
      </c>
      <c r="B221" s="45">
        <v>32235.8</v>
      </c>
      <c r="C221" s="45">
        <v>8620.9</v>
      </c>
      <c r="D221" s="45">
        <v>84.966666666666669</v>
      </c>
      <c r="E221" s="45">
        <v>5.0533333333333328</v>
      </c>
      <c r="F221" s="45">
        <v>6962.3366666666643</v>
      </c>
      <c r="G221" s="45">
        <v>0</v>
      </c>
      <c r="H221" s="45">
        <v>33726.199999999997</v>
      </c>
      <c r="I221" s="45">
        <v>43751.1</v>
      </c>
      <c r="J221" s="45">
        <v>59901.970833333333</v>
      </c>
      <c r="K221" s="45">
        <v>18474.136979166666</v>
      </c>
      <c r="L221" s="45">
        <v>132286.21666666667</v>
      </c>
      <c r="M221" s="45">
        <v>279325.36666666664</v>
      </c>
      <c r="N221" s="45">
        <v>2869.3666666666668</v>
      </c>
      <c r="O221" s="45">
        <v>15749.9</v>
      </c>
      <c r="P221" s="45">
        <v>47214.03229166667</v>
      </c>
      <c r="Q221" s="45">
        <v>247.03333333333333</v>
      </c>
      <c r="R221" s="45">
        <v>487.50266666666664</v>
      </c>
      <c r="S221" s="45">
        <v>681941.88277083344</v>
      </c>
      <c r="T221" s="50"/>
      <c r="U221" s="45">
        <v>180188.78333333333</v>
      </c>
      <c r="V221" s="45">
        <v>249205.66666666666</v>
      </c>
    </row>
    <row r="222" spans="1:22" ht="12">
      <c r="A222" s="44">
        <v>43221</v>
      </c>
      <c r="B222" s="45">
        <v>30263.580645161292</v>
      </c>
      <c r="C222" s="45">
        <v>11058.258064516129</v>
      </c>
      <c r="D222" s="45">
        <v>79.612903225806448</v>
      </c>
      <c r="E222" s="45">
        <v>4.790322580645161</v>
      </c>
      <c r="F222" s="45">
        <v>6698.4419354838728</v>
      </c>
      <c r="G222" s="45">
        <v>0</v>
      </c>
      <c r="H222" s="45">
        <v>32180.129032258064</v>
      </c>
      <c r="I222" s="45">
        <v>44077.516129032258</v>
      </c>
      <c r="J222" s="45">
        <v>59276.489919354841</v>
      </c>
      <c r="K222" s="45">
        <v>18574.399697580644</v>
      </c>
      <c r="L222" s="45">
        <v>152722.04838709679</v>
      </c>
      <c r="M222" s="45">
        <v>292819.22580645164</v>
      </c>
      <c r="N222" s="45">
        <v>3249.8709677419356</v>
      </c>
      <c r="O222" s="45">
        <v>16833.774193548386</v>
      </c>
      <c r="P222" s="45">
        <v>45847.197580645159</v>
      </c>
      <c r="Q222" s="45">
        <v>0</v>
      </c>
      <c r="R222" s="45">
        <v>487.50258064516129</v>
      </c>
      <c r="S222" s="45">
        <v>714172.83816532267</v>
      </c>
      <c r="T222" s="50"/>
      <c r="U222" s="45">
        <v>218599.32258064515</v>
      </c>
      <c r="V222" s="45">
        <v>248474.03225806452</v>
      </c>
    </row>
    <row r="223" spans="1:22" ht="12">
      <c r="A223" s="44">
        <v>43252</v>
      </c>
      <c r="B223" s="45">
        <v>27570</v>
      </c>
      <c r="C223" s="45">
        <v>10911.433333333332</v>
      </c>
      <c r="D223" s="45">
        <v>87.833333333333329</v>
      </c>
      <c r="E223" s="45">
        <v>4.8899999999999997</v>
      </c>
      <c r="F223" s="45">
        <v>6482.6066666666729</v>
      </c>
      <c r="G223" s="45">
        <v>0</v>
      </c>
      <c r="H223" s="45">
        <v>30550.033333333333</v>
      </c>
      <c r="I223" s="45">
        <v>44748.066666666666</v>
      </c>
      <c r="J223" s="45">
        <v>57677.321875000001</v>
      </c>
      <c r="K223" s="45">
        <v>18257.330208333333</v>
      </c>
      <c r="L223" s="45">
        <v>167408.81666666668</v>
      </c>
      <c r="M223" s="45">
        <v>281430.76666666666</v>
      </c>
      <c r="N223" s="45">
        <v>3302.7666666666669</v>
      </c>
      <c r="O223" s="45">
        <v>17037.330000000002</v>
      </c>
      <c r="P223" s="45">
        <v>47213.590624999997</v>
      </c>
      <c r="Q223" s="45">
        <v>0</v>
      </c>
      <c r="R223" s="45">
        <v>487.50266666666664</v>
      </c>
      <c r="S223" s="45">
        <v>713170.28870833328</v>
      </c>
      <c r="T223" s="50"/>
      <c r="U223" s="45">
        <v>223895.63333333333</v>
      </c>
      <c r="V223" s="45">
        <v>244533.53333333333</v>
      </c>
    </row>
    <row r="224" spans="1:22" ht="12">
      <c r="A224" s="44">
        <v>43282</v>
      </c>
      <c r="B224" s="45">
        <v>30126.612903225807</v>
      </c>
      <c r="C224" s="45">
        <v>10962.41935483871</v>
      </c>
      <c r="D224" s="45">
        <v>80.58064516129032</v>
      </c>
      <c r="E224" s="45">
        <v>4.5548387096774192</v>
      </c>
      <c r="F224" s="45">
        <v>6244.7096774193533</v>
      </c>
      <c r="G224" s="45">
        <v>0</v>
      </c>
      <c r="H224" s="45">
        <v>30910.548387096773</v>
      </c>
      <c r="I224" s="45">
        <v>45815.903225806454</v>
      </c>
      <c r="J224" s="45">
        <v>58065.275201612902</v>
      </c>
      <c r="K224" s="45">
        <v>18783.322076612902</v>
      </c>
      <c r="L224" s="45">
        <v>160882.40322580645</v>
      </c>
      <c r="M224" s="45">
        <v>301040.41935483873</v>
      </c>
      <c r="N224" s="45">
        <v>3272.8709677419356</v>
      </c>
      <c r="O224" s="45">
        <v>18831.832258064518</v>
      </c>
      <c r="P224" s="45">
        <v>50028.275201612902</v>
      </c>
      <c r="Q224" s="45">
        <v>0</v>
      </c>
      <c r="R224" s="45">
        <v>487.50258064516129</v>
      </c>
      <c r="S224" s="45">
        <v>735537.22989919363</v>
      </c>
      <c r="T224" s="50"/>
      <c r="U224" s="45">
        <v>226183.19354838709</v>
      </c>
      <c r="V224" s="45">
        <v>256361.40322580645</v>
      </c>
    </row>
    <row r="225" spans="1:24" ht="12">
      <c r="A225" s="44">
        <v>43313</v>
      </c>
      <c r="B225" s="45">
        <v>24487.451612903227</v>
      </c>
      <c r="C225" s="45">
        <v>10957.064516129032</v>
      </c>
      <c r="D225" s="45">
        <v>80.58064516129032</v>
      </c>
      <c r="E225" s="45">
        <v>4.1967741935483867</v>
      </c>
      <c r="F225" s="45">
        <v>6396.538709677412</v>
      </c>
      <c r="G225" s="45">
        <v>0</v>
      </c>
      <c r="H225" s="45">
        <v>32133.483870967742</v>
      </c>
      <c r="I225" s="45">
        <v>45581.516129032258</v>
      </c>
      <c r="J225" s="45">
        <v>59878.451612903227</v>
      </c>
      <c r="K225" s="45">
        <v>18680.993951612902</v>
      </c>
      <c r="L225" s="45">
        <v>180377.22580645161</v>
      </c>
      <c r="M225" s="45">
        <v>316263.09677419357</v>
      </c>
      <c r="N225" s="45">
        <v>3830.3419354838711</v>
      </c>
      <c r="O225" s="45">
        <v>16997.903225806451</v>
      </c>
      <c r="P225" s="45">
        <v>54246.834677419356</v>
      </c>
      <c r="Q225" s="45">
        <v>0</v>
      </c>
      <c r="R225" s="45">
        <v>487.50258064516129</v>
      </c>
      <c r="S225" s="45">
        <v>770403.18282258068</v>
      </c>
      <c r="T225" s="50"/>
      <c r="U225" s="45">
        <v>261915.98387096773</v>
      </c>
      <c r="V225" s="45">
        <v>260020.53225806452</v>
      </c>
    </row>
    <row r="226" spans="1:24" ht="12">
      <c r="A226" s="44">
        <v>43344</v>
      </c>
      <c r="B226" s="45">
        <v>13743.033333333333</v>
      </c>
      <c r="C226" s="45">
        <v>10629.066666666668</v>
      </c>
      <c r="D226" s="45">
        <v>89.933333333333337</v>
      </c>
      <c r="E226" s="45">
        <v>4.47</v>
      </c>
      <c r="F226" s="45">
        <v>6582.0000000000055</v>
      </c>
      <c r="G226" s="45">
        <v>0</v>
      </c>
      <c r="H226" s="45">
        <v>32403.8</v>
      </c>
      <c r="I226" s="45">
        <v>45604.6</v>
      </c>
      <c r="J226" s="45">
        <v>59987.997916666667</v>
      </c>
      <c r="K226" s="45">
        <v>19142.259895833333</v>
      </c>
      <c r="L226" s="45">
        <v>141441.08333333334</v>
      </c>
      <c r="M226" s="45">
        <v>309033.16666666669</v>
      </c>
      <c r="N226" s="45">
        <v>3670.24</v>
      </c>
      <c r="O226" s="45">
        <v>16854.766666666666</v>
      </c>
      <c r="P226" s="45">
        <v>51994.493750000001</v>
      </c>
      <c r="Q226" s="45">
        <v>0</v>
      </c>
      <c r="R226" s="45">
        <v>487.50266666666664</v>
      </c>
      <c r="S226" s="45">
        <v>711668.41422916669</v>
      </c>
      <c r="T226" s="50"/>
      <c r="U226" s="45">
        <v>210124.81666666668</v>
      </c>
      <c r="V226" s="45">
        <v>260144.53333333333</v>
      </c>
    </row>
    <row r="227" spans="1:24" ht="12">
      <c r="A227" s="44">
        <v>43374</v>
      </c>
      <c r="B227" s="45">
        <v>20685.322580645163</v>
      </c>
      <c r="C227" s="45">
        <v>10969.258064516129</v>
      </c>
      <c r="D227" s="45">
        <v>88.225806451612897</v>
      </c>
      <c r="E227" s="45">
        <v>4.725806451612903</v>
      </c>
      <c r="F227" s="45">
        <v>6750.5193548387124</v>
      </c>
      <c r="G227" s="45">
        <v>510.49354838709672</v>
      </c>
      <c r="H227" s="45">
        <v>32053.064516129034</v>
      </c>
      <c r="I227" s="45">
        <v>46093.516129032258</v>
      </c>
      <c r="J227" s="45">
        <v>60621.307459677417</v>
      </c>
      <c r="K227" s="45">
        <v>19079.019657258064</v>
      </c>
      <c r="L227" s="45">
        <v>176272.5806451613</v>
      </c>
      <c r="M227" s="45">
        <v>309494.70967741933</v>
      </c>
      <c r="N227" s="45">
        <v>3323</v>
      </c>
      <c r="O227" s="45">
        <v>14822.219354838711</v>
      </c>
      <c r="P227" s="45">
        <v>55876.784274193546</v>
      </c>
      <c r="Q227" s="45">
        <v>0</v>
      </c>
      <c r="R227" s="45">
        <v>487.50258064516129</v>
      </c>
      <c r="S227" s="45">
        <v>757132.2494556451</v>
      </c>
      <c r="T227" s="50"/>
      <c r="U227" s="45">
        <v>257265.33870967742</v>
      </c>
      <c r="V227" s="45">
        <v>254097.03225806452</v>
      </c>
    </row>
    <row r="228" spans="1:24" ht="12">
      <c r="A228" s="44">
        <v>43405</v>
      </c>
      <c r="B228" s="45">
        <v>17628.900000000001</v>
      </c>
      <c r="C228" s="45">
        <v>11809.033333333333</v>
      </c>
      <c r="D228" s="45">
        <v>73.233333333333334</v>
      </c>
      <c r="E228" s="45">
        <v>4.3533333333333335</v>
      </c>
      <c r="F228" s="45">
        <v>6812.1300000000019</v>
      </c>
      <c r="G228" s="45">
        <v>1380.9333333333334</v>
      </c>
      <c r="H228" s="45">
        <v>32798.26666666667</v>
      </c>
      <c r="I228" s="45">
        <v>46224.1</v>
      </c>
      <c r="J228" s="45">
        <v>61169.556250000001</v>
      </c>
      <c r="K228" s="45">
        <v>18457.296354166665</v>
      </c>
      <c r="L228" s="45">
        <v>197611.68333333332</v>
      </c>
      <c r="M228" s="45">
        <v>299619.86666666664</v>
      </c>
      <c r="N228" s="45">
        <v>3087.6233333333334</v>
      </c>
      <c r="O228" s="45">
        <v>16181.060000000005</v>
      </c>
      <c r="P228" s="45">
        <v>54287.390625</v>
      </c>
      <c r="Q228" s="45">
        <v>0</v>
      </c>
      <c r="R228" s="45">
        <v>487.50266666666664</v>
      </c>
      <c r="S228" s="45">
        <v>767632.92922916659</v>
      </c>
      <c r="T228" s="50"/>
      <c r="U228" s="45">
        <v>286893.59999999998</v>
      </c>
      <c r="V228" s="45">
        <v>236235.45</v>
      </c>
    </row>
    <row r="229" spans="1:24" ht="12">
      <c r="A229" s="44">
        <v>43435</v>
      </c>
      <c r="B229" s="45">
        <v>26045.225806451614</v>
      </c>
      <c r="C229" s="45">
        <v>12867.41935483871</v>
      </c>
      <c r="D229" s="45">
        <v>66.41935483870968</v>
      </c>
      <c r="E229" s="45">
        <v>4.564516129032258</v>
      </c>
      <c r="F229" s="45">
        <v>7109.1290322580589</v>
      </c>
      <c r="G229" s="45">
        <v>1327.483870967742</v>
      </c>
      <c r="H229" s="45">
        <v>32046.419354838708</v>
      </c>
      <c r="I229" s="45">
        <v>46202.774193548386</v>
      </c>
      <c r="J229" s="45">
        <v>61649.241935483871</v>
      </c>
      <c r="K229" s="45">
        <v>17852.66129032258</v>
      </c>
      <c r="L229" s="45">
        <v>186442.12903225806</v>
      </c>
      <c r="M229" s="45">
        <v>304683.25806451612</v>
      </c>
      <c r="N229" s="45">
        <v>3053.6258064516128</v>
      </c>
      <c r="O229" s="45">
        <v>15980.587096774196</v>
      </c>
      <c r="P229" s="45">
        <v>54310.65423387097</v>
      </c>
      <c r="Q229" s="45">
        <v>0</v>
      </c>
      <c r="R229" s="45">
        <v>487.50258064516129</v>
      </c>
      <c r="S229" s="45">
        <v>770129.0955241936</v>
      </c>
      <c r="T229" s="50"/>
      <c r="U229" s="45">
        <v>270005.12903225806</v>
      </c>
      <c r="V229" s="45">
        <v>244932.93548387097</v>
      </c>
    </row>
    <row r="230" spans="1:24" ht="12">
      <c r="A230" s="44">
        <v>43466</v>
      </c>
      <c r="B230" s="45">
        <v>26649.516129032258</v>
      </c>
      <c r="C230" s="45">
        <v>13434.935483870968</v>
      </c>
      <c r="D230" s="45">
        <v>75.387096774193552</v>
      </c>
      <c r="E230" s="45">
        <v>4.0451612903225804</v>
      </c>
      <c r="F230" s="45">
        <v>7071.5032258064539</v>
      </c>
      <c r="G230" s="45">
        <v>1210.6935483870968</v>
      </c>
      <c r="H230" s="45">
        <v>31492.880645161284</v>
      </c>
      <c r="I230" s="45">
        <v>46631.345161290323</v>
      </c>
      <c r="J230" s="45">
        <v>59826.631048387098</v>
      </c>
      <c r="K230" s="45">
        <v>17595.06754032258</v>
      </c>
      <c r="L230" s="45">
        <v>192765.27419354839</v>
      </c>
      <c r="M230" s="45">
        <v>257774.33870967742</v>
      </c>
      <c r="N230" s="45">
        <v>2770.1677419354837</v>
      </c>
      <c r="O230" s="45">
        <v>13168.287096774195</v>
      </c>
      <c r="P230" s="45">
        <v>52665.058467741932</v>
      </c>
      <c r="Q230" s="45">
        <v>0</v>
      </c>
      <c r="R230" s="45">
        <v>566.43129032258059</v>
      </c>
      <c r="S230" s="45">
        <v>723701.56254032254</v>
      </c>
      <c r="T230" s="51"/>
      <c r="U230" s="45">
        <v>245067.25806451612</v>
      </c>
      <c r="V230" s="45">
        <v>233918.03225806452</v>
      </c>
    </row>
    <row r="231" spans="1:24" ht="12">
      <c r="A231" s="44">
        <v>43497</v>
      </c>
      <c r="B231" s="45">
        <v>28197.821428571428</v>
      </c>
      <c r="C231" s="45">
        <v>12756.678571428571</v>
      </c>
      <c r="D231" s="45">
        <v>77.821428571428569</v>
      </c>
      <c r="E231" s="45">
        <v>3.8642857142857143</v>
      </c>
      <c r="F231" s="45">
        <v>6901.2035714285676</v>
      </c>
      <c r="G231" s="45">
        <v>1194.6607142857142</v>
      </c>
      <c r="H231" s="45">
        <v>31259.92142857143</v>
      </c>
      <c r="I231" s="45">
        <v>45904.117857142861</v>
      </c>
      <c r="J231" s="45">
        <v>58609.155133928572</v>
      </c>
      <c r="K231" s="45">
        <v>17311.206473214286</v>
      </c>
      <c r="L231" s="45">
        <v>186035.23214285713</v>
      </c>
      <c r="M231" s="45">
        <v>270904.19642857142</v>
      </c>
      <c r="N231" s="45">
        <v>2769.2000000000003</v>
      </c>
      <c r="O231" s="45">
        <v>14041.196428571433</v>
      </c>
      <c r="P231" s="45">
        <v>50442.977678571428</v>
      </c>
      <c r="Q231" s="45">
        <v>0</v>
      </c>
      <c r="R231" s="45">
        <v>566.43107142857139</v>
      </c>
      <c r="S231" s="45">
        <v>726975.68464285717</v>
      </c>
      <c r="T231" s="51"/>
      <c r="U231" s="45">
        <v>239773</v>
      </c>
      <c r="V231" s="45">
        <v>244026.875</v>
      </c>
    </row>
    <row r="232" spans="1:24" ht="12">
      <c r="A232" s="44">
        <v>43525</v>
      </c>
      <c r="B232" s="45">
        <v>26095.032258064515</v>
      </c>
      <c r="C232" s="45">
        <v>15243.064516129032</v>
      </c>
      <c r="D232" s="45">
        <v>81.322580645161295</v>
      </c>
      <c r="E232" s="45">
        <v>3.8451612903225807</v>
      </c>
      <c r="F232" s="45">
        <v>7479.8161290322605</v>
      </c>
      <c r="G232" s="45">
        <v>1243.1580645161291</v>
      </c>
      <c r="H232" s="45">
        <v>33049.964516129039</v>
      </c>
      <c r="I232" s="45">
        <v>46463.074193548389</v>
      </c>
      <c r="J232" s="45">
        <v>60721.260080645159</v>
      </c>
      <c r="K232" s="45">
        <v>17725.896673387098</v>
      </c>
      <c r="L232" s="45">
        <v>185418.16129032258</v>
      </c>
      <c r="M232" s="45">
        <v>274320.83870967739</v>
      </c>
      <c r="N232" s="45">
        <v>2760.8225806451615</v>
      </c>
      <c r="O232" s="45">
        <v>14831.161290322585</v>
      </c>
      <c r="P232" s="45">
        <v>51379.389112903227</v>
      </c>
      <c r="Q232" s="45">
        <v>0</v>
      </c>
      <c r="R232" s="45">
        <v>566.43129032258059</v>
      </c>
      <c r="S232" s="45">
        <v>737383.2384475806</v>
      </c>
      <c r="T232" s="51"/>
      <c r="U232" s="45">
        <v>238347.5806451613</v>
      </c>
      <c r="V232" s="45">
        <v>245887.54838709679</v>
      </c>
    </row>
    <row r="233" spans="1:24" ht="12">
      <c r="A233" s="44">
        <v>43556</v>
      </c>
      <c r="B233" s="45">
        <v>25290.766666666666</v>
      </c>
      <c r="C233" s="45">
        <v>16123.433333333332</v>
      </c>
      <c r="D233" s="45">
        <v>84.966666666666669</v>
      </c>
      <c r="E233" s="45">
        <v>4.2833333333333332</v>
      </c>
      <c r="F233" s="45">
        <v>7585.9966666666614</v>
      </c>
      <c r="G233" s="45">
        <v>1188.1600000000001</v>
      </c>
      <c r="H233" s="45">
        <v>32909.726666666662</v>
      </c>
      <c r="I233" s="45">
        <v>45580.723333333321</v>
      </c>
      <c r="J233" s="45">
        <v>61607.658333333333</v>
      </c>
      <c r="K233" s="45">
        <v>17563.756249999999</v>
      </c>
      <c r="L233" s="45">
        <v>168891.46666666667</v>
      </c>
      <c r="M233" s="45">
        <v>302931</v>
      </c>
      <c r="N233" s="45">
        <v>2763.9</v>
      </c>
      <c r="O233" s="45">
        <v>16225.413333333338</v>
      </c>
      <c r="P233" s="45">
        <v>52768.62604166667</v>
      </c>
      <c r="Q233" s="45">
        <v>0</v>
      </c>
      <c r="R233" s="45">
        <v>566.43133333333333</v>
      </c>
      <c r="S233" s="45">
        <v>752086.30862500006</v>
      </c>
      <c r="T233" s="51"/>
      <c r="U233" s="45">
        <v>253209.58333333334</v>
      </c>
      <c r="V233" s="45">
        <v>243034.31666666668</v>
      </c>
    </row>
    <row r="234" spans="1:24" ht="12">
      <c r="A234" s="44">
        <v>43586</v>
      </c>
      <c r="B234" s="45">
        <v>24134.903225806451</v>
      </c>
      <c r="C234" s="45">
        <v>19142.290322580644</v>
      </c>
      <c r="D234" s="45">
        <v>79.612903225806448</v>
      </c>
      <c r="E234" s="45">
        <v>4.306451612903226</v>
      </c>
      <c r="F234" s="45">
        <v>7197.8322580645154</v>
      </c>
      <c r="G234" s="45">
        <v>1205.5806451612902</v>
      </c>
      <c r="H234" s="45">
        <v>31634.641935483873</v>
      </c>
      <c r="I234" s="45">
        <v>45570.396774193548</v>
      </c>
      <c r="J234" s="45">
        <v>59055.262096774197</v>
      </c>
      <c r="K234" s="45">
        <v>17921.40625</v>
      </c>
      <c r="L234" s="45">
        <v>166040.16129032258</v>
      </c>
      <c r="M234" s="45">
        <v>280539.67741935485</v>
      </c>
      <c r="N234" s="45">
        <v>2253.2967741935481</v>
      </c>
      <c r="O234" s="45">
        <v>14786.277419354841</v>
      </c>
      <c r="P234" s="45">
        <v>54149.067540322583</v>
      </c>
      <c r="Q234" s="45">
        <v>0</v>
      </c>
      <c r="R234" s="45">
        <v>566.43129032258059</v>
      </c>
      <c r="S234" s="45">
        <v>724281.14459677413</v>
      </c>
      <c r="T234" s="51"/>
      <c r="U234" s="45">
        <v>244727.5806451613</v>
      </c>
      <c r="V234" s="45">
        <v>228157.70967741936</v>
      </c>
    </row>
    <row r="235" spans="1:24" ht="12">
      <c r="A235" s="44">
        <v>43617</v>
      </c>
      <c r="B235" s="45">
        <v>28110.466666666667</v>
      </c>
      <c r="C235" s="45">
        <v>18262.466666666667</v>
      </c>
      <c r="D235" s="45">
        <v>87.833333333333329</v>
      </c>
      <c r="E235" s="45">
        <v>3.0666666666666669</v>
      </c>
      <c r="F235" s="45">
        <v>6895.0633333333362</v>
      </c>
      <c r="G235" s="45">
        <v>1169.22</v>
      </c>
      <c r="H235" s="45">
        <v>30320.32</v>
      </c>
      <c r="I235" s="45">
        <v>42705.813333333332</v>
      </c>
      <c r="J235" s="45">
        <v>58094.265625</v>
      </c>
      <c r="K235" s="45">
        <v>17872.246354166666</v>
      </c>
      <c r="L235" s="45">
        <v>182296.86666666667</v>
      </c>
      <c r="M235" s="45">
        <v>290933.63333333336</v>
      </c>
      <c r="N235" s="45">
        <v>2558.8399999999997</v>
      </c>
      <c r="O235" s="45">
        <v>16026.373333333338</v>
      </c>
      <c r="P235" s="45">
        <v>51679.597916666666</v>
      </c>
      <c r="Q235" s="45">
        <v>0</v>
      </c>
      <c r="R235" s="45">
        <v>566.43133333333333</v>
      </c>
      <c r="S235" s="45">
        <v>747582.50456249993</v>
      </c>
      <c r="T235" s="51"/>
      <c r="U235" s="45">
        <v>257109.26666666666</v>
      </c>
      <c r="V235" s="45">
        <v>243143.3</v>
      </c>
    </row>
    <row r="236" spans="1:24" ht="12">
      <c r="A236" s="44">
        <v>43647</v>
      </c>
      <c r="B236" s="45">
        <v>18609.096774193549</v>
      </c>
      <c r="C236" s="45">
        <v>18424.451612903227</v>
      </c>
      <c r="D236" s="45">
        <v>78.967741935483872</v>
      </c>
      <c r="E236" s="45">
        <v>3.7322580645161292</v>
      </c>
      <c r="F236" s="45">
        <v>6720.3903225806444</v>
      </c>
      <c r="G236" s="45">
        <v>1159.4322580645162</v>
      </c>
      <c r="H236" s="45">
        <v>29788.674193548384</v>
      </c>
      <c r="I236" s="45">
        <v>44514.032258064522</v>
      </c>
      <c r="J236" s="45">
        <v>58528.292338709674</v>
      </c>
      <c r="K236" s="45">
        <v>17762.990423387098</v>
      </c>
      <c r="L236" s="45">
        <v>198049.12903225806</v>
      </c>
      <c r="M236" s="45">
        <v>281403.80645161291</v>
      </c>
      <c r="N236" s="45">
        <v>2669.751612903226</v>
      </c>
      <c r="O236" s="45">
        <v>14878.406451612904</v>
      </c>
      <c r="P236" s="45">
        <v>52306.907258064515</v>
      </c>
      <c r="Q236" s="45">
        <v>0</v>
      </c>
      <c r="R236" s="45">
        <v>566.43129032258059</v>
      </c>
      <c r="S236" s="45">
        <v>745464.49227822572</v>
      </c>
      <c r="T236" s="51"/>
      <c r="U236" s="45">
        <v>263648.1451612903</v>
      </c>
      <c r="V236" s="45">
        <v>243611.29032258064</v>
      </c>
    </row>
    <row r="237" spans="1:24" ht="12">
      <c r="A237" s="44">
        <v>43678</v>
      </c>
      <c r="B237" s="45">
        <v>10807.677419354839</v>
      </c>
      <c r="C237" s="45">
        <v>20828.16129032258</v>
      </c>
      <c r="D237" s="45">
        <v>81.193548387096769</v>
      </c>
      <c r="E237" s="45">
        <v>4.2645161290322573</v>
      </c>
      <c r="F237" s="45">
        <v>6779.4000000000024</v>
      </c>
      <c r="G237" s="45">
        <v>1163.6999999999998</v>
      </c>
      <c r="H237" s="45">
        <v>29990.416129032259</v>
      </c>
      <c r="I237" s="45">
        <v>45545.512903225805</v>
      </c>
      <c r="J237" s="45">
        <v>58261.293346774197</v>
      </c>
      <c r="K237" s="45">
        <v>18164.042338709678</v>
      </c>
      <c r="L237" s="45">
        <v>192890.22580645161</v>
      </c>
      <c r="M237" s="45">
        <v>290526.67741935485</v>
      </c>
      <c r="N237" s="45">
        <v>2479.9322580645157</v>
      </c>
      <c r="O237" s="45">
        <v>15325</v>
      </c>
      <c r="P237" s="45">
        <v>55142.163306451614</v>
      </c>
      <c r="Q237" s="45">
        <v>0</v>
      </c>
      <c r="R237" s="45">
        <v>566.43129032258059</v>
      </c>
      <c r="S237" s="45">
        <v>748556.09157258063</v>
      </c>
      <c r="T237" s="50"/>
      <c r="U237" s="45">
        <v>267738.16129032261</v>
      </c>
      <c r="V237" s="45">
        <v>243613.5806451613</v>
      </c>
    </row>
    <row r="238" spans="1:24" ht="12">
      <c r="A238" s="44">
        <v>43709</v>
      </c>
      <c r="B238" s="45">
        <v>13720.533333333333</v>
      </c>
      <c r="C238" s="45">
        <v>14136.033333333333</v>
      </c>
      <c r="D238" s="45">
        <v>89.933333333333337</v>
      </c>
      <c r="E238" s="45">
        <v>4.2566666666666668</v>
      </c>
      <c r="F238" s="45">
        <v>6643.9000000000024</v>
      </c>
      <c r="G238" s="45">
        <v>1132.1366666666665</v>
      </c>
      <c r="H238" s="45">
        <v>29662.190000000002</v>
      </c>
      <c r="I238" s="45">
        <v>46220.79</v>
      </c>
      <c r="J238" s="45">
        <v>58104.996874999997</v>
      </c>
      <c r="K238" s="45">
        <v>18262.849999999999</v>
      </c>
      <c r="L238" s="45">
        <v>153904.03333333333</v>
      </c>
      <c r="M238" s="45">
        <v>314077.63333333336</v>
      </c>
      <c r="N238" s="45">
        <v>2434.8666666666668</v>
      </c>
      <c r="O238" s="45">
        <v>15517.953333333337</v>
      </c>
      <c r="P238" s="45">
        <v>54198.689583333333</v>
      </c>
      <c r="Q238" s="45">
        <v>0</v>
      </c>
      <c r="R238" s="45">
        <v>566.43133333333333</v>
      </c>
      <c r="S238" s="45">
        <v>728677.22779166675</v>
      </c>
      <c r="T238" s="50"/>
      <c r="U238" s="45">
        <v>234917.95</v>
      </c>
      <c r="V238" s="45">
        <v>255605.45</v>
      </c>
    </row>
    <row r="239" spans="1:24" ht="12">
      <c r="A239" s="44">
        <v>43739</v>
      </c>
      <c r="B239" s="45">
        <v>28720.774193548386</v>
      </c>
      <c r="C239" s="45">
        <v>21849.870967741936</v>
      </c>
      <c r="D239" s="45">
        <v>88.225806451612897</v>
      </c>
      <c r="E239" s="45">
        <v>3.6741935483870969</v>
      </c>
      <c r="F239" s="45">
        <v>6763.9548387096775</v>
      </c>
      <c r="G239" s="45">
        <v>1143.3967741935485</v>
      </c>
      <c r="H239" s="45">
        <v>30469.374193548385</v>
      </c>
      <c r="I239" s="45">
        <v>48283.725806451614</v>
      </c>
      <c r="J239" s="45">
        <v>59156.170362903227</v>
      </c>
      <c r="K239" s="45">
        <v>18075.38004032258</v>
      </c>
      <c r="L239" s="45">
        <v>143370.90322580645</v>
      </c>
      <c r="M239" s="45">
        <v>316054.83870967739</v>
      </c>
      <c r="N239" s="45">
        <v>2454.1354838709676</v>
      </c>
      <c r="O239" s="45">
        <v>15101.767741935486</v>
      </c>
      <c r="P239" s="45">
        <v>54417.834677419356</v>
      </c>
      <c r="Q239" s="45">
        <v>0</v>
      </c>
      <c r="R239" s="45">
        <v>566.43129032258059</v>
      </c>
      <c r="S239" s="45">
        <v>746520.45830645156</v>
      </c>
      <c r="T239" s="50"/>
      <c r="U239" s="45">
        <v>215383.64516129033</v>
      </c>
      <c r="V239" s="45">
        <v>263539.69354838709</v>
      </c>
    </row>
    <row r="240" spans="1:24" ht="12">
      <c r="A240" s="44">
        <v>43770</v>
      </c>
      <c r="B240" s="45">
        <v>32296.066666666666</v>
      </c>
      <c r="C240" s="45">
        <v>21890.7</v>
      </c>
      <c r="D240" s="45">
        <v>73.233333333333334</v>
      </c>
      <c r="E240" s="45">
        <v>4.1466666666666665</v>
      </c>
      <c r="F240" s="45">
        <v>6967.5466666666734</v>
      </c>
      <c r="G240" s="45">
        <v>1283.9633333333334</v>
      </c>
      <c r="H240" s="45">
        <v>31685.38</v>
      </c>
      <c r="I240" s="45">
        <v>47881.430000000015</v>
      </c>
      <c r="J240" s="45">
        <v>60513.408333333333</v>
      </c>
      <c r="K240" s="45">
        <v>18118.473958333332</v>
      </c>
      <c r="L240" s="45">
        <v>162833.20000000001</v>
      </c>
      <c r="M240" s="45">
        <v>311931.90000000002</v>
      </c>
      <c r="N240" s="45">
        <v>2442.83</v>
      </c>
      <c r="O240" s="45">
        <v>15320.960000000001</v>
      </c>
      <c r="P240" s="45">
        <v>57774.069791666669</v>
      </c>
      <c r="Q240" s="45">
        <v>0</v>
      </c>
      <c r="R240" s="45">
        <v>566.43133333333333</v>
      </c>
      <c r="S240" s="45">
        <v>771583.74008333334</v>
      </c>
      <c r="T240" s="50"/>
      <c r="U240" s="45">
        <v>237827.71666666667</v>
      </c>
      <c r="V240" s="45">
        <v>258475.96666666667</v>
      </c>
      <c r="X240" s="52"/>
    </row>
    <row r="241" spans="1:24" ht="12">
      <c r="A241" s="44">
        <v>43800</v>
      </c>
      <c r="B241" s="45">
        <v>24280.612903225807</v>
      </c>
      <c r="C241" s="45">
        <v>20275.451612903227</v>
      </c>
      <c r="D241" s="45">
        <v>82.032258064516128</v>
      </c>
      <c r="E241" s="45">
        <v>4.0148602150537638</v>
      </c>
      <c r="F241" s="45">
        <v>7160.4903225806511</v>
      </c>
      <c r="G241" s="45">
        <v>1217.4161290322581</v>
      </c>
      <c r="H241" s="45">
        <v>31638.864516129033</v>
      </c>
      <c r="I241" s="45">
        <v>48646.290322580644</v>
      </c>
      <c r="J241" s="45">
        <v>62348.110887096773</v>
      </c>
      <c r="K241" s="45">
        <v>17965.115927419356</v>
      </c>
      <c r="L241" s="45">
        <v>186406.46774193548</v>
      </c>
      <c r="M241" s="45">
        <v>313727.51612903224</v>
      </c>
      <c r="N241" s="45">
        <v>2473.0032258064516</v>
      </c>
      <c r="O241" s="45">
        <v>15860.187096774198</v>
      </c>
      <c r="P241" s="45">
        <v>55554.916330645159</v>
      </c>
      <c r="Q241" s="45">
        <v>0</v>
      </c>
      <c r="R241" s="45">
        <v>566.43129032258059</v>
      </c>
      <c r="S241" s="45">
        <v>788206.92155376344</v>
      </c>
      <c r="T241" s="50"/>
      <c r="U241" s="45">
        <v>260094.61290322582</v>
      </c>
      <c r="V241" s="45">
        <v>265931.38709677418</v>
      </c>
      <c r="X241" s="52"/>
    </row>
    <row r="242" spans="1:24" ht="12">
      <c r="A242" s="44">
        <v>43831</v>
      </c>
      <c r="B242" s="45">
        <v>25158.870967741936</v>
      </c>
      <c r="C242" s="45">
        <v>21333.451612903227</v>
      </c>
      <c r="D242" s="45">
        <v>80.387096774193552</v>
      </c>
      <c r="E242" s="45">
        <v>5.2967741935483863</v>
      </c>
      <c r="F242" s="45">
        <v>6934.064516129034</v>
      </c>
      <c r="G242" s="45">
        <v>1196.1806451612904</v>
      </c>
      <c r="H242" s="45">
        <v>30317.080645161292</v>
      </c>
      <c r="I242" s="45">
        <v>48089.803225806449</v>
      </c>
      <c r="J242" s="45">
        <v>58245.193548387098</v>
      </c>
      <c r="K242" s="45">
        <v>19156.226310483871</v>
      </c>
      <c r="L242" s="45">
        <v>188797.14516129033</v>
      </c>
      <c r="M242" s="45">
        <v>294281.3548387097</v>
      </c>
      <c r="N242" s="45">
        <v>2383</v>
      </c>
      <c r="O242" s="45">
        <v>14955.329032258071</v>
      </c>
      <c r="P242" s="45">
        <v>51470.236895161288</v>
      </c>
      <c r="Q242" s="45">
        <v>0</v>
      </c>
      <c r="R242" s="45">
        <v>490.35193548387099</v>
      </c>
      <c r="S242" s="45">
        <v>762893.97320564522</v>
      </c>
      <c r="T242" s="50"/>
      <c r="U242" s="45">
        <v>247374.40322580645</v>
      </c>
      <c r="V242" s="45">
        <v>260059.61290322582</v>
      </c>
      <c r="X242" s="52"/>
    </row>
    <row r="243" spans="1:24" ht="12">
      <c r="A243" s="44">
        <v>43862</v>
      </c>
      <c r="B243" s="45">
        <v>24360.206896551725</v>
      </c>
      <c r="C243" s="45">
        <v>22569.482758620688</v>
      </c>
      <c r="D243" s="45">
        <v>83.137931034482762</v>
      </c>
      <c r="E243" s="45">
        <v>5.6206896551724137</v>
      </c>
      <c r="F243" s="45">
        <v>6986.3172413793154</v>
      </c>
      <c r="G243" s="45">
        <v>1183.9137931034484</v>
      </c>
      <c r="H243" s="45">
        <v>30980.048275862071</v>
      </c>
      <c r="I243" s="45">
        <v>48820.444827586209</v>
      </c>
      <c r="J243" s="45">
        <v>61014.559267241377</v>
      </c>
      <c r="K243" s="45">
        <v>19397.362068965518</v>
      </c>
      <c r="L243" s="45">
        <v>189320.87931034484</v>
      </c>
      <c r="M243" s="45">
        <v>298636.86206896551</v>
      </c>
      <c r="N243" s="45">
        <v>2390.4482758620688</v>
      </c>
      <c r="O243" s="45">
        <v>15437.3</v>
      </c>
      <c r="P243" s="45">
        <v>55127.641163793101</v>
      </c>
      <c r="Q243" s="45">
        <v>0</v>
      </c>
      <c r="R243" s="45">
        <v>490.35206896551722</v>
      </c>
      <c r="S243" s="45">
        <v>776804.57663793117</v>
      </c>
      <c r="T243" s="50"/>
      <c r="U243" s="45">
        <v>257035.8275862069</v>
      </c>
      <c r="V243" s="45">
        <v>257049.86206896551</v>
      </c>
      <c r="X243" s="52"/>
    </row>
    <row r="244" spans="1:24" ht="12">
      <c r="A244" s="44">
        <v>43891</v>
      </c>
      <c r="B244" s="45">
        <v>24983.645161290322</v>
      </c>
      <c r="C244" s="45">
        <v>23244.741935483871</v>
      </c>
      <c r="D244" s="45">
        <v>80.064516129032256</v>
      </c>
      <c r="E244" s="45">
        <v>5.3419354838709676</v>
      </c>
      <c r="F244" s="45">
        <v>7218.2258064516072</v>
      </c>
      <c r="G244" s="45">
        <v>1156.4129032258065</v>
      </c>
      <c r="H244" s="45">
        <v>32428.132258064514</v>
      </c>
      <c r="I244" s="45">
        <v>47370.816129032261</v>
      </c>
      <c r="J244" s="45">
        <v>59631.932459677417</v>
      </c>
      <c r="K244" s="45">
        <v>18693.461189516129</v>
      </c>
      <c r="L244" s="45">
        <v>184611.64516129033</v>
      </c>
      <c r="M244" s="45">
        <v>293294.41935483873</v>
      </c>
      <c r="N244" s="45">
        <v>2398.9677419354848</v>
      </c>
      <c r="O244" s="45">
        <v>17363.822580645159</v>
      </c>
      <c r="P244" s="45">
        <v>52641.28326612903</v>
      </c>
      <c r="Q244" s="45">
        <v>0</v>
      </c>
      <c r="R244" s="45">
        <v>490.35193548387099</v>
      </c>
      <c r="S244" s="45">
        <v>765613.2643346776</v>
      </c>
      <c r="T244" s="50"/>
      <c r="U244" s="45">
        <v>260655.79032258064</v>
      </c>
      <c r="V244" s="45">
        <v>241500.83870967742</v>
      </c>
      <c r="X244" s="52"/>
    </row>
    <row r="245" spans="1:24" ht="12">
      <c r="A245" s="44">
        <v>43922</v>
      </c>
      <c r="B245" s="45">
        <v>24725.333333333332</v>
      </c>
      <c r="C245" s="45">
        <v>23523.333333333332</v>
      </c>
      <c r="D245" s="45">
        <v>82.033333333333331</v>
      </c>
      <c r="E245" s="45">
        <v>2.4533333333333331</v>
      </c>
      <c r="F245" s="45">
        <v>6470.4433333333418</v>
      </c>
      <c r="G245" s="45">
        <v>999.54333333333329</v>
      </c>
      <c r="H245" s="45">
        <v>28916.456666666665</v>
      </c>
      <c r="I245" s="45">
        <v>34438.963333333333</v>
      </c>
      <c r="J245" s="45">
        <v>49579.247916666667</v>
      </c>
      <c r="K245" s="45">
        <v>13462.743229166666</v>
      </c>
      <c r="L245" s="45">
        <v>179650.31666666668</v>
      </c>
      <c r="M245" s="45">
        <v>235700.53333333333</v>
      </c>
      <c r="N245" s="45">
        <v>2234.3666666666668</v>
      </c>
      <c r="O245" s="45">
        <v>16587.05333333333</v>
      </c>
      <c r="P245" s="45">
        <v>54173.580208333333</v>
      </c>
      <c r="Q245" s="45">
        <v>0</v>
      </c>
      <c r="R245" s="45">
        <v>490.35199999999998</v>
      </c>
      <c r="S245" s="45">
        <v>671036.75335416663</v>
      </c>
      <c r="T245" s="50"/>
      <c r="U245" s="45">
        <v>233190.23333333334</v>
      </c>
      <c r="V245" s="45">
        <v>207070.73333333334</v>
      </c>
      <c r="X245" s="52"/>
    </row>
    <row r="246" spans="1:24" ht="12">
      <c r="A246" s="44">
        <v>43952</v>
      </c>
      <c r="B246" s="45">
        <v>24159.483870967742</v>
      </c>
      <c r="C246" s="45">
        <v>23877.709677419356</v>
      </c>
      <c r="D246" s="45">
        <v>71.774193548387103</v>
      </c>
      <c r="E246" s="45">
        <v>0</v>
      </c>
      <c r="F246" s="45">
        <v>5341.3580645161283</v>
      </c>
      <c r="G246" s="45">
        <v>809.15483870967739</v>
      </c>
      <c r="H246" s="45">
        <v>25698.848387096776</v>
      </c>
      <c r="I246" s="45">
        <v>31646.367741935483</v>
      </c>
      <c r="J246" s="45">
        <v>42096.573588709674</v>
      </c>
      <c r="K246" s="45">
        <v>9939.1905241935492</v>
      </c>
      <c r="L246" s="45">
        <v>179365.38709677418</v>
      </c>
      <c r="M246" s="45">
        <v>216367.82258064515</v>
      </c>
      <c r="N246" s="45">
        <v>2139.870967741937</v>
      </c>
      <c r="O246" s="45">
        <v>15939.0935483871</v>
      </c>
      <c r="P246" s="45">
        <v>51665.754032258068</v>
      </c>
      <c r="Q246" s="45">
        <v>0</v>
      </c>
      <c r="R246" s="45">
        <v>490.35193548387099</v>
      </c>
      <c r="S246" s="45">
        <v>629608.74104838702</v>
      </c>
      <c r="T246" s="50"/>
      <c r="U246" s="45">
        <v>214254.98387096773</v>
      </c>
      <c r="V246" s="45">
        <v>202817.19354838709</v>
      </c>
      <c r="X246" s="52"/>
    </row>
    <row r="247" spans="1:24" ht="12">
      <c r="A247" s="44">
        <v>43983</v>
      </c>
      <c r="B247" s="45">
        <v>22656.5</v>
      </c>
      <c r="C247" s="45">
        <v>22691.333333333332</v>
      </c>
      <c r="D247" s="45">
        <v>79.666666666666671</v>
      </c>
      <c r="E247" s="45">
        <v>0</v>
      </c>
      <c r="F247" s="45">
        <v>5111.2699999999995</v>
      </c>
      <c r="G247" s="45">
        <v>996.73</v>
      </c>
      <c r="H247" s="45">
        <v>25820.92666666667</v>
      </c>
      <c r="I247" s="45">
        <v>36907.346666666665</v>
      </c>
      <c r="J247" s="45">
        <v>46812.10833333333</v>
      </c>
      <c r="K247" s="45">
        <v>13366.236979166666</v>
      </c>
      <c r="L247" s="45">
        <v>176270.21666666667</v>
      </c>
      <c r="M247" s="45">
        <v>245750.33333333334</v>
      </c>
      <c r="N247" s="45">
        <v>1978.333333333333</v>
      </c>
      <c r="O247" s="45">
        <v>16179.093333333331</v>
      </c>
      <c r="P247" s="45">
        <v>51785.927083333336</v>
      </c>
      <c r="Q247" s="45">
        <v>0</v>
      </c>
      <c r="R247" s="45">
        <v>490.35199999999998</v>
      </c>
      <c r="S247" s="45">
        <v>666896.37439583347</v>
      </c>
      <c r="T247" s="50"/>
      <c r="U247" s="45">
        <v>228321.01666666666</v>
      </c>
      <c r="V247" s="45">
        <v>215196.23333333334</v>
      </c>
      <c r="X247" s="52"/>
    </row>
    <row r="248" spans="1:24" ht="12">
      <c r="A248" s="44">
        <v>44013</v>
      </c>
      <c r="B248" s="45">
        <v>17481.548387096773</v>
      </c>
      <c r="C248" s="45">
        <v>24264.612903225807</v>
      </c>
      <c r="D248" s="45">
        <v>78.032258064516128</v>
      </c>
      <c r="E248" s="45">
        <v>0</v>
      </c>
      <c r="F248" s="45">
        <v>5392.6516129032243</v>
      </c>
      <c r="G248" s="45">
        <v>938.24193548387098</v>
      </c>
      <c r="H248" s="45">
        <v>25285.229032258063</v>
      </c>
      <c r="I248" s="45">
        <v>38383.635483870967</v>
      </c>
      <c r="J248" s="45">
        <v>49187.642137096773</v>
      </c>
      <c r="K248" s="45">
        <v>15166.442036290322</v>
      </c>
      <c r="L248" s="45">
        <v>156150.45161290321</v>
      </c>
      <c r="M248" s="45">
        <v>262459.66129032261</v>
      </c>
      <c r="N248" s="45">
        <v>2054.354838709678</v>
      </c>
      <c r="O248" s="45">
        <v>14910.554838709681</v>
      </c>
      <c r="P248" s="45">
        <v>51428.06451612903</v>
      </c>
      <c r="Q248" s="45">
        <v>0</v>
      </c>
      <c r="R248" s="45">
        <v>490.35193548387099</v>
      </c>
      <c r="S248" s="45">
        <v>663671.4748185483</v>
      </c>
      <c r="T248" s="50"/>
      <c r="U248" s="45">
        <v>206563.25806451612</v>
      </c>
      <c r="V248" s="45">
        <v>235383.03225806452</v>
      </c>
      <c r="X248" s="52"/>
    </row>
    <row r="249" spans="1:24" ht="12">
      <c r="A249" s="44">
        <v>44044</v>
      </c>
      <c r="B249" s="45">
        <v>21513.83870967742</v>
      </c>
      <c r="C249" s="45">
        <v>22980.580645161292</v>
      </c>
      <c r="D249" s="45">
        <v>78.774193548387103</v>
      </c>
      <c r="E249" s="45">
        <v>0</v>
      </c>
      <c r="F249" s="45">
        <v>5697.5774193548405</v>
      </c>
      <c r="G249" s="45">
        <v>0</v>
      </c>
      <c r="H249" s="45">
        <v>25138.903225806451</v>
      </c>
      <c r="I249" s="45">
        <v>42359.751612903223</v>
      </c>
      <c r="J249" s="45">
        <v>50167.243951612902</v>
      </c>
      <c r="K249" s="45">
        <v>16033.899697580646</v>
      </c>
      <c r="L249" s="45">
        <v>141054.80645161291</v>
      </c>
      <c r="M249" s="45">
        <v>265010.5</v>
      </c>
      <c r="N249" s="45">
        <v>2106.9677419354839</v>
      </c>
      <c r="O249" s="45">
        <v>14595.741935483869</v>
      </c>
      <c r="P249" s="45">
        <v>50964.825604838712</v>
      </c>
      <c r="Q249" s="45">
        <v>0</v>
      </c>
      <c r="R249" s="45">
        <v>490.35193548387099</v>
      </c>
      <c r="S249" s="45">
        <v>658193.76312500006</v>
      </c>
      <c r="T249" s="50"/>
      <c r="U249" s="45">
        <v>187828.04838709679</v>
      </c>
      <c r="V249" s="45">
        <v>239759.62903225806</v>
      </c>
      <c r="X249" s="52"/>
    </row>
    <row r="250" spans="1:24" ht="12">
      <c r="A250" s="44">
        <v>44075</v>
      </c>
      <c r="B250" s="45">
        <v>22905.4</v>
      </c>
      <c r="C250" s="45">
        <v>20884.900000000001</v>
      </c>
      <c r="D250" s="45">
        <v>79.533333333333331</v>
      </c>
      <c r="E250" s="45">
        <v>0</v>
      </c>
      <c r="F250" s="45">
        <v>5788.9400000000014</v>
      </c>
      <c r="G250" s="45">
        <v>0</v>
      </c>
      <c r="H250" s="45">
        <v>24842.986666666668</v>
      </c>
      <c r="I250" s="45">
        <v>44059.11</v>
      </c>
      <c r="J250" s="45">
        <v>49070.818749999999</v>
      </c>
      <c r="K250" s="45">
        <v>16329.989583333334</v>
      </c>
      <c r="L250" s="45">
        <v>157067.16666666666</v>
      </c>
      <c r="M250" s="45">
        <v>265290.05</v>
      </c>
      <c r="N250" s="45">
        <v>1813.4</v>
      </c>
      <c r="O250" s="45">
        <v>14721.79</v>
      </c>
      <c r="P250" s="45">
        <v>49598.697916666664</v>
      </c>
      <c r="Q250" s="45">
        <v>0</v>
      </c>
      <c r="R250" s="45">
        <v>490.35199999999998</v>
      </c>
      <c r="S250" s="45">
        <v>672943.13491666666</v>
      </c>
      <c r="T250" s="50"/>
      <c r="U250" s="45">
        <v>197074.31666666668</v>
      </c>
      <c r="V250" s="45">
        <v>248942.51666666666</v>
      </c>
      <c r="X250" s="52"/>
    </row>
    <row r="251" spans="1:24" ht="12">
      <c r="A251" s="44">
        <v>44105</v>
      </c>
      <c r="B251" s="45">
        <v>21398.83870967742</v>
      </c>
      <c r="C251" s="45">
        <v>20878.451612903227</v>
      </c>
      <c r="D251" s="45">
        <v>80.290322580645167</v>
      </c>
      <c r="E251" s="45">
        <v>4.1935483870967745E-2</v>
      </c>
      <c r="F251" s="45">
        <v>5907.8870967741877</v>
      </c>
      <c r="G251" s="45">
        <v>825.26129032258063</v>
      </c>
      <c r="H251" s="45">
        <v>24463.670967741935</v>
      </c>
      <c r="I251" s="45">
        <v>43852.412903225799</v>
      </c>
      <c r="J251" s="45">
        <v>49605.427419354841</v>
      </c>
      <c r="K251" s="45">
        <v>16153.370463709678</v>
      </c>
      <c r="L251" s="45">
        <v>161988.61290322582</v>
      </c>
      <c r="M251" s="45">
        <v>289852.06451612903</v>
      </c>
      <c r="N251" s="45">
        <v>2137.6999999999998</v>
      </c>
      <c r="O251" s="45">
        <v>15735.232258064516</v>
      </c>
      <c r="P251" s="45">
        <v>55259.612903225803</v>
      </c>
      <c r="Q251" s="45">
        <v>0</v>
      </c>
      <c r="R251" s="45">
        <v>490.35193548387099</v>
      </c>
      <c r="S251" s="45">
        <v>708629.22723790316</v>
      </c>
      <c r="T251" s="50"/>
      <c r="U251" s="45">
        <v>231010.5</v>
      </c>
      <c r="V251" s="45">
        <v>243774.93548387097</v>
      </c>
      <c r="X251" s="52"/>
    </row>
    <row r="252" spans="1:24" ht="12">
      <c r="A252" s="44">
        <v>44136</v>
      </c>
      <c r="B252" s="45">
        <v>21659.7</v>
      </c>
      <c r="C252" s="45">
        <v>20580.333333333332</v>
      </c>
      <c r="D252" s="45">
        <v>81.066666666666663</v>
      </c>
      <c r="E252" s="45">
        <v>0.01</v>
      </c>
      <c r="F252" s="45">
        <v>5750.4233333333341</v>
      </c>
      <c r="G252" s="45">
        <v>1045.4333333333334</v>
      </c>
      <c r="H252" s="45">
        <v>24542.213333333333</v>
      </c>
      <c r="I252" s="45">
        <v>44866.976666666662</v>
      </c>
      <c r="J252" s="45">
        <v>50720.96979166667</v>
      </c>
      <c r="K252" s="45">
        <v>16153.1265625</v>
      </c>
      <c r="L252" s="45">
        <v>200769.03333333333</v>
      </c>
      <c r="M252" s="45">
        <v>300683.53333333333</v>
      </c>
      <c r="N252" s="45">
        <v>2135.5766666666668</v>
      </c>
      <c r="O252" s="45">
        <v>15900.783333333335</v>
      </c>
      <c r="P252" s="45">
        <v>54392.769791666666</v>
      </c>
      <c r="Q252" s="45">
        <v>0</v>
      </c>
      <c r="R252" s="45">
        <v>490.35199999999998</v>
      </c>
      <c r="S252" s="45">
        <v>759772.30147916649</v>
      </c>
      <c r="T252" s="50"/>
      <c r="U252" s="45">
        <v>274404.66666666669</v>
      </c>
      <c r="V252" s="45">
        <v>255715.8</v>
      </c>
      <c r="X252" s="52"/>
    </row>
    <row r="253" spans="1:24" ht="12">
      <c r="A253" s="44">
        <v>44166</v>
      </c>
      <c r="B253" s="45">
        <v>21939.774193548386</v>
      </c>
      <c r="C253" s="45">
        <v>22457.419354838708</v>
      </c>
      <c r="D253" s="45">
        <v>81.870967741935488</v>
      </c>
      <c r="E253" s="45">
        <v>0.34516129032258064</v>
      </c>
      <c r="F253" s="45">
        <v>5801.7419354838748</v>
      </c>
      <c r="G253" s="45">
        <v>1007.6064516129032</v>
      </c>
      <c r="H253" s="45">
        <v>25281.5935483871</v>
      </c>
      <c r="I253" s="45">
        <v>44678.187096774192</v>
      </c>
      <c r="J253" s="45">
        <v>50977.34375</v>
      </c>
      <c r="K253" s="45">
        <v>16376.400201612903</v>
      </c>
      <c r="L253" s="45">
        <v>214584.4193548387</v>
      </c>
      <c r="M253" s="45">
        <v>310754.3548387097</v>
      </c>
      <c r="N253" s="45">
        <v>2143.4451612903226</v>
      </c>
      <c r="O253" s="45">
        <v>15598.780645161289</v>
      </c>
      <c r="P253" s="45">
        <v>52965.016129032258</v>
      </c>
      <c r="Q253" s="45">
        <v>0</v>
      </c>
      <c r="R253" s="45">
        <v>490.35193548387099</v>
      </c>
      <c r="S253" s="45">
        <v>785138.65072580648</v>
      </c>
      <c r="T253" s="50"/>
      <c r="U253" s="45">
        <v>293286.70967741933</v>
      </c>
      <c r="V253" s="45">
        <v>261770</v>
      </c>
      <c r="X253" s="52"/>
    </row>
    <row r="254" spans="1:24" ht="12">
      <c r="A254" s="44">
        <v>44197</v>
      </c>
      <c r="B254" s="45">
        <v>21774.870967741936</v>
      </c>
      <c r="C254" s="45">
        <v>24040.096774193549</v>
      </c>
      <c r="D254" s="45">
        <v>82.225806451612897</v>
      </c>
      <c r="E254" s="45">
        <v>2.4741935483870967</v>
      </c>
      <c r="F254" s="45">
        <v>5670.5258064516083</v>
      </c>
      <c r="G254" s="45">
        <v>989.2</v>
      </c>
      <c r="H254" s="45">
        <v>24672.93225806452</v>
      </c>
      <c r="I254" s="45">
        <v>43777.929032258056</v>
      </c>
      <c r="J254" s="45">
        <v>49640.84173387097</v>
      </c>
      <c r="K254" s="45">
        <v>16818.035786290322</v>
      </c>
      <c r="L254" s="45">
        <v>211528.12903225806</v>
      </c>
      <c r="M254" s="45">
        <v>304970.32258064515</v>
      </c>
      <c r="N254" s="45">
        <v>2074.9967741935484</v>
      </c>
      <c r="O254" s="45">
        <v>15687.812903225808</v>
      </c>
      <c r="P254" s="45">
        <v>52729.262096774197</v>
      </c>
      <c r="Q254" s="45">
        <v>0</v>
      </c>
      <c r="R254" s="45">
        <v>558.66999999999996</v>
      </c>
      <c r="S254" s="45">
        <v>775018.3257459678</v>
      </c>
      <c r="U254" s="45">
        <v>281482.6451612903</v>
      </c>
      <c r="V254" s="45">
        <v>264469.27419354836</v>
      </c>
      <c r="X254" s="52"/>
    </row>
    <row r="255" spans="1:24" ht="12">
      <c r="A255" s="44">
        <v>44228</v>
      </c>
      <c r="B255" s="45">
        <v>21187.857142857141</v>
      </c>
      <c r="C255" s="45">
        <v>19015.535714285714</v>
      </c>
      <c r="D255" s="45">
        <v>82.607142857142861</v>
      </c>
      <c r="E255" s="45">
        <v>1.5964285714285715</v>
      </c>
      <c r="F255" s="45">
        <v>5268.8571428571458</v>
      </c>
      <c r="G255" s="45">
        <v>953.28214285714296</v>
      </c>
      <c r="H255" s="45">
        <v>24534.353571428572</v>
      </c>
      <c r="I255" s="45">
        <v>43470.303571428565</v>
      </c>
      <c r="J255" s="45">
        <v>48013.766741071428</v>
      </c>
      <c r="K255" s="45">
        <v>16648.164620535714</v>
      </c>
      <c r="L255" s="45">
        <v>204723.35714285713</v>
      </c>
      <c r="M255" s="45">
        <v>287935.42857142858</v>
      </c>
      <c r="N255" s="45">
        <v>1969.3821428571428</v>
      </c>
      <c r="O255" s="45">
        <v>15612.596428571427</v>
      </c>
      <c r="P255" s="45">
        <v>51640.15625</v>
      </c>
      <c r="Q255" s="45">
        <v>0</v>
      </c>
      <c r="R255" s="45">
        <v>558.66999999999996</v>
      </c>
      <c r="S255" s="45">
        <v>741615.91475446429</v>
      </c>
      <c r="U255" s="45">
        <v>258632.64285714287</v>
      </c>
      <c r="V255" s="45">
        <v>262846.94642857142</v>
      </c>
      <c r="X255" s="52"/>
    </row>
    <row r="256" spans="1:24" ht="12">
      <c r="A256" s="44">
        <v>44256</v>
      </c>
      <c r="B256" s="45">
        <v>20747.16129032258</v>
      </c>
      <c r="C256" s="45">
        <v>24335</v>
      </c>
      <c r="D256" s="45">
        <v>80.064516129032256</v>
      </c>
      <c r="E256" s="45">
        <v>0.70322580645161292</v>
      </c>
      <c r="F256" s="45">
        <v>6034.258064516127</v>
      </c>
      <c r="G256" s="45">
        <v>1009.3903225806451</v>
      </c>
      <c r="H256" s="45">
        <v>26390.1</v>
      </c>
      <c r="I256" s="45">
        <v>45355.551612903218</v>
      </c>
      <c r="J256" s="45">
        <v>51124.578629032258</v>
      </c>
      <c r="K256" s="45">
        <v>17074.758064516129</v>
      </c>
      <c r="L256" s="45">
        <v>188685.33870967742</v>
      </c>
      <c r="M256" s="45">
        <v>308547.6451612903</v>
      </c>
      <c r="N256" s="45">
        <v>1989.0935483870969</v>
      </c>
      <c r="O256" s="45">
        <v>15826.99032258065</v>
      </c>
      <c r="P256" s="45">
        <v>55623.240927419356</v>
      </c>
      <c r="Q256" s="45">
        <v>0</v>
      </c>
      <c r="R256" s="45">
        <v>558.66999999999996</v>
      </c>
      <c r="S256" s="45">
        <v>763382.54439516133</v>
      </c>
      <c r="U256" s="45">
        <v>256631.53225806452</v>
      </c>
      <c r="V256" s="45">
        <v>266848.24193548388</v>
      </c>
      <c r="X256" s="52"/>
    </row>
    <row r="257" spans="1:27" ht="12">
      <c r="A257" s="44">
        <v>44287</v>
      </c>
      <c r="B257" s="45">
        <v>19470.466666666667</v>
      </c>
      <c r="C257" s="45">
        <v>22509.766666666666</v>
      </c>
      <c r="D257" s="45">
        <v>82.8</v>
      </c>
      <c r="E257" s="45">
        <v>0.94666666666666666</v>
      </c>
      <c r="F257" s="45">
        <v>5978.3766666666679</v>
      </c>
      <c r="G257" s="45">
        <v>1041.3</v>
      </c>
      <c r="H257" s="45">
        <v>26073.679999999997</v>
      </c>
      <c r="I257" s="45">
        <v>45718.216666666667</v>
      </c>
      <c r="J257" s="45">
        <v>52106.32708333333</v>
      </c>
      <c r="K257" s="45">
        <v>17798.840104166666</v>
      </c>
      <c r="L257" s="45">
        <v>132050.4</v>
      </c>
      <c r="M257" s="45">
        <v>312446.73333333334</v>
      </c>
      <c r="N257" s="45">
        <v>1986.8233333333333</v>
      </c>
      <c r="O257" s="45">
        <v>15912.196666666667</v>
      </c>
      <c r="P257" s="45">
        <v>56424.890625</v>
      </c>
      <c r="Q257" s="45">
        <v>0</v>
      </c>
      <c r="R257" s="45">
        <v>558.66999999999996</v>
      </c>
      <c r="S257" s="45">
        <v>710160.43447916664</v>
      </c>
      <c r="U257" s="45">
        <v>194422.68333333332</v>
      </c>
      <c r="V257" s="45">
        <v>268985.28333333333</v>
      </c>
      <c r="X257" s="52"/>
    </row>
    <row r="258" spans="1:27" ht="12">
      <c r="A258" s="44">
        <v>44317</v>
      </c>
      <c r="B258" s="45">
        <v>20482.774193548386</v>
      </c>
      <c r="C258" s="45">
        <v>21621.483870967742</v>
      </c>
      <c r="D258" s="45">
        <v>82.612903225806448</v>
      </c>
      <c r="E258" s="45">
        <v>2.903225806451613E-2</v>
      </c>
      <c r="F258" s="45">
        <v>5819.6903225806464</v>
      </c>
      <c r="G258" s="45">
        <v>1055.3483870967741</v>
      </c>
      <c r="H258" s="45">
        <v>25160.080645161295</v>
      </c>
      <c r="I258" s="45">
        <v>45375.532258064522</v>
      </c>
      <c r="J258" s="45">
        <v>49640.84173387097</v>
      </c>
      <c r="K258" s="45">
        <v>17872.944556451614</v>
      </c>
      <c r="L258" s="45">
        <v>168137.83870967742</v>
      </c>
      <c r="M258" s="45">
        <v>283966.41935483873</v>
      </c>
      <c r="N258" s="45">
        <v>1928.8129032258064</v>
      </c>
      <c r="O258" s="45">
        <v>16169.906451612902</v>
      </c>
      <c r="P258" s="45">
        <v>55111.046370967742</v>
      </c>
      <c r="Q258" s="45">
        <v>0</v>
      </c>
      <c r="R258" s="45">
        <v>558.66999999999996</v>
      </c>
      <c r="S258" s="45">
        <v>712984.03169354843</v>
      </c>
      <c r="U258" s="45">
        <v>214473.79032258064</v>
      </c>
      <c r="V258" s="45">
        <v>263878.1451612903</v>
      </c>
      <c r="X258" s="52"/>
    </row>
    <row r="259" spans="1:27" ht="12">
      <c r="A259" s="44">
        <v>44348</v>
      </c>
      <c r="B259" s="45">
        <v>20750.599999999999</v>
      </c>
      <c r="C259" s="45">
        <v>25177.033333333333</v>
      </c>
      <c r="D259" s="45">
        <v>82.4</v>
      </c>
      <c r="E259" s="45">
        <v>2.1633333333333336</v>
      </c>
      <c r="F259" s="45">
        <v>5736.1566666666677</v>
      </c>
      <c r="G259" s="45">
        <v>1025.2933333333333</v>
      </c>
      <c r="H259" s="45">
        <v>24081.143333333333</v>
      </c>
      <c r="I259" s="45">
        <v>45313.62</v>
      </c>
      <c r="J259" s="45">
        <v>48955.761458333334</v>
      </c>
      <c r="K259" s="45">
        <v>17794.006249999999</v>
      </c>
      <c r="L259" s="45">
        <v>189456.85</v>
      </c>
      <c r="M259" s="45">
        <v>303523.16666666669</v>
      </c>
      <c r="N259" s="45">
        <v>1870.6366666666665</v>
      </c>
      <c r="O259" s="45">
        <v>15756.01</v>
      </c>
      <c r="P259" s="45">
        <v>52806.707291666666</v>
      </c>
      <c r="Q259" s="45">
        <v>0</v>
      </c>
      <c r="R259" s="45">
        <v>558.66999999999996</v>
      </c>
      <c r="S259" s="45">
        <v>752890.21833333338</v>
      </c>
      <c r="U259" s="45">
        <v>263740.55</v>
      </c>
      <c r="V259" s="45">
        <v>257376.9</v>
      </c>
      <c r="X259" s="52"/>
    </row>
    <row r="260" spans="1:27" ht="12">
      <c r="A260" s="44">
        <v>44378</v>
      </c>
      <c r="B260" s="45">
        <v>19240.903225806451</v>
      </c>
      <c r="C260" s="45">
        <v>23752.903225806451</v>
      </c>
      <c r="D260" s="45">
        <v>83.032258064516128</v>
      </c>
      <c r="E260" s="45">
        <v>0.65161290322580645</v>
      </c>
      <c r="F260" s="45">
        <v>5547.8612903225867</v>
      </c>
      <c r="G260" s="45">
        <v>250.18709677419355</v>
      </c>
      <c r="H260" s="45">
        <v>24044.622580645158</v>
      </c>
      <c r="I260" s="45">
        <v>45927.725806451614</v>
      </c>
      <c r="J260" s="45">
        <v>50098.147177419356</v>
      </c>
      <c r="K260" s="45">
        <v>18074.84879032258</v>
      </c>
      <c r="L260" s="45">
        <v>199077.51612903227</v>
      </c>
      <c r="M260" s="45">
        <v>302223.45161290321</v>
      </c>
      <c r="N260" s="45">
        <v>1591.1354838709676</v>
      </c>
      <c r="O260" s="45">
        <v>15544.816129032259</v>
      </c>
      <c r="P260" s="45">
        <v>55287.360887096773</v>
      </c>
      <c r="Q260" s="45">
        <v>0</v>
      </c>
      <c r="R260" s="45">
        <v>558.66999999999996</v>
      </c>
      <c r="S260" s="45">
        <v>761303.83330645168</v>
      </c>
      <c r="U260" s="45">
        <v>266073.51612903224</v>
      </c>
      <c r="V260" s="45">
        <v>263326.01612903224</v>
      </c>
      <c r="X260" s="52"/>
    </row>
    <row r="261" spans="1:27" ht="12">
      <c r="A261" s="44">
        <v>44409</v>
      </c>
      <c r="B261" s="45">
        <v>19681.064516129034</v>
      </c>
      <c r="C261" s="45">
        <v>21208.806451612902</v>
      </c>
      <c r="D261" s="45">
        <v>84.096774193548384</v>
      </c>
      <c r="E261" s="45">
        <v>2.0129032258064514</v>
      </c>
      <c r="F261" s="45">
        <v>5608.1612903225778</v>
      </c>
      <c r="G261" s="45">
        <v>170.80967741935484</v>
      </c>
      <c r="H261" s="45">
        <v>24443.232258064516</v>
      </c>
      <c r="I261" s="45">
        <v>46161.216129032262</v>
      </c>
      <c r="J261" s="45">
        <v>52145.503024193546</v>
      </c>
      <c r="K261" s="45">
        <v>18466.670362903227</v>
      </c>
      <c r="L261" s="45">
        <v>174247.5806451613</v>
      </c>
      <c r="M261" s="45">
        <v>315969.22580645164</v>
      </c>
      <c r="N261" s="45">
        <v>1667.4193548387098</v>
      </c>
      <c r="O261" s="45">
        <v>15453.2</v>
      </c>
      <c r="P261" s="45">
        <v>55701.271169354841</v>
      </c>
      <c r="Q261" s="45">
        <v>0</v>
      </c>
      <c r="R261" s="45">
        <v>558.66999999999996</v>
      </c>
      <c r="S261" s="45">
        <v>751568.94036290317</v>
      </c>
      <c r="U261" s="45">
        <v>248761.66129032258</v>
      </c>
      <c r="V261" s="45">
        <v>263416.43548387097</v>
      </c>
      <c r="X261" s="52"/>
    </row>
    <row r="262" spans="1:27" ht="12">
      <c r="A262" s="44">
        <v>44440</v>
      </c>
      <c r="B262" s="45">
        <v>18223.3</v>
      </c>
      <c r="C262" s="45">
        <v>20477.733333333334</v>
      </c>
      <c r="D262" s="45">
        <v>83.466666666666669</v>
      </c>
      <c r="E262" s="45">
        <v>4.7233333333333327</v>
      </c>
      <c r="F262" s="45">
        <v>6008.6799999999985</v>
      </c>
      <c r="G262" s="45">
        <v>1043.7433333333333</v>
      </c>
      <c r="H262" s="45">
        <v>24732.043333333331</v>
      </c>
      <c r="I262" s="45">
        <v>46052.786666666667</v>
      </c>
      <c r="J262" s="45">
        <v>52017.298958333333</v>
      </c>
      <c r="K262" s="45">
        <v>18239.390104166665</v>
      </c>
      <c r="L262" s="45">
        <v>173631.86666666667</v>
      </c>
      <c r="M262" s="45">
        <v>307296.03333333333</v>
      </c>
      <c r="N262" s="45">
        <v>1742.78</v>
      </c>
      <c r="O262" s="45">
        <v>15312.256666666666</v>
      </c>
      <c r="P262" s="45">
        <v>53866.28125</v>
      </c>
      <c r="Q262" s="45">
        <v>0</v>
      </c>
      <c r="R262" s="45">
        <v>558.66999999999996</v>
      </c>
      <c r="S262" s="45">
        <v>739291.0536458334</v>
      </c>
      <c r="U262" s="45">
        <v>242414.68333333332</v>
      </c>
      <c r="V262" s="45">
        <v>264639.95</v>
      </c>
      <c r="X262" s="52"/>
    </row>
    <row r="263" spans="1:27" ht="12">
      <c r="A263" s="44">
        <v>44470</v>
      </c>
      <c r="B263" s="45">
        <v>14689.032258064517</v>
      </c>
      <c r="C263" s="45">
        <v>20882.096774193549</v>
      </c>
      <c r="D263" s="45">
        <v>83.677419354838705</v>
      </c>
      <c r="E263" s="45">
        <v>3.1741935483870969</v>
      </c>
      <c r="F263" s="45">
        <v>6063.0225806451599</v>
      </c>
      <c r="G263" s="45">
        <v>1084.2322580645161</v>
      </c>
      <c r="H263" s="45">
        <v>25291.606451612904</v>
      </c>
      <c r="I263" s="45">
        <v>46674.741935483878</v>
      </c>
      <c r="J263" s="45">
        <v>54262.065524193546</v>
      </c>
      <c r="K263" s="45">
        <v>18464.200100806451</v>
      </c>
      <c r="L263" s="45">
        <v>209111.88709677418</v>
      </c>
      <c r="M263" s="45">
        <v>316066.74193548388</v>
      </c>
      <c r="N263" s="45">
        <v>1884.5290322580645</v>
      </c>
      <c r="O263" s="45">
        <v>14745.280645161291</v>
      </c>
      <c r="P263" s="45">
        <v>55631.535282258068</v>
      </c>
      <c r="Q263" s="45">
        <v>0</v>
      </c>
      <c r="R263" s="45">
        <v>558.66999999999996</v>
      </c>
      <c r="S263" s="45">
        <v>785496.49348790327</v>
      </c>
      <c r="U263" s="45">
        <v>283438.80645161291</v>
      </c>
      <c r="V263" s="45">
        <v>277735.61290322582</v>
      </c>
      <c r="X263" s="52"/>
    </row>
    <row r="264" spans="1:27" ht="12">
      <c r="A264" s="44">
        <v>44501</v>
      </c>
      <c r="B264" s="45">
        <v>15361.833333333334</v>
      </c>
      <c r="C264" s="45">
        <v>19877.8</v>
      </c>
      <c r="D264" s="45">
        <v>83.166666666666671</v>
      </c>
      <c r="E264" s="45">
        <v>7.4333333333333336</v>
      </c>
      <c r="F264" s="45">
        <v>6171.12</v>
      </c>
      <c r="G264" s="45">
        <v>1060.5166666666667</v>
      </c>
      <c r="H264" s="45">
        <v>25288.566666666666</v>
      </c>
      <c r="I264" s="45">
        <v>46621.060000000005</v>
      </c>
      <c r="J264" s="45">
        <v>55020.868750000001</v>
      </c>
      <c r="K264" s="45">
        <v>18664.029687499999</v>
      </c>
      <c r="L264" s="45">
        <v>206193.01666666666</v>
      </c>
      <c r="M264" s="45">
        <v>319923.73333333334</v>
      </c>
      <c r="N264" s="45">
        <v>1769.7766666666669</v>
      </c>
      <c r="O264" s="45">
        <v>17138.486666666664</v>
      </c>
      <c r="P264" s="45">
        <v>56177.53125</v>
      </c>
      <c r="Q264" s="45">
        <v>0</v>
      </c>
      <c r="R264" s="45">
        <v>558.66999999999996</v>
      </c>
      <c r="S264" s="45">
        <v>789917.60968749993</v>
      </c>
      <c r="U264" s="45">
        <v>273930.28333333333</v>
      </c>
      <c r="V264" s="45">
        <v>279498.61666666664</v>
      </c>
      <c r="X264" s="52"/>
    </row>
    <row r="265" spans="1:27" ht="12">
      <c r="A265" s="44">
        <v>44531</v>
      </c>
      <c r="B265" s="45">
        <v>15694.516129032258</v>
      </c>
      <c r="C265" s="45">
        <v>21111.903225806451</v>
      </c>
      <c r="D265" s="45">
        <v>81.806451612903231</v>
      </c>
      <c r="E265" s="45">
        <v>3.9000000000000004</v>
      </c>
      <c r="F265" s="45">
        <v>6155.648387096775</v>
      </c>
      <c r="G265" s="45">
        <v>980.48064516129034</v>
      </c>
      <c r="H265" s="45">
        <v>24405.009677419355</v>
      </c>
      <c r="I265" s="45">
        <v>46597.325806451619</v>
      </c>
      <c r="J265" s="45">
        <v>54193.203629032258</v>
      </c>
      <c r="K265" s="45">
        <v>18450.022681451614</v>
      </c>
      <c r="L265" s="45">
        <v>195522.17741935485</v>
      </c>
      <c r="M265" s="45">
        <v>300681.87096774194</v>
      </c>
      <c r="N265" s="45">
        <v>1775.5419354838712</v>
      </c>
      <c r="O265" s="45">
        <v>16908.86129032258</v>
      </c>
      <c r="P265" s="45">
        <v>53328.96875</v>
      </c>
      <c r="Q265" s="45">
        <v>0</v>
      </c>
      <c r="R265" s="45">
        <v>558.66999999999996</v>
      </c>
      <c r="S265" s="45">
        <v>756449.90699596785</v>
      </c>
      <c r="U265" s="45">
        <v>251820.93548387097</v>
      </c>
      <c r="V265" s="45">
        <v>272677.58064516127</v>
      </c>
      <c r="X265" s="52"/>
    </row>
    <row r="266" spans="1:27" ht="12">
      <c r="A266" s="44">
        <v>44562</v>
      </c>
      <c r="B266" s="45">
        <v>17261.903225806451</v>
      </c>
      <c r="C266" s="45">
        <v>20200.774193548386</v>
      </c>
      <c r="D266" s="45">
        <v>82.903225806451616</v>
      </c>
      <c r="E266" s="45">
        <v>6.0290322580645155</v>
      </c>
      <c r="F266" s="45">
        <v>5907.941935483871</v>
      </c>
      <c r="G266" s="45">
        <v>1012.8645161290323</v>
      </c>
      <c r="H266" s="45">
        <v>23972.503225806449</v>
      </c>
      <c r="I266" s="45">
        <v>45059.970967741938</v>
      </c>
      <c r="J266" s="45">
        <v>52478.921370967742</v>
      </c>
      <c r="K266" s="45">
        <v>19125.693548387098</v>
      </c>
      <c r="L266" s="45">
        <v>185818.98387096773</v>
      </c>
      <c r="M266" s="45">
        <v>297464.83870967739</v>
      </c>
      <c r="N266" s="45">
        <v>1718.6548387096775</v>
      </c>
      <c r="O266" s="45">
        <v>16332.780645161292</v>
      </c>
      <c r="P266" s="45">
        <v>53989.90625</v>
      </c>
      <c r="Q266" s="45">
        <v>0</v>
      </c>
      <c r="R266" s="45">
        <v>560.92870967741942</v>
      </c>
      <c r="S266" s="45">
        <v>740995.59826612903</v>
      </c>
      <c r="U266" s="45">
        <v>236497.5</v>
      </c>
      <c r="V266" s="45">
        <v>275753.41935483873</v>
      </c>
      <c r="X266" s="52"/>
      <c r="Y266" s="56"/>
    </row>
    <row r="267" spans="1:27" ht="12">
      <c r="A267" s="44">
        <v>44593</v>
      </c>
      <c r="B267" s="45">
        <v>17365.392857142859</v>
      </c>
      <c r="C267" s="45">
        <v>21361.107142857141</v>
      </c>
      <c r="D267" s="45">
        <v>83.642857142857139</v>
      </c>
      <c r="E267" s="45">
        <v>5</v>
      </c>
      <c r="F267" s="45">
        <v>5850.4392857142793</v>
      </c>
      <c r="G267" s="45">
        <v>1002.275</v>
      </c>
      <c r="H267" s="45">
        <v>24646.360714285714</v>
      </c>
      <c r="I267" s="45">
        <v>45676.682142857149</v>
      </c>
      <c r="J267" s="45">
        <v>54351.821428571428</v>
      </c>
      <c r="K267" s="45">
        <v>20076.250558035714</v>
      </c>
      <c r="L267" s="45">
        <v>198050.25</v>
      </c>
      <c r="M267" s="45">
        <v>310814.92857142858</v>
      </c>
      <c r="N267" s="45">
        <v>1956.9821428571429</v>
      </c>
      <c r="O267" s="45">
        <v>16253.585714285718</v>
      </c>
      <c r="P267" s="45">
        <v>56013.477678571428</v>
      </c>
      <c r="Q267" s="45">
        <v>0</v>
      </c>
      <c r="R267" s="45">
        <v>560.92892857142863</v>
      </c>
      <c r="S267" s="45">
        <v>774069.12502232147</v>
      </c>
      <c r="U267" s="45">
        <v>263372.75</v>
      </c>
      <c r="V267" s="45">
        <v>277085.60714285716</v>
      </c>
      <c r="X267" s="52"/>
      <c r="Y267" s="55"/>
    </row>
    <row r="268" spans="1:27" ht="12">
      <c r="A268" s="44">
        <v>44621</v>
      </c>
      <c r="B268" s="45">
        <v>18327.096774193549</v>
      </c>
      <c r="C268" s="45">
        <v>21556.258064516129</v>
      </c>
      <c r="D268" s="45">
        <v>84.774193548387103</v>
      </c>
      <c r="E268" s="45">
        <v>4.7290322580645157</v>
      </c>
      <c r="F268" s="45">
        <v>6290.8645161290342</v>
      </c>
      <c r="G268" s="45">
        <v>1004.5064516129032</v>
      </c>
      <c r="H268" s="45">
        <v>26088.761290322578</v>
      </c>
      <c r="I268" s="45">
        <v>46844.219354838722</v>
      </c>
      <c r="J268" s="45">
        <v>56943.230846774197</v>
      </c>
      <c r="K268" s="45">
        <v>20707.40625</v>
      </c>
      <c r="L268" s="45">
        <v>193673.77419354839</v>
      </c>
      <c r="M268" s="45">
        <v>310871.74193548388</v>
      </c>
      <c r="N268" s="45">
        <v>1817.0774193548389</v>
      </c>
      <c r="O268" s="45">
        <v>16548.941935483872</v>
      </c>
      <c r="P268" s="45">
        <v>57126.37701612903</v>
      </c>
      <c r="Q268" s="45">
        <v>0</v>
      </c>
      <c r="R268" s="45">
        <v>560.92870967741942</v>
      </c>
      <c r="S268" s="45">
        <v>778450.68798387097</v>
      </c>
      <c r="U268" s="45">
        <v>255277.37096774194</v>
      </c>
      <c r="V268" s="45">
        <v>278145.90322580643</v>
      </c>
      <c r="X268" s="52"/>
    </row>
    <row r="269" spans="1:27" ht="12">
      <c r="A269" s="44">
        <v>44652</v>
      </c>
      <c r="B269" s="45">
        <v>17244.833333333332</v>
      </c>
      <c r="C269" s="45">
        <v>21810.1</v>
      </c>
      <c r="D269" s="45">
        <v>85.5</v>
      </c>
      <c r="E269" s="45">
        <v>3.3066666666666666</v>
      </c>
      <c r="F269" s="45">
        <v>6035.5899999999992</v>
      </c>
      <c r="G269" s="45">
        <v>1028.28</v>
      </c>
      <c r="H269" s="45">
        <v>24555.466666666667</v>
      </c>
      <c r="I269" s="45">
        <v>48418.926666666659</v>
      </c>
      <c r="J269" s="45">
        <v>59035.043749999997</v>
      </c>
      <c r="K269" s="45">
        <v>21275.690104166668</v>
      </c>
      <c r="L269" s="45">
        <v>179810.23333333334</v>
      </c>
      <c r="M269" s="45">
        <v>305429.53333333333</v>
      </c>
      <c r="N269" s="45">
        <v>1929.3233333333333</v>
      </c>
      <c r="O269" s="45">
        <v>16164.023333333338</v>
      </c>
      <c r="P269" s="45">
        <v>57970.901041666664</v>
      </c>
      <c r="Q269" s="45">
        <v>0</v>
      </c>
      <c r="R269" s="45">
        <v>560.92866666666669</v>
      </c>
      <c r="S269" s="45">
        <v>761357.68022916652</v>
      </c>
      <c r="U269" s="45">
        <v>239068.7</v>
      </c>
      <c r="V269" s="45">
        <v>275898.76666666666</v>
      </c>
      <c r="Y269" s="57"/>
    </row>
    <row r="270" spans="1:27" ht="12">
      <c r="A270" s="44">
        <v>44682</v>
      </c>
      <c r="B270" s="45">
        <v>17254.483870967742</v>
      </c>
      <c r="C270" s="45">
        <v>21634.354838709678</v>
      </c>
      <c r="D270" s="45">
        <v>84.516129032258064</v>
      </c>
      <c r="E270" s="45">
        <v>3.9322580645161294</v>
      </c>
      <c r="F270" s="45">
        <v>5913.1064516129027</v>
      </c>
      <c r="G270" s="45">
        <v>996.01935483870966</v>
      </c>
      <c r="H270" s="45">
        <v>24374.380645161287</v>
      </c>
      <c r="I270" s="45">
        <v>47508.661290322583</v>
      </c>
      <c r="J270" s="45">
        <v>57032.75</v>
      </c>
      <c r="K270" s="45">
        <v>21604.364919354837</v>
      </c>
      <c r="L270" s="45">
        <v>164852.43548387097</v>
      </c>
      <c r="M270" s="45">
        <v>295468.38709677418</v>
      </c>
      <c r="N270" s="45">
        <v>1877.6903225806452</v>
      </c>
      <c r="O270" s="45">
        <v>15964.316129032253</v>
      </c>
      <c r="P270" s="45">
        <v>55786.008064516129</v>
      </c>
      <c r="Q270" s="45">
        <v>0</v>
      </c>
      <c r="R270" s="45">
        <v>560.92870967741942</v>
      </c>
      <c r="S270" s="45">
        <v>730916.33556451614</v>
      </c>
      <c r="U270" s="45">
        <v>235192.5</v>
      </c>
      <c r="V270" s="45">
        <v>250958.51612903227</v>
      </c>
      <c r="X270" s="52"/>
      <c r="Y270" s="58"/>
      <c r="AA270" s="52"/>
    </row>
    <row r="271" spans="1:27" ht="12">
      <c r="A271" s="44">
        <v>44713</v>
      </c>
      <c r="B271" s="45">
        <v>17209</v>
      </c>
      <c r="C271" s="45">
        <v>21615.933333333334</v>
      </c>
      <c r="D271" s="45">
        <v>81.86666666666666</v>
      </c>
      <c r="E271" s="45">
        <v>3.6300000000000003</v>
      </c>
      <c r="F271" s="45">
        <v>5801.4299999999967</v>
      </c>
      <c r="G271" s="45">
        <v>974.71999999999991</v>
      </c>
      <c r="H271" s="45">
        <v>23878.806666666667</v>
      </c>
      <c r="I271" s="45">
        <v>47446.276666666665</v>
      </c>
      <c r="J271" s="45">
        <v>56454.275000000001</v>
      </c>
      <c r="K271" s="45">
        <v>21547.626041666666</v>
      </c>
      <c r="L271" s="45">
        <v>181016.5</v>
      </c>
      <c r="M271" s="45">
        <v>297000.86666666664</v>
      </c>
      <c r="N271" s="45">
        <v>1886.6966666666667</v>
      </c>
      <c r="O271" s="45">
        <v>15508.296666666674</v>
      </c>
      <c r="P271" s="45">
        <v>54321.105208333334</v>
      </c>
      <c r="Q271" s="45">
        <v>0</v>
      </c>
      <c r="R271" s="45">
        <v>560.92866666666669</v>
      </c>
      <c r="S271" s="45">
        <v>745307.95824999979</v>
      </c>
      <c r="U271" s="45">
        <v>263623.05</v>
      </c>
      <c r="V271" s="45">
        <v>240639.53333333333</v>
      </c>
      <c r="X271" s="52"/>
      <c r="Y271" s="55"/>
    </row>
    <row r="272" spans="1:27" ht="12">
      <c r="A272" s="44">
        <v>44743</v>
      </c>
      <c r="B272" s="45">
        <v>15934.032258064517</v>
      </c>
      <c r="C272" s="45">
        <v>22159.516129032258</v>
      </c>
      <c r="D272" s="45">
        <v>83.387096774193552</v>
      </c>
      <c r="E272" s="45">
        <v>3.161290322580645</v>
      </c>
      <c r="F272" s="45">
        <v>5729.6354838709658</v>
      </c>
      <c r="G272" s="45">
        <v>874.85483870967744</v>
      </c>
      <c r="H272" s="45">
        <v>23832.335483870964</v>
      </c>
      <c r="I272" s="45">
        <v>47513.770967741941</v>
      </c>
      <c r="J272" s="45">
        <v>56861.482862903227</v>
      </c>
      <c r="K272" s="45">
        <v>21457.713205645163</v>
      </c>
      <c r="L272" s="45">
        <v>186643.06451612903</v>
      </c>
      <c r="M272" s="45">
        <v>323740.74193548388</v>
      </c>
      <c r="N272" s="45">
        <v>1825.8096774193548</v>
      </c>
      <c r="O272" s="45">
        <v>15725.767741935482</v>
      </c>
      <c r="P272" s="45">
        <v>59822.985887096773</v>
      </c>
      <c r="Q272" s="45">
        <v>0</v>
      </c>
      <c r="R272" s="45">
        <v>560.92870967741942</v>
      </c>
      <c r="S272" s="45">
        <v>782769.18808467733</v>
      </c>
      <c r="U272" s="45">
        <v>262519.40322580643</v>
      </c>
      <c r="V272" s="45">
        <v>274080.58064516127</v>
      </c>
      <c r="X272" s="52"/>
    </row>
    <row r="273" spans="1:24" ht="12">
      <c r="A273" s="44">
        <v>44774</v>
      </c>
      <c r="B273" s="45">
        <v>14270.774193548386</v>
      </c>
      <c r="C273" s="45">
        <v>22279.709677419356</v>
      </c>
      <c r="D273" s="45">
        <v>79.935483870967744</v>
      </c>
      <c r="E273" s="45">
        <v>3.7</v>
      </c>
      <c r="F273" s="45">
        <v>5977.9193548387102</v>
      </c>
      <c r="G273" s="45">
        <v>839.01612903225805</v>
      </c>
      <c r="H273" s="45">
        <v>24698.45806451613</v>
      </c>
      <c r="I273" s="45">
        <v>47890.948387096782</v>
      </c>
      <c r="J273" s="45">
        <v>57927.006048387098</v>
      </c>
      <c r="K273" s="45">
        <v>21756.048387096773</v>
      </c>
      <c r="L273" s="45">
        <v>180232.24193548388</v>
      </c>
      <c r="M273" s="45">
        <v>334287.45161290321</v>
      </c>
      <c r="N273" s="45">
        <v>1741.6451612903227</v>
      </c>
      <c r="O273" s="45">
        <v>15529.158064516132</v>
      </c>
      <c r="P273" s="45">
        <v>58830.31048387097</v>
      </c>
      <c r="Q273" s="45">
        <v>0</v>
      </c>
      <c r="R273" s="45">
        <v>560.92870967741942</v>
      </c>
      <c r="S273" s="45">
        <v>786905.2516935484</v>
      </c>
      <c r="U273" s="45">
        <v>264911.93548387097</v>
      </c>
      <c r="V273" s="45">
        <v>275014.03225806454</v>
      </c>
      <c r="X273" s="52"/>
    </row>
    <row r="274" spans="1:24" ht="12">
      <c r="A274" s="44">
        <v>44805</v>
      </c>
      <c r="B274" s="45">
        <v>5672.1</v>
      </c>
      <c r="C274" s="45">
        <v>22062.233333333334</v>
      </c>
      <c r="D274" s="45">
        <v>81.433333333333337</v>
      </c>
      <c r="E274" s="45">
        <v>3.4833333333333334</v>
      </c>
      <c r="F274" s="45">
        <v>6091.3133333333344</v>
      </c>
      <c r="G274" s="45">
        <v>727.72333333333336</v>
      </c>
      <c r="H274" s="45">
        <v>25262.1</v>
      </c>
      <c r="I274" s="45">
        <v>48771.040000000008</v>
      </c>
      <c r="J274" s="45">
        <v>57010.638541666667</v>
      </c>
      <c r="K274" s="45">
        <v>21677.266666666666</v>
      </c>
      <c r="L274" s="45">
        <v>176389.15</v>
      </c>
      <c r="M274" s="45">
        <v>347547.3</v>
      </c>
      <c r="N274" s="45">
        <v>1686.6</v>
      </c>
      <c r="O274" s="45">
        <v>13956.536666666672</v>
      </c>
      <c r="P274" s="45">
        <v>59457.690625000003</v>
      </c>
      <c r="Q274" s="45">
        <v>0</v>
      </c>
      <c r="R274" s="45">
        <v>560.92866666666669</v>
      </c>
      <c r="S274" s="45">
        <v>786957.53783333325</v>
      </c>
      <c r="U274" s="45">
        <v>269356.71666666667</v>
      </c>
      <c r="V274" s="45">
        <v>273837.93333333335</v>
      </c>
    </row>
    <row r="275" spans="1:24" ht="12">
      <c r="A275" s="44">
        <v>44835</v>
      </c>
      <c r="B275" s="45">
        <v>5821.9032258064517</v>
      </c>
      <c r="C275" s="45">
        <v>23174.677419354837</v>
      </c>
      <c r="D275" s="45">
        <v>83.354838709677423</v>
      </c>
      <c r="E275" s="45">
        <v>3.3451612903225807</v>
      </c>
      <c r="F275" s="45">
        <v>6301.7645161290311</v>
      </c>
      <c r="G275" s="45">
        <v>723.37741935483871</v>
      </c>
      <c r="H275" s="45">
        <v>25435.806451612902</v>
      </c>
      <c r="I275" s="45">
        <v>47943.4</v>
      </c>
      <c r="J275" s="45">
        <v>59192.518145161288</v>
      </c>
      <c r="K275" s="45">
        <v>21615.309979838708</v>
      </c>
      <c r="L275" s="45">
        <v>174438.70967741936</v>
      </c>
      <c r="M275" s="45">
        <v>341803.19354838709</v>
      </c>
      <c r="N275" s="45">
        <v>1774.0322580645161</v>
      </c>
      <c r="O275" s="45">
        <v>16493.083870967741</v>
      </c>
      <c r="P275" s="45">
        <v>60797.147177419356</v>
      </c>
      <c r="Q275" s="45">
        <v>0</v>
      </c>
      <c r="R275" s="45">
        <v>560.92870967741942</v>
      </c>
      <c r="S275" s="45">
        <v>786162.55239919352</v>
      </c>
      <c r="U275" s="45">
        <v>258728.96774193548</v>
      </c>
      <c r="V275" s="45">
        <v>284039.45161290321</v>
      </c>
    </row>
    <row r="276" spans="1:24" ht="12">
      <c r="A276" s="44">
        <v>44866</v>
      </c>
      <c r="B276" s="45">
        <v>16137.133333333333</v>
      </c>
      <c r="C276" s="45">
        <v>22430.866666666665</v>
      </c>
      <c r="D276" s="45">
        <v>82.833333333333329</v>
      </c>
      <c r="E276" s="45">
        <v>4.0933333333333337</v>
      </c>
      <c r="F276" s="45">
        <v>6261.3700000000008</v>
      </c>
      <c r="G276" s="45">
        <v>694.56</v>
      </c>
      <c r="H276" s="45">
        <v>25674.31</v>
      </c>
      <c r="I276" s="45">
        <v>47873.773333333331</v>
      </c>
      <c r="J276" s="45">
        <v>59029.025000000001</v>
      </c>
      <c r="K276" s="45">
        <v>21086.786458333332</v>
      </c>
      <c r="L276" s="45">
        <v>211286.1</v>
      </c>
      <c r="M276" s="45">
        <v>323903.76666666666</v>
      </c>
      <c r="N276" s="45">
        <v>1790.7666666666667</v>
      </c>
      <c r="O276" s="45">
        <v>17348.966666666667</v>
      </c>
      <c r="P276" s="45">
        <v>61257.151041666664</v>
      </c>
      <c r="Q276" s="45">
        <v>0</v>
      </c>
      <c r="R276" s="45">
        <v>560.92866666666669</v>
      </c>
      <c r="S276" s="45">
        <v>815422.43116666668</v>
      </c>
      <c r="U276" s="45">
        <v>279132.75</v>
      </c>
      <c r="V276" s="45">
        <v>284696.33333333331</v>
      </c>
    </row>
    <row r="277" spans="1:24" ht="12">
      <c r="A277" s="44">
        <v>44896</v>
      </c>
      <c r="B277" s="45">
        <v>15145.548387096775</v>
      </c>
      <c r="C277" s="45">
        <v>22606.677419354837</v>
      </c>
      <c r="D277" s="45">
        <v>78.161290322580641</v>
      </c>
      <c r="E277" s="45">
        <v>3.9580645161290322</v>
      </c>
      <c r="F277" s="45">
        <v>6357.9709677419405</v>
      </c>
      <c r="G277" s="45">
        <v>690.41935483870964</v>
      </c>
      <c r="H277" s="45">
        <v>24552.18064516129</v>
      </c>
      <c r="I277" s="45">
        <v>47104.183870967739</v>
      </c>
      <c r="J277" s="45">
        <v>58739.473790322583</v>
      </c>
      <c r="K277" s="45">
        <v>20190.632056451614</v>
      </c>
      <c r="L277" s="45">
        <v>195988.03225806452</v>
      </c>
      <c r="M277" s="45">
        <v>317067.80645161291</v>
      </c>
      <c r="N277" s="45">
        <v>1724.0645161290322</v>
      </c>
      <c r="O277" s="45">
        <v>10983.145161290324</v>
      </c>
      <c r="P277" s="45">
        <v>60958.446572580644</v>
      </c>
      <c r="Q277" s="45">
        <v>0</v>
      </c>
      <c r="R277" s="45">
        <v>560.92870967741942</v>
      </c>
      <c r="S277" s="45">
        <v>782751.62951612903</v>
      </c>
      <c r="U277" s="45">
        <v>258469.32258064515</v>
      </c>
      <c r="V277" s="45">
        <v>282451.06451612903</v>
      </c>
      <c r="X277" s="52"/>
    </row>
    <row r="278" spans="1:24" ht="12">
      <c r="A278" s="44">
        <v>44927</v>
      </c>
      <c r="B278" s="45">
        <v>15104.290322580646</v>
      </c>
      <c r="C278" s="45">
        <v>22190.645161290322</v>
      </c>
      <c r="D278" s="45">
        <v>79.225806451612897</v>
      </c>
      <c r="E278" s="45">
        <v>4.0870967741935482</v>
      </c>
      <c r="F278" s="45">
        <v>6456.9451612903194</v>
      </c>
      <c r="G278" s="45">
        <v>674.14193548387107</v>
      </c>
      <c r="H278" s="45">
        <v>24759.548387096773</v>
      </c>
      <c r="I278" s="45">
        <v>46869.303225806456</v>
      </c>
      <c r="J278" s="45">
        <v>58982.09173387097</v>
      </c>
      <c r="K278" s="45">
        <v>23059.497479838708</v>
      </c>
      <c r="L278" s="45">
        <v>183513.33870967742</v>
      </c>
      <c r="M278" s="45">
        <v>317371.51612903224</v>
      </c>
      <c r="N278" s="45">
        <v>1732.516129032258</v>
      </c>
      <c r="O278" s="45">
        <v>15354.467741935483</v>
      </c>
      <c r="P278" s="45">
        <v>57699.305443548386</v>
      </c>
      <c r="Q278" s="45">
        <v>0</v>
      </c>
      <c r="R278" s="45">
        <v>572.76193548387096</v>
      </c>
      <c r="S278" s="45">
        <v>774423.68239919352</v>
      </c>
      <c r="U278" s="45">
        <v>245990.45161290321</v>
      </c>
      <c r="V278" s="45">
        <v>282278.16129032261</v>
      </c>
    </row>
    <row r="279" spans="1:24" ht="12">
      <c r="A279" s="44">
        <v>44958</v>
      </c>
      <c r="B279" s="45">
        <v>14169.928571428571</v>
      </c>
      <c r="C279" s="45">
        <v>18841.785714285714</v>
      </c>
      <c r="D279" s="45">
        <v>79.892857142857139</v>
      </c>
      <c r="E279" s="45">
        <v>3.8678571428571433</v>
      </c>
      <c r="F279" s="45">
        <v>6219.1857142857125</v>
      </c>
      <c r="G279" s="45">
        <v>645.4178571428572</v>
      </c>
      <c r="H279" s="45">
        <v>25713.014285714286</v>
      </c>
      <c r="I279" s="45">
        <v>47160.914285714294</v>
      </c>
      <c r="J279" s="45">
        <v>59389.4375</v>
      </c>
      <c r="K279" s="45">
        <v>23695.307477678572</v>
      </c>
      <c r="L279" s="45">
        <v>205299.26785714287</v>
      </c>
      <c r="M279" s="45">
        <v>311396.53571428574</v>
      </c>
      <c r="N279" s="45">
        <v>1743.9285714285713</v>
      </c>
      <c r="O279" s="45">
        <v>14596.79285714286</v>
      </c>
      <c r="P279" s="45">
        <v>57209.845982142855</v>
      </c>
      <c r="Q279" s="45">
        <v>0</v>
      </c>
      <c r="R279" s="45">
        <v>572.76178571428568</v>
      </c>
      <c r="S279" s="45">
        <v>786737.88488839287</v>
      </c>
      <c r="U279" s="45">
        <v>263814.96428571426</v>
      </c>
      <c r="V279" s="45">
        <v>282894.76785714284</v>
      </c>
    </row>
    <row r="280" spans="1:24" ht="12">
      <c r="A280" s="44">
        <v>44986</v>
      </c>
      <c r="B280" s="45">
        <v>11608.354838709678</v>
      </c>
      <c r="C280" s="45">
        <v>18777.612903225807</v>
      </c>
      <c r="D280" s="45">
        <v>80.612903225806448</v>
      </c>
      <c r="E280" s="45">
        <v>3.6258064516129034</v>
      </c>
      <c r="F280" s="45">
        <v>6113.5451612903216</v>
      </c>
      <c r="G280" s="45">
        <v>620.0935483870968</v>
      </c>
      <c r="H280" s="45">
        <v>26031.393548387096</v>
      </c>
      <c r="I280" s="45">
        <v>47108.932258064524</v>
      </c>
      <c r="J280" s="45">
        <v>60554.264112903227</v>
      </c>
      <c r="K280" s="45">
        <v>23554.6875</v>
      </c>
      <c r="L280" s="45">
        <v>205035.38709677418</v>
      </c>
      <c r="M280" s="45">
        <v>312652.09677419357</v>
      </c>
      <c r="N280" s="45">
        <v>1720.6451612903227</v>
      </c>
      <c r="O280" s="45">
        <v>16142.783870967743</v>
      </c>
      <c r="P280" s="45">
        <v>57831.826612903227</v>
      </c>
      <c r="Q280" s="45">
        <v>0</v>
      </c>
      <c r="R280" s="45">
        <v>572.76193548387096</v>
      </c>
      <c r="S280" s="45">
        <v>788408.62403225806</v>
      </c>
      <c r="U280" s="45">
        <v>267179.83870967739</v>
      </c>
      <c r="V280" s="45">
        <v>282395.51612903224</v>
      </c>
    </row>
    <row r="281" spans="1:24" ht="12">
      <c r="A281" s="44">
        <v>45017</v>
      </c>
      <c r="B281" s="45">
        <v>12688.033333333333</v>
      </c>
      <c r="C281" s="45">
        <v>21921.8</v>
      </c>
      <c r="D281" s="45">
        <v>80.5</v>
      </c>
      <c r="E281" s="45">
        <v>2.3766666666666665</v>
      </c>
      <c r="F281" s="45">
        <v>5965.5133333333351</v>
      </c>
      <c r="G281" s="45">
        <v>669.38333333333333</v>
      </c>
      <c r="H281" s="45">
        <v>25149.816666666666</v>
      </c>
      <c r="I281" s="45">
        <v>47492.066666666666</v>
      </c>
      <c r="J281" s="45">
        <v>61083.033333333333</v>
      </c>
      <c r="K281" s="45">
        <v>23435.360416666666</v>
      </c>
      <c r="L281" s="45">
        <v>178425.25</v>
      </c>
      <c r="M281" s="45">
        <v>286798.2</v>
      </c>
      <c r="N281" s="45">
        <v>1869.1333333333334</v>
      </c>
      <c r="O281" s="45">
        <v>16644.186666666668</v>
      </c>
      <c r="P281" s="45">
        <v>57261.866666666669</v>
      </c>
      <c r="Q281" s="45">
        <v>0</v>
      </c>
      <c r="R281" s="45">
        <v>572.76200000000006</v>
      </c>
      <c r="S281" s="45">
        <v>740059.28241666663</v>
      </c>
      <c r="U281" s="45">
        <v>232317.01666666666</v>
      </c>
      <c r="V281" s="45">
        <v>266677.05</v>
      </c>
    </row>
    <row r="282" spans="1:24" ht="12">
      <c r="A282" s="44">
        <v>45047</v>
      </c>
      <c r="B282" s="45">
        <v>13449.709677419354</v>
      </c>
      <c r="C282" s="45">
        <v>20915.419354838708</v>
      </c>
      <c r="D282" s="45">
        <v>77.161290322580641</v>
      </c>
      <c r="E282" s="45">
        <v>0</v>
      </c>
      <c r="F282" s="45">
        <v>6415.5064516129014</v>
      </c>
      <c r="G282" s="45">
        <v>619.93548387096769</v>
      </c>
      <c r="H282" s="45">
        <v>24161.306451612902</v>
      </c>
      <c r="I282" s="45">
        <v>47552.283870967738</v>
      </c>
      <c r="J282" s="45">
        <v>53046.256048387098</v>
      </c>
      <c r="K282" s="45">
        <v>22853.622983870966</v>
      </c>
      <c r="L282" s="45">
        <v>171156.38709677418</v>
      </c>
      <c r="M282" s="45">
        <v>286834.32258064515</v>
      </c>
      <c r="N282" s="45">
        <v>1263.6774193548388</v>
      </c>
      <c r="O282" s="45">
        <v>14636.0935483871</v>
      </c>
      <c r="P282" s="45">
        <v>49120.446572580644</v>
      </c>
      <c r="Q282" s="45">
        <v>0</v>
      </c>
      <c r="R282" s="45">
        <v>572.76193548387096</v>
      </c>
      <c r="S282" s="45">
        <v>712674.8907661289</v>
      </c>
      <c r="U282" s="45">
        <v>218664.54838709679</v>
      </c>
      <c r="V282" s="45">
        <v>268063.66129032261</v>
      </c>
    </row>
    <row r="283" spans="1:24" ht="12">
      <c r="A283" s="44">
        <v>45078</v>
      </c>
      <c r="B283" s="45">
        <v>12204.5</v>
      </c>
      <c r="C283" s="45">
        <v>20297.7</v>
      </c>
      <c r="D283" s="45">
        <v>77.833333333333329</v>
      </c>
      <c r="E283" s="45">
        <v>0</v>
      </c>
      <c r="F283" s="45">
        <v>6130.4366666666692</v>
      </c>
      <c r="G283" s="45">
        <v>637.41666666666663</v>
      </c>
      <c r="H283" s="45">
        <v>23561.203333333331</v>
      </c>
      <c r="I283" s="45">
        <v>46999.239999999991</v>
      </c>
      <c r="J283" s="45">
        <v>55139.79791666667</v>
      </c>
      <c r="K283" s="45">
        <v>22157.177083333332</v>
      </c>
      <c r="L283" s="45">
        <v>182274.85</v>
      </c>
      <c r="M283" s="45">
        <v>304669.86666666664</v>
      </c>
      <c r="N283" s="45">
        <v>1406.0333333333333</v>
      </c>
      <c r="O283" s="45">
        <v>15207.300000000007</v>
      </c>
      <c r="P283" s="45">
        <v>54994.88958333333</v>
      </c>
      <c r="Q283" s="45">
        <v>0</v>
      </c>
      <c r="R283" s="45">
        <v>572.76200000000006</v>
      </c>
      <c r="S283" s="45">
        <v>746331.00658333336</v>
      </c>
      <c r="U283" s="45">
        <v>239450.01666666666</v>
      </c>
      <c r="V283" s="45">
        <v>278242.56666666665</v>
      </c>
    </row>
    <row r="284" spans="1:24" ht="12">
      <c r="A284" s="44">
        <v>45108</v>
      </c>
      <c r="B284" s="45">
        <v>13895.354838709678</v>
      </c>
      <c r="C284" s="45">
        <v>19921.806451612902</v>
      </c>
      <c r="D284" s="45">
        <v>78.870967741935488</v>
      </c>
      <c r="E284" s="45">
        <v>0</v>
      </c>
      <c r="F284" s="45">
        <v>6019.7903225806449</v>
      </c>
      <c r="G284" s="45">
        <v>658.90000000000009</v>
      </c>
      <c r="H284" s="45">
        <v>24331.487096774192</v>
      </c>
      <c r="I284" s="45">
        <v>47220.016129032258</v>
      </c>
      <c r="J284" s="45">
        <v>59202.707661290326</v>
      </c>
      <c r="K284" s="45">
        <v>22739.064516129034</v>
      </c>
      <c r="L284" s="45">
        <v>217002.51612903227</v>
      </c>
      <c r="M284" s="45">
        <v>309469.93548387097</v>
      </c>
      <c r="N284" s="45">
        <v>1311.6451612903227</v>
      </c>
      <c r="O284" s="45">
        <v>15426.170967741937</v>
      </c>
      <c r="P284" s="45">
        <v>58509.042338709674</v>
      </c>
      <c r="Q284" s="45">
        <v>0</v>
      </c>
      <c r="R284" s="45">
        <v>572.76193548387096</v>
      </c>
      <c r="S284" s="45">
        <v>796360.07000000018</v>
      </c>
      <c r="U284" s="45">
        <v>278945.87096774194</v>
      </c>
      <c r="V284" s="45">
        <v>282628.58064516127</v>
      </c>
    </row>
    <row r="285" spans="1:24" ht="12">
      <c r="A285" s="44">
        <v>45139</v>
      </c>
      <c r="B285" s="45">
        <v>13565.161290322581</v>
      </c>
      <c r="C285" s="45">
        <v>19334.193548387098</v>
      </c>
      <c r="D285" s="45">
        <v>76.645161290322577</v>
      </c>
      <c r="E285" s="45">
        <v>0</v>
      </c>
      <c r="F285" s="45">
        <v>5834.6193548387073</v>
      </c>
      <c r="G285" s="45">
        <v>644.09677419354841</v>
      </c>
      <c r="H285" s="45">
        <v>24789.590322580647</v>
      </c>
      <c r="I285" s="45">
        <v>46801.741935483871</v>
      </c>
      <c r="J285" s="45">
        <v>60868.755040322583</v>
      </c>
      <c r="K285" s="45">
        <v>22607.632056451614</v>
      </c>
      <c r="L285" s="45">
        <v>209244.20967741936</v>
      </c>
      <c r="M285" s="45">
        <v>312633.41935483873</v>
      </c>
      <c r="N285" s="45">
        <v>1303.4193548387098</v>
      </c>
      <c r="O285" s="45">
        <v>17235.303225806449</v>
      </c>
      <c r="P285" s="45">
        <v>60349.605846774197</v>
      </c>
      <c r="Q285" s="45">
        <v>0</v>
      </c>
      <c r="R285" s="45">
        <v>572.76193548387096</v>
      </c>
      <c r="S285" s="45">
        <v>795861.15487903217</v>
      </c>
      <c r="U285" s="45">
        <v>269677.03225806454</v>
      </c>
      <c r="V285" s="45">
        <v>287582.67741935485</v>
      </c>
    </row>
    <row r="286" spans="1:24" ht="12">
      <c r="A286" s="44">
        <v>45170</v>
      </c>
      <c r="B286" s="45">
        <v>13185.433333333332</v>
      </c>
      <c r="C286" s="45">
        <v>4875.2</v>
      </c>
      <c r="D286" s="45">
        <v>78</v>
      </c>
      <c r="E286" s="45">
        <v>0</v>
      </c>
      <c r="F286" s="45">
        <v>5727.090000000002</v>
      </c>
      <c r="G286" s="45">
        <v>655.49</v>
      </c>
      <c r="H286" s="45">
        <v>25464.063333333335</v>
      </c>
      <c r="I286" s="45">
        <v>45634.38</v>
      </c>
      <c r="J286" s="45">
        <v>60069.148958333331</v>
      </c>
      <c r="K286" s="45">
        <v>22863.110416666666</v>
      </c>
      <c r="L286" s="45">
        <v>171545.66666666666</v>
      </c>
      <c r="M286" s="45">
        <v>350245.06666666665</v>
      </c>
      <c r="N286" s="45">
        <v>1085.8</v>
      </c>
      <c r="O286" s="45">
        <v>16568.586666666666</v>
      </c>
      <c r="P286" s="45">
        <v>57285.40625</v>
      </c>
      <c r="Q286" s="45">
        <v>0</v>
      </c>
      <c r="R286" s="45">
        <v>572.76200000000006</v>
      </c>
      <c r="S286" s="45">
        <v>775855.20429166674</v>
      </c>
      <c r="U286" s="45">
        <v>264560.73333333334</v>
      </c>
      <c r="V286" s="45">
        <v>281910.2</v>
      </c>
    </row>
    <row r="287" spans="1:24" ht="12">
      <c r="A287" s="44">
        <v>45200</v>
      </c>
      <c r="B287" s="45">
        <v>12343.935483870968</v>
      </c>
      <c r="C287" s="45">
        <v>18031.870967741936</v>
      </c>
      <c r="D287" s="45">
        <v>79</v>
      </c>
      <c r="E287" s="45">
        <v>0</v>
      </c>
      <c r="F287" s="45">
        <v>6122.1967741935432</v>
      </c>
      <c r="G287" s="45">
        <v>629.683870967742</v>
      </c>
      <c r="H287" s="45">
        <v>25482.719354838711</v>
      </c>
      <c r="I287" s="45">
        <v>46583.032258064515</v>
      </c>
      <c r="J287" s="45">
        <v>60560.887096774197</v>
      </c>
      <c r="K287" s="45">
        <v>23330.887600806451</v>
      </c>
      <c r="L287" s="45">
        <v>168503.9193548387</v>
      </c>
      <c r="M287" s="45">
        <v>343120.80645161291</v>
      </c>
      <c r="N287" s="45">
        <v>1294.0967741935483</v>
      </c>
      <c r="O287" s="45">
        <v>17964.86451612903</v>
      </c>
      <c r="P287" s="45">
        <v>63343.573588709674</v>
      </c>
      <c r="Q287" s="45">
        <v>0</v>
      </c>
      <c r="R287" s="45">
        <v>572.76193548387096</v>
      </c>
      <c r="S287" s="45">
        <v>787964.23602822586</v>
      </c>
      <c r="U287" s="45">
        <v>249697.06451612903</v>
      </c>
      <c r="V287" s="45">
        <v>285797.3548387097</v>
      </c>
    </row>
    <row r="288" spans="1:24" ht="12">
      <c r="A288" s="44">
        <v>45231</v>
      </c>
      <c r="B288" s="45">
        <v>11779.333333333334</v>
      </c>
      <c r="C288" s="45">
        <v>20108.5</v>
      </c>
      <c r="D288" s="45">
        <v>79.7</v>
      </c>
      <c r="E288" s="45">
        <v>0</v>
      </c>
      <c r="F288" s="45">
        <v>6256.34</v>
      </c>
      <c r="G288" s="45">
        <v>625.86333333333334</v>
      </c>
      <c r="H288" s="45">
        <v>25103.34</v>
      </c>
      <c r="I288" s="45">
        <v>47672.466666666667</v>
      </c>
      <c r="J288" s="45">
        <v>61650.681250000001</v>
      </c>
      <c r="K288" s="45">
        <v>23480.272916666665</v>
      </c>
      <c r="L288" s="45">
        <v>216377.66666666666</v>
      </c>
      <c r="M288" s="45">
        <v>347793</v>
      </c>
      <c r="N288" s="45">
        <v>1358.3666666666666</v>
      </c>
      <c r="O288" s="45">
        <v>19128.483333333337</v>
      </c>
      <c r="P288" s="45">
        <v>64009.809374999997</v>
      </c>
      <c r="Q288" s="45">
        <v>0</v>
      </c>
      <c r="R288" s="45">
        <v>572.76200000000006</v>
      </c>
      <c r="S288" s="45">
        <v>845996.5855416666</v>
      </c>
      <c r="U288" s="45">
        <v>309127.5</v>
      </c>
      <c r="V288" s="45">
        <v>291446.8</v>
      </c>
    </row>
    <row r="289" spans="1:22" ht="12">
      <c r="A289" s="44">
        <v>45261</v>
      </c>
      <c r="B289" s="45">
        <v>13607.870967741936</v>
      </c>
      <c r="C289" s="45">
        <v>18968.580645161292</v>
      </c>
      <c r="D289" s="45">
        <v>80</v>
      </c>
      <c r="E289" s="45">
        <v>0</v>
      </c>
      <c r="F289" s="45">
        <v>6225.561290322581</v>
      </c>
      <c r="G289" s="45">
        <v>614.61290322580646</v>
      </c>
      <c r="H289" s="45">
        <v>24963.096774193549</v>
      </c>
      <c r="I289" s="45">
        <v>48594.274193548386</v>
      </c>
      <c r="J289" s="45">
        <v>62681.757056451614</v>
      </c>
      <c r="K289" s="45">
        <v>23539.106350806451</v>
      </c>
      <c r="L289" s="45">
        <v>223178.59677419355</v>
      </c>
      <c r="M289" s="45">
        <v>344686.32258064515</v>
      </c>
      <c r="N289" s="45">
        <v>1544.5483870967741</v>
      </c>
      <c r="O289" s="45">
        <v>19493.896774193548</v>
      </c>
      <c r="P289" s="45">
        <v>66272.046370967742</v>
      </c>
      <c r="Q289" s="45">
        <v>0</v>
      </c>
      <c r="R289" s="45">
        <v>572.76193548387096</v>
      </c>
      <c r="S289" s="45">
        <v>855023.03300403222</v>
      </c>
      <c r="U289" s="45">
        <v>303796.51612903224</v>
      </c>
      <c r="V289" s="45">
        <v>298746.74193548388</v>
      </c>
    </row>
    <row r="290" spans="1:22" ht="12">
      <c r="A290" s="44">
        <v>45292</v>
      </c>
      <c r="B290" s="45">
        <v>10959.483870967742</v>
      </c>
      <c r="C290" s="45">
        <v>19261.903225806451</v>
      </c>
      <c r="D290" s="45">
        <v>76.290322580645167</v>
      </c>
      <c r="E290" s="45">
        <v>4.4741935483870963</v>
      </c>
      <c r="F290" s="45">
        <v>5943.1354838709649</v>
      </c>
      <c r="G290" s="45">
        <v>608.79677419354846</v>
      </c>
      <c r="H290" s="45">
        <v>23359.977419354836</v>
      </c>
      <c r="I290" s="45">
        <v>47401.193548387098</v>
      </c>
      <c r="J290" s="45">
        <v>57177.611895161288</v>
      </c>
      <c r="K290" s="45">
        <v>23488.825604838708</v>
      </c>
      <c r="L290" s="45">
        <v>202817.09677419355</v>
      </c>
      <c r="M290" s="45">
        <v>310846.25806451612</v>
      </c>
      <c r="N290" s="45">
        <v>1506</v>
      </c>
      <c r="O290" s="45">
        <v>19509.535483870972</v>
      </c>
      <c r="P290" s="45">
        <v>59736.09576612903</v>
      </c>
      <c r="Q290" s="45">
        <v>0</v>
      </c>
      <c r="R290" s="45">
        <v>567.69741935483864</v>
      </c>
      <c r="S290" s="45">
        <v>783264.3758467742</v>
      </c>
      <c r="U290" s="45">
        <v>259424.24193548388</v>
      </c>
      <c r="V290" s="45">
        <v>289729.16129032261</v>
      </c>
    </row>
    <row r="291" spans="1:22" ht="12">
      <c r="A291" s="44">
        <v>45323</v>
      </c>
      <c r="B291" s="45">
        <v>15775.965517241379</v>
      </c>
      <c r="C291" s="45">
        <v>17954.448275862069</v>
      </c>
      <c r="D291" s="45">
        <v>80.379310344827587</v>
      </c>
      <c r="E291" s="45">
        <v>4.0103448275862066</v>
      </c>
      <c r="F291" s="45">
        <v>6061.4655172413813</v>
      </c>
      <c r="G291" s="45">
        <v>575.08620689655174</v>
      </c>
      <c r="H291" s="45">
        <v>24458.244827586212</v>
      </c>
      <c r="I291" s="45">
        <v>48200.848275862074</v>
      </c>
      <c r="J291" s="45">
        <v>60127.575431034486</v>
      </c>
      <c r="K291" s="45">
        <v>24839.416487068964</v>
      </c>
      <c r="L291" s="45">
        <v>205905.08620689655</v>
      </c>
      <c r="M291" s="45">
        <v>325799.13793103449</v>
      </c>
      <c r="N291" s="45">
        <v>1592.1034482758621</v>
      </c>
      <c r="O291" s="45">
        <v>19556.710344827588</v>
      </c>
      <c r="P291" s="45">
        <v>60404.314655172413</v>
      </c>
      <c r="Q291" s="45">
        <v>0</v>
      </c>
      <c r="R291" s="45">
        <v>567.69724137931041</v>
      </c>
      <c r="S291" s="45">
        <v>811902.49002155173</v>
      </c>
      <c r="U291" s="45">
        <v>269111.77586206899</v>
      </c>
      <c r="V291" s="45">
        <v>294867.06896551722</v>
      </c>
    </row>
    <row r="292" spans="1:22" ht="12">
      <c r="A292" s="44">
        <v>45352</v>
      </c>
      <c r="B292" s="45">
        <v>12430.645161290322</v>
      </c>
      <c r="C292" s="45">
        <v>17831.83870967742</v>
      </c>
      <c r="D292" s="45">
        <v>82.774193548387103</v>
      </c>
      <c r="E292" s="45">
        <v>3.5387096774193547</v>
      </c>
      <c r="F292" s="45">
        <v>6235.3870967741977</v>
      </c>
      <c r="G292" s="45">
        <v>645.47419354838712</v>
      </c>
      <c r="H292" s="45">
        <v>24994.31935483871</v>
      </c>
      <c r="I292" s="45">
        <v>48117.780645161292</v>
      </c>
      <c r="J292" s="45">
        <v>61958.22076612903</v>
      </c>
      <c r="K292" s="45">
        <v>25007.158266129034</v>
      </c>
      <c r="L292" s="45">
        <v>205836.87096774194</v>
      </c>
      <c r="M292" s="45">
        <v>337501.03225806454</v>
      </c>
      <c r="N292" s="45">
        <v>1491.6451612903227</v>
      </c>
      <c r="O292" s="45">
        <v>19843.151612903228</v>
      </c>
      <c r="P292" s="45">
        <v>60234.455645161288</v>
      </c>
      <c r="Q292" s="45">
        <v>0</v>
      </c>
      <c r="R292" s="45">
        <v>567.69741935483864</v>
      </c>
      <c r="S292" s="45">
        <v>822781.99016129028</v>
      </c>
      <c r="U292" s="45">
        <v>281652.38709677418</v>
      </c>
      <c r="V292" s="45">
        <v>295115.41935483873</v>
      </c>
    </row>
    <row r="293" spans="1:22" ht="12">
      <c r="A293" s="44">
        <v>45383</v>
      </c>
      <c r="B293" s="45">
        <v>18389.233333333334</v>
      </c>
      <c r="C293" s="45">
        <v>16570.733333333334</v>
      </c>
      <c r="D293" s="45">
        <v>81.900000000000006</v>
      </c>
      <c r="E293" s="45">
        <v>4.5933333333333337</v>
      </c>
      <c r="F293" s="45">
        <v>6104.1566666666649</v>
      </c>
      <c r="G293" s="45">
        <v>634.75333333333333</v>
      </c>
      <c r="H293" s="45">
        <v>24979.14333333333</v>
      </c>
      <c r="I293" s="45">
        <v>48371.069999999992</v>
      </c>
      <c r="J293" s="45">
        <v>62286.785416666666</v>
      </c>
      <c r="K293" s="45">
        <v>24215.353125000001</v>
      </c>
      <c r="L293" s="45">
        <v>195371.45</v>
      </c>
      <c r="M293" s="45">
        <v>330465.96666666667</v>
      </c>
      <c r="N293" s="45">
        <v>1868.3</v>
      </c>
      <c r="O293" s="45">
        <v>20041.203333333335</v>
      </c>
      <c r="P293" s="45">
        <v>61274.908333333333</v>
      </c>
      <c r="Q293" s="45">
        <v>0</v>
      </c>
      <c r="R293" s="45">
        <v>567.69733333333329</v>
      </c>
      <c r="S293" s="45">
        <v>811227.24754166673</v>
      </c>
      <c r="U293" s="45">
        <v>264776.3</v>
      </c>
      <c r="V293" s="45">
        <v>291881.56666666665</v>
      </c>
    </row>
    <row r="294" spans="1:22" ht="12">
      <c r="A294" s="44">
        <v>45413</v>
      </c>
      <c r="B294" s="45">
        <v>15175.967741935483</v>
      </c>
      <c r="C294" s="45">
        <v>17052.580645161292</v>
      </c>
      <c r="D294" s="45">
        <v>80.483870967741936</v>
      </c>
      <c r="E294" s="45">
        <v>3.2322580645161292</v>
      </c>
      <c r="F294" s="45">
        <v>5856.3645161290287</v>
      </c>
      <c r="G294" s="45">
        <v>655.27419354838707</v>
      </c>
      <c r="H294" s="45">
        <v>23943.270967741937</v>
      </c>
      <c r="I294" s="45">
        <v>48227.816129032253</v>
      </c>
      <c r="J294" s="45">
        <v>60682.106854838712</v>
      </c>
      <c r="K294" s="45">
        <v>24897.237903225807</v>
      </c>
      <c r="L294" s="45">
        <v>162612.32258064515</v>
      </c>
      <c r="M294" s="45">
        <v>325103.67741935485</v>
      </c>
      <c r="N294" s="45">
        <v>1571.1935483870968</v>
      </c>
      <c r="O294" s="45">
        <v>19337.141935483873</v>
      </c>
      <c r="P294" s="45">
        <v>57953.003024193546</v>
      </c>
      <c r="Q294" s="45">
        <v>0</v>
      </c>
      <c r="R294" s="45">
        <v>567.69741935483864</v>
      </c>
      <c r="S294" s="45">
        <v>763719.3710080646</v>
      </c>
      <c r="U294" s="45">
        <v>221259.70967741936</v>
      </c>
      <c r="V294" s="45">
        <v>291260.58064516127</v>
      </c>
    </row>
    <row r="295" spans="1:22" ht="12">
      <c r="A295" s="44">
        <v>45444</v>
      </c>
      <c r="B295" s="45">
        <v>12979.1</v>
      </c>
      <c r="C295" s="45">
        <v>17007.933333333334</v>
      </c>
      <c r="D295" s="45">
        <v>79.333333333333329</v>
      </c>
      <c r="E295" s="45">
        <v>2.1833333333333331</v>
      </c>
      <c r="F295" s="45">
        <v>5799.4733333333297</v>
      </c>
      <c r="G295" s="45">
        <v>624.9233333333334</v>
      </c>
      <c r="H295" s="45">
        <v>23043.383333333335</v>
      </c>
      <c r="I295" s="45">
        <v>47015.133333333331</v>
      </c>
      <c r="J295" s="45">
        <v>58429.705208333333</v>
      </c>
      <c r="K295" s="45">
        <v>25589.113020833334</v>
      </c>
      <c r="L295" s="45">
        <v>188903.41666666666</v>
      </c>
      <c r="M295" s="45">
        <v>332487.86666666664</v>
      </c>
      <c r="N295" s="45">
        <v>1626.8</v>
      </c>
      <c r="O295" s="45">
        <v>19943.903333333335</v>
      </c>
      <c r="P295" s="45">
        <v>60541.387499999997</v>
      </c>
      <c r="Q295" s="45">
        <v>0</v>
      </c>
      <c r="R295" s="45">
        <v>567.69733333333329</v>
      </c>
      <c r="S295" s="45">
        <v>794641.35306250001</v>
      </c>
      <c r="U295" s="45">
        <v>254651.46666666667</v>
      </c>
      <c r="V295" s="45">
        <v>298938.46666666667</v>
      </c>
    </row>
    <row r="296" spans="1:22" ht="12">
      <c r="A296" s="44">
        <v>45474</v>
      </c>
      <c r="B296" s="45">
        <v>16268.903225806451</v>
      </c>
      <c r="C296" s="45">
        <v>17877.548387096773</v>
      </c>
      <c r="D296" s="45">
        <v>78.58064516129032</v>
      </c>
      <c r="E296" s="45">
        <v>3.2354838709677418</v>
      </c>
      <c r="F296" s="45">
        <v>5867.0741935483911</v>
      </c>
      <c r="G296" s="45">
        <v>556.35161290322583</v>
      </c>
      <c r="H296" s="45">
        <v>22819.258064516129</v>
      </c>
      <c r="I296" s="45">
        <v>46681.667741935482</v>
      </c>
      <c r="J296" s="45">
        <v>58316.34375</v>
      </c>
      <c r="K296" s="45">
        <v>25049.774193548386</v>
      </c>
      <c r="L296" s="45">
        <v>210898.03225806452</v>
      </c>
      <c r="M296" s="45">
        <v>329266.6451612903</v>
      </c>
      <c r="N296" s="45">
        <v>1470</v>
      </c>
      <c r="O296" s="45">
        <v>18854.603225806455</v>
      </c>
      <c r="P296" s="45">
        <v>60809.607862903227</v>
      </c>
      <c r="Q296" s="45">
        <v>0</v>
      </c>
      <c r="R296" s="45">
        <v>567.69741935483864</v>
      </c>
      <c r="S296" s="45">
        <v>815385.32322580647</v>
      </c>
      <c r="U296" s="45">
        <v>281392.87096774194</v>
      </c>
      <c r="V296" s="45">
        <v>290561.51612903224</v>
      </c>
    </row>
    <row r="297" spans="1:22" ht="12">
      <c r="A297" s="44">
        <v>45505</v>
      </c>
      <c r="B297" s="45">
        <v>17754.129032258064</v>
      </c>
      <c r="C297" s="45">
        <v>18517.709677419356</v>
      </c>
      <c r="D297" s="45">
        <v>79.41935483870968</v>
      </c>
      <c r="E297" s="45">
        <v>2.1451612903225805</v>
      </c>
      <c r="F297" s="45">
        <v>5861.7096774193551</v>
      </c>
      <c r="G297" s="45">
        <v>621.99677419354839</v>
      </c>
      <c r="H297" s="45">
        <v>23667.825806451612</v>
      </c>
      <c r="I297" s="45">
        <v>47274.722580645168</v>
      </c>
      <c r="J297" s="45">
        <v>59574.305443548386</v>
      </c>
      <c r="K297" s="45">
        <v>25275.086189516129</v>
      </c>
      <c r="L297" s="45">
        <v>218775.35483870967</v>
      </c>
      <c r="M297" s="45">
        <v>324172.74193548388</v>
      </c>
      <c r="N297" s="45">
        <v>1989.258064516129</v>
      </c>
      <c r="O297" s="45">
        <v>20545.074193548397</v>
      </c>
      <c r="P297" s="45">
        <v>65093.038306451614</v>
      </c>
      <c r="Q297" s="45">
        <v>0</v>
      </c>
      <c r="R297" s="45">
        <v>567.69741935483864</v>
      </c>
      <c r="S297" s="45">
        <v>829772.21445564518</v>
      </c>
      <c r="U297" s="45">
        <v>296114.54838709679</v>
      </c>
      <c r="V297" s="45">
        <v>280577.74193548388</v>
      </c>
    </row>
    <row r="298" spans="1:22" ht="12">
      <c r="A298" s="44">
        <v>45536</v>
      </c>
      <c r="B298" s="45">
        <v>14776.633333333333</v>
      </c>
      <c r="C298" s="45">
        <v>19963.266666666666</v>
      </c>
      <c r="D298" s="45">
        <v>78.666666666666671</v>
      </c>
      <c r="E298" s="45"/>
      <c r="F298" s="45">
        <v>5776.4300000000057</v>
      </c>
      <c r="G298" s="45">
        <v>621.31999999999994</v>
      </c>
      <c r="H298" s="45">
        <v>23938.233333333337</v>
      </c>
      <c r="I298" s="45">
        <v>45197.773333333331</v>
      </c>
      <c r="J298" s="45">
        <v>58857.528124999997</v>
      </c>
      <c r="K298" s="45">
        <v>24818.776041666668</v>
      </c>
      <c r="L298" s="45">
        <v>191671.4</v>
      </c>
      <c r="M298" s="45">
        <v>316994.90000000002</v>
      </c>
      <c r="N298" s="45">
        <v>2052.0666666666666</v>
      </c>
      <c r="O298" s="45">
        <v>20639.816666666666</v>
      </c>
      <c r="P298" s="45">
        <v>60077.397916666669</v>
      </c>
      <c r="Q298" s="45">
        <v>0</v>
      </c>
      <c r="R298" s="45">
        <v>567.69733333333329</v>
      </c>
      <c r="S298" s="45">
        <v>786031.90608333331</v>
      </c>
      <c r="U298" s="45">
        <v>273901.98333333334</v>
      </c>
      <c r="V298" s="45">
        <v>269745.34999999998</v>
      </c>
    </row>
    <row r="299" spans="1:22" ht="12">
      <c r="A299" s="44">
        <v>45566</v>
      </c>
      <c r="B299" s="45">
        <v>12177.387096774193</v>
      </c>
      <c r="C299" s="45">
        <v>19072.258064516129</v>
      </c>
      <c r="D299" s="45">
        <v>80.290322580645167</v>
      </c>
      <c r="E299" s="45"/>
      <c r="F299" s="45">
        <v>5680.4806451612931</v>
      </c>
      <c r="G299" s="45">
        <v>602.93548387096769</v>
      </c>
      <c r="H299" s="45">
        <v>24448.425806451614</v>
      </c>
      <c r="I299" s="45">
        <v>46982.312903225815</v>
      </c>
      <c r="J299" s="45">
        <v>61811.836693548386</v>
      </c>
      <c r="K299" s="45">
        <v>24797.644153225807</v>
      </c>
      <c r="L299" s="45">
        <v>198899.56451612903</v>
      </c>
      <c r="M299" s="45">
        <v>357247.25806451612</v>
      </c>
      <c r="N299" s="45">
        <v>1905.5483870967741</v>
      </c>
      <c r="O299" s="45">
        <v>20045.670967741942</v>
      </c>
      <c r="P299" s="45">
        <v>66868.183467741939</v>
      </c>
      <c r="Q299" s="45">
        <v>0</v>
      </c>
      <c r="R299" s="45">
        <v>567.69741935483864</v>
      </c>
      <c r="S299" s="45">
        <v>841187.49399193551</v>
      </c>
      <c r="U299" s="45">
        <v>278626.12903225806</v>
      </c>
      <c r="V299" s="45">
        <v>305441.70967741933</v>
      </c>
    </row>
    <row r="300" spans="1:22" ht="12">
      <c r="A300" s="44">
        <v>45597</v>
      </c>
      <c r="B300" s="45">
        <v>13877</v>
      </c>
      <c r="C300" s="45">
        <v>18423.066666666666</v>
      </c>
      <c r="D300" s="45"/>
      <c r="E300" s="45"/>
      <c r="F300" s="45">
        <v>5530.8499999999995</v>
      </c>
      <c r="G300" s="45">
        <v>596.03666666666663</v>
      </c>
      <c r="H300" s="45">
        <v>24528.633333333335</v>
      </c>
      <c r="I300" s="45">
        <v>46869.483333333323</v>
      </c>
      <c r="J300" s="45">
        <v>64273.272916666669</v>
      </c>
      <c r="K300" s="45">
        <v>24294.529166666667</v>
      </c>
      <c r="L300" s="45">
        <v>217903.51666666666</v>
      </c>
      <c r="M300" s="45">
        <v>344809.56666666665</v>
      </c>
      <c r="N300" s="45">
        <v>1950.5333333333333</v>
      </c>
      <c r="O300" s="45">
        <v>21518.550000000007</v>
      </c>
      <c r="P300" s="45">
        <v>68928.399999999994</v>
      </c>
      <c r="Q300" s="45">
        <v>0</v>
      </c>
      <c r="R300" s="45">
        <v>567.69733333333329</v>
      </c>
      <c r="S300" s="45">
        <v>854071.13608333329</v>
      </c>
      <c r="U300" s="45">
        <v>292165.5</v>
      </c>
      <c r="V300" s="45">
        <v>306429.66666666669</v>
      </c>
    </row>
    <row r="301" spans="1:22" ht="12">
      <c r="A301" s="44">
        <v>45627</v>
      </c>
      <c r="B301" s="45">
        <v>19247.419354838708</v>
      </c>
      <c r="C301" s="45">
        <v>19200.193548387098</v>
      </c>
      <c r="D301" s="45"/>
      <c r="E301" s="45"/>
      <c r="F301" s="45"/>
      <c r="G301" s="45">
        <v>586.17419354838717</v>
      </c>
      <c r="H301" s="45">
        <v>24198.483870967742</v>
      </c>
      <c r="I301" s="45">
        <v>47057.351612903229</v>
      </c>
      <c r="J301" s="45">
        <v>64646.050403225803</v>
      </c>
      <c r="K301" s="45">
        <v>24035.792842741936</v>
      </c>
      <c r="L301" s="45">
        <v>225978.80645161291</v>
      </c>
      <c r="M301" s="45">
        <v>347134.3548387097</v>
      </c>
      <c r="N301" s="45">
        <v>1876.5806451612902</v>
      </c>
      <c r="O301" s="45">
        <v>23949.622580645169</v>
      </c>
      <c r="P301" s="45">
        <v>67432.698588709682</v>
      </c>
      <c r="Q301" s="45">
        <v>0</v>
      </c>
      <c r="R301" s="45">
        <v>567.69741935483864</v>
      </c>
      <c r="S301" s="45">
        <v>865911.22635080654</v>
      </c>
      <c r="U301" s="45">
        <v>297465.51612903224</v>
      </c>
      <c r="V301" s="45">
        <v>310677.77419354836</v>
      </c>
    </row>
    <row r="302" spans="1:22" ht="12">
      <c r="A302" s="44">
        <v>45658</v>
      </c>
      <c r="B302" s="45">
        <v>16873.870967741936</v>
      </c>
      <c r="C302" s="45">
        <v>20417.064516129034</v>
      </c>
      <c r="D302" s="45"/>
      <c r="E302" s="45"/>
      <c r="F302" s="45"/>
      <c r="G302" s="45"/>
      <c r="H302" s="45"/>
      <c r="I302" s="45"/>
      <c r="J302" s="45">
        <v>62791.169354838712</v>
      </c>
      <c r="K302" s="45">
        <v>24627.686995967742</v>
      </c>
      <c r="L302" s="45">
        <v>227147.32258064515</v>
      </c>
      <c r="M302" s="45">
        <v>338414.90322580643</v>
      </c>
      <c r="N302" s="45">
        <v>1755.9677419354839</v>
      </c>
      <c r="O302" s="45">
        <v>23525.906451612907</v>
      </c>
      <c r="P302" s="45">
        <v>66121.169354838712</v>
      </c>
      <c r="Q302" s="45">
        <v>0</v>
      </c>
      <c r="R302" s="45"/>
      <c r="S302" s="45">
        <v>781675.0611895161</v>
      </c>
      <c r="U302" s="45">
        <v>288483.06451612903</v>
      </c>
      <c r="V302" s="45">
        <v>310739.19354838709</v>
      </c>
    </row>
    <row r="303" spans="1:22" ht="12">
      <c r="A303" s="44">
        <v>45689</v>
      </c>
      <c r="B303" s="45">
        <v>11854.5</v>
      </c>
      <c r="C303" s="45">
        <v>17185.035714285714</v>
      </c>
      <c r="D303" s="45"/>
      <c r="E303" s="45"/>
      <c r="F303" s="45"/>
      <c r="G303" s="45"/>
      <c r="H303" s="45"/>
      <c r="I303" s="45"/>
      <c r="J303" s="45">
        <v>63171.479910714283</v>
      </c>
      <c r="K303" s="45">
        <v>24287.392857142859</v>
      </c>
      <c r="L303" s="45">
        <v>213832.07142857142</v>
      </c>
      <c r="M303" s="45">
        <v>324509</v>
      </c>
      <c r="N303" s="45"/>
      <c r="O303" s="45"/>
      <c r="P303" s="45">
        <v>63161.416294642855</v>
      </c>
      <c r="Q303" s="45">
        <v>0</v>
      </c>
      <c r="R303" s="45"/>
      <c r="S303" s="45">
        <v>718000.89620535716</v>
      </c>
      <c r="U303" s="45">
        <v>263377.80357142858</v>
      </c>
      <c r="V303" s="45">
        <v>306664.82142857142</v>
      </c>
    </row>
    <row r="304" spans="1:22" ht="12">
      <c r="A304" s="44">
        <v>45717</v>
      </c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U304" s="45"/>
      <c r="V304" s="45"/>
    </row>
    <row r="305" spans="1:22" ht="12">
      <c r="A305" s="44">
        <v>45748</v>
      </c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U305" s="45"/>
      <c r="V305" s="45"/>
    </row>
    <row r="306" spans="1:22" ht="12">
      <c r="A306" s="44">
        <v>45778</v>
      </c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U306" s="45"/>
      <c r="V306" s="45"/>
    </row>
    <row r="307" spans="1:22" ht="12">
      <c r="A307" s="44">
        <v>45809</v>
      </c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U307" s="45"/>
      <c r="V307" s="45"/>
    </row>
    <row r="308" spans="1:22" ht="12">
      <c r="A308" s="44">
        <v>45839</v>
      </c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U308" s="45"/>
      <c r="V308" s="45"/>
    </row>
    <row r="309" spans="1:22" ht="12">
      <c r="A309" s="44">
        <v>45870</v>
      </c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U309" s="45"/>
      <c r="V309" s="45"/>
    </row>
    <row r="310" spans="1:22" ht="12">
      <c r="A310" s="44">
        <v>45901</v>
      </c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U310" s="45"/>
      <c r="V310" s="45"/>
    </row>
    <row r="311" spans="1:22" ht="12">
      <c r="A311" s="44">
        <v>45931</v>
      </c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U311" s="45"/>
      <c r="V311" s="45"/>
    </row>
    <row r="312" spans="1:22" ht="12">
      <c r="A312" s="44">
        <v>45962</v>
      </c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U312" s="45"/>
      <c r="V312" s="45"/>
    </row>
    <row r="313" spans="1:22" ht="12">
      <c r="A313" s="44">
        <v>45992</v>
      </c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U313" s="45"/>
      <c r="V313" s="45"/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31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F301" sqref="F301"/>
    </sheetView>
  </sheetViews>
  <sheetFormatPr baseColWidth="10" defaultColWidth="9.5" defaultRowHeight="11"/>
  <cols>
    <col min="1" max="1" width="9" style="42" bestFit="1" customWidth="1"/>
    <col min="2" max="2" width="9.75" bestFit="1" customWidth="1"/>
    <col min="3" max="3" width="9.25" bestFit="1" customWidth="1"/>
    <col min="4" max="4" width="7.25" bestFit="1" customWidth="1"/>
    <col min="5" max="5" width="4.25" customWidth="1"/>
    <col min="6" max="7" width="8.5" bestFit="1" customWidth="1"/>
    <col min="8" max="8" width="11.25" bestFit="1" customWidth="1"/>
    <col min="9" max="9" width="10" bestFit="1" customWidth="1"/>
    <col min="10" max="10" width="12" bestFit="1" customWidth="1"/>
    <col min="11" max="11" width="13.5" bestFit="1" customWidth="1"/>
    <col min="12" max="12" width="11.75" bestFit="1" customWidth="1"/>
    <col min="13" max="13" width="16" bestFit="1" customWidth="1"/>
    <col min="14" max="18" width="7.75" bestFit="1" customWidth="1"/>
    <col min="19" max="19" width="11.75" bestFit="1" customWidth="1"/>
    <col min="21" max="22" width="18.25" bestFit="1" customWidth="1"/>
    <col min="23" max="23" width="10.25" bestFit="1" customWidth="1"/>
    <col min="24" max="24" width="11.75" customWidth="1"/>
  </cols>
  <sheetData>
    <row r="1" spans="1:22" ht="12">
      <c r="A1" s="42" t="s">
        <v>119</v>
      </c>
      <c r="B1" s="43" t="s">
        <v>120</v>
      </c>
      <c r="C1" s="43" t="s">
        <v>121</v>
      </c>
      <c r="D1" s="43" t="s">
        <v>13</v>
      </c>
      <c r="E1" s="43" t="s">
        <v>17</v>
      </c>
      <c r="F1" s="43" t="s">
        <v>9</v>
      </c>
      <c r="G1" s="43" t="s">
        <v>11</v>
      </c>
      <c r="H1" s="43" t="s">
        <v>122</v>
      </c>
      <c r="I1" s="43" t="s">
        <v>123</v>
      </c>
      <c r="J1" s="43" t="s">
        <v>124</v>
      </c>
      <c r="K1" s="43" t="s">
        <v>125</v>
      </c>
      <c r="L1" s="43" t="s">
        <v>126</v>
      </c>
      <c r="M1" s="43" t="s">
        <v>127</v>
      </c>
      <c r="N1" s="43" t="s">
        <v>128</v>
      </c>
      <c r="O1" s="43" t="s">
        <v>129</v>
      </c>
      <c r="P1" s="43" t="s">
        <v>130</v>
      </c>
      <c r="Q1" s="43" t="s">
        <v>131</v>
      </c>
      <c r="R1" s="43" t="s">
        <v>132</v>
      </c>
      <c r="S1" s="43" t="s">
        <v>133</v>
      </c>
      <c r="U1" s="43" t="s">
        <v>134</v>
      </c>
      <c r="V1" s="43" t="s">
        <v>135</v>
      </c>
    </row>
    <row r="2" spans="1:22" ht="12">
      <c r="A2" s="44">
        <v>36526</v>
      </c>
      <c r="B2" s="37">
        <f>'HIST - cubic meters per day'!B2*6.2898</f>
        <v>153972.98517096773</v>
      </c>
      <c r="C2" s="37">
        <f>'HIST - cubic meters per day'!C2*6.2898</f>
        <v>0</v>
      </c>
      <c r="D2" s="37">
        <f>'HIST - cubic meters per day'!D2*6.2898</f>
        <v>3809.4900070451613</v>
      </c>
      <c r="E2" s="37"/>
      <c r="F2" s="37">
        <f>'HIST - cubic meters per day'!F2*6.2898</f>
        <v>10534.806309677419</v>
      </c>
      <c r="G2" s="37">
        <f>'HIST - cubic meters per day'!G2*6.2898</f>
        <v>26238.265914193547</v>
      </c>
      <c r="H2" s="37">
        <f>'HIST - cubic meters per day'!H2*6.2898</f>
        <v>93585.386378709663</v>
      </c>
      <c r="I2" s="37">
        <f>'HIST - cubic meters per day'!I2*6.2898</f>
        <v>306351.140827742</v>
      </c>
      <c r="J2" s="37">
        <f>'HIST - cubic meters per day'!J2*6.2898</f>
        <v>520407.98831999995</v>
      </c>
      <c r="K2" s="37">
        <f>'HIST - cubic meters per day'!K2*6.2898</f>
        <v>234957.00072580643</v>
      </c>
      <c r="L2" s="37">
        <f>'HIST - cubic meters per day'!L2*6.2898</f>
        <v>330832.32067741937</v>
      </c>
      <c r="M2" s="37">
        <f>'HIST - cubic meters per day'!M2*6.2898</f>
        <v>264111.33965806453</v>
      </c>
      <c r="N2" s="37">
        <f>'HIST - cubic meters per day'!N2*6.2898</f>
        <v>39796.596086620637</v>
      </c>
      <c r="O2" s="37">
        <f>'HIST - cubic meters per day'!O2*6.2898</f>
        <v>8992.7941127341928</v>
      </c>
      <c r="P2" s="37">
        <f>'HIST - cubic meters per day'!P2*6.2898</f>
        <v>152703.09484064515</v>
      </c>
      <c r="Q2" s="37">
        <f>'HIST - cubic meters per day'!Q2*6.2898</f>
        <v>99.005509935483857</v>
      </c>
      <c r="R2" s="37">
        <f>'HIST - cubic meters per day'!R2*6.2898</f>
        <v>628.98</v>
      </c>
      <c r="S2" s="46">
        <f>'HIST - cubic meters per day'!S2*6.2898</f>
        <v>2147021.1945395614</v>
      </c>
    </row>
    <row r="3" spans="1:22" ht="12">
      <c r="A3" s="44">
        <v>36557</v>
      </c>
      <c r="B3" s="37">
        <f>'HIST - cubic meters per day'!B3*6.2898</f>
        <v>141894.07074206896</v>
      </c>
      <c r="C3" s="37">
        <f>'HIST - cubic meters per day'!C3*6.2898</f>
        <v>0</v>
      </c>
      <c r="D3" s="37">
        <f>'HIST - cubic meters per day'!D3*6.2898</f>
        <v>3896.527412875862</v>
      </c>
      <c r="E3" s="37"/>
      <c r="F3" s="37">
        <f>'HIST - cubic meters per day'!F3*6.2898</f>
        <v>10778.071146206898</v>
      </c>
      <c r="G3" s="37">
        <f>'HIST - cubic meters per day'!G3*6.2898</f>
        <v>26402.736837931032</v>
      </c>
      <c r="H3" s="37">
        <f>'HIST - cubic meters per day'!H3*6.2898</f>
        <v>95294.395702758615</v>
      </c>
      <c r="I3" s="37">
        <f>'HIST - cubic meters per day'!I3*6.2898</f>
        <v>316537.30821103445</v>
      </c>
      <c r="J3" s="37">
        <f>'HIST - cubic meters per day'!J3*6.2898</f>
        <v>526172.89366551721</v>
      </c>
      <c r="K3" s="37">
        <f>'HIST - cubic meters per day'!K3*6.2898</f>
        <v>235972.14925862069</v>
      </c>
      <c r="L3" s="37">
        <f>'HIST - cubic meters per day'!L3*6.2898</f>
        <v>323960.05301379308</v>
      </c>
      <c r="M3" s="37">
        <f>'HIST - cubic meters per day'!M3*6.2898</f>
        <v>268215.94140021683</v>
      </c>
      <c r="N3" s="37">
        <f>'HIST - cubic meters per day'!N3*6.2898</f>
        <v>40950.79195188413</v>
      </c>
      <c r="O3" s="37">
        <f>'HIST - cubic meters per day'!O3*6.2898</f>
        <v>10039.618955702068</v>
      </c>
      <c r="P3" s="37">
        <f>'HIST - cubic meters per day'!P3*6.2898</f>
        <v>156095.61496137929</v>
      </c>
      <c r="Q3" s="37">
        <f>'HIST - cubic meters per day'!Q3*6.2898</f>
        <v>4109.150197862069</v>
      </c>
      <c r="R3" s="37">
        <f>'HIST - cubic meters per day'!R3*6.2898</f>
        <v>628.98</v>
      </c>
      <c r="S3" s="46">
        <f>'HIST - cubic meters per day'!S3*6.2898</f>
        <v>2160948.3034578511</v>
      </c>
    </row>
    <row r="4" spans="1:22" ht="12">
      <c r="A4" s="44">
        <v>36586</v>
      </c>
      <c r="B4" s="37">
        <f>'HIST - cubic meters per day'!B4*6.2898</f>
        <v>152561.02651935481</v>
      </c>
      <c r="C4" s="37">
        <f>'HIST - cubic meters per day'!C4*6.2898</f>
        <v>0</v>
      </c>
      <c r="D4" s="37">
        <f>'HIST - cubic meters per day'!D4*6.2898</f>
        <v>4156.947689399999</v>
      </c>
      <c r="E4" s="37"/>
      <c r="F4" s="37">
        <f>'HIST - cubic meters per day'!F4*6.2898</f>
        <v>11036.367135483872</v>
      </c>
      <c r="G4" s="37">
        <f>'HIST - cubic meters per day'!G4*6.2898</f>
        <v>26244.576003870963</v>
      </c>
      <c r="H4" s="37">
        <f>'HIST - cubic meters per day'!H4*6.2898</f>
        <v>95755.976069032258</v>
      </c>
      <c r="I4" s="37">
        <f>'HIST - cubic meters per day'!I4*6.2898</f>
        <v>319348.48499612906</v>
      </c>
      <c r="J4" s="37">
        <f>'HIST - cubic meters per day'!J4*6.2898</f>
        <v>521335.10483999999</v>
      </c>
      <c r="K4" s="37">
        <f>'HIST - cubic meters per day'!K4*6.2898</f>
        <v>236482.48012258063</v>
      </c>
      <c r="L4" s="37">
        <f>'HIST - cubic meters per day'!L4*6.2898</f>
        <v>233011.52500645161</v>
      </c>
      <c r="M4" s="37">
        <f>'HIST - cubic meters per day'!M4*6.2898</f>
        <v>269335.52580202895</v>
      </c>
      <c r="N4" s="37">
        <f>'HIST - cubic meters per day'!N4*6.2898</f>
        <v>41856.935768361283</v>
      </c>
      <c r="O4" s="37">
        <f>'HIST - cubic meters per day'!O4*6.2898</f>
        <v>9755.5195677677402</v>
      </c>
      <c r="P4" s="37">
        <f>'HIST - cubic meters per day'!P4*6.2898</f>
        <v>153089.81609225806</v>
      </c>
      <c r="Q4" s="37">
        <f>'HIST - cubic meters per day'!Q4*6.2898</f>
        <v>5771.0680201935475</v>
      </c>
      <c r="R4" s="37">
        <f>'HIST - cubic meters per day'!R4*6.2898</f>
        <v>628.98</v>
      </c>
      <c r="S4" s="46">
        <f>'HIST - cubic meters per day'!S4*6.2898</f>
        <v>2080370.3336329127</v>
      </c>
    </row>
    <row r="5" spans="1:22" ht="12">
      <c r="A5" s="44">
        <v>36617</v>
      </c>
      <c r="B5" s="37">
        <f>'HIST - cubic meters per day'!B5*6.2898</f>
        <v>140933.640694</v>
      </c>
      <c r="C5" s="37">
        <f>'HIST - cubic meters per day'!C5*6.2898</f>
        <v>0</v>
      </c>
      <c r="D5" s="37">
        <f>'HIST - cubic meters per day'!D5*6.2898</f>
        <v>3991.7498662799999</v>
      </c>
      <c r="E5" s="37"/>
      <c r="F5" s="37">
        <f>'HIST - cubic meters per day'!F5*6.2898</f>
        <v>10658.422521999999</v>
      </c>
      <c r="G5" s="37">
        <f>'HIST - cubic meters per day'!G5*6.2898</f>
        <v>26009.916415999996</v>
      </c>
      <c r="H5" s="37">
        <f>'HIST - cubic meters per day'!H5*6.2898</f>
        <v>93292.808554000003</v>
      </c>
      <c r="I5" s="37">
        <f>'HIST - cubic meters per day'!I5*6.2898</f>
        <v>308565.28095799999</v>
      </c>
      <c r="J5" s="37">
        <f>'HIST - cubic meters per day'!J5*6.2898</f>
        <v>521424.23130599997</v>
      </c>
      <c r="K5" s="37">
        <f>'HIST - cubic meters per day'!K5*6.2898</f>
        <v>235795.06246999998</v>
      </c>
      <c r="L5" s="37">
        <f>'HIST - cubic meters per day'!L5*6.2898</f>
        <v>307200.33146000002</v>
      </c>
      <c r="M5" s="37">
        <f>'HIST - cubic meters per day'!M5*6.2898</f>
        <v>282740.76688209659</v>
      </c>
      <c r="N5" s="37">
        <f>'HIST - cubic meters per day'!N5*6.2898</f>
        <v>43318.925388287993</v>
      </c>
      <c r="O5" s="37">
        <f>'HIST - cubic meters per day'!O5*6.2898</f>
        <v>10791.343439711998</v>
      </c>
      <c r="P5" s="37">
        <f>'HIST - cubic meters per day'!P5*6.2898</f>
        <v>147236.46057999998</v>
      </c>
      <c r="Q5" s="37">
        <f>'HIST - cubic meters per day'!Q5*6.2898</f>
        <v>7012.7873507999993</v>
      </c>
      <c r="R5" s="37">
        <f>'HIST - cubic meters per day'!R5*6.2898</f>
        <v>628.98</v>
      </c>
      <c r="S5" s="46">
        <f>'HIST - cubic meters per day'!S5*6.2898</f>
        <v>2139600.7078871764</v>
      </c>
    </row>
    <row r="6" spans="1:22" ht="12">
      <c r="A6" s="44">
        <v>36647</v>
      </c>
      <c r="B6" s="37">
        <f>'HIST - cubic meters per day'!B6*6.2898</f>
        <v>169385.91688451613</v>
      </c>
      <c r="C6" s="37">
        <f>'HIST - cubic meters per day'!C6*6.2898</f>
        <v>0</v>
      </c>
      <c r="D6" s="37">
        <f>'HIST - cubic meters per day'!D6*6.2898</f>
        <v>4238.0424865935483</v>
      </c>
      <c r="E6" s="37"/>
      <c r="F6" s="37">
        <f>'HIST - cubic meters per day'!F6*6.2898</f>
        <v>10456.346127096775</v>
      </c>
      <c r="G6" s="37">
        <f>'HIST - cubic meters per day'!G6*6.2898</f>
        <v>25065.035607096772</v>
      </c>
      <c r="H6" s="37">
        <f>'HIST - cubic meters per day'!H6*6.2898</f>
        <v>92225.977991612905</v>
      </c>
      <c r="I6" s="37">
        <f>'HIST - cubic meters per day'!I6*6.2898</f>
        <v>314715.74295096775</v>
      </c>
      <c r="J6" s="37">
        <f>'HIST - cubic meters per day'!J6*6.2898</f>
        <v>493623.118496129</v>
      </c>
      <c r="K6" s="37">
        <f>'HIST - cubic meters per day'!K6*6.2898</f>
        <v>233245.12006258065</v>
      </c>
      <c r="L6" s="37">
        <f>'HIST - cubic meters per day'!L6*6.2898</f>
        <v>350859.85546451615</v>
      </c>
      <c r="M6" s="37">
        <f>'HIST - cubic meters per day'!M6*6.2898</f>
        <v>285701.58540202893</v>
      </c>
      <c r="N6" s="37">
        <f>'HIST - cubic meters per day'!N6*6.2898</f>
        <v>43024.573570801927</v>
      </c>
      <c r="O6" s="37">
        <f>'HIST - cubic meters per day'!O6*6.2898</f>
        <v>11424.317799520644</v>
      </c>
      <c r="P6" s="37">
        <f>'HIST - cubic meters per day'!P6*6.2898</f>
        <v>144220.75171935483</v>
      </c>
      <c r="Q6" s="37">
        <f>'HIST - cubic meters per day'!Q6*6.2898</f>
        <v>6672.9563552903228</v>
      </c>
      <c r="R6" s="37">
        <f>'HIST - cubic meters per day'!R6*6.2898</f>
        <v>628.98</v>
      </c>
      <c r="S6" s="46">
        <f>'HIST - cubic meters per day'!S6*6.2898</f>
        <v>2185488.3209181065</v>
      </c>
    </row>
    <row r="7" spans="1:22" ht="12">
      <c r="A7" s="44">
        <v>36678</v>
      </c>
      <c r="B7" s="37">
        <f>'HIST - cubic meters per day'!B7*6.2898</f>
        <v>141590.88286199997</v>
      </c>
      <c r="C7" s="37">
        <f>'HIST - cubic meters per day'!C7*6.2898</f>
        <v>0</v>
      </c>
      <c r="D7" s="37">
        <f>'HIST - cubic meters per day'!D7*6.2898</f>
        <v>4219.3244746399996</v>
      </c>
      <c r="E7" s="37"/>
      <c r="F7" s="37">
        <f>'HIST - cubic meters per day'!F7*6.2898</f>
        <v>10367.540238</v>
      </c>
      <c r="G7" s="37">
        <f>'HIST - cubic meters per day'!G7*6.2898</f>
        <v>20762.566901999999</v>
      </c>
      <c r="H7" s="37">
        <f>'HIST - cubic meters per day'!H7*6.2898</f>
        <v>93957.871039999998</v>
      </c>
      <c r="I7" s="37">
        <f>'HIST - cubic meters per day'!I7*6.2898</f>
        <v>319420.05007</v>
      </c>
      <c r="J7" s="37">
        <f>'HIST - cubic meters per day'!J7*6.2898</f>
        <v>505684.42612599995</v>
      </c>
      <c r="K7" s="37">
        <f>'HIST - cubic meters per day'!K7*6.2898</f>
        <v>232103.28532599998</v>
      </c>
      <c r="L7" s="37">
        <f>'HIST - cubic meters per day'!L7*6.2898</f>
        <v>358053.78378</v>
      </c>
      <c r="M7" s="37">
        <f>'HIST - cubic meters per day'!M7*6.2898</f>
        <v>293167.57800209656</v>
      </c>
      <c r="N7" s="37">
        <f>'HIST - cubic meters per day'!N7*6.2898</f>
        <v>42269.369860343999</v>
      </c>
      <c r="O7" s="37">
        <f>'HIST - cubic meters per day'!O7*6.2898</f>
        <v>11249.406175655999</v>
      </c>
      <c r="P7" s="37">
        <f>'HIST - cubic meters per day'!P7*6.2898</f>
        <v>141483.05472400002</v>
      </c>
      <c r="Q7" s="37">
        <f>'HIST - cubic meters per day'!Q7*6.2898</f>
        <v>7090.797643599999</v>
      </c>
      <c r="R7" s="37">
        <f>'HIST - cubic meters per day'!R7*6.2898</f>
        <v>628.98</v>
      </c>
      <c r="S7" s="46">
        <f>'HIST - cubic meters per day'!S7*6.2898</f>
        <v>2182048.9172243369</v>
      </c>
    </row>
    <row r="8" spans="1:22" ht="12">
      <c r="A8" s="44">
        <v>36708</v>
      </c>
      <c r="B8" s="37">
        <f>'HIST - cubic meters per day'!B8*6.2898</f>
        <v>148902.33101806449</v>
      </c>
      <c r="C8" s="37">
        <f>'HIST - cubic meters per day'!C8*6.2898</f>
        <v>0</v>
      </c>
      <c r="D8" s="37">
        <f>'HIST - cubic meters per day'!D8*6.2898</f>
        <v>3962.8580554838713</v>
      </c>
      <c r="E8" s="37"/>
      <c r="F8" s="37">
        <f>'HIST - cubic meters per day'!F8*6.2898</f>
        <v>10266.313008387095</v>
      </c>
      <c r="G8" s="37">
        <f>'HIST - cubic meters per day'!G8*6.2898</f>
        <v>24824.156556774189</v>
      </c>
      <c r="H8" s="37">
        <f>'HIST - cubic meters per day'!H8*6.2898</f>
        <v>95295.948212903226</v>
      </c>
      <c r="I8" s="37">
        <f>'HIST - cubic meters per day'!I8*6.2898</f>
        <v>322496.28641999996</v>
      </c>
      <c r="J8" s="37">
        <f>'HIST - cubic meters per day'!J8*6.2898</f>
        <v>506737.69642064511</v>
      </c>
      <c r="K8" s="37">
        <f>'HIST - cubic meters per day'!K8*6.2898</f>
        <v>233834.59606064516</v>
      </c>
      <c r="L8" s="37">
        <f>'HIST - cubic meters per day'!L8*6.2898</f>
        <v>309369.29121290316</v>
      </c>
      <c r="M8" s="37">
        <f>'HIST - cubic meters per day'!M8*6.2898</f>
        <v>288079.12980202894</v>
      </c>
      <c r="N8" s="37">
        <f>'HIST - cubic meters per day'!N8*6.2898</f>
        <v>42892.583578658705</v>
      </c>
      <c r="O8" s="37">
        <f>'HIST - cubic meters per day'!O8*6.2898</f>
        <v>11233.64105166387</v>
      </c>
      <c r="P8" s="37">
        <f>'HIST - cubic meters per day'!P8*6.2898</f>
        <v>144625.69310129032</v>
      </c>
      <c r="Q8" s="37">
        <f>'HIST - cubic meters per day'!Q8*6.2898</f>
        <v>7713.6970978064501</v>
      </c>
      <c r="R8" s="37">
        <f>'HIST - cubic meters per day'!R8*6.2898</f>
        <v>628.98</v>
      </c>
      <c r="S8" s="46">
        <f>'HIST - cubic meters per day'!S8*6.2898</f>
        <v>2150863.2015972547</v>
      </c>
    </row>
    <row r="9" spans="1:22" ht="12">
      <c r="A9" s="44">
        <v>36739</v>
      </c>
      <c r="B9" s="37">
        <f>'HIST - cubic meters per day'!B9*6.2898</f>
        <v>94430.735498709677</v>
      </c>
      <c r="C9" s="37">
        <f>'HIST - cubic meters per day'!C9*6.2898</f>
        <v>0</v>
      </c>
      <c r="D9" s="37">
        <f>'HIST - cubic meters per day'!D9*6.2898</f>
        <v>4103.5564177548385</v>
      </c>
      <c r="E9" s="37"/>
      <c r="F9" s="37">
        <f>'HIST - cubic meters per day'!F9*6.2898</f>
        <v>10191.971630322581</v>
      </c>
      <c r="G9" s="37">
        <f>'HIST - cubic meters per day'!G9*6.2898</f>
        <v>23427.618059999997</v>
      </c>
      <c r="H9" s="37">
        <f>'HIST - cubic meters per day'!H9*6.2898</f>
        <v>94582.258809677413</v>
      </c>
      <c r="I9" s="37">
        <f>'HIST - cubic meters per day'!I9*6.2898</f>
        <v>326442.87215419352</v>
      </c>
      <c r="J9" s="37">
        <f>'HIST - cubic meters per day'!J9*6.2898</f>
        <v>508319.5811206451</v>
      </c>
      <c r="K9" s="37">
        <f>'HIST - cubic meters per day'!K9*6.2898</f>
        <v>238994.93058774192</v>
      </c>
      <c r="L9" s="37">
        <f>'HIST - cubic meters per day'!L9*6.2898</f>
        <v>338482.13775483868</v>
      </c>
      <c r="M9" s="37">
        <f>'HIST - cubic meters per day'!M9*6.2898</f>
        <v>335837.17540645163</v>
      </c>
      <c r="N9" s="37">
        <f>'HIST - cubic meters per day'!N9*6.2898</f>
        <v>36985.248563190959</v>
      </c>
      <c r="O9" s="37">
        <f>'HIST - cubic meters per day'!O9*6.2898</f>
        <v>10785.924464550968</v>
      </c>
      <c r="P9" s="37">
        <f>'HIST - cubic meters per day'!P9*6.2898</f>
        <v>144778.49466193546</v>
      </c>
      <c r="Q9" s="37">
        <f>'HIST - cubic meters per day'!Q9*6.2898</f>
        <v>7577.6913321290322</v>
      </c>
      <c r="R9" s="37">
        <f>'HIST - cubic meters per day'!R9*6.2898</f>
        <v>628.98</v>
      </c>
      <c r="S9" s="46">
        <f>'HIST - cubic meters per day'!S9*6.2898</f>
        <v>2175569.1764621418</v>
      </c>
    </row>
    <row r="10" spans="1:22" ht="12">
      <c r="A10" s="44">
        <v>36770</v>
      </c>
      <c r="B10" s="37">
        <f>'HIST - cubic meters per day'!B10*6.2898</f>
        <v>155359.75824599998</v>
      </c>
      <c r="C10" s="37">
        <f>'HIST - cubic meters per day'!C10*6.2898</f>
        <v>0</v>
      </c>
      <c r="D10" s="37">
        <f>'HIST - cubic meters per day'!D10*6.2898</f>
        <v>4235.2049616800005</v>
      </c>
      <c r="E10" s="37"/>
      <c r="F10" s="37">
        <f>'HIST - cubic meters per day'!F10*6.2898</f>
        <v>10501.512977999999</v>
      </c>
      <c r="G10" s="37">
        <f>'HIST - cubic meters per day'!G10*6.2898</f>
        <v>23899.961073999999</v>
      </c>
      <c r="H10" s="37">
        <f>'HIST - cubic meters per day'!H10*6.2898</f>
        <v>93839.601834000001</v>
      </c>
      <c r="I10" s="37">
        <f>'HIST - cubic meters per day'!I10*6.2898</f>
        <v>327408.43152599997</v>
      </c>
      <c r="J10" s="37">
        <f>'HIST - cubic meters per day'!J10*6.2898</f>
        <v>501456.25483799994</v>
      </c>
      <c r="K10" s="37">
        <f>'HIST - cubic meters per day'!K10*6.2898</f>
        <v>241781.61024599997</v>
      </c>
      <c r="L10" s="37">
        <f>'HIST - cubic meters per day'!L10*6.2898</f>
        <v>320849.19746</v>
      </c>
      <c r="M10" s="37">
        <f>'HIST - cubic meters per day'!M10*6.2898</f>
        <v>317514.76481999998</v>
      </c>
      <c r="N10" s="37">
        <f>'HIST - cubic meters per day'!N10*6.2898</f>
        <v>40453.669980151994</v>
      </c>
      <c r="O10" s="37">
        <f>'HIST - cubic meters per day'!O10*6.2898</f>
        <v>11182.128629847999</v>
      </c>
      <c r="P10" s="37">
        <f>'HIST - cubic meters per day'!P10*6.2898</f>
        <v>131746.73784799999</v>
      </c>
      <c r="Q10" s="37">
        <f>'HIST - cubic meters per day'!Q10*6.2898</f>
        <v>7282.1417459999993</v>
      </c>
      <c r="R10" s="37">
        <f>'HIST - cubic meters per day'!R10*6.2898</f>
        <v>628.98</v>
      </c>
      <c r="S10" s="46">
        <f>'HIST - cubic meters per day'!S10*6.2898</f>
        <v>2188139.9561876799</v>
      </c>
    </row>
    <row r="11" spans="1:22" ht="12">
      <c r="A11" s="44">
        <v>36800</v>
      </c>
      <c r="B11" s="37">
        <f>'HIST - cubic meters per day'!B11*6.2898</f>
        <v>153293.74764000002</v>
      </c>
      <c r="C11" s="37">
        <f>'HIST - cubic meters per day'!C11*6.2898</f>
        <v>0</v>
      </c>
      <c r="D11" s="37">
        <f>'HIST - cubic meters per day'!D11*6.2898</f>
        <v>3765.0978160258064</v>
      </c>
      <c r="E11" s="37"/>
      <c r="F11" s="37">
        <f>'HIST - cubic meters per day'!F11*6.2898</f>
        <v>11146.174869677418</v>
      </c>
      <c r="G11" s="37">
        <f>'HIST - cubic meters per day'!G11*6.2898</f>
        <v>23985.888534193546</v>
      </c>
      <c r="H11" s="37">
        <f>'HIST - cubic meters per day'!H11*6.2898</f>
        <v>94007.553696774194</v>
      </c>
      <c r="I11" s="37">
        <f>'HIST - cubic meters per day'!I11*6.2898</f>
        <v>336037.19104645163</v>
      </c>
      <c r="J11" s="37">
        <f>'HIST - cubic meters per day'!J11*6.2898</f>
        <v>507002.90279419353</v>
      </c>
      <c r="K11" s="37">
        <f>'HIST - cubic meters per day'!K11*6.2898</f>
        <v>244898.6991851613</v>
      </c>
      <c r="L11" s="37">
        <f>'HIST - cubic meters per day'!L11*6.2898</f>
        <v>255225.67832903226</v>
      </c>
      <c r="M11" s="37">
        <f>'HIST - cubic meters per day'!M11*6.2898</f>
        <v>298801.61562580644</v>
      </c>
      <c r="N11" s="37">
        <f>'HIST - cubic meters per day'!N11*6.2898</f>
        <v>43184.822437254188</v>
      </c>
      <c r="O11" s="37">
        <f>'HIST - cubic meters per day'!O11*6.2898</f>
        <v>11251.793678229678</v>
      </c>
      <c r="P11" s="37">
        <f>'HIST - cubic meters per day'!P11*6.2898</f>
        <v>140191.7898948387</v>
      </c>
      <c r="Q11" s="37">
        <f>'HIST - cubic meters per day'!Q11*6.2898</f>
        <v>7313.7814689677416</v>
      </c>
      <c r="R11" s="37">
        <f>'HIST - cubic meters per day'!R11*6.2898</f>
        <v>628.98</v>
      </c>
      <c r="S11" s="46">
        <f>'HIST - cubic meters per day'!S11*6.2898</f>
        <v>2130735.7170166061</v>
      </c>
    </row>
    <row r="12" spans="1:22" ht="12">
      <c r="A12" s="44">
        <v>36831</v>
      </c>
      <c r="B12" s="37">
        <f>'HIST - cubic meters per day'!B12*6.2898</f>
        <v>134408.707004</v>
      </c>
      <c r="C12" s="37">
        <f>'HIST - cubic meters per day'!C12*6.2898</f>
        <v>0</v>
      </c>
      <c r="D12" s="37">
        <f>'HIST - cubic meters per day'!D12*6.2898</f>
        <v>3728.1409937199996</v>
      </c>
      <c r="E12" s="37"/>
      <c r="F12" s="37">
        <f>'HIST - cubic meters per day'!F12*6.2898</f>
        <v>11225.489924</v>
      </c>
      <c r="G12" s="37">
        <f>'HIST - cubic meters per day'!G12*6.2898</f>
        <v>24397.442321999999</v>
      </c>
      <c r="H12" s="37">
        <f>'HIST - cubic meters per day'!H12*6.2898</f>
        <v>92610.952301999991</v>
      </c>
      <c r="I12" s="37">
        <f>'HIST - cubic meters per day'!I12*6.2898</f>
        <v>335637.62845799996</v>
      </c>
      <c r="J12" s="37">
        <f>'HIST - cubic meters per day'!J12*6.2898</f>
        <v>507334.11486999999</v>
      </c>
      <c r="K12" s="37">
        <f>'HIST - cubic meters per day'!K12*6.2898</f>
        <v>242347.35678999999</v>
      </c>
      <c r="L12" s="37">
        <f>'HIST - cubic meters per day'!L12*6.2898</f>
        <v>323394.88917999994</v>
      </c>
      <c r="M12" s="37">
        <f>'HIST - cubic meters per day'!M12*6.2898</f>
        <v>312653.37840209657</v>
      </c>
      <c r="N12" s="37">
        <f>'HIST - cubic meters per day'!N12*6.2898</f>
        <v>46404.493956479986</v>
      </c>
      <c r="O12" s="37">
        <f>'HIST - cubic meters per day'!O12*6.2898</f>
        <v>11447.828483519997</v>
      </c>
      <c r="P12" s="37">
        <f>'HIST - cubic meters per day'!P12*6.2898</f>
        <v>144488.82434800002</v>
      </c>
      <c r="Q12" s="37">
        <f>'HIST - cubic meters per day'!Q12*6.2898</f>
        <v>8104.4366523999997</v>
      </c>
      <c r="R12" s="37">
        <f>'HIST - cubic meters per day'!R12*6.2898</f>
        <v>628.98</v>
      </c>
      <c r="S12" s="46">
        <f>'HIST - cubic meters per day'!S12*6.2898</f>
        <v>2198812.6636862168</v>
      </c>
    </row>
    <row r="13" spans="1:22" ht="12">
      <c r="A13" s="44">
        <v>36861</v>
      </c>
      <c r="B13" s="37">
        <f>'HIST - cubic meters per day'!B13*6.2898</f>
        <v>144052.95608709677</v>
      </c>
      <c r="C13" s="37">
        <f>'HIST - cubic meters per day'!C13*6.2898</f>
        <v>0</v>
      </c>
      <c r="D13" s="37">
        <f>'HIST - cubic meters per day'!D13*6.2898</f>
        <v>3577.8817161290322</v>
      </c>
      <c r="E13" s="37"/>
      <c r="F13" s="37">
        <f>'HIST - cubic meters per day'!F13*6.2898</f>
        <v>10927.208670967741</v>
      </c>
      <c r="G13" s="37">
        <f>'HIST - cubic meters per day'!G13*6.2898</f>
        <v>24521.536018064515</v>
      </c>
      <c r="H13" s="37">
        <f>'HIST - cubic meters per day'!H13*6.2898</f>
        <v>92501.937894193557</v>
      </c>
      <c r="I13" s="37">
        <f>'HIST - cubic meters per day'!I13*6.2898</f>
        <v>335230.31115483871</v>
      </c>
      <c r="J13" s="37">
        <f>'HIST - cubic meters per day'!J13*6.2898</f>
        <v>502407.37201741931</v>
      </c>
      <c r="K13" s="37">
        <f>'HIST - cubic meters per day'!K13*6.2898</f>
        <v>240030.02877096771</v>
      </c>
      <c r="L13" s="37">
        <f>'HIST - cubic meters per day'!L13*6.2898</f>
        <v>327146.29498064512</v>
      </c>
      <c r="M13" s="37">
        <f>'HIST - cubic meters per day'!M13*6.2898</f>
        <v>334220.08811612899</v>
      </c>
      <c r="N13" s="37">
        <f>'HIST - cubic meters per day'!N13*6.2898</f>
        <v>42016.558718554836</v>
      </c>
      <c r="O13" s="37">
        <f>'HIST - cubic meters per day'!O13*6.2898</f>
        <v>10926.432793703225</v>
      </c>
      <c r="P13" s="37">
        <f>'HIST - cubic meters per day'!P13*6.2898</f>
        <v>132566.76680322579</v>
      </c>
      <c r="Q13" s="37">
        <f>'HIST - cubic meters per day'!Q13*6.2898</f>
        <v>7554.7984890967746</v>
      </c>
      <c r="R13" s="37">
        <f>'HIST - cubic meters per day'!R13*6.2898</f>
        <v>628.98</v>
      </c>
      <c r="S13" s="46">
        <f>'HIST - cubic meters per day'!S13*6.2898</f>
        <v>2208309.1522310316</v>
      </c>
    </row>
    <row r="14" spans="1:22" ht="12">
      <c r="A14" s="44">
        <v>36892</v>
      </c>
      <c r="B14" s="37">
        <f>'HIST - cubic meters per day'!B14*6.2898</f>
        <v>132454.1793832258</v>
      </c>
      <c r="C14" s="37">
        <f>'HIST - cubic meters per day'!C14*6.2898</f>
        <v>0</v>
      </c>
      <c r="D14" s="37">
        <f>'HIST - cubic meters per day'!D14*6.2898</f>
        <v>3926.4904318838708</v>
      </c>
      <c r="E14" s="37"/>
      <c r="F14" s="37">
        <f>'HIST - cubic meters per day'!F14*6.2898</f>
        <v>11106.143336129031</v>
      </c>
      <c r="G14" s="37">
        <f>'HIST - cubic meters per day'!G14*6.2898</f>
        <v>24620.509064516129</v>
      </c>
      <c r="H14" s="37">
        <f>'HIST - cubic meters per day'!H14*6.2898</f>
        <v>93501.285665806441</v>
      </c>
      <c r="I14" s="37">
        <f>'HIST - cubic meters per day'!I14*6.2898</f>
        <v>333018.83776451607</v>
      </c>
      <c r="J14" s="37">
        <f>'HIST - cubic meters per day'!J14*6.2898</f>
        <v>502088.35741935484</v>
      </c>
      <c r="K14" s="37">
        <f>'HIST - cubic meters per day'!K14*6.2898</f>
        <v>243313.8116129032</v>
      </c>
      <c r="L14" s="37">
        <f>'HIST - cubic meters per day'!L14*6.2898</f>
        <v>329728.35932903225</v>
      </c>
      <c r="M14" s="37">
        <f>'HIST - cubic meters per day'!M14*6.2898</f>
        <v>307379.27965161286</v>
      </c>
      <c r="N14" s="37">
        <f>'HIST - cubic meters per day'!N14*6.2898</f>
        <v>45884.062432134189</v>
      </c>
      <c r="O14" s="37">
        <f>'HIST - cubic meters per day'!O14*6.2898</f>
        <v>11816.939593672258</v>
      </c>
      <c r="P14" s="37">
        <f>'HIST - cubic meters per day'!P14*6.2898</f>
        <v>147932.03806451612</v>
      </c>
      <c r="Q14" s="37">
        <f>'HIST - cubic meters per day'!Q14*6.2898</f>
        <v>7720.5286321935482</v>
      </c>
      <c r="R14" s="37">
        <f>'HIST - cubic meters per day'!R14*6.2898</f>
        <v>628.98</v>
      </c>
      <c r="S14" s="46">
        <f>'HIST - cubic meters per day'!S14*6.2898</f>
        <v>2195119.8023814973</v>
      </c>
    </row>
    <row r="15" spans="1:22" ht="12">
      <c r="A15" s="44">
        <v>36923</v>
      </c>
      <c r="B15" s="37">
        <f>'HIST - cubic meters per day'!B15*6.2898</f>
        <v>146105.6968092857</v>
      </c>
      <c r="C15" s="37">
        <f>'HIST - cubic meters per day'!C15*6.2898</f>
        <v>0</v>
      </c>
      <c r="D15" s="37">
        <f>'HIST - cubic meters per day'!D15*6.2898</f>
        <v>4037.8132615071427</v>
      </c>
      <c r="E15" s="37"/>
      <c r="F15" s="37">
        <f>'HIST - cubic meters per day'!F15*6.2898</f>
        <v>11041.182310714285</v>
      </c>
      <c r="G15" s="37">
        <f>'HIST - cubic meters per day'!G15*6.2898</f>
        <v>25592.859246428568</v>
      </c>
      <c r="H15" s="37">
        <f>'HIST - cubic meters per day'!H15*6.2898</f>
        <v>93728.847441428574</v>
      </c>
      <c r="I15" s="37">
        <f>'HIST - cubic meters per day'!I15*6.2898</f>
        <v>333018.89718428568</v>
      </c>
      <c r="J15" s="37">
        <f>'HIST - cubic meters per day'!J15*6.2898</f>
        <v>496781.88214285712</v>
      </c>
      <c r="K15" s="37">
        <f>'HIST - cubic meters per day'!K15*6.2898</f>
        <v>241820.34642857141</v>
      </c>
      <c r="L15" s="37">
        <f>'HIST - cubic meters per day'!L15*6.2898</f>
        <v>360383.30106428574</v>
      </c>
      <c r="M15" s="37">
        <f>'HIST - cubic meters per day'!M15*6.2898</f>
        <v>295999.11117857142</v>
      </c>
      <c r="N15" s="37">
        <f>'HIST - cubic meters per day'!N15*6.2898</f>
        <v>46125.173912305712</v>
      </c>
      <c r="O15" s="37">
        <f>'HIST - cubic meters per day'!O15*6.2898</f>
        <v>11804.041332694285</v>
      </c>
      <c r="P15" s="37">
        <f>'HIST - cubic meters per day'!P15*6.2898</f>
        <v>147271.17428571428</v>
      </c>
      <c r="Q15" s="37">
        <f>'HIST - cubic meters per day'!Q15*6.2898</f>
        <v>8407.7463831428558</v>
      </c>
      <c r="R15" s="37">
        <f>'HIST - cubic meters per day'!R15*6.2898</f>
        <v>628.98</v>
      </c>
      <c r="S15" s="46">
        <f>'HIST - cubic meters per day'!S15*6.2898</f>
        <v>2222747.0529817929</v>
      </c>
    </row>
    <row r="16" spans="1:22" ht="12">
      <c r="A16" s="44">
        <v>36951</v>
      </c>
      <c r="B16" s="37">
        <f>'HIST - cubic meters per day'!B16*6.2898</f>
        <v>140558.32291741934</v>
      </c>
      <c r="C16" s="37">
        <f>'HIST - cubic meters per day'!C16*6.2898</f>
        <v>0</v>
      </c>
      <c r="D16" s="37">
        <f>'HIST - cubic meters per day'!D16*6.2898</f>
        <v>4313.0988728903221</v>
      </c>
      <c r="E16" s="37"/>
      <c r="F16" s="37">
        <f>'HIST - cubic meters per day'!F16*6.2898</f>
        <v>11251.43771612903</v>
      </c>
      <c r="G16" s="37">
        <f>'HIST - cubic meters per day'!G16*6.2898</f>
        <v>24552.640093548383</v>
      </c>
      <c r="H16" s="37">
        <f>'HIST - cubic meters per day'!H16*6.2898</f>
        <v>94449.503450322576</v>
      </c>
      <c r="I16" s="37">
        <f>'HIST - cubic meters per day'!I16*6.2898</f>
        <v>331749.92133870965</v>
      </c>
      <c r="J16" s="37">
        <f>'HIST - cubic meters per day'!J16*6.2898</f>
        <v>499917.36193548382</v>
      </c>
      <c r="K16" s="37">
        <f>'HIST - cubic meters per day'!K16*6.2898</f>
        <v>242847.14903225805</v>
      </c>
      <c r="L16" s="37">
        <f>'HIST - cubic meters per day'!L16*6.2898</f>
        <v>358732.25030322577</v>
      </c>
      <c r="M16" s="37">
        <f>'HIST - cubic meters per day'!M16*6.2898</f>
        <v>310711.45337419352</v>
      </c>
      <c r="N16" s="37">
        <f>'HIST - cubic meters per day'!N16*6.2898</f>
        <v>47271.338447690316</v>
      </c>
      <c r="O16" s="37">
        <f>'HIST - cubic meters per day'!O16*6.2898</f>
        <v>11620.911118761289</v>
      </c>
      <c r="P16" s="37">
        <f>'HIST - cubic meters per day'!P16*6.2898</f>
        <v>139978.48451612904</v>
      </c>
      <c r="Q16" s="37">
        <f>'HIST - cubic meters per day'!Q16*6.2898</f>
        <v>8958.5499661935482</v>
      </c>
      <c r="R16" s="37">
        <f>'HIST - cubic meters per day'!R16*6.2898</f>
        <v>628.98</v>
      </c>
      <c r="S16" s="46">
        <f>'HIST - cubic meters per day'!S16*6.2898</f>
        <v>2227541.4030829547</v>
      </c>
    </row>
    <row r="17" spans="1:19" ht="12">
      <c r="A17" s="44">
        <v>36982</v>
      </c>
      <c r="B17" s="37">
        <f>'HIST - cubic meters per day'!B17*6.2898</f>
        <v>140356.88699999999</v>
      </c>
      <c r="C17" s="37">
        <f>'HIST - cubic meters per day'!C17*6.2898</f>
        <v>0</v>
      </c>
      <c r="D17" s="37">
        <f>'HIST - cubic meters per day'!D17*6.2898</f>
        <v>4019.8254368799999</v>
      </c>
      <c r="E17" s="37"/>
      <c r="F17" s="37">
        <f>'HIST - cubic meters per day'!F17*6.2898</f>
        <v>10788.139164</v>
      </c>
      <c r="G17" s="37">
        <f>'HIST - cubic meters per day'!G17*6.2898</f>
        <v>25001.053461999996</v>
      </c>
      <c r="H17" s="37">
        <f>'HIST - cubic meters per day'!H17*6.2898</f>
        <v>89375.227589999995</v>
      </c>
      <c r="I17" s="37">
        <f>'HIST - cubic meters per day'!I17*6.2898</f>
        <v>320769.023476</v>
      </c>
      <c r="J17" s="37">
        <f>'HIST - cubic meters per day'!J17*6.2898</f>
        <v>494776.63399999996</v>
      </c>
      <c r="K17" s="37">
        <f>'HIST - cubic meters per day'!K17*6.2898</f>
        <v>238760.80799999999</v>
      </c>
      <c r="L17" s="37">
        <f>'HIST - cubic meters per day'!L17*6.2898</f>
        <v>301808.50524000003</v>
      </c>
      <c r="M17" s="37">
        <f>'HIST - cubic meters per day'!M17*6.2898</f>
        <v>299860.13485999999</v>
      </c>
      <c r="N17" s="37">
        <f>'HIST - cubic meters per day'!N17*6.2898</f>
        <v>46007.461653120001</v>
      </c>
      <c r="O17" s="37">
        <f>'HIST - cubic meters per day'!O17*6.2898</f>
        <v>11642.224396879999</v>
      </c>
      <c r="P17" s="37">
        <f>'HIST - cubic meters per day'!P17*6.2898</f>
        <v>130471.41799999999</v>
      </c>
      <c r="Q17" s="37">
        <f>'HIST - cubic meters per day'!Q17*6.2898</f>
        <v>8418.2200981999995</v>
      </c>
      <c r="R17" s="37">
        <f>'HIST - cubic meters per day'!R17*6.2898</f>
        <v>628.98</v>
      </c>
      <c r="S17" s="46">
        <f>'HIST - cubic meters per day'!S17*6.2898</f>
        <v>2122684.5423770798</v>
      </c>
    </row>
    <row r="18" spans="1:19" ht="12">
      <c r="A18" s="44">
        <v>37012</v>
      </c>
      <c r="B18" s="37">
        <f>'HIST - cubic meters per day'!B18*6.2898</f>
        <v>142463.23957161291</v>
      </c>
      <c r="C18" s="37">
        <f>'HIST - cubic meters per day'!C18*6.2898</f>
        <v>0</v>
      </c>
      <c r="D18" s="37">
        <f>'HIST - cubic meters per day'!D18*6.2898</f>
        <v>4452.3181176774187</v>
      </c>
      <c r="E18" s="37"/>
      <c r="F18" s="37">
        <f>'HIST - cubic meters per day'!F18*6.2898</f>
        <v>10613.286781935483</v>
      </c>
      <c r="G18" s="37">
        <f>'HIST - cubic meters per day'!G18*6.2898</f>
        <v>24595.512181935483</v>
      </c>
      <c r="H18" s="37">
        <f>'HIST - cubic meters per day'!H18*6.2898</f>
        <v>89690.052369677418</v>
      </c>
      <c r="I18" s="37">
        <f>'HIST - cubic meters per day'!I18*6.2898</f>
        <v>326732.89280322578</v>
      </c>
      <c r="J18" s="37">
        <f>'HIST - cubic meters per day'!J18*6.2898</f>
        <v>479587.10516129032</v>
      </c>
      <c r="K18" s="37">
        <f>'HIST - cubic meters per day'!K18*6.2898</f>
        <v>239458.77290322579</v>
      </c>
      <c r="L18" s="37">
        <f>'HIST - cubic meters per day'!L18*6.2898</f>
        <v>358061.67646451615</v>
      </c>
      <c r="M18" s="37">
        <f>'HIST - cubic meters per day'!M18*6.2898</f>
        <v>317476.64051612897</v>
      </c>
      <c r="N18" s="37">
        <f>'HIST - cubic meters per day'!N18*6.2898</f>
        <v>44850.86727862258</v>
      </c>
      <c r="O18" s="37">
        <f>'HIST - cubic meters per day'!O18*6.2898</f>
        <v>12526.859316861288</v>
      </c>
      <c r="P18" s="37">
        <f>'HIST - cubic meters per day'!P18*6.2898</f>
        <v>151543.60064516126</v>
      </c>
      <c r="Q18" s="37">
        <f>'HIST - cubic meters per day'!Q18*6.2898</f>
        <v>9509.2463038064525</v>
      </c>
      <c r="R18" s="37">
        <f>'HIST - cubic meters per day'!R18*6.2898</f>
        <v>628.98</v>
      </c>
      <c r="S18" s="46">
        <f>'HIST - cubic meters per day'!S18*6.2898</f>
        <v>2212191.0504156775</v>
      </c>
    </row>
    <row r="19" spans="1:19" ht="12">
      <c r="A19" s="44">
        <v>37043</v>
      </c>
      <c r="B19" s="37">
        <f>'HIST - cubic meters per day'!B19*6.2898</f>
        <v>138301.40132599999</v>
      </c>
      <c r="C19" s="37">
        <f>'HIST - cubic meters per day'!C19*6.2898</f>
        <v>0</v>
      </c>
      <c r="D19" s="37">
        <f>'HIST - cubic meters per day'!D19*6.2898</f>
        <v>4303.5574762400001</v>
      </c>
      <c r="E19" s="37"/>
      <c r="F19" s="37">
        <f>'HIST - cubic meters per day'!F19*6.2898</f>
        <v>10585.712433999999</v>
      </c>
      <c r="G19" s="37">
        <f>'HIST - cubic meters per day'!G19*6.2898</f>
        <v>23682.187231999997</v>
      </c>
      <c r="H19" s="37">
        <f>'HIST - cubic meters per day'!H19*6.2898</f>
        <v>90766.971635999987</v>
      </c>
      <c r="I19" s="37">
        <f>'HIST - cubic meters per day'!I19*6.2898</f>
        <v>325880.51330999995</v>
      </c>
      <c r="J19" s="37">
        <f>'HIST - cubic meters per day'!J19*6.2898</f>
        <v>478003.83399999997</v>
      </c>
      <c r="K19" s="37">
        <f>'HIST - cubic meters per day'!K19*6.2898</f>
        <v>236915.79999999996</v>
      </c>
      <c r="L19" s="37">
        <f>'HIST - cubic meters per day'!L19*6.2898</f>
        <v>288471.82298</v>
      </c>
      <c r="M19" s="37">
        <f>'HIST - cubic meters per day'!M19*6.2898</f>
        <v>321006.2328</v>
      </c>
      <c r="N19" s="37">
        <f>'HIST - cubic meters per day'!N19*6.2898</f>
        <v>43388.745690575997</v>
      </c>
      <c r="O19" s="37">
        <f>'HIST - cubic meters per day'!O19*6.2898</f>
        <v>11090.734397423999</v>
      </c>
      <c r="P19" s="37">
        <f>'HIST - cubic meters per day'!P19*6.2898</f>
        <v>139612.59400000001</v>
      </c>
      <c r="Q19" s="37">
        <f>'HIST - cubic meters per day'!Q19*6.2898</f>
        <v>9090.1154035999989</v>
      </c>
      <c r="R19" s="37">
        <f>'HIST - cubic meters per day'!R19*6.2898</f>
        <v>628.98</v>
      </c>
      <c r="S19" s="46">
        <f>'HIST - cubic meters per day'!S19*6.2898</f>
        <v>2121729.20268584</v>
      </c>
    </row>
    <row r="20" spans="1:19" ht="12">
      <c r="A20" s="44">
        <v>37073</v>
      </c>
      <c r="B20" s="37">
        <f>'HIST - cubic meters per day'!B20*6.2898</f>
        <v>139859.48555806451</v>
      </c>
      <c r="C20" s="37">
        <f>'HIST - cubic meters per day'!C20*6.2898</f>
        <v>0</v>
      </c>
      <c r="D20" s="37">
        <f>'HIST - cubic meters per day'!D20*6.2898</f>
        <v>4116.8972864516127</v>
      </c>
      <c r="E20" s="37"/>
      <c r="F20" s="37">
        <f>'HIST - cubic meters per day'!F20*6.2898</f>
        <v>10637.045994193548</v>
      </c>
      <c r="G20" s="37">
        <f>'HIST - cubic meters per day'!G20*6.2898</f>
        <v>24874.414087741934</v>
      </c>
      <c r="H20" s="37">
        <f>'HIST - cubic meters per day'!H20*6.2898</f>
        <v>92149.222141935476</v>
      </c>
      <c r="I20" s="37">
        <f>'HIST - cubic meters per day'!I20*6.2898</f>
        <v>329448.30091161287</v>
      </c>
      <c r="J20" s="37">
        <f>'HIST - cubic meters per day'!J20*6.2898</f>
        <v>472140.79354838707</v>
      </c>
      <c r="K20" s="37">
        <f>'HIST - cubic meters per day'!K20*6.2898</f>
        <v>240229.78064516126</v>
      </c>
      <c r="L20" s="37">
        <f>'HIST - cubic meters per day'!L20*6.2898</f>
        <v>343961.16224516125</v>
      </c>
      <c r="M20" s="37">
        <f>'HIST - cubic meters per day'!M20*6.2898</f>
        <v>305967.72679354838</v>
      </c>
      <c r="N20" s="37">
        <f>'HIST - cubic meters per day'!N20*6.2898</f>
        <v>44208.252919741928</v>
      </c>
      <c r="O20" s="37">
        <f>'HIST - cubic meters per day'!O20*6.2898</f>
        <v>10867.467744774192</v>
      </c>
      <c r="P20" s="37">
        <f>'HIST - cubic meters per day'!P20*6.2898</f>
        <v>114920.7329032258</v>
      </c>
      <c r="Q20" s="37">
        <f>'HIST - cubic meters per day'!Q20*6.2898</f>
        <v>9634.1130365806457</v>
      </c>
      <c r="R20" s="37">
        <f>'HIST - cubic meters per day'!R20*6.2898</f>
        <v>628.98</v>
      </c>
      <c r="S20" s="46">
        <f>'HIST - cubic meters per day'!S20*6.2898</f>
        <v>2143644.3758165804</v>
      </c>
    </row>
    <row r="21" spans="1:19" ht="12">
      <c r="A21" s="44">
        <v>37104</v>
      </c>
      <c r="B21" s="37">
        <f>'HIST - cubic meters per day'!B21*6.2898</f>
        <v>132332.5833464516</v>
      </c>
      <c r="C21" s="37">
        <f>'HIST - cubic meters per day'!C21*6.2898</f>
        <v>0</v>
      </c>
      <c r="D21" s="37">
        <f>'HIST - cubic meters per day'!D21*6.2898</f>
        <v>4890.00115496129</v>
      </c>
      <c r="E21" s="37"/>
      <c r="F21" s="37">
        <f>'HIST - cubic meters per day'!F21*6.2898</f>
        <v>11057.001737419354</v>
      </c>
      <c r="G21" s="37">
        <f>'HIST - cubic meters per day'!G21*6.2898</f>
        <v>23620.897527096775</v>
      </c>
      <c r="H21" s="37">
        <f>'HIST - cubic meters per day'!H21*6.2898</f>
        <v>93671.374031612897</v>
      </c>
      <c r="I21" s="37">
        <f>'HIST - cubic meters per day'!I21*6.2898</f>
        <v>336784.13523096772</v>
      </c>
      <c r="J21" s="37">
        <f>'HIST - cubic meters per day'!J21*6.2898</f>
        <v>468082.8580645161</v>
      </c>
      <c r="K21" s="37">
        <f>'HIST - cubic meters per day'!K21*6.2898</f>
        <v>243171.78387096772</v>
      </c>
      <c r="L21" s="37">
        <f>'HIST - cubic meters per day'!L21*6.2898</f>
        <v>351182.86712903227</v>
      </c>
      <c r="M21" s="37">
        <f>'HIST - cubic meters per day'!M21*6.2898</f>
        <v>297648.95905161288</v>
      </c>
      <c r="N21" s="37">
        <f>'HIST - cubic meters per day'!N21*6.2898</f>
        <v>40356.421602270966</v>
      </c>
      <c r="O21" s="37">
        <f>'HIST - cubic meters per day'!O21*6.2898</f>
        <v>10775.695910632256</v>
      </c>
      <c r="P21" s="37">
        <f>'HIST - cubic meters per day'!P21*6.2898</f>
        <v>119709.09677419355</v>
      </c>
      <c r="Q21" s="37">
        <f>'HIST - cubic meters per day'!Q21*6.2898</f>
        <v>11332.16628464516</v>
      </c>
      <c r="R21" s="37">
        <f>'HIST - cubic meters per day'!R21*6.2898</f>
        <v>628.98</v>
      </c>
      <c r="S21" s="46">
        <f>'HIST - cubic meters per day'!S21*6.2898</f>
        <v>2145244.8217163808</v>
      </c>
    </row>
    <row r="22" spans="1:19" ht="12">
      <c r="A22" s="44">
        <v>37135</v>
      </c>
      <c r="B22" s="37">
        <f>'HIST - cubic meters per day'!B22*6.2898</f>
        <v>148220.24819800002</v>
      </c>
      <c r="C22" s="37">
        <f>'HIST - cubic meters per day'!C22*6.2898</f>
        <v>0</v>
      </c>
      <c r="D22" s="37">
        <f>'HIST - cubic meters per day'!D22*6.2898</f>
        <v>4341.6694710399997</v>
      </c>
      <c r="E22" s="37"/>
      <c r="F22" s="37">
        <f>'HIST - cubic meters per day'!F22*6.2898</f>
        <v>11430.432573999999</v>
      </c>
      <c r="G22" s="37">
        <f>'HIST - cubic meters per day'!G22*6.2898</f>
        <v>23621.868050000001</v>
      </c>
      <c r="H22" s="37">
        <f>'HIST - cubic meters per day'!H22*6.2898</f>
        <v>93878.137342000002</v>
      </c>
      <c r="I22" s="37">
        <f>'HIST - cubic meters per day'!I22*6.2898</f>
        <v>339818.26982399996</v>
      </c>
      <c r="J22" s="37">
        <f>'HIST - cubic meters per day'!J22*6.2898</f>
        <v>465759.68999999994</v>
      </c>
      <c r="K22" s="37">
        <f>'HIST - cubic meters per day'!K22*6.2898</f>
        <v>238257.62399999998</v>
      </c>
      <c r="L22" s="37">
        <f>'HIST - cubic meters per day'!L22*6.2898</f>
        <v>287585.17083999998</v>
      </c>
      <c r="M22" s="37">
        <f>'HIST - cubic meters per day'!M22*6.2898</f>
        <v>292831.49301999999</v>
      </c>
      <c r="N22" s="37">
        <f>'HIST - cubic meters per day'!N22*6.2898</f>
        <v>43988.345280000001</v>
      </c>
      <c r="O22" s="37">
        <f>'HIST - cubic meters per day'!O22*6.2898</f>
        <v>10595.58742</v>
      </c>
      <c r="P22" s="37">
        <f>'HIST - cubic meters per day'!P22*6.2898</f>
        <v>121057.68399999999</v>
      </c>
      <c r="Q22" s="37">
        <f>'HIST - cubic meters per day'!Q22*6.2898</f>
        <v>10842.671729999998</v>
      </c>
      <c r="R22" s="37">
        <f>'HIST - cubic meters per day'!R22*6.2898</f>
        <v>628.98</v>
      </c>
      <c r="S22" s="46">
        <f>'HIST - cubic meters per day'!S22*6.2898</f>
        <v>2092857.8717490397</v>
      </c>
    </row>
    <row r="23" spans="1:19" ht="12">
      <c r="A23" s="44">
        <v>37165</v>
      </c>
      <c r="B23" s="37">
        <f>'HIST - cubic meters per day'!B23*6.2898</f>
        <v>177351.96887419352</v>
      </c>
      <c r="C23" s="37">
        <f>'HIST - cubic meters per day'!C23*6.2898</f>
        <v>0</v>
      </c>
      <c r="D23" s="37">
        <f>'HIST - cubic meters per day'!D23*6.2898</f>
        <v>4622.9015516129029</v>
      </c>
      <c r="E23" s="37"/>
      <c r="F23" s="37">
        <f>'HIST - cubic meters per day'!F23*6.2898</f>
        <v>11583.356549032258</v>
      </c>
      <c r="G23" s="37">
        <f>'HIST - cubic meters per day'!G23*6.2898</f>
        <v>24992.276823870965</v>
      </c>
      <c r="H23" s="37">
        <f>'HIST - cubic meters per day'!H23*6.2898</f>
        <v>95714.463389032258</v>
      </c>
      <c r="I23" s="37">
        <f>'HIST - cubic meters per day'!I23*6.2898</f>
        <v>340492.175227742</v>
      </c>
      <c r="J23" s="37">
        <f>'HIST - cubic meters per day'!J23*6.2898</f>
        <v>469462.55612903216</v>
      </c>
      <c r="K23" s="37">
        <f>'HIST - cubic meters per day'!K23*6.2898</f>
        <v>238850.08258064516</v>
      </c>
      <c r="L23" s="37">
        <f>'HIST - cubic meters per day'!L23*6.2898</f>
        <v>326085.55064516125</v>
      </c>
      <c r="M23" s="37">
        <f>'HIST - cubic meters per day'!M23*6.2898</f>
        <v>297144.9634645161</v>
      </c>
      <c r="N23" s="37">
        <f>'HIST - cubic meters per day'!N23*6.2898</f>
        <v>44421.538008774187</v>
      </c>
      <c r="O23" s="37">
        <f>'HIST - cubic meters per day'!O23*6.2898</f>
        <v>11052.063229935484</v>
      </c>
      <c r="P23" s="37">
        <f>'HIST - cubic meters per day'!P23*6.2898</f>
        <v>138781.39354838707</v>
      </c>
      <c r="Q23" s="37">
        <f>'HIST - cubic meters per day'!Q23*6.2898</f>
        <v>10905.001619032257</v>
      </c>
      <c r="R23" s="37">
        <f>'HIST - cubic meters per day'!R23*6.2898</f>
        <v>628.98</v>
      </c>
      <c r="S23" s="46">
        <f>'HIST - cubic meters per day'!S23*6.2898</f>
        <v>2192089.2716409676</v>
      </c>
    </row>
    <row r="24" spans="1:19" ht="12">
      <c r="A24" s="44">
        <v>37196</v>
      </c>
      <c r="B24" s="37">
        <f>'HIST - cubic meters per day'!B24*6.2898</f>
        <v>173961.024072</v>
      </c>
      <c r="C24" s="37">
        <f>'HIST - cubic meters per day'!C24*6.2898</f>
        <v>0</v>
      </c>
      <c r="D24" s="37">
        <f>'HIST - cubic meters per day'!D24*6.2898</f>
        <v>4231.5887459999994</v>
      </c>
      <c r="E24" s="37"/>
      <c r="F24" s="37">
        <f>'HIST - cubic meters per day'!F24*6.2898</f>
        <v>11473.999921999997</v>
      </c>
      <c r="G24" s="37">
        <f>'HIST - cubic meters per day'!G24*6.2898</f>
        <v>26151.457881999995</v>
      </c>
      <c r="H24" s="37">
        <f>'HIST - cubic meters per day'!H24*6.2898</f>
        <v>95257.113094</v>
      </c>
      <c r="I24" s="37">
        <f>'HIST - cubic meters per day'!I24*6.2898</f>
        <v>338925.68430600001</v>
      </c>
      <c r="J24" s="37">
        <f>'HIST - cubic meters per day'!J24*6.2898</f>
        <v>469344.87599999999</v>
      </c>
      <c r="K24" s="37">
        <f>'HIST - cubic meters per day'!K24*6.2898</f>
        <v>238383.41999999998</v>
      </c>
      <c r="L24" s="37">
        <f>'HIST - cubic meters per day'!L24*6.2898</f>
        <v>391680.31254000001</v>
      </c>
      <c r="M24" s="37">
        <f>'HIST - cubic meters per day'!M24*6.2898</f>
        <v>290398.17905999994</v>
      </c>
      <c r="N24" s="37">
        <f>'HIST - cubic meters per day'!N24*6.2898</f>
        <v>42925.218124799998</v>
      </c>
      <c r="O24" s="37">
        <f>'HIST - cubic meters per day'!O24*6.2898</f>
        <v>10748.370855199999</v>
      </c>
      <c r="P24" s="37">
        <f>'HIST - cubic meters per day'!P24*6.2898</f>
        <v>128269.98799999998</v>
      </c>
      <c r="Q24" s="37">
        <f>'HIST - cubic meters per day'!Q24*6.2898</f>
        <v>11011.005647399999</v>
      </c>
      <c r="R24" s="37">
        <f>'HIST - cubic meters per day'!R24*6.2898</f>
        <v>628.98</v>
      </c>
      <c r="S24" s="46">
        <f>'HIST - cubic meters per day'!S24*6.2898</f>
        <v>2233391.2182494001</v>
      </c>
    </row>
    <row r="25" spans="1:19" ht="12">
      <c r="A25" s="44">
        <v>37226</v>
      </c>
      <c r="B25" s="37">
        <f>'HIST - cubic meters per day'!B25*6.2898</f>
        <v>172794.82616709676</v>
      </c>
      <c r="C25" s="37">
        <f>'HIST - cubic meters per day'!C25*6.2898</f>
        <v>0</v>
      </c>
      <c r="D25" s="37">
        <f>'HIST - cubic meters per day'!D25*6.2898</f>
        <v>3993.8403929032252</v>
      </c>
      <c r="E25" s="37"/>
      <c r="F25" s="37">
        <f>'HIST - cubic meters per day'!F25*6.2898</f>
        <v>11358.973006451613</v>
      </c>
      <c r="G25" s="37">
        <f>'HIST - cubic meters per day'!G25*6.2898</f>
        <v>24935.384568387093</v>
      </c>
      <c r="H25" s="37">
        <f>'HIST - cubic meters per day'!H25*6.2898</f>
        <v>96983.075469677409</v>
      </c>
      <c r="I25" s="37">
        <f>'HIST - cubic meters per day'!I25*6.2898</f>
        <v>334926.75729096774</v>
      </c>
      <c r="J25" s="37">
        <f>'HIST - cubic meters per day'!J25*6.2898</f>
        <v>463700.28774193546</v>
      </c>
      <c r="K25" s="37">
        <f>'HIST - cubic meters per day'!K25*6.2898</f>
        <v>230064.65225806451</v>
      </c>
      <c r="L25" s="37">
        <f>'HIST - cubic meters per day'!L25*6.2898</f>
        <v>434206.40105806448</v>
      </c>
      <c r="M25" s="37">
        <f>'HIST - cubic meters per day'!M25*6.2898</f>
        <v>285135.50339999999</v>
      </c>
      <c r="N25" s="37">
        <f>'HIST - cubic meters per day'!N25*6.2898</f>
        <v>42178.4411272258</v>
      </c>
      <c r="O25" s="37">
        <f>'HIST - cubic meters per day'!O25*6.2898</f>
        <v>10418.489646967742</v>
      </c>
      <c r="P25" s="37">
        <f>'HIST - cubic meters per day'!P25*6.2898</f>
        <v>115914.92709677418</v>
      </c>
      <c r="Q25" s="37">
        <f>'HIST - cubic meters per day'!Q25*6.2898</f>
        <v>11785.431591290322</v>
      </c>
      <c r="R25" s="37">
        <f>'HIST - cubic meters per day'!R25*6.2898</f>
        <v>628.98</v>
      </c>
      <c r="S25" s="46">
        <f>'HIST - cubic meters per day'!S25*6.2898</f>
        <v>2239025.9708158062</v>
      </c>
    </row>
    <row r="26" spans="1:19" ht="12">
      <c r="A26" s="44">
        <v>37257</v>
      </c>
      <c r="B26" s="37">
        <f>'HIST - cubic meters per day'!B26*6.2898</f>
        <v>190928.50217419353</v>
      </c>
      <c r="C26" s="37">
        <f>'HIST - cubic meters per day'!C26*6.2898</f>
        <v>0</v>
      </c>
      <c r="D26" s="37">
        <f>'HIST - cubic meters per day'!D26*6.2898</f>
        <v>4091.5554793548386</v>
      </c>
      <c r="E26" s="37"/>
      <c r="F26" s="37">
        <f>'HIST - cubic meters per day'!F26*6.2898</f>
        <v>11159.444318709677</v>
      </c>
      <c r="G26" s="37">
        <f>'HIST - cubic meters per day'!G26*6.2898</f>
        <v>24045.9054</v>
      </c>
      <c r="H26" s="37">
        <f>'HIST - cubic meters per day'!H26*6.2898</f>
        <v>94535.978055483865</v>
      </c>
      <c r="I26" s="37">
        <f>'HIST - cubic meters per day'!I26*6.2898</f>
        <v>327268.07362451614</v>
      </c>
      <c r="J26" s="37">
        <f>'HIST - cubic meters per day'!J26*6.2898</f>
        <v>456111.94838709669</v>
      </c>
      <c r="K26" s="37">
        <f>'HIST - cubic meters per day'!K26*6.2898</f>
        <v>222902.39612903225</v>
      </c>
      <c r="L26" s="37">
        <f>'HIST - cubic meters per day'!L26*6.2898</f>
        <v>410482.08704516123</v>
      </c>
      <c r="M26" s="37">
        <f>'HIST - cubic meters per day'!M26*6.2898</f>
        <v>278833.93538709678</v>
      </c>
      <c r="N26" s="37">
        <f>'HIST - cubic meters per day'!N26*6.2898</f>
        <v>40533.516399483866</v>
      </c>
      <c r="O26" s="37">
        <f>'HIST - cubic meters per day'!O26*6.2898</f>
        <v>10186.010523096775</v>
      </c>
      <c r="P26" s="37">
        <f>'HIST - cubic meters per day'!P26*6.2898</f>
        <v>129245.24516129031</v>
      </c>
      <c r="Q26" s="37">
        <f>'HIST - cubic meters per day'!Q26*6.2898</f>
        <v>10755.795389225805</v>
      </c>
      <c r="R26" s="37">
        <f>'HIST - cubic meters per day'!R26*6.2898</f>
        <v>628.98</v>
      </c>
      <c r="S26" s="46">
        <f>'HIST - cubic meters per day'!S26*6.2898</f>
        <v>2211709.3734737416</v>
      </c>
    </row>
    <row r="27" spans="1:19" ht="12">
      <c r="A27" s="44">
        <v>37288</v>
      </c>
      <c r="B27" s="37">
        <f>'HIST - cubic meters per day'!B27*6.2898</f>
        <v>264780.58742142853</v>
      </c>
      <c r="C27" s="37">
        <f>'HIST - cubic meters per day'!C27*6.2898</f>
        <v>0</v>
      </c>
      <c r="D27" s="37">
        <f>'HIST - cubic meters per day'!D27*6.2898</f>
        <v>4031.2451378571432</v>
      </c>
      <c r="E27" s="37"/>
      <c r="F27" s="37">
        <f>'HIST - cubic meters per day'!F27*6.2898</f>
        <v>11061.399524999999</v>
      </c>
      <c r="G27" s="37">
        <f>'HIST - cubic meters per day'!G27*6.2898</f>
        <v>24285.322144285714</v>
      </c>
      <c r="H27" s="37">
        <f>'HIST - cubic meters per day'!H27*6.2898</f>
        <v>93357.007943571429</v>
      </c>
      <c r="I27" s="37">
        <f>'HIST - cubic meters per day'!I27*6.2898</f>
        <v>328480.37967642851</v>
      </c>
      <c r="J27" s="37">
        <f>'HIST - cubic meters per day'!J27*6.2898</f>
        <v>458683.66499999998</v>
      </c>
      <c r="K27" s="37">
        <f>'HIST - cubic meters per day'!K27*6.2898</f>
        <v>223220.5092857143</v>
      </c>
      <c r="L27" s="37">
        <f>'HIST - cubic meters per day'!L27*6.2898</f>
        <v>441197.12245714286</v>
      </c>
      <c r="M27" s="37">
        <f>'HIST - cubic meters per day'!M27*6.2898</f>
        <v>285505.70305714285</v>
      </c>
      <c r="N27" s="37">
        <f>'HIST - cubic meters per day'!N27*6.2898</f>
        <v>42267.024699428563</v>
      </c>
      <c r="O27" s="37">
        <f>'HIST - cubic meters per day'!O27*6.2898</f>
        <v>10535.621664857141</v>
      </c>
      <c r="P27" s="37">
        <f>'HIST - cubic meters per day'!P27*6.2898</f>
        <v>149450.14071428572</v>
      </c>
      <c r="Q27" s="37">
        <f>'HIST - cubic meters per day'!Q27*6.2898</f>
        <v>10791.315513</v>
      </c>
      <c r="R27" s="37">
        <f>'HIST - cubic meters per day'!R27*6.2898</f>
        <v>628.98</v>
      </c>
      <c r="S27" s="46">
        <f>'HIST - cubic meters per day'!S27*6.2898</f>
        <v>2348276.0242401427</v>
      </c>
    </row>
    <row r="28" spans="1:19" ht="12">
      <c r="A28" s="44">
        <v>37316</v>
      </c>
      <c r="B28" s="37">
        <f>'HIST - cubic meters per day'!B28*6.2898</f>
        <v>268648.31442580646</v>
      </c>
      <c r="C28" s="37">
        <f>'HIST - cubic meters per day'!C28*6.2898</f>
        <v>0</v>
      </c>
      <c r="D28" s="37">
        <f>'HIST - cubic meters per day'!D28*6.2898</f>
        <v>3962.1682064516121</v>
      </c>
      <c r="E28" s="37"/>
      <c r="F28" s="37">
        <f>'HIST - cubic meters per day'!F28*6.2898</f>
        <v>11603.402750322579</v>
      </c>
      <c r="G28" s="37">
        <f>'HIST - cubic meters per day'!G28*6.2898</f>
        <v>24821.985561290323</v>
      </c>
      <c r="H28" s="37">
        <f>'HIST - cubic meters per day'!H28*6.2898</f>
        <v>92221.128758709674</v>
      </c>
      <c r="I28" s="37">
        <f>'HIST - cubic meters per day'!I28*6.2898</f>
        <v>332479.82219419355</v>
      </c>
      <c r="J28" s="37">
        <f>'HIST - cubic meters per day'!J28*6.2898</f>
        <v>453758.34580645157</v>
      </c>
      <c r="K28" s="37">
        <f>'HIST - cubic meters per day'!K28*6.2898</f>
        <v>223774.85225806452</v>
      </c>
      <c r="L28" s="37">
        <f>'HIST - cubic meters per day'!L28*6.2898</f>
        <v>405403.98658064508</v>
      </c>
      <c r="M28" s="37">
        <f>'HIST - cubic meters per day'!M28*6.2898</f>
        <v>286672.04067096772</v>
      </c>
      <c r="N28" s="37">
        <f>'HIST - cubic meters per day'!N28*6.2898</f>
        <v>43549.893466838701</v>
      </c>
      <c r="O28" s="37">
        <f>'HIST - cubic meters per day'!O28*6.2898</f>
        <v>10480.908810580644</v>
      </c>
      <c r="P28" s="37">
        <f>'HIST - cubic meters per day'!P28*6.2898</f>
        <v>134337.95419354839</v>
      </c>
      <c r="Q28" s="37">
        <f>'HIST - cubic meters per day'!Q28*6.2898</f>
        <v>11246.978045032256</v>
      </c>
      <c r="R28" s="37">
        <f>'HIST - cubic meters per day'!R28*6.2898</f>
        <v>628.98</v>
      </c>
      <c r="S28" s="46">
        <f>'HIST - cubic meters per day'!S28*6.2898</f>
        <v>2303590.7617289028</v>
      </c>
    </row>
    <row r="29" spans="1:19" ht="12">
      <c r="A29" s="44">
        <v>37347</v>
      </c>
      <c r="B29" s="37">
        <f>'HIST - cubic meters per day'!B29*6.2898</f>
        <v>309627.98459999997</v>
      </c>
      <c r="C29" s="37">
        <f>'HIST - cubic meters per day'!C29*6.2898</f>
        <v>0</v>
      </c>
      <c r="D29" s="37">
        <f>'HIST - cubic meters per day'!D29*6.2898</f>
        <v>4245.9127171999999</v>
      </c>
      <c r="E29" s="37"/>
      <c r="F29" s="37">
        <f>'HIST - cubic meters per day'!F29*6.2898</f>
        <v>11403.700923999999</v>
      </c>
      <c r="G29" s="37">
        <f>'HIST - cubic meters per day'!G29*6.2898</f>
        <v>24694.761168000001</v>
      </c>
      <c r="H29" s="37">
        <f>'HIST - cubic meters per day'!H29*6.2898</f>
        <v>88096.112895999991</v>
      </c>
      <c r="I29" s="37">
        <f>'HIST - cubic meters per day'!I29*6.2898</f>
        <v>330367.635664</v>
      </c>
      <c r="J29" s="37">
        <f>'HIST - cubic meters per day'!J29*6.2898</f>
        <v>448483.70599999995</v>
      </c>
      <c r="K29" s="37">
        <f>'HIST - cubic meters per day'!K29*6.2898</f>
        <v>224000.74400000001</v>
      </c>
      <c r="L29" s="37">
        <f>'HIST - cubic meters per day'!L29*6.2898</f>
        <v>422789.66333999997</v>
      </c>
      <c r="M29" s="37">
        <f>'HIST - cubic meters per day'!M29*6.2898</f>
        <v>291315.86087999999</v>
      </c>
      <c r="N29" s="37">
        <f>'HIST - cubic meters per day'!N29*6.2898</f>
        <v>43158.896774399997</v>
      </c>
      <c r="O29" s="37">
        <f>'HIST - cubic meters per day'!O29*6.2898</f>
        <v>10821.634445600001</v>
      </c>
      <c r="P29" s="37">
        <f>'HIST - cubic meters per day'!P29*6.2898</f>
        <v>132127.73199999999</v>
      </c>
      <c r="Q29" s="37">
        <f>'HIST - cubic meters per day'!Q29*6.2898</f>
        <v>10577.137339999999</v>
      </c>
      <c r="R29" s="37">
        <f>'HIST - cubic meters per day'!R29*6.2898</f>
        <v>628.98</v>
      </c>
      <c r="S29" s="46">
        <f>'HIST - cubic meters per day'!S29*6.2898</f>
        <v>2352340.4627491999</v>
      </c>
    </row>
    <row r="30" spans="1:19" ht="12">
      <c r="A30" s="44">
        <v>37377</v>
      </c>
      <c r="B30" s="37">
        <f>'HIST - cubic meters per day'!B30*6.2898</f>
        <v>304246.5534580645</v>
      </c>
      <c r="C30" s="37">
        <f>'HIST - cubic meters per day'!C30*6.2898</f>
        <v>0</v>
      </c>
      <c r="D30" s="37">
        <f>'HIST - cubic meters per day'!D30*6.2898</f>
        <v>4108.8625741935484</v>
      </c>
      <c r="E30" s="37"/>
      <c r="F30" s="37">
        <f>'HIST - cubic meters per day'!F30*6.2898</f>
        <v>10908.197243225806</v>
      </c>
      <c r="G30" s="37">
        <f>'HIST - cubic meters per day'!G30*6.2898</f>
        <v>24149.403044516126</v>
      </c>
      <c r="H30" s="37">
        <f>'HIST - cubic meters per day'!H30*6.2898</f>
        <v>85353.235269677418</v>
      </c>
      <c r="I30" s="37">
        <f>'HIST - cubic meters per day'!I30*6.2898</f>
        <v>330084.52432645159</v>
      </c>
      <c r="J30" s="37">
        <f>'HIST - cubic meters per day'!J30*6.2898</f>
        <v>435396.18774193543</v>
      </c>
      <c r="K30" s="37">
        <f>'HIST - cubic meters per day'!K30*6.2898</f>
        <v>222415.44387096772</v>
      </c>
      <c r="L30" s="37">
        <f>'HIST - cubic meters per day'!L30*6.2898</f>
        <v>369104.94209032255</v>
      </c>
      <c r="M30" s="37">
        <f>'HIST - cubic meters per day'!M30*6.2898</f>
        <v>292111.29739354836</v>
      </c>
      <c r="N30" s="37">
        <f>'HIST - cubic meters per day'!N30*6.2898</f>
        <v>42309.528675096764</v>
      </c>
      <c r="O30" s="37">
        <f>'HIST - cubic meters per day'!O30*6.2898</f>
        <v>10598.23995716129</v>
      </c>
      <c r="P30" s="37">
        <f>'HIST - cubic meters per day'!P30*6.2898</f>
        <v>127561.20193548386</v>
      </c>
      <c r="Q30" s="37">
        <f>'HIST - cubic meters per day'!Q30*6.2898</f>
        <v>9366.0945137419367</v>
      </c>
      <c r="R30" s="37">
        <f>'HIST - cubic meters per day'!R30*6.2898</f>
        <v>628.98</v>
      </c>
      <c r="S30" s="46">
        <f>'HIST - cubic meters per day'!S30*6.2898</f>
        <v>2268342.692094387</v>
      </c>
    </row>
    <row r="31" spans="1:19" ht="12">
      <c r="A31" s="44">
        <v>37408</v>
      </c>
      <c r="B31" s="37">
        <f>'HIST - cubic meters per day'!B31*6.2898</f>
        <v>307573.52626000001</v>
      </c>
      <c r="C31" s="37">
        <f>'HIST - cubic meters per day'!C31*6.2898</f>
        <v>0</v>
      </c>
      <c r="D31" s="37">
        <f>'HIST - cubic meters per day'!D31*6.2898</f>
        <v>3671.9852399999995</v>
      </c>
      <c r="E31" s="37"/>
      <c r="F31" s="37">
        <f>'HIST - cubic meters per day'!F31*6.2898</f>
        <v>10803.737868</v>
      </c>
      <c r="G31" s="37">
        <f>'HIST - cubic meters per day'!G31*6.2898</f>
        <v>23665.854717999999</v>
      </c>
      <c r="H31" s="37">
        <f>'HIST - cubic meters per day'!H31*6.2898</f>
        <v>83730.86589999999</v>
      </c>
      <c r="I31" s="37">
        <f>'HIST - cubic meters per day'!I31*6.2898</f>
        <v>323325.78524399997</v>
      </c>
      <c r="J31" s="37">
        <f>'HIST - cubic meters per day'!J31*6.2898</f>
        <v>433325.28799999994</v>
      </c>
      <c r="K31" s="37">
        <f>'HIST - cubic meters per day'!K31*6.2898</f>
        <v>221589.65399999998</v>
      </c>
      <c r="L31" s="37">
        <f>'HIST - cubic meters per day'!L31*6.2898</f>
        <v>371299.05427999998</v>
      </c>
      <c r="M31" s="37">
        <f>'HIST - cubic meters per day'!M31*6.2898</f>
        <v>297567.50276</v>
      </c>
      <c r="N31" s="37">
        <f>'HIST - cubic meters per day'!N31*6.2898</f>
        <v>42109.254950399998</v>
      </c>
      <c r="O31" s="37">
        <f>'HIST - cubic meters per day'!O31*6.2898</f>
        <v>10532.387509599999</v>
      </c>
      <c r="P31" s="37">
        <f>'HIST - cubic meters per day'!P31*6.2898</f>
        <v>116466.13</v>
      </c>
      <c r="Q31" s="37">
        <f>'HIST - cubic meters per day'!Q31*6.2898</f>
        <v>10148.913079799999</v>
      </c>
      <c r="R31" s="37">
        <f>'HIST - cubic meters per day'!R31*6.2898</f>
        <v>628.98</v>
      </c>
      <c r="S31" s="46">
        <f>'HIST - cubic meters per day'!S31*6.2898</f>
        <v>2256438.9198097996</v>
      </c>
    </row>
    <row r="32" spans="1:19" ht="12">
      <c r="A32" s="44">
        <v>37438</v>
      </c>
      <c r="B32" s="37">
        <f>'HIST - cubic meters per day'!B32*6.2898</f>
        <v>319010.13433548389</v>
      </c>
      <c r="C32" s="37">
        <f>'HIST - cubic meters per day'!C32*6.2898</f>
        <v>0</v>
      </c>
      <c r="D32" s="37">
        <f>'HIST - cubic meters per day'!D32*6.2898</f>
        <v>3931.1249999999995</v>
      </c>
      <c r="E32" s="37"/>
      <c r="F32" s="37">
        <f>'HIST - cubic meters per day'!F32*6.2898</f>
        <v>10896.733575483871</v>
      </c>
      <c r="G32" s="37">
        <f>'HIST - cubic meters per day'!G32*6.2898</f>
        <v>23527.159217419354</v>
      </c>
      <c r="H32" s="37">
        <f>'HIST - cubic meters per day'!H32*6.2898</f>
        <v>85740.301445806443</v>
      </c>
      <c r="I32" s="37">
        <f>'HIST - cubic meters per day'!I32*6.2898</f>
        <v>325589.10281806457</v>
      </c>
      <c r="J32" s="37">
        <f>'HIST - cubic meters per day'!J32*6.2898</f>
        <v>437952.68709677417</v>
      </c>
      <c r="K32" s="37">
        <f>'HIST - cubic meters per day'!K32*6.2898</f>
        <v>221989.36064516127</v>
      </c>
      <c r="L32" s="37">
        <f>'HIST - cubic meters per day'!L32*6.2898</f>
        <v>434124.02496774186</v>
      </c>
      <c r="M32" s="37">
        <f>'HIST - cubic meters per day'!M32*6.2898</f>
        <v>301719.47413548385</v>
      </c>
      <c r="N32" s="37">
        <f>'HIST - cubic meters per day'!N32*6.2898</f>
        <v>41308.744394322573</v>
      </c>
      <c r="O32" s="37">
        <f>'HIST - cubic meters per day'!O32*6.2898</f>
        <v>9655.6789347096783</v>
      </c>
      <c r="P32" s="37">
        <f>'HIST - cubic meters per day'!P32*6.2898</f>
        <v>122975.73483870967</v>
      </c>
      <c r="Q32" s="37">
        <f>'HIST - cubic meters per day'!Q32*6.2898</f>
        <v>10830.615603677419</v>
      </c>
      <c r="R32" s="37">
        <f>'HIST - cubic meters per day'!R32*6.2898</f>
        <v>628.98</v>
      </c>
      <c r="S32" s="46">
        <f>'HIST - cubic meters per day'!S32*6.2898</f>
        <v>2349879.8570088386</v>
      </c>
    </row>
    <row r="33" spans="1:19" ht="12">
      <c r="A33" s="44">
        <v>37469</v>
      </c>
      <c r="B33" s="37">
        <f>'HIST - cubic meters per day'!B33*6.2898</f>
        <v>226968.04169032254</v>
      </c>
      <c r="C33" s="37">
        <f>'HIST - cubic meters per day'!C33*6.2898</f>
        <v>0</v>
      </c>
      <c r="D33" s="37">
        <f>'HIST - cubic meters per day'!D33*6.2898</f>
        <v>3583.4613774193549</v>
      </c>
      <c r="E33" s="37"/>
      <c r="F33" s="37">
        <f>'HIST - cubic meters per day'!F33*6.2898</f>
        <v>10885.127879999998</v>
      </c>
      <c r="G33" s="37">
        <f>'HIST - cubic meters per day'!G33*6.2898</f>
        <v>23568.245814193546</v>
      </c>
      <c r="H33" s="37">
        <f>'HIST - cubic meters per day'!H33*6.2898</f>
        <v>86512.323671612903</v>
      </c>
      <c r="I33" s="37">
        <f>'HIST - cubic meters per day'!I33*6.2898</f>
        <v>334061.54457677418</v>
      </c>
      <c r="J33" s="37">
        <f>'HIST - cubic meters per day'!J33*6.2898</f>
        <v>435741.1122580645</v>
      </c>
      <c r="K33" s="37">
        <f>'HIST - cubic meters per day'!K33*6.2898</f>
        <v>223166.16193548386</v>
      </c>
      <c r="L33" s="37">
        <f>'HIST - cubic meters per day'!L33*6.2898</f>
        <v>480853.18103225809</v>
      </c>
      <c r="M33" s="37">
        <f>'HIST - cubic meters per day'!M33*6.2898</f>
        <v>306854.18286289799</v>
      </c>
      <c r="N33" s="37">
        <f>'HIST - cubic meters per day'!N33*6.2898</f>
        <v>41091.174125419355</v>
      </c>
      <c r="O33" s="37">
        <f>'HIST - cubic meters per day'!O33*6.2898</f>
        <v>9004.0394229677404</v>
      </c>
      <c r="P33" s="37">
        <f>'HIST - cubic meters per day'!P33*6.2898</f>
        <v>117456.94258064516</v>
      </c>
      <c r="Q33" s="37">
        <f>'HIST - cubic meters per day'!Q33*6.2898</f>
        <v>11025.236218451611</v>
      </c>
      <c r="R33" s="37">
        <f>'HIST - cubic meters per day'!R33*6.2898</f>
        <v>628.98</v>
      </c>
      <c r="S33" s="46">
        <f>'HIST - cubic meters per day'!S33*6.2898</f>
        <v>2311399.7554465113</v>
      </c>
    </row>
    <row r="34" spans="1:19" ht="12">
      <c r="A34" s="44">
        <v>37500</v>
      </c>
      <c r="B34" s="37">
        <f>'HIST - cubic meters per day'!B34*6.2898</f>
        <v>207576.81823999996</v>
      </c>
      <c r="C34" s="37">
        <f>'HIST - cubic meters per day'!C34*6.2898</f>
        <v>0</v>
      </c>
      <c r="D34" s="37">
        <f>'HIST - cubic meters per day'!D34*6.2898</f>
        <v>4341.6602459999995</v>
      </c>
      <c r="E34" s="37"/>
      <c r="F34" s="37">
        <f>'HIST - cubic meters per day'!F34*6.2898</f>
        <v>11295.74699</v>
      </c>
      <c r="G34" s="37">
        <f>'HIST - cubic meters per day'!G34*6.2898</f>
        <v>23012.994443999996</v>
      </c>
      <c r="H34" s="37">
        <f>'HIST - cubic meters per day'!H34*6.2898</f>
        <v>86338.365387999991</v>
      </c>
      <c r="I34" s="37">
        <f>'HIST - cubic meters per day'!I34*6.2898</f>
        <v>331451.72462599998</v>
      </c>
      <c r="J34" s="37">
        <f>'HIST - cubic meters per day'!J34*6.2898</f>
        <v>426595.20199999993</v>
      </c>
      <c r="K34" s="37">
        <f>'HIST - cubic meters per day'!K34*6.2898</f>
        <v>222910.51199999999</v>
      </c>
      <c r="L34" s="37">
        <f>'HIST - cubic meters per day'!L34*6.2898</f>
        <v>471771.27117999992</v>
      </c>
      <c r="M34" s="37">
        <f>'HIST - cubic meters per day'!M34*6.2898</f>
        <v>313659.74646289798</v>
      </c>
      <c r="N34" s="37">
        <f>'HIST - cubic meters per day'!N34*6.2898</f>
        <v>41920.862860799993</v>
      </c>
      <c r="O34" s="37">
        <f>'HIST - cubic meters per day'!O34*6.2898</f>
        <v>10179.018159199999</v>
      </c>
      <c r="P34" s="37">
        <f>'HIST - cubic meters per day'!P34*6.2898</f>
        <v>136006.44199999998</v>
      </c>
      <c r="Q34" s="37">
        <f>'HIST - cubic meters per day'!Q34*6.2898</f>
        <v>10797.575960600001</v>
      </c>
      <c r="R34" s="37">
        <f>'HIST - cubic meters per day'!R34*6.2898</f>
        <v>628.98</v>
      </c>
      <c r="S34" s="46">
        <f>'HIST - cubic meters per day'!S34*6.2898</f>
        <v>2298486.9205574975</v>
      </c>
    </row>
    <row r="35" spans="1:19" ht="12">
      <c r="A35" s="44">
        <v>37530</v>
      </c>
      <c r="B35" s="37">
        <f>'HIST - cubic meters per day'!B35*6.2898</f>
        <v>334674.17109677417</v>
      </c>
      <c r="C35" s="37">
        <f>'HIST - cubic meters per day'!C35*6.2898</f>
        <v>0</v>
      </c>
      <c r="D35" s="37">
        <f>'HIST - cubic meters per day'!D35*6.2898</f>
        <v>3449.0828438709677</v>
      </c>
      <c r="E35" s="37"/>
      <c r="F35" s="37">
        <f>'HIST - cubic meters per day'!F35*6.2898</f>
        <v>11461.172111612901</v>
      </c>
      <c r="G35" s="37">
        <f>'HIST - cubic meters per day'!G35*6.2898</f>
        <v>23250.793521290321</v>
      </c>
      <c r="H35" s="37">
        <f>'HIST - cubic meters per day'!H35*6.2898</f>
        <v>87412.109996129031</v>
      </c>
      <c r="I35" s="37">
        <f>'HIST - cubic meters per day'!I35*6.2898</f>
        <v>333908.88504387101</v>
      </c>
      <c r="J35" s="37">
        <f>'HIST - cubic meters per day'!J35*6.2898</f>
        <v>428639.72516129032</v>
      </c>
      <c r="K35" s="37">
        <f>'HIST - cubic meters per day'!K35*6.2898</f>
        <v>215476.37419354837</v>
      </c>
      <c r="L35" s="37">
        <f>'HIST - cubic meters per day'!L35*6.2898</f>
        <v>471848.82509032253</v>
      </c>
      <c r="M35" s="37">
        <f>'HIST - cubic meters per day'!M35*6.2898</f>
        <v>306558.56226289802</v>
      </c>
      <c r="N35" s="37">
        <f>'HIST - cubic meters per day'!N35*6.2898</f>
        <v>43622.936305548385</v>
      </c>
      <c r="O35" s="37">
        <f>'HIST - cubic meters per day'!O35*6.2898</f>
        <v>10883.658907354838</v>
      </c>
      <c r="P35" s="37">
        <f>'HIST - cubic meters per day'!P35*6.2898</f>
        <v>123361.2387096774</v>
      </c>
      <c r="Q35" s="37">
        <f>'HIST - cubic meters per day'!Q35*6.2898</f>
        <v>9333.1826280000005</v>
      </c>
      <c r="R35" s="37">
        <f>'HIST - cubic meters per day'!R35*6.2898</f>
        <v>628.98</v>
      </c>
      <c r="S35" s="46">
        <f>'HIST - cubic meters per day'!S35*6.2898</f>
        <v>2404509.6978721884</v>
      </c>
    </row>
    <row r="36" spans="1:19" ht="12">
      <c r="A36" s="44">
        <v>37561</v>
      </c>
      <c r="B36" s="37">
        <f>'HIST - cubic meters per day'!B36*6.2898</f>
        <v>356942.37611999997</v>
      </c>
      <c r="C36" s="37">
        <f>'HIST - cubic meters per day'!C36*6.2898</f>
        <v>0</v>
      </c>
      <c r="D36" s="37">
        <f>'HIST - cubic meters per day'!D36*6.2898</f>
        <v>3137.8973559999999</v>
      </c>
      <c r="E36" s="37"/>
      <c r="F36" s="37">
        <f>'HIST - cubic meters per day'!F36*6.2898</f>
        <v>11545.976199999999</v>
      </c>
      <c r="G36" s="37">
        <f>'HIST - cubic meters per day'!G36*6.2898</f>
        <v>22982.866301999999</v>
      </c>
      <c r="H36" s="37">
        <f>'HIST - cubic meters per day'!H36*6.2898</f>
        <v>88891.080717999983</v>
      </c>
      <c r="I36" s="37">
        <f>'HIST - cubic meters per day'!I36*6.2898</f>
        <v>342515.67151999997</v>
      </c>
      <c r="J36" s="37">
        <f>'HIST - cubic meters per day'!J36*6.2898</f>
        <v>424372.80599999998</v>
      </c>
      <c r="K36" s="37">
        <f>'HIST - cubic meters per day'!K36*6.2898</f>
        <v>222386.36199999996</v>
      </c>
      <c r="L36" s="37">
        <f>'HIST - cubic meters per day'!L36*6.2898</f>
        <v>454268.85438000003</v>
      </c>
      <c r="M36" s="37">
        <f>'HIST - cubic meters per day'!M36*6.2898</f>
        <v>318947.58125999995</v>
      </c>
      <c r="N36" s="37">
        <f>'HIST - cubic meters per day'!N36*6.2898</f>
        <v>40669.354098999996</v>
      </c>
      <c r="O36" s="37">
        <f>'HIST - cubic meters per day'!O36*6.2898</f>
        <v>10938.874221</v>
      </c>
      <c r="P36" s="37">
        <f>'HIST - cubic meters per day'!P36*6.2898</f>
        <v>119631.996</v>
      </c>
      <c r="Q36" s="37">
        <f>'HIST - cubic meters per day'!Q36*6.2898</f>
        <v>12148.698381599999</v>
      </c>
      <c r="R36" s="37">
        <f>'HIST - cubic meters per day'!R36*6.2898</f>
        <v>628.98</v>
      </c>
      <c r="S36" s="46">
        <f>'HIST - cubic meters per day'!S36*6.2898</f>
        <v>2430009.3745576004</v>
      </c>
    </row>
    <row r="37" spans="1:19" ht="12">
      <c r="A37" s="44">
        <v>37591</v>
      </c>
      <c r="B37" s="37">
        <f>'HIST - cubic meters per day'!B37*6.2898</f>
        <v>338362.8344516129</v>
      </c>
      <c r="C37" s="37">
        <f>'HIST - cubic meters per day'!C37*6.2898</f>
        <v>0</v>
      </c>
      <c r="D37" s="37">
        <f>'HIST - cubic meters per day'!D37*6.2898</f>
        <v>3338.8693161290321</v>
      </c>
      <c r="E37" s="37"/>
      <c r="F37" s="37">
        <f>'HIST - cubic meters per day'!F37*6.2898</f>
        <v>11538.739548387097</v>
      </c>
      <c r="G37" s="37">
        <f>'HIST - cubic meters per day'!G37*6.2898</f>
        <v>22452.070080000001</v>
      </c>
      <c r="H37" s="37">
        <f>'HIST - cubic meters per day'!H37*6.2898</f>
        <v>90148.132416774184</v>
      </c>
      <c r="I37" s="37">
        <f>'HIST - cubic meters per day'!I37*6.2898</f>
        <v>344192.20080193545</v>
      </c>
      <c r="J37" s="37">
        <f>'HIST - cubic meters per day'!J37*6.2898</f>
        <v>421457.17935483868</v>
      </c>
      <c r="K37" s="37">
        <f>'HIST - cubic meters per day'!K37*6.2898</f>
        <v>211296.70064516127</v>
      </c>
      <c r="L37" s="37">
        <f>'HIST - cubic meters per day'!L37*6.2898</f>
        <v>483860.92281290324</v>
      </c>
      <c r="M37" s="37">
        <f>'HIST - cubic meters per day'!M37*6.2898</f>
        <v>319576.01343870966</v>
      </c>
      <c r="N37" s="37">
        <f>'HIST - cubic meters per day'!N37*6.2898</f>
        <v>39821.393359354835</v>
      </c>
      <c r="O37" s="37">
        <f>'HIST - cubic meters per day'!O37*6.2898</f>
        <v>10655.874814838708</v>
      </c>
      <c r="P37" s="37">
        <f>'HIST - cubic meters per day'!P37*6.2898</f>
        <v>135453.8864516129</v>
      </c>
      <c r="Q37" s="37">
        <f>'HIST - cubic meters per day'!Q37*6.2898</f>
        <v>13084.443695612903</v>
      </c>
      <c r="R37" s="37">
        <f>'HIST - cubic meters per day'!R37*6.2898</f>
        <v>628.98</v>
      </c>
      <c r="S37" s="46">
        <f>'HIST - cubic meters per day'!S37*6.2898</f>
        <v>2445868.241187871</v>
      </c>
    </row>
    <row r="38" spans="1:19" ht="12">
      <c r="A38" s="44">
        <v>37622</v>
      </c>
      <c r="B38" s="37">
        <f>'HIST - cubic meters per day'!B38*6.2898</f>
        <v>331218.23034193547</v>
      </c>
      <c r="C38" s="37">
        <f>'HIST - cubic meters per day'!C38*6.2898</f>
        <v>0</v>
      </c>
      <c r="D38" s="37">
        <f>'HIST - cubic meters per day'!D38*6.2898</f>
        <v>3672.7359580645157</v>
      </c>
      <c r="E38" s="37"/>
      <c r="F38" s="37">
        <f>'HIST - cubic meters per day'!F38*6.2898</f>
        <v>11273.938968387096</v>
      </c>
      <c r="G38" s="37">
        <f>'HIST - cubic meters per day'!G38*6.2898</f>
        <v>22047.006959999999</v>
      </c>
      <c r="H38" s="37">
        <f>'HIST - cubic meters per day'!H38*6.2898</f>
        <v>90253.760477419361</v>
      </c>
      <c r="I38" s="37">
        <f>'HIST - cubic meters per day'!I38*6.2898</f>
        <v>325802.30674838705</v>
      </c>
      <c r="J38" s="37">
        <f>'HIST - cubic meters per day'!J38*6.2898</f>
        <v>424134.5240283871</v>
      </c>
      <c r="K38" s="37">
        <f>'HIST - cubic meters per day'!K38*6.2898</f>
        <v>218939.15256967742</v>
      </c>
      <c r="L38" s="37">
        <f>'HIST - cubic meters per day'!L38*6.2898</f>
        <v>418364.62672258064</v>
      </c>
      <c r="M38" s="37">
        <f>'HIST - cubic meters per day'!M38*6.2898</f>
        <v>328006.78019999998</v>
      </c>
      <c r="N38" s="37">
        <f>'HIST - cubic meters per day'!N38*6.2898</f>
        <v>41863.548342507747</v>
      </c>
      <c r="O38" s="37">
        <f>'HIST - cubic meters per day'!O38*6.2898</f>
        <v>10779.897497032256</v>
      </c>
      <c r="P38" s="37">
        <f>'HIST - cubic meters per day'!P38*6.2898</f>
        <v>128672.88704877112</v>
      </c>
      <c r="Q38" s="37">
        <f>'HIST - cubic meters per day'!Q38*6.2898</f>
        <v>10322.048752258064</v>
      </c>
      <c r="R38" s="37">
        <f>'HIST - cubic meters per day'!R38*6.2898</f>
        <v>534.63299999999992</v>
      </c>
      <c r="S38" s="46">
        <f>'HIST - cubic meters per day'!S38*6.2898</f>
        <v>2365886.0776154073</v>
      </c>
    </row>
    <row r="39" spans="1:19" ht="12">
      <c r="A39" s="44">
        <v>37653</v>
      </c>
      <c r="B39" s="37">
        <f>'HIST - cubic meters per day'!B39*6.2898</f>
        <v>286298.66712857143</v>
      </c>
      <c r="C39" s="37">
        <f>'HIST - cubic meters per day'!C39*6.2898</f>
        <v>0</v>
      </c>
      <c r="D39" s="37">
        <f>'HIST - cubic meters per day'!D39*6.2898</f>
        <v>3722.9326199999996</v>
      </c>
      <c r="E39" s="37"/>
      <c r="F39" s="37">
        <f>'HIST - cubic meters per day'!F39*6.2898</f>
        <v>11183.578889999999</v>
      </c>
      <c r="G39" s="37">
        <f>'HIST - cubic meters per day'!G39*6.2898</f>
        <v>21755.542120714286</v>
      </c>
      <c r="H39" s="37">
        <f>'HIST - cubic meters per day'!H39*6.2898</f>
        <v>90573.659125714286</v>
      </c>
      <c r="I39" s="37">
        <f>'HIST - cubic meters per day'!I39*6.2898</f>
        <v>331191.71028428565</v>
      </c>
      <c r="J39" s="37">
        <f>'HIST - cubic meters per day'!J39*6.2898</f>
        <v>429371.73686785711</v>
      </c>
      <c r="K39" s="37">
        <f>'HIST - cubic meters per day'!K39*6.2898</f>
        <v>218177.75199000002</v>
      </c>
      <c r="L39" s="37">
        <f>'HIST - cubic meters per day'!L39*6.2898</f>
        <v>426048.13915714278</v>
      </c>
      <c r="M39" s="37">
        <f>'HIST - cubic meters per day'!M39*6.2898</f>
        <v>334567.0416</v>
      </c>
      <c r="N39" s="37">
        <f>'HIST - cubic meters per day'!N39*6.2898</f>
        <v>44300.488873105132</v>
      </c>
      <c r="O39" s="37">
        <f>'HIST - cubic meters per day'!O39*6.2898</f>
        <v>11072.182039285713</v>
      </c>
      <c r="P39" s="37">
        <f>'HIST - cubic meters per day'!P39*6.2898</f>
        <v>128062.9406985407</v>
      </c>
      <c r="Q39" s="37">
        <f>'HIST - cubic meters per day'!Q39*6.2898</f>
        <v>8664.0759503571408</v>
      </c>
      <c r="R39" s="37">
        <f>'HIST - cubic meters per day'!R39*6.2898</f>
        <v>534.63299999999992</v>
      </c>
      <c r="S39" s="46">
        <f>'HIST - cubic meters per day'!S39*6.2898</f>
        <v>2345525.0803455738</v>
      </c>
    </row>
    <row r="40" spans="1:19" ht="12">
      <c r="A40" s="44">
        <v>37681</v>
      </c>
      <c r="B40" s="37">
        <f>'HIST - cubic meters per day'!B40*6.2898</f>
        <v>364758.69029032253</v>
      </c>
      <c r="C40" s="37">
        <f>'HIST - cubic meters per day'!C40*6.2898</f>
        <v>0</v>
      </c>
      <c r="D40" s="37">
        <f>'HIST - cubic meters per day'!D40*6.2898</f>
        <v>3523.911174193548</v>
      </c>
      <c r="E40" s="37"/>
      <c r="F40" s="37">
        <f>'HIST - cubic meters per day'!F40*6.2898</f>
        <v>11089.891304516128</v>
      </c>
      <c r="G40" s="37">
        <f>'HIST - cubic meters per day'!G40*6.2898</f>
        <v>22356.383961290321</v>
      </c>
      <c r="H40" s="37">
        <f>'HIST - cubic meters per day'!H40*6.2898</f>
        <v>88684.536536129017</v>
      </c>
      <c r="I40" s="37">
        <f>'HIST - cubic meters per day'!I40*6.2898</f>
        <v>327026.26124903222</v>
      </c>
      <c r="J40" s="37">
        <f>'HIST - cubic meters per day'!J40*6.2898</f>
        <v>423455.4082354838</v>
      </c>
      <c r="K40" s="37">
        <f>'HIST - cubic meters per day'!K40*6.2898</f>
        <v>215284.21065870966</v>
      </c>
      <c r="L40" s="37">
        <f>'HIST - cubic meters per day'!L40*6.2898</f>
        <v>365512.24890967744</v>
      </c>
      <c r="M40" s="37">
        <f>'HIST - cubic meters per day'!M40*6.2898</f>
        <v>339064.24859999999</v>
      </c>
      <c r="N40" s="37">
        <f>'HIST - cubic meters per day'!N40*6.2898</f>
        <v>43536.713292387096</v>
      </c>
      <c r="O40" s="37">
        <f>'HIST - cubic meters per day'!O40*6.2898</f>
        <v>11003.562785032258</v>
      </c>
      <c r="P40" s="37">
        <f>'HIST - cubic meters per day'!P40*6.2898</f>
        <v>137558.02744838709</v>
      </c>
      <c r="Q40" s="37">
        <f>'HIST - cubic meters per day'!Q40*6.2898</f>
        <v>9553.5366406451594</v>
      </c>
      <c r="R40" s="37">
        <f>'HIST - cubic meters per day'!R40*6.2898</f>
        <v>534.63299999999992</v>
      </c>
      <c r="S40" s="46">
        <f>'HIST - cubic meters per day'!S40*6.2898</f>
        <v>2362942.2640858064</v>
      </c>
    </row>
    <row r="41" spans="1:19" ht="12">
      <c r="A41" s="44">
        <v>37712</v>
      </c>
      <c r="B41" s="37">
        <f>'HIST - cubic meters per day'!B41*6.2898</f>
        <v>329038.30739999999</v>
      </c>
      <c r="C41" s="37">
        <f>'HIST - cubic meters per day'!C41*6.2898</f>
        <v>0</v>
      </c>
      <c r="D41" s="37">
        <f>'HIST - cubic meters per day'!D41*6.2898</f>
        <v>3745.030784</v>
      </c>
      <c r="E41" s="37"/>
      <c r="F41" s="37">
        <f>'HIST - cubic meters per day'!F41*6.2898</f>
        <v>10615.60995</v>
      </c>
      <c r="G41" s="37">
        <f>'HIST - cubic meters per day'!G41*6.2898</f>
        <v>22001.175283999997</v>
      </c>
      <c r="H41" s="37">
        <f>'HIST - cubic meters per day'!H41*6.2898</f>
        <v>85695.589759999988</v>
      </c>
      <c r="I41" s="37">
        <f>'HIST - cubic meters per day'!I41*6.2898</f>
        <v>316291.81803999998</v>
      </c>
      <c r="J41" s="37">
        <f>'HIST - cubic meters per day'!J41*6.2898</f>
        <v>418241.23640199995</v>
      </c>
      <c r="K41" s="37">
        <f>'HIST - cubic meters per day'!K41*6.2898</f>
        <v>214222.45319199999</v>
      </c>
      <c r="L41" s="37">
        <f>'HIST - cubic meters per day'!L41*6.2898</f>
        <v>392869.29440000001</v>
      </c>
      <c r="M41" s="37">
        <f>'HIST - cubic meters per day'!M41*6.2898</f>
        <v>334604.78039999999</v>
      </c>
      <c r="N41" s="37">
        <f>'HIST - cubic meters per day'!N41*6.2898</f>
        <v>46183.032614399992</v>
      </c>
      <c r="O41" s="37">
        <f>'HIST - cubic meters per day'!O41*6.2898</f>
        <v>11431.116065599999</v>
      </c>
      <c r="P41" s="37">
        <f>'HIST - cubic meters per day'!P41*6.2898</f>
        <v>136384.920232</v>
      </c>
      <c r="Q41" s="37">
        <f>'HIST - cubic meters per day'!Q41*6.2898</f>
        <v>10470.223319599998</v>
      </c>
      <c r="R41" s="37">
        <f>'HIST - cubic meters per day'!R41*6.2898</f>
        <v>534.63299999999992</v>
      </c>
      <c r="S41" s="46">
        <f>'HIST - cubic meters per day'!S41*6.2898</f>
        <v>2332329.2208435996</v>
      </c>
    </row>
    <row r="42" spans="1:19" ht="12">
      <c r="A42" s="44">
        <v>37742</v>
      </c>
      <c r="B42" s="37">
        <f>'HIST - cubic meters per day'!B42*6.2898</f>
        <v>346503.86461935483</v>
      </c>
      <c r="C42" s="37">
        <f>'HIST - cubic meters per day'!C42*6.2898</f>
        <v>0</v>
      </c>
      <c r="D42" s="37">
        <f>'HIST - cubic meters per day'!D42*6.2898</f>
        <v>3590.3395780645164</v>
      </c>
      <c r="E42" s="37"/>
      <c r="F42" s="37">
        <f>'HIST - cubic meters per day'!F42*6.2898</f>
        <v>10853.35424516129</v>
      </c>
      <c r="G42" s="37">
        <f>'HIST - cubic meters per day'!G42*6.2898</f>
        <v>21308.23951548387</v>
      </c>
      <c r="H42" s="37">
        <f>'HIST - cubic meters per day'!H42*6.2898</f>
        <v>84674.525270322571</v>
      </c>
      <c r="I42" s="37">
        <f>'HIST - cubic meters per day'!I42*6.2898</f>
        <v>323579.55229741929</v>
      </c>
      <c r="J42" s="37">
        <f>'HIST - cubic meters per day'!J42*6.2898</f>
        <v>412427.17726064514</v>
      </c>
      <c r="K42" s="37">
        <f>'HIST - cubic meters per day'!K42*6.2898</f>
        <v>209476.33107677416</v>
      </c>
      <c r="L42" s="37">
        <f>'HIST - cubic meters per day'!L42*6.2898</f>
        <v>461777.84080645157</v>
      </c>
      <c r="M42" s="37">
        <f>'HIST - cubic meters per day'!M42*6.2898</f>
        <v>346913.91899999999</v>
      </c>
      <c r="N42" s="37">
        <f>'HIST - cubic meters per day'!N42*6.2898</f>
        <v>42745.022253290321</v>
      </c>
      <c r="O42" s="37">
        <f>'HIST - cubic meters per day'!O42*6.2898</f>
        <v>10393.237114451613</v>
      </c>
      <c r="P42" s="37">
        <f>'HIST - cubic meters per day'!P42*6.2898</f>
        <v>130552.4684980645</v>
      </c>
      <c r="Q42" s="37">
        <f>'HIST - cubic meters per day'!Q42*6.2898</f>
        <v>10494.492749612902</v>
      </c>
      <c r="R42" s="37">
        <f>'HIST - cubic meters per day'!R42*6.2898</f>
        <v>534.63299999999992</v>
      </c>
      <c r="S42" s="46">
        <f>'HIST - cubic meters per day'!S42*6.2898</f>
        <v>2415824.9972850969</v>
      </c>
    </row>
    <row r="43" spans="1:19" ht="12">
      <c r="A43" s="44">
        <v>37773</v>
      </c>
      <c r="B43" s="37">
        <f>'HIST - cubic meters per day'!B43*6.2898</f>
        <v>393611.70045999996</v>
      </c>
      <c r="C43" s="37">
        <f>'HIST - cubic meters per day'!C43*6.2898</f>
        <v>0</v>
      </c>
      <c r="D43" s="37">
        <f>'HIST - cubic meters per day'!D43*6.2898</f>
        <v>3452.8486080000002</v>
      </c>
      <c r="E43" s="37"/>
      <c r="F43" s="37">
        <f>'HIST - cubic meters per day'!F43*6.2898</f>
        <v>10735.451605999999</v>
      </c>
      <c r="G43" s="37">
        <f>'HIST - cubic meters per day'!G43*6.2898</f>
        <v>22809.183957999998</v>
      </c>
      <c r="H43" s="37">
        <f>'HIST - cubic meters per day'!H43*6.2898</f>
        <v>84974.631917999999</v>
      </c>
      <c r="I43" s="37">
        <f>'HIST - cubic meters per day'!I43*6.2898</f>
        <v>325741.86515199993</v>
      </c>
      <c r="J43" s="37">
        <f>'HIST - cubic meters per day'!J43*6.2898</f>
        <v>410078.48072399996</v>
      </c>
      <c r="K43" s="37">
        <f>'HIST - cubic meters per day'!K43*6.2898</f>
        <v>209489.69318199999</v>
      </c>
      <c r="L43" s="37">
        <f>'HIST - cubic meters per day'!L43*6.2898</f>
        <v>503698.50563999999</v>
      </c>
      <c r="M43" s="37">
        <f>'HIST - cubic meters per day'!M43*6.2898</f>
        <v>351612.3996</v>
      </c>
      <c r="N43" s="37">
        <f>'HIST - cubic meters per day'!N43*6.2898</f>
        <v>43633.206399199997</v>
      </c>
      <c r="O43" s="37">
        <f>'HIST - cubic meters per day'!O43*6.2898</f>
        <v>10807.528520799999</v>
      </c>
      <c r="P43" s="37">
        <f>'HIST - cubic meters per day'!P43*6.2898</f>
        <v>128362.30129799998</v>
      </c>
      <c r="Q43" s="37">
        <f>'HIST - cubic meters per day'!Q43*6.2898</f>
        <v>9803.5967700000001</v>
      </c>
      <c r="R43" s="37">
        <f>'HIST - cubic meters per day'!R43*6.2898</f>
        <v>534.63299999999992</v>
      </c>
      <c r="S43" s="46">
        <f>'HIST - cubic meters per day'!S43*6.2898</f>
        <v>2509346.0268359999</v>
      </c>
    </row>
    <row r="44" spans="1:19" ht="12">
      <c r="A44" s="44">
        <v>37803</v>
      </c>
      <c r="B44" s="37">
        <f>'HIST - cubic meters per day'!B44*6.2898</f>
        <v>365358.4531548387</v>
      </c>
      <c r="C44" s="37">
        <f>'HIST - cubic meters per day'!C44*6.2898</f>
        <v>0</v>
      </c>
      <c r="D44" s="37">
        <f>'HIST - cubic meters per day'!D44*6.2898</f>
        <v>3352.6054277419353</v>
      </c>
      <c r="E44" s="37"/>
      <c r="F44" s="37">
        <f>'HIST - cubic meters per day'!F44*6.2898</f>
        <v>10623.16785483871</v>
      </c>
      <c r="G44" s="37">
        <f>'HIST - cubic meters per day'!G44*6.2898</f>
        <v>21672.520383870964</v>
      </c>
      <c r="H44" s="37">
        <f>'HIST - cubic meters per day'!H44*6.2898</f>
        <v>87217.06532709676</v>
      </c>
      <c r="I44" s="37">
        <f>'HIST - cubic meters per day'!I44*6.2898</f>
        <v>330562.18391225807</v>
      </c>
      <c r="J44" s="37">
        <f>'HIST - cubic meters per day'!J44*6.2898</f>
        <v>403777.03850709676</v>
      </c>
      <c r="K44" s="37">
        <f>'HIST - cubic meters per day'!K44*6.2898</f>
        <v>212653.67427096772</v>
      </c>
      <c r="L44" s="37">
        <f>'HIST - cubic meters per day'!L44*6.2898</f>
        <v>605729.65285161289</v>
      </c>
      <c r="M44" s="37">
        <f>'HIST - cubic meters per day'!M44*6.2898</f>
        <v>349788.35759999999</v>
      </c>
      <c r="N44" s="37">
        <f>'HIST - cubic meters per day'!N44*6.2898</f>
        <v>43254.634023096769</v>
      </c>
      <c r="O44" s="37">
        <f>'HIST - cubic meters per day'!O44*6.2898</f>
        <v>10785.501505935483</v>
      </c>
      <c r="P44" s="37">
        <f>'HIST - cubic meters per day'!P44*6.2898</f>
        <v>135478.43696129031</v>
      </c>
      <c r="Q44" s="37">
        <f>'HIST - cubic meters per day'!Q44*6.2898</f>
        <v>9796.2417619354837</v>
      </c>
      <c r="R44" s="37">
        <f>'HIST - cubic meters per day'!R44*6.2898</f>
        <v>534.63299999999992</v>
      </c>
      <c r="S44" s="46">
        <f>'HIST - cubic meters per day'!S44*6.2898</f>
        <v>2590584.1665425804</v>
      </c>
    </row>
    <row r="45" spans="1:19" ht="12">
      <c r="A45" s="44">
        <v>37834</v>
      </c>
      <c r="B45" s="37">
        <f>'HIST - cubic meters per day'!B45*6.2898</f>
        <v>283117.08629032254</v>
      </c>
      <c r="C45" s="37">
        <f>'HIST - cubic meters per day'!C45*6.2898</f>
        <v>0</v>
      </c>
      <c r="D45" s="37">
        <f>'HIST - cubic meters per day'!D45*6.2898</f>
        <v>3121.4857122580647</v>
      </c>
      <c r="E45" s="37"/>
      <c r="F45" s="37">
        <f>'HIST - cubic meters per day'!F45*6.2898</f>
        <v>10700.228049677418</v>
      </c>
      <c r="G45" s="37">
        <f>'HIST - cubic meters per day'!G45*6.2898</f>
        <v>22698.954874838706</v>
      </c>
      <c r="H45" s="37">
        <f>'HIST - cubic meters per day'!H45*6.2898</f>
        <v>85311.844327741928</v>
      </c>
      <c r="I45" s="37">
        <f>'HIST - cubic meters per day'!I45*6.2898</f>
        <v>334285.33971870964</v>
      </c>
      <c r="J45" s="37">
        <f>'HIST - cubic meters per day'!J45*6.2898</f>
        <v>409567.46896645159</v>
      </c>
      <c r="K45" s="37">
        <f>'HIST - cubic meters per day'!K45*6.2898</f>
        <v>210878.65213161288</v>
      </c>
      <c r="L45" s="37">
        <f>'HIST - cubic meters per day'!L45*6.2898</f>
        <v>563946.30855483864</v>
      </c>
      <c r="M45" s="37">
        <f>'HIST - cubic meters per day'!M45*6.2898</f>
        <v>352077.84479999996</v>
      </c>
      <c r="N45" s="37">
        <f>'HIST - cubic meters per day'!N45*6.2898</f>
        <v>42125.611270954832</v>
      </c>
      <c r="O45" s="37">
        <f>'HIST - cubic meters per day'!O45*6.2898</f>
        <v>10682.595914206451</v>
      </c>
      <c r="P45" s="37">
        <f>'HIST - cubic meters per day'!P45*6.2898</f>
        <v>132689.03239935482</v>
      </c>
      <c r="Q45" s="37">
        <f>'HIST - cubic meters per day'!Q45*6.2898</f>
        <v>8596.3508187096777</v>
      </c>
      <c r="R45" s="37">
        <f>'HIST - cubic meters per day'!R45*6.2898</f>
        <v>534.63299999999992</v>
      </c>
      <c r="S45" s="46">
        <f>'HIST - cubic meters per day'!S45*6.2898</f>
        <v>2470333.4368296769</v>
      </c>
    </row>
    <row r="46" spans="1:19" ht="12">
      <c r="A46" s="44">
        <v>37865</v>
      </c>
      <c r="B46" s="37">
        <f>'HIST - cubic meters per day'!B46*6.2898</f>
        <v>324602.95010000002</v>
      </c>
      <c r="C46" s="37">
        <f>'HIST - cubic meters per day'!C46*6.2898</f>
        <v>0</v>
      </c>
      <c r="D46" s="37">
        <f>'HIST - cubic meters per day'!D46*6.2898</f>
        <v>3143.998462</v>
      </c>
      <c r="E46" s="37"/>
      <c r="F46" s="37">
        <f>'HIST - cubic meters per day'!F46*6.2898</f>
        <v>10758.723865999998</v>
      </c>
      <c r="G46" s="37">
        <f>'HIST - cubic meters per day'!G46*6.2898</f>
        <v>22202.742407999998</v>
      </c>
      <c r="H46" s="37">
        <f>'HIST - cubic meters per day'!H46*6.2898</f>
        <v>87475.037077999994</v>
      </c>
      <c r="I46" s="37">
        <f>'HIST - cubic meters per day'!I46*6.2898</f>
        <v>334141.28503799997</v>
      </c>
      <c r="J46" s="37">
        <f>'HIST - cubic meters per day'!J46*6.2898</f>
        <v>402068.88167600002</v>
      </c>
      <c r="K46" s="37">
        <f>'HIST - cubic meters per day'!K46*6.2898</f>
        <v>218117.60053599998</v>
      </c>
      <c r="L46" s="37">
        <f>'HIST - cubic meters per day'!L46*6.2898</f>
        <v>555169.40665999986</v>
      </c>
      <c r="M46" s="37">
        <f>'HIST - cubic meters per day'!M46*6.2898</f>
        <v>350266.3824</v>
      </c>
      <c r="N46" s="37">
        <f>'HIST - cubic meters per day'!N46*6.2898</f>
        <v>44289.484131199999</v>
      </c>
      <c r="O46" s="37">
        <f>'HIST - cubic meters per day'!O46*6.2898</f>
        <v>11101.220248799998</v>
      </c>
      <c r="P46" s="37">
        <f>'HIST - cubic meters per day'!P46*6.2898</f>
        <v>115539.28603800001</v>
      </c>
      <c r="Q46" s="37">
        <f>'HIST - cubic meters per day'!Q46*6.2898</f>
        <v>8843.3539700000001</v>
      </c>
      <c r="R46" s="37">
        <f>'HIST - cubic meters per day'!R46*6.2898</f>
        <v>534.63299999999992</v>
      </c>
      <c r="S46" s="46">
        <f>'HIST - cubic meters per day'!S46*6.2898</f>
        <v>2488254.9856119999</v>
      </c>
    </row>
    <row r="47" spans="1:19" ht="12">
      <c r="A47" s="44">
        <v>37895</v>
      </c>
      <c r="B47" s="37">
        <f>'HIST - cubic meters per day'!B47*6.2898</f>
        <v>344780.25652258063</v>
      </c>
      <c r="C47" s="37">
        <f>'HIST - cubic meters per day'!C47*6.2898</f>
        <v>0</v>
      </c>
      <c r="D47" s="37">
        <f>'HIST - cubic meters per day'!D47*6.2898</f>
        <v>3024.3590264516124</v>
      </c>
      <c r="E47" s="37"/>
      <c r="F47" s="37">
        <f>'HIST - cubic meters per day'!F47*6.2898</f>
        <v>10927.107222580644</v>
      </c>
      <c r="G47" s="37">
        <f>'HIST - cubic meters per day'!G47*6.2898</f>
        <v>21759.096437419354</v>
      </c>
      <c r="H47" s="37">
        <f>'HIST - cubic meters per day'!H47*6.2898</f>
        <v>86308.209516774179</v>
      </c>
      <c r="I47" s="37">
        <f>'HIST - cubic meters per day'!I47*6.2898</f>
        <v>339654.17097096774</v>
      </c>
      <c r="J47" s="37">
        <f>'HIST - cubic meters per day'!J47*6.2898</f>
        <v>412568.47457419359</v>
      </c>
      <c r="K47" s="37">
        <f>'HIST - cubic meters per day'!K47*6.2898</f>
        <v>211081.54890580644</v>
      </c>
      <c r="L47" s="37">
        <f>'HIST - cubic meters per day'!L47*6.2898</f>
        <v>545398.49994193553</v>
      </c>
      <c r="M47" s="37">
        <f>'HIST - cubic meters per day'!M47*6.2898</f>
        <v>354178.63799999998</v>
      </c>
      <c r="N47" s="37">
        <f>'HIST - cubic meters per day'!N47*6.2898</f>
        <v>43466.145794322576</v>
      </c>
      <c r="O47" s="37">
        <f>'HIST - cubic meters per day'!O47*6.2898</f>
        <v>10733.263702451612</v>
      </c>
      <c r="P47" s="37">
        <f>'HIST - cubic meters per day'!P47*6.2898</f>
        <v>138014.20026580646</v>
      </c>
      <c r="Q47" s="37">
        <f>'HIST - cubic meters per day'!Q47*6.2898</f>
        <v>8671.6863909677413</v>
      </c>
      <c r="R47" s="37">
        <f>'HIST - cubic meters per day'!R47*6.2898</f>
        <v>534.63299999999992</v>
      </c>
      <c r="S47" s="46">
        <f>'HIST - cubic meters per day'!S47*6.2898</f>
        <v>2531100.2902722578</v>
      </c>
    </row>
    <row r="48" spans="1:19" ht="12">
      <c r="A48" s="44">
        <v>37926</v>
      </c>
      <c r="B48" s="37">
        <f>'HIST - cubic meters per day'!B48*6.2898</f>
        <v>346334.41875999997</v>
      </c>
      <c r="C48" s="37">
        <f>'HIST - cubic meters per day'!C48*6.2898</f>
        <v>0</v>
      </c>
      <c r="D48" s="37">
        <f>'HIST - cubic meters per day'!D48*6.2898</f>
        <v>2814.2661800000001</v>
      </c>
      <c r="E48" s="37"/>
      <c r="F48" s="37">
        <f>'HIST - cubic meters per day'!F48*6.2898</f>
        <v>11020.966594</v>
      </c>
      <c r="G48" s="37">
        <f>'HIST - cubic meters per day'!G48*6.2898</f>
        <v>22619.273929999999</v>
      </c>
      <c r="H48" s="37">
        <f>'HIST - cubic meters per day'!H48*6.2898</f>
        <v>88967.732413999984</v>
      </c>
      <c r="I48" s="37">
        <f>'HIST - cubic meters per day'!I48*6.2898</f>
        <v>338596.18474659993</v>
      </c>
      <c r="J48" s="37">
        <f>'HIST - cubic meters per day'!J48*6.2898</f>
        <v>408249.97296599997</v>
      </c>
      <c r="K48" s="37">
        <f>'HIST - cubic meters per day'!K48*6.2898</f>
        <v>213078.71596</v>
      </c>
      <c r="L48" s="37">
        <f>'HIST - cubic meters per day'!L48*6.2898</f>
        <v>536417.62592000002</v>
      </c>
      <c r="M48" s="37">
        <f>'HIST - cubic meters per day'!M48*6.2898</f>
        <v>361462.22639999999</v>
      </c>
      <c r="N48" s="37">
        <f>'HIST - cubic meters per day'!N48*6.2898</f>
        <v>44067.965761599989</v>
      </c>
      <c r="O48" s="37">
        <f>'HIST - cubic meters per day'!O48*6.2898</f>
        <v>11591.942058399998</v>
      </c>
      <c r="P48" s="37">
        <f>'HIST - cubic meters per day'!P48*6.2898</f>
        <v>135303.410088</v>
      </c>
      <c r="Q48" s="37">
        <f>'HIST - cubic meters per day'!Q48*6.2898</f>
        <v>8667.9524140000012</v>
      </c>
      <c r="R48" s="37">
        <f>'HIST - cubic meters per day'!R48*6.2898</f>
        <v>534.63299999999992</v>
      </c>
      <c r="S48" s="46">
        <f>'HIST - cubic meters per day'!S48*6.2898</f>
        <v>2529727.2871925998</v>
      </c>
    </row>
    <row r="49" spans="1:19" ht="12">
      <c r="A49" s="44">
        <v>37956</v>
      </c>
      <c r="B49" s="37">
        <f>'HIST - cubic meters per day'!B49*6.2898</f>
        <v>323584.44210967742</v>
      </c>
      <c r="C49" s="37">
        <f>'HIST - cubic meters per day'!C49*6.2898</f>
        <v>0</v>
      </c>
      <c r="D49" s="37">
        <f>'HIST - cubic meters per day'!D49*6.2898</f>
        <v>2870.6038509677419</v>
      </c>
      <c r="E49" s="37"/>
      <c r="F49" s="37">
        <f>'HIST - cubic meters per day'!F49*6.2898</f>
        <v>11083.784111612902</v>
      </c>
      <c r="G49" s="37">
        <f>'HIST - cubic meters per day'!G49*6.2898</f>
        <v>22109.560035483868</v>
      </c>
      <c r="H49" s="37">
        <f>'HIST - cubic meters per day'!H49*6.2898</f>
        <v>90035.70731419354</v>
      </c>
      <c r="I49" s="37">
        <f>'HIST - cubic meters per day'!I49*6.2898</f>
        <v>346904.66690709675</v>
      </c>
      <c r="J49" s="37">
        <f>'HIST - cubic meters per day'!J49*6.2898</f>
        <v>413296.95515225804</v>
      </c>
      <c r="K49" s="37">
        <f>'HIST - cubic meters per day'!K49*6.2898</f>
        <v>217546.12418709678</v>
      </c>
      <c r="L49" s="37">
        <f>'HIST - cubic meters per day'!L49*6.2898</f>
        <v>622647.38878064509</v>
      </c>
      <c r="M49" s="37">
        <f>'HIST - cubic meters per day'!M49*6.2898</f>
        <v>364047.33419999998</v>
      </c>
      <c r="N49" s="37">
        <f>'HIST - cubic meters per day'!N49*6.2898</f>
        <v>42504.711313935477</v>
      </c>
      <c r="O49" s="37">
        <f>'HIST - cubic meters per day'!O49*6.2898</f>
        <v>11128.007492516128</v>
      </c>
      <c r="P49" s="37">
        <f>'HIST - cubic meters per day'!P49*6.2898</f>
        <v>137897.53462064516</v>
      </c>
      <c r="Q49" s="37">
        <f>'HIST - cubic meters per day'!Q49*6.2898</f>
        <v>9610.6926619354836</v>
      </c>
      <c r="R49" s="37">
        <f>'HIST - cubic meters per day'!R49*6.2898</f>
        <v>534.63299999999992</v>
      </c>
      <c r="S49" s="46">
        <f>'HIST - cubic meters per day'!S49*6.2898</f>
        <v>2615802.1457380643</v>
      </c>
    </row>
    <row r="50" spans="1:19" ht="12">
      <c r="A50" s="44">
        <v>37987</v>
      </c>
      <c r="B50" s="37">
        <f>'HIST - cubic meters per day'!B50*6.2898</f>
        <v>313995.94635483867</v>
      </c>
      <c r="C50" s="37">
        <f>'HIST - cubic meters per day'!C50*6.2898</f>
        <v>0</v>
      </c>
      <c r="D50" s="37">
        <f>'HIST - cubic meters per day'!D50*6.2898</f>
        <v>2590.5251438709674</v>
      </c>
      <c r="E50" s="37"/>
      <c r="F50" s="37">
        <f>'HIST - cubic meters per day'!F50*6.2898</f>
        <v>10770.369464516129</v>
      </c>
      <c r="G50" s="37">
        <f>'HIST - cubic meters per day'!G50*6.2898</f>
        <v>21843.237729677418</v>
      </c>
      <c r="H50" s="37">
        <f>'HIST - cubic meters per day'!H50*6.2898</f>
        <v>86725.385574193555</v>
      </c>
      <c r="I50" s="37">
        <f>'HIST - cubic meters per day'!I50*6.2898</f>
        <v>329834.5352109677</v>
      </c>
      <c r="J50" s="37">
        <f>'HIST - cubic meters per day'!J50*6.2898</f>
        <v>396142.1140529032</v>
      </c>
      <c r="K50" s="37">
        <f>'HIST - cubic meters per day'!K50*6.2898</f>
        <v>210040.1203432258</v>
      </c>
      <c r="L50" s="37">
        <f>'HIST - cubic meters per day'!L50*6.2898</f>
        <v>595644.2628967741</v>
      </c>
      <c r="M50" s="37">
        <f>'HIST - cubic meters per day'!M50*6.2898</f>
        <v>355499.49599999998</v>
      </c>
      <c r="N50" s="37">
        <f>'HIST - cubic meters per day'!N50*6.2898</f>
        <v>41408.333435380642</v>
      </c>
      <c r="O50" s="37">
        <f>'HIST - cubic meters per day'!O50*6.2898</f>
        <v>11595.750295587095</v>
      </c>
      <c r="P50" s="37">
        <f>'HIST - cubic meters per day'!P50*6.2898</f>
        <v>135074.9361464516</v>
      </c>
      <c r="Q50" s="37">
        <f>'HIST - cubic meters per day'!Q50*6.2898</f>
        <v>9163.325564516128</v>
      </c>
      <c r="R50" s="37">
        <f>'HIST - cubic meters per day'!R50*6.2898</f>
        <v>534.63299999999992</v>
      </c>
      <c r="S50" s="46">
        <f>'HIST - cubic meters per day'!S50*6.2898</f>
        <v>2520862.9712129026</v>
      </c>
    </row>
    <row r="51" spans="1:19" ht="12">
      <c r="A51" s="44">
        <v>38018</v>
      </c>
      <c r="B51" s="37">
        <f>'HIST - cubic meters per day'!B51*6.2898</f>
        <v>366153.33275172411</v>
      </c>
      <c r="C51" s="37">
        <f>'HIST - cubic meters per day'!C51*6.2898</f>
        <v>0</v>
      </c>
      <c r="D51" s="37">
        <f>'HIST - cubic meters per day'!D51*6.2898</f>
        <v>2847.0779699999998</v>
      </c>
      <c r="E51" s="37"/>
      <c r="F51" s="37">
        <f>'HIST - cubic meters per day'!F51*6.2898</f>
        <v>11000.950054285713</v>
      </c>
      <c r="G51" s="37">
        <f>'HIST - cubic meters per day'!G51*6.2898</f>
        <v>21419.697010344829</v>
      </c>
      <c r="H51" s="37">
        <f>'HIST - cubic meters per day'!H51*6.2898</f>
        <v>90704.734064999997</v>
      </c>
      <c r="I51" s="37">
        <f>'HIST - cubic meters per day'!I51*6.2898</f>
        <v>345591.03927857144</v>
      </c>
      <c r="J51" s="37">
        <f>'HIST - cubic meters per day'!J51*6.2898</f>
        <v>416128.81006714283</v>
      </c>
      <c r="K51" s="37">
        <f>'HIST - cubic meters per day'!K51*6.2898</f>
        <v>217447.97794499999</v>
      </c>
      <c r="L51" s="37">
        <f>'HIST - cubic meters per day'!L51*6.2898</f>
        <v>609559.5685928571</v>
      </c>
      <c r="M51" s="37">
        <f>'HIST - cubic meters per day'!M51*6.2898</f>
        <v>353776.09080000001</v>
      </c>
      <c r="N51" s="37">
        <f>'HIST - cubic meters per day'!N51*6.2898</f>
        <v>43500.017787599994</v>
      </c>
      <c r="O51" s="37">
        <f>'HIST - cubic meters per day'!O51*6.2898</f>
        <v>12253.667955257142</v>
      </c>
      <c r="P51" s="37">
        <f>'HIST - cubic meters per day'!P51*6.2898</f>
        <v>142465.94679428573</v>
      </c>
      <c r="Q51" s="37">
        <f>'HIST - cubic meters per day'!Q51*6.2898</f>
        <v>8829.3392834482765</v>
      </c>
      <c r="R51" s="37">
        <f>'HIST - cubic meters per day'!R51*6.2898</f>
        <v>534.63299999999992</v>
      </c>
      <c r="S51" s="46">
        <f>'HIST - cubic meters per day'!S51*6.2898</f>
        <v>2642212.8833555169</v>
      </c>
    </row>
    <row r="52" spans="1:19" ht="12">
      <c r="A52" s="44">
        <v>38047</v>
      </c>
      <c r="B52" s="37">
        <f>'HIST - cubic meters per day'!B52*6.2898</f>
        <v>327922.78093548387</v>
      </c>
      <c r="C52" s="37">
        <f>'HIST - cubic meters per day'!C52*6.2898</f>
        <v>0</v>
      </c>
      <c r="D52" s="37">
        <f>'HIST - cubic meters per day'!D52*6.2898</f>
        <v>3039.3936774193548</v>
      </c>
      <c r="E52" s="37"/>
      <c r="F52" s="37">
        <f>'HIST - cubic meters per day'!F52*6.2898</f>
        <v>10983.390787741935</v>
      </c>
      <c r="G52" s="37">
        <f>'HIST - cubic meters per day'!G52*6.2898</f>
        <v>20676.094325806447</v>
      </c>
      <c r="H52" s="37">
        <f>'HIST - cubic meters per day'!H52*6.2898</f>
        <v>88537.70014064516</v>
      </c>
      <c r="I52" s="37">
        <f>'HIST - cubic meters per day'!I52*6.2898</f>
        <v>334782.5179741935</v>
      </c>
      <c r="J52" s="37">
        <f>'HIST - cubic meters per day'!J52*6.2898</f>
        <v>405407.59814322583</v>
      </c>
      <c r="K52" s="37">
        <f>'HIST - cubic meters per day'!K52*6.2898</f>
        <v>209786.09358193548</v>
      </c>
      <c r="L52" s="37">
        <f>'HIST - cubic meters per day'!L52*6.2898</f>
        <v>616349.47290967742</v>
      </c>
      <c r="M52" s="37">
        <f>'HIST - cubic meters per day'!M52*6.2898</f>
        <v>365374.48199999996</v>
      </c>
      <c r="N52" s="37">
        <f>'HIST - cubic meters per day'!N52*6.2898</f>
        <v>41879.811973858064</v>
      </c>
      <c r="O52" s="37">
        <f>'HIST - cubic meters per day'!O52*6.2898</f>
        <v>11867.94930356129</v>
      </c>
      <c r="P52" s="37">
        <f>'HIST - cubic meters per day'!P52*6.2898</f>
        <v>139844.65380387096</v>
      </c>
      <c r="Q52" s="37">
        <f>'HIST - cubic meters per day'!Q52*6.2898</f>
        <v>9122.5230232258073</v>
      </c>
      <c r="R52" s="37">
        <f>'HIST - cubic meters per day'!R52*6.2898</f>
        <v>534.63299999999992</v>
      </c>
      <c r="S52" s="46">
        <f>'HIST - cubic meters per day'!S52*6.2898</f>
        <v>2586109.0955806444</v>
      </c>
    </row>
    <row r="53" spans="1:19" ht="12">
      <c r="A53" s="44">
        <v>38078</v>
      </c>
      <c r="B53" s="37">
        <f>'HIST - cubic meters per day'!B53*6.2898</f>
        <v>311646.38141999999</v>
      </c>
      <c r="C53" s="37">
        <f>'HIST - cubic meters per day'!C53*6.2898</f>
        <v>0</v>
      </c>
      <c r="D53" s="37">
        <f>'HIST - cubic meters per day'!D53*6.2898</f>
        <v>2736.3145920000002</v>
      </c>
      <c r="E53" s="37"/>
      <c r="F53" s="37">
        <f>'HIST - cubic meters per day'!F53*6.2898</f>
        <v>10813.508023999999</v>
      </c>
      <c r="G53" s="37">
        <f>'HIST - cubic meters per day'!G53*6.2898</f>
        <v>21757.487465999999</v>
      </c>
      <c r="H53" s="37">
        <f>'HIST - cubic meters per day'!H53*6.2898</f>
        <v>86552.491146</v>
      </c>
      <c r="I53" s="37">
        <f>'HIST - cubic meters per day'!I53*6.2898</f>
        <v>330988.69051599997</v>
      </c>
      <c r="J53" s="37">
        <f>'HIST - cubic meters per day'!J53*6.2898</f>
        <v>402052.06694399996</v>
      </c>
      <c r="K53" s="37">
        <f>'HIST - cubic meters per day'!K53*6.2898</f>
        <v>209199.69146999999</v>
      </c>
      <c r="L53" s="37">
        <f>'HIST - cubic meters per day'!L53*6.2898</f>
        <v>533498.9490599999</v>
      </c>
      <c r="M53" s="37">
        <f>'HIST - cubic meters per day'!M53*6.2898</f>
        <v>366173.28659999999</v>
      </c>
      <c r="N53" s="37">
        <f>'HIST - cubic meters per day'!N53*6.2898</f>
        <v>42529.081488959993</v>
      </c>
      <c r="O53" s="37">
        <f>'HIST - cubic meters per day'!O53*6.2898</f>
        <v>11943.920105039997</v>
      </c>
      <c r="P53" s="37">
        <f>'HIST - cubic meters per day'!P53*6.2898</f>
        <v>130727.454792</v>
      </c>
      <c r="Q53" s="37">
        <f>'HIST - cubic meters per day'!Q53*6.2898</f>
        <v>8520.1630799999984</v>
      </c>
      <c r="R53" s="37">
        <f>'HIST - cubic meters per day'!R53*6.2898</f>
        <v>534.63299999999992</v>
      </c>
      <c r="S53" s="46">
        <f>'HIST - cubic meters per day'!S53*6.2898</f>
        <v>2469674.1197039993</v>
      </c>
    </row>
    <row r="54" spans="1:19" ht="12">
      <c r="A54" s="44">
        <v>38108</v>
      </c>
      <c r="B54" s="37">
        <f>'HIST - cubic meters per day'!B54*6.2898</f>
        <v>341494.74905806454</v>
      </c>
      <c r="C54" s="37">
        <f>'HIST - cubic meters per day'!C54*6.2898</f>
        <v>0</v>
      </c>
      <c r="D54" s="37">
        <f>'HIST - cubic meters per day'!D54*6.2898</f>
        <v>2651.231858709677</v>
      </c>
      <c r="E54" s="37"/>
      <c r="F54" s="37">
        <f>'HIST - cubic meters per day'!F54*6.2898</f>
        <v>10573.133510322579</v>
      </c>
      <c r="G54" s="37">
        <f>'HIST - cubic meters per day'!G54*6.2898</f>
        <v>22060.09380193548</v>
      </c>
      <c r="H54" s="37">
        <f>'HIST - cubic meters per day'!H54*6.2898</f>
        <v>83481.776293548377</v>
      </c>
      <c r="I54" s="37">
        <f>'HIST - cubic meters per day'!I54*6.2898</f>
        <v>326653.39784709678</v>
      </c>
      <c r="J54" s="37">
        <f>'HIST - cubic meters per day'!J54*6.2898</f>
        <v>396705.41636709677</v>
      </c>
      <c r="K54" s="37">
        <f>'HIST - cubic meters per day'!K54*6.2898</f>
        <v>205124.68222258062</v>
      </c>
      <c r="L54" s="37">
        <f>'HIST - cubic meters per day'!L54*6.2898</f>
        <v>630833.46203225804</v>
      </c>
      <c r="M54" s="37">
        <f>'HIST - cubic meters per day'!M54*6.2898</f>
        <v>358868.31287999998</v>
      </c>
      <c r="N54" s="37">
        <f>'HIST - cubic meters per day'!N54*6.2898</f>
        <v>37867.092441909677</v>
      </c>
      <c r="O54" s="37">
        <f>'HIST - cubic meters per day'!O54*6.2898</f>
        <v>11819.142078735484</v>
      </c>
      <c r="P54" s="37">
        <f>'HIST - cubic meters per day'!P54*6.2898</f>
        <v>124894.99629483868</v>
      </c>
      <c r="Q54" s="37">
        <f>'HIST - cubic meters per day'!Q54*6.2898</f>
        <v>8008.2545187096775</v>
      </c>
      <c r="R54" s="37">
        <f>'HIST - cubic meters per day'!R54*6.2898</f>
        <v>534.63299999999992</v>
      </c>
      <c r="S54" s="46">
        <f>'HIST - cubic meters per day'!S54*6.2898</f>
        <v>2561570.3742058063</v>
      </c>
    </row>
    <row r="55" spans="1:19" ht="12">
      <c r="A55" s="44">
        <v>38139</v>
      </c>
      <c r="B55" s="37">
        <f>'HIST - cubic meters per day'!B55*6.2898</f>
        <v>369756.79531999998</v>
      </c>
      <c r="C55" s="37">
        <f>'HIST - cubic meters per day'!C55*6.2898</f>
        <v>0</v>
      </c>
      <c r="D55" s="37">
        <f>'HIST - cubic meters per day'!D55*6.2898</f>
        <v>2928.9501999999998</v>
      </c>
      <c r="E55" s="37"/>
      <c r="F55" s="37">
        <f>'HIST - cubic meters per day'!F55*6.2898</f>
        <v>10385.696793999999</v>
      </c>
      <c r="G55" s="37">
        <f>'HIST - cubic meters per day'!G55*6.2898</f>
        <v>21439.496143999997</v>
      </c>
      <c r="H55" s="37">
        <f>'HIST - cubic meters per day'!H55*6.2898</f>
        <v>83075.468739999997</v>
      </c>
      <c r="I55" s="37">
        <f>'HIST - cubic meters per day'!I55*6.2898</f>
        <v>329601.37029599998</v>
      </c>
      <c r="J55" s="37">
        <f>'HIST - cubic meters per day'!J55*6.2898</f>
        <v>392726.97719199996</v>
      </c>
      <c r="K55" s="37">
        <f>'HIST - cubic meters per day'!K55*6.2898</f>
        <v>204813.87682799998</v>
      </c>
      <c r="L55" s="37">
        <f>'HIST - cubic meters per day'!L55*6.2898</f>
        <v>572131.7392999999</v>
      </c>
      <c r="M55" s="37">
        <f>'HIST - cubic meters per day'!M55*6.2898</f>
        <v>375095.99687999999</v>
      </c>
      <c r="N55" s="37">
        <f>'HIST - cubic meters per day'!N55*6.2898</f>
        <v>37522.578480640004</v>
      </c>
      <c r="O55" s="37">
        <f>'HIST - cubic meters per day'!O55*6.2898</f>
        <v>11800.963853359999</v>
      </c>
      <c r="P55" s="37">
        <f>'HIST - cubic meters per day'!P55*6.2898</f>
        <v>128430.79722000001</v>
      </c>
      <c r="Q55" s="37">
        <f>'HIST - cubic meters per day'!Q55*6.2898</f>
        <v>7956.1357479999997</v>
      </c>
      <c r="R55" s="37">
        <f>'HIST - cubic meters per day'!R55*6.2898</f>
        <v>534.63299999999992</v>
      </c>
      <c r="S55" s="46">
        <f>'HIST - cubic meters per day'!S55*6.2898</f>
        <v>2548201.4759959998</v>
      </c>
    </row>
    <row r="56" spans="1:19" ht="12">
      <c r="A56" s="44">
        <v>38169</v>
      </c>
      <c r="B56" s="37">
        <f>'HIST - cubic meters per day'!B56*6.2898</f>
        <v>344077.01630322577</v>
      </c>
      <c r="C56" s="37">
        <f>'HIST - cubic meters per day'!C56*6.2898</f>
        <v>0</v>
      </c>
      <c r="D56" s="37">
        <f>'HIST - cubic meters per day'!D56*6.2898</f>
        <v>2722.4689161290321</v>
      </c>
      <c r="E56" s="37"/>
      <c r="F56" s="37">
        <f>'HIST - cubic meters per day'!F56*6.2898</f>
        <v>10460.769276774192</v>
      </c>
      <c r="G56" s="37">
        <f>'HIST - cubic meters per day'!G56*6.2898</f>
        <v>21271.880413548384</v>
      </c>
      <c r="H56" s="37">
        <f>'HIST - cubic meters per day'!H56*6.2898</f>
        <v>84864.091726451617</v>
      </c>
      <c r="I56" s="37">
        <f>'HIST - cubic meters per day'!I56*6.2898</f>
        <v>329272.57201548386</v>
      </c>
      <c r="J56" s="37">
        <f>'HIST - cubic meters per day'!J56*6.2898</f>
        <v>385441.23673354834</v>
      </c>
      <c r="K56" s="37">
        <f>'HIST - cubic meters per day'!K56*6.2898</f>
        <v>205403.4015212903</v>
      </c>
      <c r="L56" s="37">
        <f>'HIST - cubic meters per day'!L56*6.2898</f>
        <v>595535.30732903222</v>
      </c>
      <c r="M56" s="37">
        <f>'HIST - cubic meters per day'!M56*6.2898</f>
        <v>388797.6972</v>
      </c>
      <c r="N56" s="37">
        <f>'HIST - cubic meters per day'!N56*6.2898</f>
        <v>36448.400863741932</v>
      </c>
      <c r="O56" s="37">
        <f>'HIST - cubic meters per day'!O56*6.2898</f>
        <v>10907.097542709678</v>
      </c>
      <c r="P56" s="37">
        <f>'HIST - cubic meters per day'!P56*6.2898</f>
        <v>131732.17121225805</v>
      </c>
      <c r="Q56" s="37">
        <f>'HIST - cubic meters per day'!Q56*6.2898</f>
        <v>7091.4451548387096</v>
      </c>
      <c r="R56" s="37">
        <f>'HIST - cubic meters per day'!R56*6.2898</f>
        <v>534.63299999999992</v>
      </c>
      <c r="S56" s="46">
        <f>'HIST - cubic meters per day'!S56*6.2898</f>
        <v>2554560.1892090319</v>
      </c>
    </row>
    <row r="57" spans="1:19" ht="12">
      <c r="A57" s="44">
        <v>38200</v>
      </c>
      <c r="B57" s="37">
        <f>'HIST - cubic meters per day'!B57*6.2898</f>
        <v>269777.23207741935</v>
      </c>
      <c r="C57" s="37">
        <f>'HIST - cubic meters per day'!C57*6.2898</f>
        <v>0</v>
      </c>
      <c r="D57" s="37">
        <f>'HIST - cubic meters per day'!D57*6.2898</f>
        <v>2467.833464516129</v>
      </c>
      <c r="E57" s="37"/>
      <c r="F57" s="37">
        <f>'HIST - cubic meters per day'!F57*6.2898</f>
        <v>10545.275783225805</v>
      </c>
      <c r="G57" s="37">
        <f>'HIST - cubic meters per day'!G57*6.2898</f>
        <v>20204.136139354836</v>
      </c>
      <c r="H57" s="37">
        <f>'HIST - cubic meters per day'!H57*6.2898</f>
        <v>86441.715594193549</v>
      </c>
      <c r="I57" s="37">
        <f>'HIST - cubic meters per day'!I57*6.2898</f>
        <v>334340.34503419348</v>
      </c>
      <c r="J57" s="37">
        <f>'HIST - cubic meters per day'!J57*6.2898</f>
        <v>390808.40423225804</v>
      </c>
      <c r="K57" s="37">
        <f>'HIST - cubic meters per day'!K57*6.2898</f>
        <v>207088.8447348387</v>
      </c>
      <c r="L57" s="37">
        <f>'HIST - cubic meters per day'!L57*6.2898</f>
        <v>689100.14026451611</v>
      </c>
      <c r="M57" s="37">
        <f>'HIST - cubic meters per day'!M57*6.2898</f>
        <v>389690.84879999998</v>
      </c>
      <c r="N57" s="37">
        <f>'HIST - cubic meters per day'!N57*6.2898</f>
        <v>37559.991130838709</v>
      </c>
      <c r="O57" s="37">
        <f>'HIST - cubic meters per day'!O57*6.2898</f>
        <v>11299.78395948387</v>
      </c>
      <c r="P57" s="37">
        <f>'HIST - cubic meters per day'!P57*6.2898</f>
        <v>128153.66051612904</v>
      </c>
      <c r="Q57" s="37">
        <f>'HIST - cubic meters per day'!Q57*6.2898</f>
        <v>7470.5983567741932</v>
      </c>
      <c r="R57" s="37">
        <f>'HIST - cubic meters per day'!R57*6.2898</f>
        <v>534.63299999999992</v>
      </c>
      <c r="S57" s="46">
        <f>'HIST - cubic meters per day'!S57*6.2898</f>
        <v>2585483.4430877413</v>
      </c>
    </row>
    <row r="58" spans="1:19" ht="12">
      <c r="A58" s="44">
        <v>38231</v>
      </c>
      <c r="B58" s="37">
        <f>'HIST - cubic meters per day'!B58*6.2898</f>
        <v>271281.58992</v>
      </c>
      <c r="C58" s="37">
        <f>'HIST - cubic meters per day'!C58*6.2898</f>
        <v>0</v>
      </c>
      <c r="D58" s="37">
        <f>'HIST - cubic meters per day'!D58*6.2898</f>
        <v>2517.17796</v>
      </c>
      <c r="E58" s="37"/>
      <c r="F58" s="37">
        <f>'HIST - cubic meters per day'!F58*6.2898</f>
        <v>10755.453169999999</v>
      </c>
      <c r="G58" s="37">
        <f>'HIST - cubic meters per day'!G58*6.2898</f>
        <v>21306.445907999998</v>
      </c>
      <c r="H58" s="37">
        <f>'HIST - cubic meters per day'!H58*6.2898</f>
        <v>88133.432375999997</v>
      </c>
      <c r="I58" s="37">
        <f>'HIST - cubic meters per day'!I58*6.2898</f>
        <v>338300.41528799996</v>
      </c>
      <c r="J58" s="37">
        <f>'HIST - cubic meters per day'!J58*6.2898</f>
        <v>378322.93683799997</v>
      </c>
      <c r="K58" s="37">
        <f>'HIST - cubic meters per day'!K58*6.2898</f>
        <v>207897.80769999998</v>
      </c>
      <c r="L58" s="37">
        <f>'HIST - cubic meters per day'!L58*6.2898</f>
        <v>630156.40226</v>
      </c>
      <c r="M58" s="37">
        <f>'HIST - cubic meters per day'!M58*6.2898</f>
        <v>388741.08899999998</v>
      </c>
      <c r="N58" s="37">
        <f>'HIST - cubic meters per day'!N58*6.2898</f>
        <v>35552.582929600001</v>
      </c>
      <c r="O58" s="37">
        <f>'HIST - cubic meters per day'!O58*6.2898</f>
        <v>11181.469710400001</v>
      </c>
      <c r="P58" s="37">
        <f>'HIST - cubic meters per day'!P58*6.2898</f>
        <v>132335.232502</v>
      </c>
      <c r="Q58" s="37">
        <f>'HIST - cubic meters per day'!Q58*6.2898</f>
        <v>7500.7122959999997</v>
      </c>
      <c r="R58" s="37">
        <f>'HIST - cubic meters per day'!R58*6.2898</f>
        <v>534.63299999999992</v>
      </c>
      <c r="S58" s="46">
        <f>'HIST - cubic meters per day'!S58*6.2898</f>
        <v>2524517.3808579999</v>
      </c>
    </row>
    <row r="59" spans="1:19" ht="12">
      <c r="A59" s="44">
        <v>38261</v>
      </c>
      <c r="B59" s="37">
        <f>'HIST - cubic meters per day'!B59*6.2898</f>
        <v>309174.5103096774</v>
      </c>
      <c r="C59" s="37">
        <f>'HIST - cubic meters per day'!C59*6.2898</f>
        <v>0</v>
      </c>
      <c r="D59" s="37">
        <f>'HIST - cubic meters per day'!D59*6.2898</f>
        <v>2508.0070258064516</v>
      </c>
      <c r="E59" s="37"/>
      <c r="F59" s="37">
        <f>'HIST - cubic meters per day'!F59*6.2898</f>
        <v>11497.916717419355</v>
      </c>
      <c r="G59" s="37">
        <f>'HIST - cubic meters per day'!G59*6.2898</f>
        <v>21075.638653548383</v>
      </c>
      <c r="H59" s="37">
        <f>'HIST - cubic meters per day'!H59*6.2898</f>
        <v>88681.330767096762</v>
      </c>
      <c r="I59" s="37">
        <f>'HIST - cubic meters per day'!I59*6.2898</f>
        <v>340770.40757419355</v>
      </c>
      <c r="J59" s="37">
        <f>'HIST - cubic meters per day'!J59*6.2898</f>
        <v>383481.86258516129</v>
      </c>
      <c r="K59" s="37">
        <f>'HIST - cubic meters per day'!K59*6.2898</f>
        <v>207431.31419999999</v>
      </c>
      <c r="L59" s="37">
        <f>'HIST - cubic meters per day'!L59*6.2898</f>
        <v>524260.51110967738</v>
      </c>
      <c r="M59" s="37">
        <f>'HIST - cubic meters per day'!M59*6.2898</f>
        <v>424020.5772</v>
      </c>
      <c r="N59" s="37">
        <f>'HIST - cubic meters per day'!N59*6.2898</f>
        <v>36194.163089806454</v>
      </c>
      <c r="O59" s="37">
        <f>'HIST - cubic meters per day'!O59*6.2898</f>
        <v>11289.566077935482</v>
      </c>
      <c r="P59" s="37">
        <f>'HIST - cubic meters per day'!P59*6.2898</f>
        <v>133144.59652645161</v>
      </c>
      <c r="Q59" s="37">
        <f>'HIST - cubic meters per day'!Q59*6.2898</f>
        <v>6662.9271677419347</v>
      </c>
      <c r="R59" s="37">
        <f>'HIST - cubic meters per day'!R59*6.2898</f>
        <v>534.63299999999992</v>
      </c>
      <c r="S59" s="46">
        <f>'HIST - cubic meters per day'!S59*6.2898</f>
        <v>2500727.9620045158</v>
      </c>
    </row>
    <row r="60" spans="1:19" ht="12">
      <c r="A60" s="44">
        <v>38292</v>
      </c>
      <c r="B60" s="37">
        <f>'HIST - cubic meters per day'!B60*6.2898</f>
        <v>298710.56907999999</v>
      </c>
      <c r="C60" s="37">
        <f>'HIST - cubic meters per day'!C60*6.2898</f>
        <v>0</v>
      </c>
      <c r="D60" s="37">
        <f>'HIST - cubic meters per day'!D60*6.2898</f>
        <v>2763.10914</v>
      </c>
      <c r="E60" s="37"/>
      <c r="F60" s="37">
        <f>'HIST - cubic meters per day'!F60*6.2898</f>
        <v>12064.255719999999</v>
      </c>
      <c r="G60" s="37">
        <f>'HIST - cubic meters per day'!G60*6.2898</f>
        <v>20985.519346000001</v>
      </c>
      <c r="H60" s="37">
        <f>'HIST - cubic meters per day'!H60*6.2898</f>
        <v>90275.297969999985</v>
      </c>
      <c r="I60" s="37">
        <f>'HIST - cubic meters per day'!I60*6.2898</f>
        <v>348372.31396</v>
      </c>
      <c r="J60" s="37">
        <f>'HIST - cubic meters per day'!J60*6.2898</f>
        <v>388574.19964000001</v>
      </c>
      <c r="K60" s="37">
        <f>'HIST - cubic meters per day'!K60*6.2898</f>
        <v>209072.53268</v>
      </c>
      <c r="L60" s="37">
        <f>'HIST - cubic meters per day'!L60*6.2898</f>
        <v>562697.03929999995</v>
      </c>
      <c r="M60" s="37">
        <f>'HIST - cubic meters per day'!M60*6.2898</f>
        <v>434713.23719999997</v>
      </c>
      <c r="N60" s="37">
        <f>'HIST - cubic meters per day'!N60*6.2898</f>
        <v>37997.813964000001</v>
      </c>
      <c r="O60" s="37">
        <f>'HIST - cubic meters per day'!O60*6.2898</f>
        <v>11923.070675999999</v>
      </c>
      <c r="P60" s="37">
        <f>'HIST - cubic meters per day'!P60*6.2898</f>
        <v>136818.28745199999</v>
      </c>
      <c r="Q60" s="37">
        <f>'HIST - cubic meters per day'!Q60*6.2898</f>
        <v>6442.7260039999992</v>
      </c>
      <c r="R60" s="37">
        <f>'HIST - cubic meters per day'!R60*6.2898</f>
        <v>534.63299999999992</v>
      </c>
      <c r="S60" s="46">
        <f>'HIST - cubic meters per day'!S60*6.2898</f>
        <v>2561944.6051320001</v>
      </c>
    </row>
    <row r="61" spans="1:19" ht="12">
      <c r="A61" s="44">
        <v>38322</v>
      </c>
      <c r="B61" s="37">
        <f>'HIST - cubic meters per day'!B61*6.2898</f>
        <v>242588.86143870963</v>
      </c>
      <c r="C61" s="37">
        <f>'HIST - cubic meters per day'!C61*6.2898</f>
        <v>0</v>
      </c>
      <c r="D61" s="37">
        <f>'HIST - cubic meters per day'!D61*6.2898</f>
        <v>2407.1673290322578</v>
      </c>
      <c r="E61" s="37"/>
      <c r="F61" s="37">
        <f>'HIST - cubic meters per day'!F61*6.2898</f>
        <v>11959.36485096774</v>
      </c>
      <c r="G61" s="37">
        <f>'HIST - cubic meters per day'!G61*6.2898</f>
        <v>20734.143092903225</v>
      </c>
      <c r="H61" s="37">
        <f>'HIST - cubic meters per day'!H61*6.2898</f>
        <v>90691.347950322568</v>
      </c>
      <c r="I61" s="37">
        <f>'HIST - cubic meters per day'!I61*6.2898</f>
        <v>343002.00832451612</v>
      </c>
      <c r="J61" s="37">
        <f>'HIST - cubic meters per day'!J61*6.2898</f>
        <v>384652.51610322576</v>
      </c>
      <c r="K61" s="37">
        <f>'HIST - cubic meters per day'!K61*6.2898</f>
        <v>203732.70890322581</v>
      </c>
      <c r="L61" s="37">
        <f>'HIST - cubic meters per day'!L61*6.2898</f>
        <v>532344.32438709668</v>
      </c>
      <c r="M61" s="37">
        <f>'HIST - cubic meters per day'!M61*6.2898</f>
        <v>426416.99099999998</v>
      </c>
      <c r="N61" s="37">
        <f>'HIST - cubic meters per day'!N61*6.2898</f>
        <v>33015.630920516131</v>
      </c>
      <c r="O61" s="37">
        <f>'HIST - cubic meters per day'!O61*6.2898</f>
        <v>11080.33080851613</v>
      </c>
      <c r="P61" s="37">
        <f>'HIST - cubic meters per day'!P61*6.2898</f>
        <v>136545.67399354838</v>
      </c>
      <c r="Q61" s="37">
        <f>'HIST - cubic meters per day'!Q61*6.2898</f>
        <v>8774.5956348387081</v>
      </c>
      <c r="R61" s="37">
        <f>'HIST - cubic meters per day'!R61*6.2898</f>
        <v>534.63299999999992</v>
      </c>
      <c r="S61" s="46">
        <f>'HIST - cubic meters per day'!S61*6.2898</f>
        <v>2448480.2977374191</v>
      </c>
    </row>
    <row r="62" spans="1:19" ht="12">
      <c r="A62" s="44">
        <v>38353</v>
      </c>
      <c r="B62" s="37">
        <f>'HIST - cubic meters per day'!B62*6.2898</f>
        <v>348611.75920645159</v>
      </c>
      <c r="C62" s="37">
        <f>'HIST - cubic meters per day'!C62*6.2898</f>
        <v>0</v>
      </c>
      <c r="D62" s="37">
        <f>'HIST - cubic meters per day'!D62*6.2898</f>
        <v>2723.4833999999996</v>
      </c>
      <c r="E62" s="37"/>
      <c r="F62" s="37">
        <f>'HIST - cubic meters per day'!F62*6.2898</f>
        <v>11927.773823225807</v>
      </c>
      <c r="G62" s="37">
        <f>'HIST - cubic meters per day'!G62*6.2898</f>
        <v>20386.986712258065</v>
      </c>
      <c r="H62" s="37">
        <f>'HIST - cubic meters per day'!H62*6.2898</f>
        <v>89247.331608387089</v>
      </c>
      <c r="I62" s="37">
        <f>'HIST - cubic meters per day'!I62*6.2898</f>
        <v>334170.58130322577</v>
      </c>
      <c r="J62" s="37">
        <f>'HIST - cubic meters per day'!J62*6.2898</f>
        <v>375582.2187096774</v>
      </c>
      <c r="K62" s="37">
        <f>'HIST - cubic meters per day'!K62*6.2898</f>
        <v>203259.75652258063</v>
      </c>
      <c r="L62" s="37">
        <f>'HIST - cubic meters per day'!L62*6.2898</f>
        <v>387948.57419999997</v>
      </c>
      <c r="M62" s="37">
        <f>'HIST - cubic meters per day'!M62*6.2898</f>
        <v>418605.05939999997</v>
      </c>
      <c r="N62" s="37">
        <f>'HIST - cubic meters per day'!N62*6.2898</f>
        <v>29826.353338064513</v>
      </c>
      <c r="O62" s="37">
        <f>'HIST - cubic meters per day'!O62*6.2898</f>
        <v>7809.3345212903214</v>
      </c>
      <c r="P62" s="37">
        <f>'HIST - cubic meters per day'!P62*6.2898</f>
        <v>133493.80216451612</v>
      </c>
      <c r="Q62" s="37">
        <f>'HIST - cubic meters per day'!Q62*6.2898</f>
        <v>9698.3643580645166</v>
      </c>
      <c r="R62" s="37">
        <f>'HIST - cubic meters per day'!R62*6.2898</f>
        <v>534.63299999999992</v>
      </c>
      <c r="S62" s="46">
        <f>'HIST - cubic meters per day'!S62*6.2898</f>
        <v>2373826.0122677423</v>
      </c>
    </row>
    <row r="63" spans="1:19" ht="12">
      <c r="A63" s="44">
        <v>38384</v>
      </c>
      <c r="B63" s="37">
        <f>'HIST - cubic meters per day'!B63*6.2898</f>
        <v>319694.3602285714</v>
      </c>
      <c r="C63" s="37">
        <f>'HIST - cubic meters per day'!C63*6.2898</f>
        <v>0</v>
      </c>
      <c r="D63" s="37">
        <f>'HIST - cubic meters per day'!D63*6.2898</f>
        <v>2684.8460571428568</v>
      </c>
      <c r="E63" s="37"/>
      <c r="F63" s="37">
        <f>'HIST - cubic meters per day'!F63*6.2898</f>
        <v>12334.342727142855</v>
      </c>
      <c r="G63" s="37">
        <f>'HIST - cubic meters per day'!G63*6.2898</f>
        <v>19578.282923571427</v>
      </c>
      <c r="H63" s="37">
        <f>'HIST - cubic meters per day'!H63*6.2898</f>
        <v>92182.050839999996</v>
      </c>
      <c r="I63" s="37">
        <f>'HIST - cubic meters per day'!I63*6.2898</f>
        <v>340606.61987785716</v>
      </c>
      <c r="J63" s="37">
        <f>'HIST - cubic meters per day'!J63*6.2898</f>
        <v>384638.65680428571</v>
      </c>
      <c r="K63" s="37">
        <f>'HIST - cubic meters per day'!K63*6.2898</f>
        <v>206207.20680214281</v>
      </c>
      <c r="L63" s="37">
        <f>'HIST - cubic meters per day'!L63*6.2898</f>
        <v>443656.70381999994</v>
      </c>
      <c r="M63" s="37">
        <f>'HIST - cubic meters per day'!M63*6.2898</f>
        <v>425133.87179999996</v>
      </c>
      <c r="N63" s="37">
        <f>'HIST - cubic meters per day'!N63*6.2898</f>
        <v>30606.234190714284</v>
      </c>
      <c r="O63" s="37">
        <f>'HIST - cubic meters per day'!O63*6.2898</f>
        <v>8314.8011100000003</v>
      </c>
      <c r="P63" s="37">
        <f>'HIST - cubic meters per day'!P63*6.2898</f>
        <v>135057.14644714285</v>
      </c>
      <c r="Q63" s="37">
        <f>'HIST - cubic meters per day'!Q63*6.2898</f>
        <v>11584.710885</v>
      </c>
      <c r="R63" s="37">
        <f>'HIST - cubic meters per day'!R63*6.2898</f>
        <v>534.63299999999992</v>
      </c>
      <c r="S63" s="46">
        <f>'HIST - cubic meters per day'!S63*6.2898</f>
        <v>2432814.4675135715</v>
      </c>
    </row>
    <row r="64" spans="1:19" ht="12">
      <c r="A64" s="44">
        <v>38412</v>
      </c>
      <c r="B64" s="37">
        <f>'HIST - cubic meters per day'!B64*6.2898</f>
        <v>273126.65202580643</v>
      </c>
      <c r="C64" s="37">
        <f>'HIST - cubic meters per day'!C64*6.2898</f>
        <v>0</v>
      </c>
      <c r="D64" s="37">
        <f>'HIST - cubic meters per day'!D64*6.2898</f>
        <v>2570.2963354838707</v>
      </c>
      <c r="E64" s="37"/>
      <c r="F64" s="37">
        <f>'HIST - cubic meters per day'!F64*6.2898</f>
        <v>12903.321803225806</v>
      </c>
      <c r="G64" s="37">
        <f>'HIST - cubic meters per day'!G64*6.2898</f>
        <v>20337.155264516128</v>
      </c>
      <c r="H64" s="37">
        <f>'HIST - cubic meters per day'!H64*6.2898</f>
        <v>92631.406325806442</v>
      </c>
      <c r="I64" s="37">
        <f>'HIST - cubic meters per day'!I64*6.2898</f>
        <v>334895.38944967737</v>
      </c>
      <c r="J64" s="37">
        <f>'HIST - cubic meters per day'!J64*6.2898</f>
        <v>380171.0538929032</v>
      </c>
      <c r="K64" s="37">
        <f>'HIST - cubic meters per day'!K64*6.2898</f>
        <v>202032.9005980645</v>
      </c>
      <c r="L64" s="37">
        <f>'HIST - cubic meters per day'!L64*6.2898</f>
        <v>417381.69329999998</v>
      </c>
      <c r="M64" s="37">
        <f>'HIST - cubic meters per day'!M64*6.2898</f>
        <v>429681.39719999995</v>
      </c>
      <c r="N64" s="37">
        <f>'HIST - cubic meters per day'!N64*6.2898</f>
        <v>29670.325718709675</v>
      </c>
      <c r="O64" s="37">
        <f>'HIST - cubic meters per day'!O64*6.2898</f>
        <v>7375.5006387096764</v>
      </c>
      <c r="P64" s="37">
        <f>'HIST - cubic meters per day'!P64*6.2898</f>
        <v>138168.64529032257</v>
      </c>
      <c r="Q64" s="37">
        <f>'HIST - cubic meters per day'!Q64*6.2898</f>
        <v>11323.039987741935</v>
      </c>
      <c r="R64" s="37">
        <f>'HIST - cubic meters per day'!R64*6.2898</f>
        <v>534.63299999999992</v>
      </c>
      <c r="S64" s="46">
        <f>'HIST - cubic meters per day'!S64*6.2898</f>
        <v>2352803.4108309676</v>
      </c>
    </row>
    <row r="65" spans="1:19" ht="12">
      <c r="A65" s="44">
        <v>38443</v>
      </c>
      <c r="B65" s="37">
        <f>'HIST - cubic meters per day'!B65*6.2898</f>
        <v>307855.09963999997</v>
      </c>
      <c r="C65" s="37">
        <f>'HIST - cubic meters per day'!C65*6.2898</f>
        <v>0</v>
      </c>
      <c r="D65" s="37">
        <f>'HIST - cubic meters per day'!D65*6.2898</f>
        <v>2599.7839999999997</v>
      </c>
      <c r="E65" s="37"/>
      <c r="F65" s="37">
        <f>'HIST - cubic meters per day'!F65*6.2898</f>
        <v>11540.525039999999</v>
      </c>
      <c r="G65" s="37">
        <f>'HIST - cubic meters per day'!G65*6.2898</f>
        <v>20228.332256000002</v>
      </c>
      <c r="H65" s="37">
        <f>'HIST - cubic meters per day'!H65*6.2898</f>
        <v>88754.235635999998</v>
      </c>
      <c r="I65" s="37">
        <f>'HIST - cubic meters per day'!I65*6.2898</f>
        <v>312013.47511399997</v>
      </c>
      <c r="J65" s="37">
        <f>'HIST - cubic meters per day'!J65*6.2898</f>
        <v>374921.55975999997</v>
      </c>
      <c r="K65" s="37">
        <f>'HIST - cubic meters per day'!K65*6.2898</f>
        <v>196459.82736599998</v>
      </c>
      <c r="L65" s="37">
        <f>'HIST - cubic meters per day'!L65*6.2898</f>
        <v>494865.73949999997</v>
      </c>
      <c r="M65" s="37">
        <f>'HIST - cubic meters per day'!M65*6.2898</f>
        <v>412510.24319999997</v>
      </c>
      <c r="N65" s="37">
        <f>'HIST - cubic meters per day'!N65*6.2898</f>
        <v>28732.016060000002</v>
      </c>
      <c r="O65" s="37">
        <f>'HIST - cubic meters per day'!O65*6.2898</f>
        <v>9817.2037039999996</v>
      </c>
      <c r="P65" s="37">
        <f>'HIST - cubic meters per day'!P65*6.2898</f>
        <v>137350.46742999999</v>
      </c>
      <c r="Q65" s="37">
        <f>'HIST - cubic meters per day'!Q65*6.2898</f>
        <v>11701.774545999999</v>
      </c>
      <c r="R65" s="37">
        <f>'HIST - cubic meters per day'!R65*6.2898</f>
        <v>534.63299999999992</v>
      </c>
      <c r="S65" s="46">
        <f>'HIST - cubic meters per day'!S65*6.2898</f>
        <v>2409884.9162519998</v>
      </c>
    </row>
    <row r="66" spans="1:19" ht="12">
      <c r="A66" s="44">
        <v>38473</v>
      </c>
      <c r="B66" s="37">
        <f>'HIST - cubic meters per day'!B66*6.2898</f>
        <v>326638.0385612903</v>
      </c>
      <c r="C66" s="37">
        <f>'HIST - cubic meters per day'!C66*6.2898</f>
        <v>0</v>
      </c>
      <c r="D66" s="37">
        <f>'HIST - cubic meters per day'!D66*6.2898</f>
        <v>2455.7205270967738</v>
      </c>
      <c r="E66" s="37"/>
      <c r="F66" s="37">
        <f>'HIST - cubic meters per day'!F66*6.2898</f>
        <v>11433.314384516128</v>
      </c>
      <c r="G66" s="37">
        <f>'HIST - cubic meters per day'!G66*6.2898</f>
        <v>19650.512001290324</v>
      </c>
      <c r="H66" s="37">
        <f>'HIST - cubic meters per day'!H66*6.2898</f>
        <v>89703.605874193541</v>
      </c>
      <c r="I66" s="37">
        <f>'HIST - cubic meters per day'!I66*6.2898</f>
        <v>322634.4388335484</v>
      </c>
      <c r="J66" s="37">
        <f>'HIST - cubic meters per day'!J66*6.2898</f>
        <v>362288.8684374193</v>
      </c>
      <c r="K66" s="37">
        <f>'HIST - cubic meters per day'!K66*6.2898</f>
        <v>196299.2203664516</v>
      </c>
      <c r="L66" s="37">
        <f>'HIST - cubic meters per day'!L66*6.2898</f>
        <v>530022.57659999991</v>
      </c>
      <c r="M66" s="37">
        <f>'HIST - cubic meters per day'!M66*6.2898</f>
        <v>417397.4178</v>
      </c>
      <c r="N66" s="37">
        <f>'HIST - cubic meters per day'!N66*6.2898</f>
        <v>29392.945538709679</v>
      </c>
      <c r="O66" s="37">
        <f>'HIST - cubic meters per day'!O66*6.2898</f>
        <v>9942.3477290322571</v>
      </c>
      <c r="P66" s="37">
        <f>'HIST - cubic meters per day'!P66*6.2898</f>
        <v>129842.22833999999</v>
      </c>
      <c r="Q66" s="37">
        <f>'HIST - cubic meters per day'!Q66*6.2898</f>
        <v>10634.570653548386</v>
      </c>
      <c r="R66" s="37">
        <f>'HIST - cubic meters per day'!R66*6.2898</f>
        <v>534.63299999999992</v>
      </c>
      <c r="S66" s="46">
        <f>'HIST - cubic meters per day'!S66*6.2898</f>
        <v>2458870.4386470965</v>
      </c>
    </row>
    <row r="67" spans="1:19" ht="12">
      <c r="A67" s="44">
        <v>38504</v>
      </c>
      <c r="B67" s="37">
        <f>'HIST - cubic meters per day'!B67*6.2898</f>
        <v>296636.19303999998</v>
      </c>
      <c r="C67" s="37">
        <f>'HIST - cubic meters per day'!C67*6.2898</f>
        <v>0</v>
      </c>
      <c r="D67" s="37">
        <f>'HIST - cubic meters per day'!D67*6.2898</f>
        <v>2498.119866</v>
      </c>
      <c r="E67" s="37"/>
      <c r="F67" s="37">
        <f>'HIST - cubic meters per day'!F67*6.2898</f>
        <v>10597.222768</v>
      </c>
      <c r="G67" s="37">
        <f>'HIST - cubic meters per day'!G67*6.2898</f>
        <v>19139.504978000001</v>
      </c>
      <c r="H67" s="37">
        <f>'HIST - cubic meters per day'!H67*6.2898</f>
        <v>88547.427012</v>
      </c>
      <c r="I67" s="37">
        <f>'HIST - cubic meters per day'!I67*6.2898</f>
        <v>313881.94406799995</v>
      </c>
      <c r="J67" s="37">
        <f>'HIST - cubic meters per day'!J67*6.2898</f>
        <v>358854.05599999998</v>
      </c>
      <c r="K67" s="37">
        <f>'HIST - cubic meters per day'!K67*6.2898</f>
        <v>190619.72709999999</v>
      </c>
      <c r="L67" s="37">
        <f>'HIST - cubic meters per day'!L67*6.2898</f>
        <v>550929.87179999996</v>
      </c>
      <c r="M67" s="37">
        <f>'HIST - cubic meters per day'!M67*6.2898</f>
        <v>422139.92699999997</v>
      </c>
      <c r="N67" s="37">
        <f>'HIST - cubic meters per day'!N67*6.2898</f>
        <v>29574.220279999998</v>
      </c>
      <c r="O67" s="37">
        <f>'HIST - cubic meters per day'!O67*6.2898</f>
        <v>8635.2664199999999</v>
      </c>
      <c r="P67" s="37">
        <f>'HIST - cubic meters per day'!P67*6.2898</f>
        <v>130607.90665999999</v>
      </c>
      <c r="Q67" s="37">
        <f>'HIST - cubic meters per day'!Q67*6.2898</f>
        <v>12216.36405</v>
      </c>
      <c r="R67" s="37">
        <f>'HIST - cubic meters per day'!R67*6.2898</f>
        <v>534.63299999999992</v>
      </c>
      <c r="S67" s="46">
        <f>'HIST - cubic meters per day'!S67*6.2898</f>
        <v>2435412.3840419999</v>
      </c>
    </row>
    <row r="68" spans="1:19" ht="12">
      <c r="A68" s="44">
        <v>38534</v>
      </c>
      <c r="B68" s="37">
        <f>'HIST - cubic meters per day'!B68*6.2898</f>
        <v>313682.47083870962</v>
      </c>
      <c r="C68" s="37">
        <f>'HIST - cubic meters per day'!C68*6.2898</f>
        <v>0</v>
      </c>
      <c r="D68" s="37">
        <f>'HIST - cubic meters per day'!D68*6.2898</f>
        <v>2254.2846096774192</v>
      </c>
      <c r="E68" s="37"/>
      <c r="F68" s="37">
        <f>'HIST - cubic meters per day'!F68*6.2898</f>
        <v>11502.42102580645</v>
      </c>
      <c r="G68" s="37">
        <f>'HIST - cubic meters per day'!G68*6.2898</f>
        <v>10640.272052903225</v>
      </c>
      <c r="H68" s="37">
        <f>'HIST - cubic meters per day'!H68*6.2898</f>
        <v>88395.428922580642</v>
      </c>
      <c r="I68" s="37">
        <f>'HIST - cubic meters per day'!I68*6.2898</f>
        <v>324252.86524258059</v>
      </c>
      <c r="J68" s="37">
        <f>'HIST - cubic meters per day'!J68*6.2898</f>
        <v>367886.5469612903</v>
      </c>
      <c r="K68" s="37">
        <f>'HIST - cubic meters per day'!K68*6.2898</f>
        <v>191094.26883870966</v>
      </c>
      <c r="L68" s="37">
        <f>'HIST - cubic meters per day'!L68*6.2898</f>
        <v>510260.02499999997</v>
      </c>
      <c r="M68" s="37">
        <f>'HIST - cubic meters per day'!M68*6.2898</f>
        <v>445153.29071612901</v>
      </c>
      <c r="N68" s="37">
        <f>'HIST - cubic meters per day'!N68*6.2898</f>
        <v>29375.394967741933</v>
      </c>
      <c r="O68" s="37">
        <f>'HIST - cubic meters per day'!O68*6.2898</f>
        <v>9166.8559683870972</v>
      </c>
      <c r="P68" s="37">
        <f>'HIST - cubic meters per day'!P68*6.2898</f>
        <v>129482.83728387095</v>
      </c>
      <c r="Q68" s="37">
        <f>'HIST - cubic meters per day'!Q68*6.2898</f>
        <v>13151.667454838709</v>
      </c>
      <c r="R68" s="37">
        <f>'HIST - cubic meters per day'!R68*6.2898</f>
        <v>534.63299999999992</v>
      </c>
      <c r="S68" s="46">
        <f>'HIST - cubic meters per day'!S68*6.2898</f>
        <v>2446833.2628832259</v>
      </c>
    </row>
    <row r="69" spans="1:19" ht="12">
      <c r="A69" s="44">
        <v>38565</v>
      </c>
      <c r="B69" s="37">
        <f>'HIST - cubic meters per day'!B69*6.2898</f>
        <v>290544.3256064516</v>
      </c>
      <c r="C69" s="37">
        <f>'HIST - cubic meters per day'!C69*6.2898</f>
        <v>0</v>
      </c>
      <c r="D69" s="37">
        <f>'HIST - cubic meters per day'!D69*6.2898</f>
        <v>2446.2858270967736</v>
      </c>
      <c r="E69" s="37"/>
      <c r="F69" s="37">
        <f>'HIST - cubic meters per day'!F69*6.2898</f>
        <v>14364.077129032255</v>
      </c>
      <c r="G69" s="37">
        <f>'HIST - cubic meters per day'!G69*6.2898</f>
        <v>19329.772780645158</v>
      </c>
      <c r="H69" s="37">
        <f>'HIST - cubic meters per day'!H69*6.2898</f>
        <v>89919.082248387087</v>
      </c>
      <c r="I69" s="37">
        <f>'HIST - cubic meters per day'!I69*6.2898</f>
        <v>323231.96983354836</v>
      </c>
      <c r="J69" s="37">
        <f>'HIST - cubic meters per day'!J69*6.2898</f>
        <v>370712.69612903224</v>
      </c>
      <c r="K69" s="37">
        <f>'HIST - cubic meters per day'!K69*6.2898</f>
        <v>192366.02581935481</v>
      </c>
      <c r="L69" s="37">
        <f>'HIST - cubic meters per day'!L69*6.2898</f>
        <v>535639.36800000002</v>
      </c>
      <c r="M69" s="37">
        <f>'HIST - cubic meters per day'!M69*6.2898</f>
        <v>449452.06467096775</v>
      </c>
      <c r="N69" s="37">
        <f>'HIST - cubic meters per day'!N69*6.2898</f>
        <v>29488.611367741931</v>
      </c>
      <c r="O69" s="37">
        <f>'HIST - cubic meters per day'!O69*6.2898</f>
        <v>9793.3200483870969</v>
      </c>
      <c r="P69" s="37">
        <f>'HIST - cubic meters per day'!P69*6.2898</f>
        <v>133147.76171612903</v>
      </c>
      <c r="Q69" s="37">
        <f>'HIST - cubic meters per day'!Q69*6.2898</f>
        <v>15147.400705161288</v>
      </c>
      <c r="R69" s="37">
        <f>'HIST - cubic meters per day'!R69*6.2898</f>
        <v>534.63299999999992</v>
      </c>
      <c r="S69" s="46">
        <f>'HIST - cubic meters per day'!S69*6.2898</f>
        <v>2476117.3948819353</v>
      </c>
    </row>
    <row r="70" spans="1:19" ht="12">
      <c r="A70" s="44">
        <v>38596</v>
      </c>
      <c r="B70" s="37">
        <f>'HIST - cubic meters per day'!B70*6.2898</f>
        <v>194636.18372</v>
      </c>
      <c r="C70" s="37">
        <f>'HIST - cubic meters per day'!C70*6.2898</f>
        <v>0</v>
      </c>
      <c r="D70" s="37">
        <f>'HIST - cubic meters per day'!D70*6.2898</f>
        <v>2309.61456</v>
      </c>
      <c r="E70" s="37"/>
      <c r="F70" s="37">
        <f>'HIST - cubic meters per day'!F70*6.2898</f>
        <v>15825.283561999997</v>
      </c>
      <c r="G70" s="37">
        <f>'HIST - cubic meters per day'!G70*6.2898</f>
        <v>18708.297255999998</v>
      </c>
      <c r="H70" s="37">
        <f>'HIST - cubic meters per day'!H70*6.2898</f>
        <v>90616.540585999988</v>
      </c>
      <c r="I70" s="37">
        <f>'HIST - cubic meters per day'!I70*6.2898</f>
        <v>325972.65887999994</v>
      </c>
      <c r="J70" s="37">
        <f>'HIST - cubic meters per day'!J70*6.2898</f>
        <v>379112.83088799997</v>
      </c>
      <c r="K70" s="37">
        <f>'HIST - cubic meters per day'!K70*6.2898</f>
        <v>193024.40150399998</v>
      </c>
      <c r="L70" s="37">
        <f>'HIST - cubic meters per day'!L70*6.2898</f>
        <v>541004.56739999994</v>
      </c>
      <c r="M70" s="37">
        <f>'HIST - cubic meters per day'!M70*6.2898</f>
        <v>435908.21533599996</v>
      </c>
      <c r="N70" s="37">
        <f>'HIST - cubic meters per day'!N70*6.2898</f>
        <v>27927.278082000001</v>
      </c>
      <c r="O70" s="37">
        <f>'HIST - cubic meters per day'!O70*6.2898</f>
        <v>9741.8518999999997</v>
      </c>
      <c r="P70" s="37">
        <f>'HIST - cubic meters per day'!P70*6.2898</f>
        <v>137705.862096</v>
      </c>
      <c r="Q70" s="37">
        <f>'HIST - cubic meters per day'!Q70*6.2898</f>
        <v>14864.285985999999</v>
      </c>
      <c r="R70" s="37">
        <f>'HIST - cubic meters per day'!R70*6.2898</f>
        <v>534.63299999999992</v>
      </c>
      <c r="S70" s="46">
        <f>'HIST - cubic meters per day'!S70*6.2898</f>
        <v>2387892.5047560004</v>
      </c>
    </row>
    <row r="71" spans="1:19" ht="12">
      <c r="A71" s="44">
        <v>38626</v>
      </c>
      <c r="B71" s="37">
        <f>'HIST - cubic meters per day'!B71*6.2898</f>
        <v>267359.3112193548</v>
      </c>
      <c r="C71" s="37">
        <f>'HIST - cubic meters per day'!C71*6.2898</f>
        <v>0</v>
      </c>
      <c r="D71" s="37">
        <f>'HIST - cubic meters per day'!D71*6.2898</f>
        <v>2129.6045419354837</v>
      </c>
      <c r="E71" s="37"/>
      <c r="F71" s="37">
        <f>'HIST - cubic meters per day'!F71*6.2898</f>
        <v>16433.015535483868</v>
      </c>
      <c r="G71" s="37">
        <f>'HIST - cubic meters per day'!G71*6.2898</f>
        <v>18680.097309677418</v>
      </c>
      <c r="H71" s="37">
        <f>'HIST - cubic meters per day'!H71*6.2898</f>
        <v>91364.011625806452</v>
      </c>
      <c r="I71" s="37">
        <f>'HIST - cubic meters per day'!I71*6.2898</f>
        <v>323213.0395645161</v>
      </c>
      <c r="J71" s="37">
        <f>'HIST - cubic meters per day'!J71*6.2898</f>
        <v>383252.38633354835</v>
      </c>
      <c r="K71" s="37">
        <f>'HIST - cubic meters per day'!K71*6.2898</f>
        <v>190287.26720903223</v>
      </c>
      <c r="L71" s="37">
        <f>'HIST - cubic meters per day'!L71*6.2898</f>
        <v>638905.30439999991</v>
      </c>
      <c r="M71" s="37">
        <f>'HIST - cubic meters per day'!M71*6.2898</f>
        <v>443921.50439999998</v>
      </c>
      <c r="N71" s="37">
        <f>'HIST - cubic meters per day'!N71*6.2898</f>
        <v>28741.26138967742</v>
      </c>
      <c r="O71" s="37">
        <f>'HIST - cubic meters per day'!O71*6.2898</f>
        <v>9943.56510967742</v>
      </c>
      <c r="P71" s="37">
        <f>'HIST - cubic meters per day'!P71*6.2898</f>
        <v>134759.20847612902</v>
      </c>
      <c r="Q71" s="37">
        <f>'HIST - cubic meters per day'!Q71*6.2898</f>
        <v>14739.578189032258</v>
      </c>
      <c r="R71" s="37">
        <f>'HIST - cubic meters per day'!R71*6.2898</f>
        <v>534.63299999999992</v>
      </c>
      <c r="S71" s="46">
        <f>'HIST - cubic meters per day'!S71*6.2898</f>
        <v>2564263.7883038707</v>
      </c>
    </row>
    <row r="72" spans="1:19" ht="12">
      <c r="A72" s="44">
        <v>38657</v>
      </c>
      <c r="B72" s="37">
        <f>'HIST - cubic meters per day'!B72*6.2898</f>
        <v>344284.15362</v>
      </c>
      <c r="C72" s="37">
        <f>'HIST - cubic meters per day'!C72*6.2898</f>
        <v>0</v>
      </c>
      <c r="D72" s="37">
        <f>'HIST - cubic meters per day'!D72*6.2898</f>
        <v>2194.5112199999999</v>
      </c>
      <c r="E72" s="37"/>
      <c r="F72" s="37">
        <f>'HIST - cubic meters per day'!F72*6.2898</f>
        <v>18568.118579999998</v>
      </c>
      <c r="G72" s="37">
        <f>'HIST - cubic meters per day'!G72*6.2898</f>
        <v>19436.593197999999</v>
      </c>
      <c r="H72" s="37">
        <f>'HIST - cubic meters per day'!H72*6.2898</f>
        <v>92336.968613999998</v>
      </c>
      <c r="I72" s="37">
        <f>'HIST - cubic meters per day'!I72*6.2898</f>
        <v>348276.750932</v>
      </c>
      <c r="J72" s="37">
        <f>'HIST - cubic meters per day'!J72*6.2898</f>
        <v>384678.50717999996</v>
      </c>
      <c r="K72" s="37">
        <f>'HIST - cubic meters per day'!K72*6.2898</f>
        <v>191376.13844800001</v>
      </c>
      <c r="L72" s="37">
        <f>'HIST - cubic meters per day'!L72*6.2898</f>
        <v>665460.84</v>
      </c>
      <c r="M72" s="37">
        <f>'HIST - cubic meters per day'!M72*6.2898</f>
        <v>449651.5122</v>
      </c>
      <c r="N72" s="37">
        <f>'HIST - cubic meters per day'!N72*6.2898</f>
        <v>28724.887619999998</v>
      </c>
      <c r="O72" s="37">
        <f>'HIST - cubic meters per day'!O72*6.2898</f>
        <v>9296.4711619999998</v>
      </c>
      <c r="P72" s="37">
        <f>'HIST - cubic meters per day'!P72*6.2898</f>
        <v>131797.20300999997</v>
      </c>
      <c r="Q72" s="37">
        <f>'HIST - cubic meters per day'!Q72*6.2898</f>
        <v>14970.66747</v>
      </c>
      <c r="R72" s="37">
        <f>'HIST - cubic meters per day'!R72*6.2898</f>
        <v>534.63299999999992</v>
      </c>
      <c r="S72" s="46">
        <f>'HIST - cubic meters per day'!S72*6.2898</f>
        <v>2701587.9562539998</v>
      </c>
    </row>
    <row r="73" spans="1:19" ht="12">
      <c r="A73" s="44">
        <v>38687</v>
      </c>
      <c r="B73" s="37">
        <f>'HIST - cubic meters per day'!B73*6.2898</f>
        <v>374081.99996129033</v>
      </c>
      <c r="C73" s="37">
        <f>'HIST - cubic meters per day'!C73*6.2898</f>
        <v>0</v>
      </c>
      <c r="D73" s="37">
        <f>'HIST - cubic meters per day'!D73*6.2898</f>
        <v>2155.3724322580642</v>
      </c>
      <c r="E73" s="37"/>
      <c r="F73" s="37">
        <f>'HIST - cubic meters per day'!F73*6.2898</f>
        <v>18884.353492258066</v>
      </c>
      <c r="G73" s="37">
        <f>'HIST - cubic meters per day'!G73*6.2898</f>
        <v>19406.14312645161</v>
      </c>
      <c r="H73" s="37">
        <f>'HIST - cubic meters per day'!H73*6.2898</f>
        <v>94221.832979999992</v>
      </c>
      <c r="I73" s="37">
        <f>'HIST - cubic meters per day'!I73*6.2898</f>
        <v>337042.01703096775</v>
      </c>
      <c r="J73" s="37">
        <f>'HIST - cubic meters per day'!J73*6.2898</f>
        <v>386536.59525870963</v>
      </c>
      <c r="K73" s="37">
        <f>'HIST - cubic meters per day'!K73*6.2898</f>
        <v>191890.51693935483</v>
      </c>
      <c r="L73" s="37">
        <f>'HIST - cubic meters per day'!L73*6.2898</f>
        <v>697324.96679999994</v>
      </c>
      <c r="M73" s="37">
        <f>'HIST - cubic meters per day'!M73*6.2898</f>
        <v>458859.7794</v>
      </c>
      <c r="N73" s="37">
        <f>'HIST - cubic meters per day'!N73*6.2898</f>
        <v>28540.068948387099</v>
      </c>
      <c r="O73" s="37">
        <f>'HIST - cubic meters per day'!O73*6.2898</f>
        <v>9396.5554064516127</v>
      </c>
      <c r="P73" s="37">
        <f>'HIST - cubic meters per day'!P73*6.2898</f>
        <v>137633.11954451611</v>
      </c>
      <c r="Q73" s="37">
        <f>'HIST - cubic meters per day'!Q73*6.2898</f>
        <v>14981.126798709674</v>
      </c>
      <c r="R73" s="37">
        <f>'HIST - cubic meters per day'!R73*6.2898</f>
        <v>534.63299999999992</v>
      </c>
      <c r="S73" s="46">
        <f>'HIST - cubic meters per day'!S73*6.2898</f>
        <v>2771489.0811193548</v>
      </c>
    </row>
    <row r="74" spans="1:19" ht="12">
      <c r="A74" s="44">
        <v>38718</v>
      </c>
      <c r="B74" s="37">
        <f>'HIST - cubic meters per day'!B74*6.2898</f>
        <v>307404.84464516124</v>
      </c>
      <c r="C74" s="37">
        <f>'HIST - cubic meters per day'!C74*6.2898</f>
        <v>0</v>
      </c>
      <c r="D74" s="37">
        <f>'HIST - cubic meters per day'!D74*6.2898</f>
        <v>2112.624719593548</v>
      </c>
      <c r="E74" s="37"/>
      <c r="F74" s="37">
        <f>'HIST - cubic meters per day'!F74*6.2898</f>
        <v>20065.760539354837</v>
      </c>
      <c r="G74" s="37">
        <f>'HIST - cubic meters per day'!G74*6.2898</f>
        <v>19036.282596774192</v>
      </c>
      <c r="H74" s="37">
        <f>'HIST - cubic meters per day'!H74*6.2898</f>
        <v>95929.026727741919</v>
      </c>
      <c r="I74" s="37">
        <f>'HIST - cubic meters per day'!I74*6.2898</f>
        <v>342236.11358129035</v>
      </c>
      <c r="J74" s="37">
        <f>'HIST - cubic meters per day'!J74*6.2898</f>
        <v>370639.8561870968</v>
      </c>
      <c r="K74" s="37">
        <f>'HIST - cubic meters per day'!K74*6.2898</f>
        <v>196477.1202580645</v>
      </c>
      <c r="L74" s="37">
        <f>'HIST - cubic meters per day'!L74*6.2898</f>
        <v>686638.08452718891</v>
      </c>
      <c r="M74" s="37">
        <f>'HIST - cubic meters per day'!M74*6.2898</f>
        <v>447812.51670774189</v>
      </c>
      <c r="N74" s="37">
        <f>'HIST - cubic meters per day'!N74*6.2898</f>
        <v>28223.610849677414</v>
      </c>
      <c r="O74" s="37">
        <f>'HIST - cubic meters per day'!O74*6.2898</f>
        <v>9042.1150316129024</v>
      </c>
      <c r="P74" s="37">
        <f>'HIST - cubic meters per day'!P74*6.2898</f>
        <v>139677.38570322579</v>
      </c>
      <c r="Q74" s="37">
        <f>'HIST - cubic meters per day'!Q74*6.2898</f>
        <v>14841.37150064516</v>
      </c>
      <c r="R74" s="37">
        <f>'HIST - cubic meters per day'!R74*6.2898</f>
        <v>628.98</v>
      </c>
      <c r="S74" s="46">
        <f>'HIST - cubic meters per day'!S74*6.2898</f>
        <v>2680765.6935751694</v>
      </c>
    </row>
    <row r="75" spans="1:19" ht="12">
      <c r="A75" s="44">
        <v>38749</v>
      </c>
      <c r="B75" s="37">
        <f>'HIST - cubic meters per day'!B75*6.2898</f>
        <v>309349.66094999999</v>
      </c>
      <c r="C75" s="37">
        <f>'HIST - cubic meters per day'!C75*6.2898</f>
        <v>0</v>
      </c>
      <c r="D75" s="37">
        <f>'HIST - cubic meters per day'!D75*6.2898</f>
        <v>2285.5275462642853</v>
      </c>
      <c r="E75" s="37"/>
      <c r="F75" s="37">
        <f>'HIST - cubic meters per day'!F75*6.2898</f>
        <v>21132.717139285713</v>
      </c>
      <c r="G75" s="37">
        <f>'HIST - cubic meters per day'!G75*6.2898</f>
        <v>18354.130598571424</v>
      </c>
      <c r="H75" s="37">
        <f>'HIST - cubic meters per day'!H75*6.2898</f>
        <v>95069.181357857145</v>
      </c>
      <c r="I75" s="37">
        <f>'HIST - cubic meters per day'!I75*6.2898</f>
        <v>342824.20118571428</v>
      </c>
      <c r="J75" s="37">
        <f>'HIST - cubic meters per day'!J75*6.2898</f>
        <v>369904.10393357143</v>
      </c>
      <c r="K75" s="37">
        <f>'HIST - cubic meters per day'!K75*6.2898</f>
        <v>194044.62054214283</v>
      </c>
      <c r="L75" s="37">
        <f>'HIST - cubic meters per day'!L75*6.2898</f>
        <v>587970.37920238089</v>
      </c>
      <c r="M75" s="37">
        <f>'HIST - cubic meters per day'!M75*6.2898</f>
        <v>446447.7127157143</v>
      </c>
      <c r="N75" s="37">
        <f>'HIST - cubic meters per day'!N75*6.2898</f>
        <v>28819.18969285714</v>
      </c>
      <c r="O75" s="37">
        <f>'HIST - cubic meters per day'!O75*6.2898</f>
        <v>9053.2685571428574</v>
      </c>
      <c r="P75" s="37">
        <f>'HIST - cubic meters per day'!P75*6.2898</f>
        <v>144064.20743785714</v>
      </c>
      <c r="Q75" s="37">
        <f>'HIST - cubic meters per day'!Q75*6.2898</f>
        <v>14649.078981428571</v>
      </c>
      <c r="R75" s="37">
        <f>'HIST - cubic meters per day'!R75*6.2898</f>
        <v>628.98</v>
      </c>
      <c r="S75" s="46">
        <f>'HIST - cubic meters per day'!S75*6.2898</f>
        <v>2584596.959840788</v>
      </c>
    </row>
    <row r="76" spans="1:19" ht="12">
      <c r="A76" s="44">
        <v>38777</v>
      </c>
      <c r="B76" s="37">
        <f>'HIST - cubic meters per day'!B76*6.2898</f>
        <v>337965.5625677419</v>
      </c>
      <c r="C76" s="37">
        <f>'HIST - cubic meters per day'!C76*6.2898</f>
        <v>0</v>
      </c>
      <c r="D76" s="37">
        <f>'HIST - cubic meters per day'!D76*6.2898</f>
        <v>2410.8815573806451</v>
      </c>
      <c r="E76" s="37"/>
      <c r="F76" s="37">
        <f>'HIST - cubic meters per day'!F76*6.2898</f>
        <v>21979.300306451612</v>
      </c>
      <c r="G76" s="37">
        <f>'HIST - cubic meters per day'!G76*6.2898</f>
        <v>18973.871549032257</v>
      </c>
      <c r="H76" s="37">
        <f>'HIST - cubic meters per day'!H76*6.2898</f>
        <v>96045.245999999999</v>
      </c>
      <c r="I76" s="37">
        <f>'HIST - cubic meters per day'!I76*6.2898</f>
        <v>338387.44583032263</v>
      </c>
      <c r="J76" s="37">
        <f>'HIST - cubic meters per day'!J76*6.2898</f>
        <v>369689.71088322578</v>
      </c>
      <c r="K76" s="37">
        <f>'HIST - cubic meters per day'!K76*6.2898</f>
        <v>190114.48031612902</v>
      </c>
      <c r="L76" s="37">
        <f>'HIST - cubic meters per day'!L76*6.2898</f>
        <v>516156.00236129033</v>
      </c>
      <c r="M76" s="37">
        <f>'HIST - cubic meters per day'!M76*6.2898</f>
        <v>448151.51663806452</v>
      </c>
      <c r="N76" s="37">
        <f>'HIST - cubic meters per day'!N76*6.2898</f>
        <v>27774.945212903225</v>
      </c>
      <c r="O76" s="37">
        <f>'HIST - cubic meters per day'!O76*6.2898</f>
        <v>9117.8766870967738</v>
      </c>
      <c r="P76" s="37">
        <f>'HIST - cubic meters per day'!P76*6.2898</f>
        <v>140342.19727354837</v>
      </c>
      <c r="Q76" s="37">
        <f>'HIST - cubic meters per day'!Q76*6.2898</f>
        <v>11680.544103870967</v>
      </c>
      <c r="R76" s="37">
        <f>'HIST - cubic meters per day'!R76*6.2898</f>
        <v>628.98</v>
      </c>
      <c r="S76" s="46">
        <f>'HIST - cubic meters per day'!S76*6.2898</f>
        <v>2529418.5612870581</v>
      </c>
    </row>
    <row r="77" spans="1:19" ht="12">
      <c r="A77" s="44">
        <v>38808</v>
      </c>
      <c r="B77" s="37">
        <f>'HIST - cubic meters per day'!B77*6.2898</f>
        <v>298981.03048000002</v>
      </c>
      <c r="C77" s="37">
        <f>'HIST - cubic meters per day'!C77*6.2898</f>
        <v>0</v>
      </c>
      <c r="D77" s="37">
        <f>'HIST - cubic meters per day'!D77*6.2898</f>
        <v>2106.44689156</v>
      </c>
      <c r="E77" s="37"/>
      <c r="F77" s="37">
        <f>'HIST - cubic meters per day'!F77*6.2898</f>
        <v>19688.64645</v>
      </c>
      <c r="G77" s="37">
        <f>'HIST - cubic meters per day'!G77*6.2898</f>
        <v>18972.951073999997</v>
      </c>
      <c r="H77" s="37">
        <f>'HIST - cubic meters per day'!H77*6.2898</f>
        <v>89797.902149999994</v>
      </c>
      <c r="I77" s="37">
        <f>'HIST - cubic meters per day'!I77*6.2898</f>
        <v>324039.55174799997</v>
      </c>
      <c r="J77" s="37">
        <f>'HIST - cubic meters per day'!J77*6.2898</f>
        <v>363618.53756799997</v>
      </c>
      <c r="K77" s="37">
        <f>'HIST - cubic meters per day'!K77*6.2898</f>
        <v>184130.33077999999</v>
      </c>
      <c r="L77" s="37">
        <f>'HIST - cubic meters per day'!L77*6.2898</f>
        <v>655537.26279904763</v>
      </c>
      <c r="M77" s="37">
        <f>'HIST - cubic meters per day'!M77*6.2898</f>
        <v>464995.79378999997</v>
      </c>
      <c r="N77" s="37">
        <f>'HIST - cubic meters per day'!N77*6.2898</f>
        <v>27858.069316000001</v>
      </c>
      <c r="O77" s="37">
        <f>'HIST - cubic meters per day'!O77*6.2898</f>
        <v>9345.3009759999986</v>
      </c>
      <c r="P77" s="37">
        <f>'HIST - cubic meters per day'!P77*6.2898</f>
        <v>142005.25488599998</v>
      </c>
      <c r="Q77" s="37">
        <f>'HIST - cubic meters per day'!Q77*6.2898</f>
        <v>9951.1974099999989</v>
      </c>
      <c r="R77" s="37">
        <f>'HIST - cubic meters per day'!R77*6.2898</f>
        <v>628.98</v>
      </c>
      <c r="S77" s="46">
        <f>'HIST - cubic meters per day'!S77*6.2898</f>
        <v>2611657.2563186074</v>
      </c>
    </row>
    <row r="78" spans="1:19" ht="12">
      <c r="A78" s="44">
        <v>38838</v>
      </c>
      <c r="B78" s="37">
        <f>'HIST - cubic meters per day'!B78*6.2898</f>
        <v>262734.48214838706</v>
      </c>
      <c r="C78" s="37">
        <f>'HIST - cubic meters per day'!C78*6.2898</f>
        <v>0</v>
      </c>
      <c r="D78" s="37">
        <f>'HIST - cubic meters per day'!D78*6.2898</f>
        <v>2456.6471566645159</v>
      </c>
      <c r="E78" s="37"/>
      <c r="F78" s="37">
        <f>'HIST - cubic meters per day'!F78*6.2898</f>
        <v>20292.071601290325</v>
      </c>
      <c r="G78" s="37">
        <f>'HIST - cubic meters per day'!G78*6.2898</f>
        <v>18701.726105806451</v>
      </c>
      <c r="H78" s="37">
        <f>'HIST - cubic meters per day'!H78*6.2898</f>
        <v>89375.501500645158</v>
      </c>
      <c r="I78" s="37">
        <f>'HIST - cubic meters per day'!I78*6.2898</f>
        <v>317672.23300645163</v>
      </c>
      <c r="J78" s="37">
        <f>'HIST - cubic meters per day'!J78*6.2898</f>
        <v>352834.56860903226</v>
      </c>
      <c r="K78" s="37">
        <f>'HIST - cubic meters per day'!K78*6.2898</f>
        <v>180881.07420580642</v>
      </c>
      <c r="L78" s="37">
        <f>'HIST - cubic meters per day'!L78*6.2898</f>
        <v>567576.74697665125</v>
      </c>
      <c r="M78" s="37">
        <f>'HIST - cubic meters per day'!M78*6.2898</f>
        <v>454415.18353354838</v>
      </c>
      <c r="N78" s="37">
        <f>'HIST - cubic meters per day'!N78*6.2898</f>
        <v>28997.520015483868</v>
      </c>
      <c r="O78" s="37">
        <f>'HIST - cubic meters per day'!O78*6.2898</f>
        <v>9280.4172929032247</v>
      </c>
      <c r="P78" s="37">
        <f>'HIST - cubic meters per day'!P78*6.2898</f>
        <v>137186.76693096774</v>
      </c>
      <c r="Q78" s="37">
        <f>'HIST - cubic meters per day'!Q78*6.2898</f>
        <v>10096.752174193547</v>
      </c>
      <c r="R78" s="37">
        <f>'HIST - cubic meters per day'!R78*6.2898</f>
        <v>628.98</v>
      </c>
      <c r="S78" s="46">
        <f>'HIST - cubic meters per day'!S78*6.2898</f>
        <v>2453130.6712578312</v>
      </c>
    </row>
    <row r="79" spans="1:19" ht="12">
      <c r="A79" s="44">
        <v>38869</v>
      </c>
      <c r="B79" s="37">
        <f>'HIST - cubic meters per day'!B79*6.2898</f>
        <v>275177.28237999999</v>
      </c>
      <c r="C79" s="37">
        <f>'HIST - cubic meters per day'!C79*6.2898</f>
        <v>0</v>
      </c>
      <c r="D79" s="37">
        <f>'HIST - cubic meters per day'!D79*6.2898</f>
        <v>2390.7492061200001</v>
      </c>
      <c r="E79" s="37"/>
      <c r="F79" s="37">
        <f>'HIST - cubic meters per day'!F79*6.2898</f>
        <v>20457.155179999998</v>
      </c>
      <c r="G79" s="37">
        <f>'HIST - cubic meters per day'!G79*6.2898</f>
        <v>18933.367266000001</v>
      </c>
      <c r="H79" s="37">
        <f>'HIST - cubic meters per day'!H79*6.2898</f>
        <v>90616.393823999984</v>
      </c>
      <c r="I79" s="37">
        <f>'HIST - cubic meters per day'!I79*6.2898</f>
        <v>323002.84594600002</v>
      </c>
      <c r="J79" s="37">
        <f>'HIST - cubic meters per day'!J79*6.2898</f>
        <v>343786.86106600001</v>
      </c>
      <c r="K79" s="37">
        <f>'HIST - cubic meters per day'!K79*6.2898</f>
        <v>178582.580418</v>
      </c>
      <c r="L79" s="37">
        <f>'HIST - cubic meters per day'!L79*6.2898</f>
        <v>505558.44941904757</v>
      </c>
      <c r="M79" s="37">
        <f>'HIST - cubic meters per day'!M79*6.2898</f>
        <v>481739.43008399999</v>
      </c>
      <c r="N79" s="37">
        <f>'HIST - cubic meters per day'!N79*6.2898</f>
        <v>29074.956922000001</v>
      </c>
      <c r="O79" s="37">
        <f>'HIST - cubic meters per day'!O79*6.2898</f>
        <v>9178.3067859999992</v>
      </c>
      <c r="P79" s="37">
        <f>'HIST - cubic meters per day'!P79*6.2898</f>
        <v>132520.02682599999</v>
      </c>
      <c r="Q79" s="37">
        <f>'HIST - cubic meters per day'!Q79*6.2898</f>
        <v>10778.159348000001</v>
      </c>
      <c r="R79" s="37">
        <f>'HIST - cubic meters per day'!R79*6.2898</f>
        <v>628.98</v>
      </c>
      <c r="S79" s="46">
        <f>'HIST - cubic meters per day'!S79*6.2898</f>
        <v>2422425.5446711672</v>
      </c>
    </row>
    <row r="80" spans="1:19" ht="12">
      <c r="A80" s="44">
        <v>38899</v>
      </c>
      <c r="B80" s="37">
        <f>'HIST - cubic meters per day'!B80*6.2898</f>
        <v>298882.16564516124</v>
      </c>
      <c r="C80" s="37">
        <f>'HIST - cubic meters per day'!C80*6.2898</f>
        <v>0</v>
      </c>
      <c r="D80" s="37">
        <f>'HIST - cubic meters per day'!D80*6.2898</f>
        <v>2049.8354722645158</v>
      </c>
      <c r="E80" s="37"/>
      <c r="F80" s="37">
        <f>'HIST - cubic meters per day'!F80*6.2898</f>
        <v>21046.786732258061</v>
      </c>
      <c r="G80" s="37">
        <f>'HIST - cubic meters per day'!G80*6.2898</f>
        <v>18942.70660451613</v>
      </c>
      <c r="H80" s="37">
        <f>'HIST - cubic meters per day'!H80*6.2898</f>
        <v>92693.188393548378</v>
      </c>
      <c r="I80" s="37">
        <f>'HIST - cubic meters per day'!I80*6.2898</f>
        <v>331080.13879741932</v>
      </c>
      <c r="J80" s="37">
        <f>'HIST - cubic meters per day'!J80*6.2898</f>
        <v>353417.14611677418</v>
      </c>
      <c r="K80" s="37">
        <f>'HIST - cubic meters per day'!K80*6.2898</f>
        <v>179896.05094645161</v>
      </c>
      <c r="L80" s="37">
        <f>'HIST - cubic meters per day'!L80*6.2898</f>
        <v>607904.88340307213</v>
      </c>
      <c r="M80" s="37">
        <f>'HIST - cubic meters per day'!M80*6.2898</f>
        <v>477491.56698774191</v>
      </c>
      <c r="N80" s="37">
        <f>'HIST - cubic meters per day'!N80*6.2898</f>
        <v>28146.753551612899</v>
      </c>
      <c r="O80" s="37">
        <f>'HIST - cubic meters per day'!O80*6.2898</f>
        <v>8855.5920270967745</v>
      </c>
      <c r="P80" s="37">
        <f>'HIST - cubic meters per day'!P80*6.2898</f>
        <v>137369.75953161289</v>
      </c>
      <c r="Q80" s="37">
        <f>'HIST - cubic meters per day'!Q80*6.2898</f>
        <v>14593.391063225805</v>
      </c>
      <c r="R80" s="37">
        <f>'HIST - cubic meters per day'!R80*6.2898</f>
        <v>628.98</v>
      </c>
      <c r="S80" s="46">
        <f>'HIST - cubic meters per day'!S80*6.2898</f>
        <v>2572998.9452727558</v>
      </c>
    </row>
    <row r="81" spans="1:19" ht="12">
      <c r="A81" s="44">
        <v>38930</v>
      </c>
      <c r="B81" s="37">
        <f>'HIST - cubic meters per day'!B81*6.2898</f>
        <v>242219.3864129032</v>
      </c>
      <c r="C81" s="37">
        <f>'HIST - cubic meters per day'!C81*6.2898</f>
        <v>0</v>
      </c>
      <c r="D81" s="37">
        <f>'HIST - cubic meters per day'!D81*6.2898</f>
        <v>2345.7007657741933</v>
      </c>
      <c r="E81" s="37"/>
      <c r="F81" s="37">
        <f>'HIST - cubic meters per day'!F81*6.2898</f>
        <v>21893.637288387097</v>
      </c>
      <c r="G81" s="37">
        <f>'HIST - cubic meters per day'!G81*6.2898</f>
        <v>19157.980081935482</v>
      </c>
      <c r="H81" s="37">
        <f>'HIST - cubic meters per day'!H81*6.2898</f>
        <v>94445.019431612905</v>
      </c>
      <c r="I81" s="37">
        <f>'HIST - cubic meters per day'!I81*6.2898</f>
        <v>335439.98468129028</v>
      </c>
      <c r="J81" s="37">
        <f>'HIST - cubic meters per day'!J81*6.2898</f>
        <v>359262.21667741932</v>
      </c>
      <c r="K81" s="37">
        <f>'HIST - cubic meters per day'!K81*6.2898</f>
        <v>181455.1909180645</v>
      </c>
      <c r="L81" s="37">
        <f>'HIST - cubic meters per day'!L81*6.2898</f>
        <v>714630.92799324112</v>
      </c>
      <c r="M81" s="37">
        <f>'HIST - cubic meters per day'!M81*6.2898</f>
        <v>481811.94944903225</v>
      </c>
      <c r="N81" s="37">
        <f>'HIST - cubic meters per day'!N81*6.2898</f>
        <v>28519.677822580645</v>
      </c>
      <c r="O81" s="37">
        <f>'HIST - cubic meters per day'!O81*6.2898</f>
        <v>9864.6788438709664</v>
      </c>
      <c r="P81" s="37">
        <f>'HIST - cubic meters per day'!P81*6.2898</f>
        <v>133840.65419999999</v>
      </c>
      <c r="Q81" s="37">
        <f>'HIST - cubic meters per day'!Q81*6.2898</f>
        <v>13725.500111612901</v>
      </c>
      <c r="R81" s="37">
        <f>'HIST - cubic meters per day'!R81*6.2898</f>
        <v>628.98</v>
      </c>
      <c r="S81" s="46">
        <f>'HIST - cubic meters per day'!S81*6.2898</f>
        <v>2639241.484677725</v>
      </c>
    </row>
    <row r="82" spans="1:19" ht="12">
      <c r="A82" s="44">
        <v>38961</v>
      </c>
      <c r="B82" s="37">
        <f>'HIST - cubic meters per day'!B82*6.2898</f>
        <v>276159.53947999998</v>
      </c>
      <c r="C82" s="37">
        <f>'HIST - cubic meters per day'!C82*6.2898</f>
        <v>0</v>
      </c>
      <c r="D82" s="37">
        <f>'HIST - cubic meters per day'!D82*6.2898</f>
        <v>1987.7621394400001</v>
      </c>
      <c r="E82" s="37"/>
      <c r="F82" s="37">
        <f>'HIST - cubic meters per day'!F82*6.2898</f>
        <v>21917.101623999999</v>
      </c>
      <c r="G82" s="37">
        <f>'HIST - cubic meters per day'!G82*6.2898</f>
        <v>18848.958149999999</v>
      </c>
      <c r="H82" s="37">
        <f>'HIST - cubic meters per day'!H82*6.2898</f>
        <v>97486.553669999994</v>
      </c>
      <c r="I82" s="37">
        <f>'HIST - cubic meters per day'!I82*6.2898</f>
        <v>328541.01484600001</v>
      </c>
      <c r="J82" s="37">
        <f>'HIST - cubic meters per day'!J82*6.2898</f>
        <v>353389.47775999998</v>
      </c>
      <c r="K82" s="37">
        <f>'HIST - cubic meters per day'!K82*6.2898</f>
        <v>180416.49740399999</v>
      </c>
      <c r="L82" s="37">
        <f>'HIST - cubic meters per day'!L82*6.2898</f>
        <v>734457.28032285708</v>
      </c>
      <c r="M82" s="37">
        <f>'HIST - cubic meters per day'!M82*6.2898</f>
        <v>482690.80426599999</v>
      </c>
      <c r="N82" s="37">
        <f>'HIST - cubic meters per day'!N82*6.2898</f>
        <v>30631.640489999998</v>
      </c>
      <c r="O82" s="37">
        <f>'HIST - cubic meters per day'!O82*6.2898</f>
        <v>9059.2408719999985</v>
      </c>
      <c r="P82" s="37">
        <f>'HIST - cubic meters per day'!P82*6.2898</f>
        <v>137555.22138599999</v>
      </c>
      <c r="Q82" s="37">
        <f>'HIST - cubic meters per day'!Q82*6.2898</f>
        <v>10779.731798000001</v>
      </c>
      <c r="R82" s="37">
        <f>'HIST - cubic meters per day'!R82*6.2898</f>
        <v>628.98</v>
      </c>
      <c r="S82" s="46">
        <f>'HIST - cubic meters per day'!S82*6.2898</f>
        <v>2684549.8042082968</v>
      </c>
    </row>
    <row r="83" spans="1:19" ht="12">
      <c r="A83" s="44">
        <v>38991</v>
      </c>
      <c r="B83" s="37">
        <f>'HIST - cubic meters per day'!B83*6.2898</f>
        <v>279150.65725161287</v>
      </c>
      <c r="C83" s="37">
        <f>'HIST - cubic meters per day'!C83*6.2898</f>
        <v>0</v>
      </c>
      <c r="D83" s="37">
        <f>'HIST - cubic meters per day'!D83*6.2898</f>
        <v>1978.2110849032256</v>
      </c>
      <c r="E83" s="37"/>
      <c r="F83" s="37">
        <f>'HIST - cubic meters per day'!F83*6.2898</f>
        <v>22300.526479354838</v>
      </c>
      <c r="G83" s="37">
        <f>'HIST - cubic meters per day'!G83*6.2898</f>
        <v>15765.93152129032</v>
      </c>
      <c r="H83" s="37">
        <f>'HIST - cubic meters per day'!H83*6.2898</f>
        <v>101514.69376258065</v>
      </c>
      <c r="I83" s="37">
        <f>'HIST - cubic meters per day'!I83*6.2898</f>
        <v>337931.57735806453</v>
      </c>
      <c r="J83" s="37">
        <f>'HIST - cubic meters per day'!J83*6.2898</f>
        <v>361011.57237483864</v>
      </c>
      <c r="K83" s="37">
        <f>'HIST - cubic meters per day'!K83*6.2898</f>
        <v>182689.71634064513</v>
      </c>
      <c r="L83" s="37">
        <f>'HIST - cubic meters per day'!L83*6.2898</f>
        <v>775873.75085929327</v>
      </c>
      <c r="M83" s="37">
        <f>'HIST - cubic meters per day'!M83*6.2898</f>
        <v>464388.06722709676</v>
      </c>
      <c r="N83" s="37">
        <f>'HIST - cubic meters per day'!N83*6.2898</f>
        <v>27747.391830967743</v>
      </c>
      <c r="O83" s="37">
        <f>'HIST - cubic meters per day'!O83*6.2898</f>
        <v>9014.622518709677</v>
      </c>
      <c r="P83" s="37">
        <f>'HIST - cubic meters per day'!P83*6.2898</f>
        <v>143382.78804193548</v>
      </c>
      <c r="Q83" s="37">
        <f>'HIST - cubic meters per day'!Q83*6.2898</f>
        <v>12893.420440645161</v>
      </c>
      <c r="R83" s="37">
        <f>'HIST - cubic meters per day'!R83*6.2898</f>
        <v>628.98</v>
      </c>
      <c r="S83" s="46">
        <f>'HIST - cubic meters per day'!S83*6.2898</f>
        <v>2736271.907091938</v>
      </c>
    </row>
    <row r="84" spans="1:19" ht="12">
      <c r="A84" s="44">
        <v>39022</v>
      </c>
      <c r="B84" s="37">
        <f>'HIST - cubic meters per day'!B84*6.2898</f>
        <v>344015.78881999996</v>
      </c>
      <c r="C84" s="37">
        <f>'HIST - cubic meters per day'!C84*6.2898</f>
        <v>0</v>
      </c>
      <c r="D84" s="37">
        <f>'HIST - cubic meters per day'!D84*6.2898</f>
        <v>1927.5951705999998</v>
      </c>
      <c r="E84" s="37"/>
      <c r="F84" s="37">
        <f>'HIST - cubic meters per day'!F84*6.2898</f>
        <v>22259.727995999998</v>
      </c>
      <c r="G84" s="37">
        <f>'HIST - cubic meters per day'!G84*6.2898</f>
        <v>18590.258676000001</v>
      </c>
      <c r="H84" s="37">
        <f>'HIST - cubic meters per day'!H84*6.2898</f>
        <v>102550.63937799999</v>
      </c>
      <c r="I84" s="37">
        <f>'HIST - cubic meters per day'!I84*6.2898</f>
        <v>329966.807676</v>
      </c>
      <c r="J84" s="37">
        <f>'HIST - cubic meters per day'!J84*6.2898</f>
        <v>353392.85328599997</v>
      </c>
      <c r="K84" s="37">
        <f>'HIST - cubic meters per day'!K84*6.2898</f>
        <v>176366.767742</v>
      </c>
      <c r="L84" s="37">
        <f>'HIST - cubic meters per day'!L84*6.2898</f>
        <v>730491.84096952376</v>
      </c>
      <c r="M84" s="37">
        <f>'HIST - cubic meters per day'!M84*6.2898</f>
        <v>491566.55070599995</v>
      </c>
      <c r="N84" s="37">
        <f>'HIST - cubic meters per day'!N84*6.2898</f>
        <v>26719.825175999998</v>
      </c>
      <c r="O84" s="37">
        <f>'HIST - cubic meters per day'!O84*6.2898</f>
        <v>8661.5577839999987</v>
      </c>
      <c r="P84" s="37">
        <f>'HIST - cubic meters per day'!P84*6.2898</f>
        <v>138993.61478199999</v>
      </c>
      <c r="Q84" s="37">
        <f>'HIST - cubic meters per day'!Q84*6.2898</f>
        <v>10458.511712</v>
      </c>
      <c r="R84" s="37">
        <f>'HIST - cubic meters per day'!R84*6.2898</f>
        <v>628.98</v>
      </c>
      <c r="S84" s="46">
        <f>'HIST - cubic meters per day'!S84*6.2898</f>
        <v>2756591.3198741237</v>
      </c>
    </row>
    <row r="85" spans="1:19" ht="12">
      <c r="A85" s="44">
        <v>39052</v>
      </c>
      <c r="B85" s="37">
        <f>'HIST - cubic meters per day'!B85*6.2898</f>
        <v>411992.45063225803</v>
      </c>
      <c r="C85" s="37">
        <f>'HIST - cubic meters per day'!C85*6.2898</f>
        <v>0</v>
      </c>
      <c r="D85" s="37">
        <f>'HIST - cubic meters per day'!D85*6.2898</f>
        <v>1808.6338160709674</v>
      </c>
      <c r="E85" s="37"/>
      <c r="F85" s="37">
        <f>'HIST - cubic meters per day'!F85*6.2898</f>
        <v>23451.661327741935</v>
      </c>
      <c r="G85" s="37">
        <f>'HIST - cubic meters per day'!G85*6.2898</f>
        <v>19610.277570967741</v>
      </c>
      <c r="H85" s="37">
        <f>'HIST - cubic meters per day'!H85*6.2898</f>
        <v>103908.06411096772</v>
      </c>
      <c r="I85" s="37">
        <f>'HIST - cubic meters per day'!I85*6.2898</f>
        <v>335857.42450451612</v>
      </c>
      <c r="J85" s="37">
        <f>'HIST - cubic meters per day'!J85*6.2898</f>
        <v>363085.68464903219</v>
      </c>
      <c r="K85" s="37">
        <f>'HIST - cubic meters per day'!K85*6.2898</f>
        <v>176253.4248696774</v>
      </c>
      <c r="L85" s="37">
        <f>'HIST - cubic meters per day'!L85*6.2898</f>
        <v>703065.16774746543</v>
      </c>
      <c r="M85" s="37">
        <f>'HIST - cubic meters per day'!M85*6.2898</f>
        <v>474600.02418967744</v>
      </c>
      <c r="N85" s="37">
        <f>'HIST - cubic meters per day'!N85*6.2898</f>
        <v>27636.285557419353</v>
      </c>
      <c r="O85" s="37">
        <f>'HIST - cubic meters per day'!O85*6.2898</f>
        <v>8611.6695251612891</v>
      </c>
      <c r="P85" s="37">
        <f>'HIST - cubic meters per day'!P85*6.2898</f>
        <v>143694.05198322583</v>
      </c>
      <c r="Q85" s="37">
        <f>'HIST - cubic meters per day'!Q85*6.2898</f>
        <v>9974.5474470967729</v>
      </c>
      <c r="R85" s="37">
        <f>'HIST - cubic meters per day'!R85*6.2898</f>
        <v>628.98</v>
      </c>
      <c r="S85" s="46">
        <f>'HIST - cubic meters per day'!S85*6.2898</f>
        <v>2804178.3479312784</v>
      </c>
    </row>
    <row r="86" spans="1:19" ht="12">
      <c r="A86" s="44">
        <v>39083</v>
      </c>
      <c r="B86" s="37">
        <f>'HIST - cubic meters per day'!B86*6.2898</f>
        <v>353720.09129032254</v>
      </c>
      <c r="C86" s="37">
        <f>'HIST - cubic meters per day'!C86*6.2898</f>
        <v>0</v>
      </c>
      <c r="D86" s="37">
        <f>'HIST - cubic meters per day'!D86*6.2898</f>
        <v>1786.5554006903226</v>
      </c>
      <c r="E86" s="37">
        <f>'HIST - cubic meters per day'!E86*6.2898</f>
        <v>0</v>
      </c>
      <c r="F86" s="37">
        <f>'HIST - cubic meters per day'!F86*6.2898</f>
        <v>23100.365852903225</v>
      </c>
      <c r="G86" s="37">
        <f>'HIST - cubic meters per day'!G86*6.2898</f>
        <v>18588.651733548388</v>
      </c>
      <c r="H86" s="37">
        <f>'HIST - cubic meters per day'!H86*6.2898</f>
        <v>102648.11572258064</v>
      </c>
      <c r="I86" s="37">
        <f>'HIST - cubic meters per day'!I86*6.2898</f>
        <v>320968.16936516127</v>
      </c>
      <c r="J86" s="37">
        <f>'HIST - cubic meters per day'!J86*6.2898</f>
        <v>357155.80323677417</v>
      </c>
      <c r="K86" s="37">
        <f>'HIST - cubic meters per day'!K86*6.2898</f>
        <v>181008.93975290324</v>
      </c>
      <c r="L86" s="37">
        <f>'HIST - cubic meters per day'!L86*6.2898</f>
        <v>632114.70041136711</v>
      </c>
      <c r="M86" s="37">
        <f>'HIST - cubic meters per day'!M86*6.2898</f>
        <v>473497.82804322569</v>
      </c>
      <c r="N86" s="37">
        <f>'HIST - cubic meters per day'!N86*6.2898</f>
        <v>26585.949826451608</v>
      </c>
      <c r="O86" s="37">
        <f>'HIST - cubic meters per day'!O86*6.2898</f>
        <v>8656.7531883870961</v>
      </c>
      <c r="P86" s="37">
        <f>'HIST - cubic meters per day'!P86*6.2898</f>
        <v>142202.03026451613</v>
      </c>
      <c r="Q86" s="37">
        <f>'HIST - cubic meters per day'!Q86*6.2898</f>
        <v>11051.381496774193</v>
      </c>
      <c r="R86" s="37">
        <f>'HIST - cubic meters per day'!R86*6.2898</f>
        <v>566.08199999999999</v>
      </c>
      <c r="S86" s="46">
        <f>'HIST - cubic meters per day'!S86*6.2898</f>
        <v>2653651.4175856058</v>
      </c>
    </row>
    <row r="87" spans="1:19" ht="12">
      <c r="A87" s="44">
        <v>39114</v>
      </c>
      <c r="B87" s="37">
        <f>'HIST - cubic meters per day'!B87*6.2898</f>
        <v>322389.76416428568</v>
      </c>
      <c r="C87" s="37">
        <f>'HIST - cubic meters per day'!C87*6.2898</f>
        <v>0</v>
      </c>
      <c r="D87" s="37">
        <f>'HIST - cubic meters per day'!D87*6.2898</f>
        <v>1879.836344807143</v>
      </c>
      <c r="E87" s="37">
        <f>'HIST - cubic meters per day'!E87*6.2898</f>
        <v>12.804235714285713</v>
      </c>
      <c r="F87" s="37">
        <f>'HIST - cubic meters per day'!F87*6.2898</f>
        <v>22978.818366428568</v>
      </c>
      <c r="G87" s="37">
        <f>'HIST - cubic meters per day'!G87*6.2898</f>
        <v>18787.026083571429</v>
      </c>
      <c r="H87" s="37">
        <f>'HIST - cubic meters per day'!H87*6.2898</f>
        <v>101596.53362571428</v>
      </c>
      <c r="I87" s="37">
        <f>'HIST - cubic meters per day'!I87*6.2898</f>
        <v>323567.52921428566</v>
      </c>
      <c r="J87" s="37">
        <f>'HIST - cubic meters per day'!J87*6.2898</f>
        <v>358159.47488357138</v>
      </c>
      <c r="K87" s="37">
        <f>'HIST - cubic meters per day'!K87*6.2898</f>
        <v>180962.51044928568</v>
      </c>
      <c r="L87" s="37">
        <f>'HIST - cubic meters per day'!L87*6.2898</f>
        <v>701609.09434523806</v>
      </c>
      <c r="M87" s="37">
        <f>'HIST - cubic meters per day'!M87*6.2898</f>
        <v>485211.07620857138</v>
      </c>
      <c r="N87" s="37">
        <f>'HIST - cubic meters per day'!N87*6.2898</f>
        <v>26786.169087857143</v>
      </c>
      <c r="O87" s="37">
        <f>'HIST - cubic meters per day'!O87*6.2898</f>
        <v>9074.8111221428553</v>
      </c>
      <c r="P87" s="37">
        <f>'HIST - cubic meters per day'!P87*6.2898</f>
        <v>142961.44825285714</v>
      </c>
      <c r="Q87" s="37">
        <f>'HIST - cubic meters per day'!Q87*6.2898</f>
        <v>11458.308368571428</v>
      </c>
      <c r="R87" s="37">
        <f>'HIST - cubic meters per day'!R87*6.2898</f>
        <v>566.08199999999999</v>
      </c>
      <c r="S87" s="46">
        <f>'HIST - cubic meters per day'!S87*6.2898</f>
        <v>2708001.286752902</v>
      </c>
    </row>
    <row r="88" spans="1:19" ht="12">
      <c r="A88" s="44">
        <v>39142</v>
      </c>
      <c r="B88" s="37">
        <f>'HIST - cubic meters per day'!B88*6.2898</f>
        <v>385589.69630322576</v>
      </c>
      <c r="C88" s="37">
        <f>'HIST - cubic meters per day'!C88*6.2898</f>
        <v>0</v>
      </c>
      <c r="D88" s="37">
        <f>'HIST - cubic meters per day'!D88*6.2898</f>
        <v>2072.6597361870968</v>
      </c>
      <c r="E88" s="37">
        <f>'HIST - cubic meters per day'!E88*6.2898</f>
        <v>19.802725161290319</v>
      </c>
      <c r="F88" s="37">
        <f>'HIST - cubic meters per day'!F88*6.2898</f>
        <v>23119.884522580644</v>
      </c>
      <c r="G88" s="37">
        <f>'HIST - cubic meters per day'!G88*6.2898</f>
        <v>17918.788033548386</v>
      </c>
      <c r="H88" s="37">
        <f>'HIST - cubic meters per day'!H88*6.2898</f>
        <v>102470.62162451612</v>
      </c>
      <c r="I88" s="37">
        <f>'HIST - cubic meters per day'!I88*6.2898</f>
        <v>332139.64546258067</v>
      </c>
      <c r="J88" s="37">
        <f>'HIST - cubic meters per day'!J88*6.2898</f>
        <v>353896.8346703226</v>
      </c>
      <c r="K88" s="37">
        <f>'HIST - cubic meters per day'!K88*6.2898</f>
        <v>182194.87139806451</v>
      </c>
      <c r="L88" s="37">
        <f>'HIST - cubic meters per day'!L88*6.2898</f>
        <v>779524.30182642082</v>
      </c>
      <c r="M88" s="37">
        <f>'HIST - cubic meters per day'!M88*6.2898</f>
        <v>476422.26040838711</v>
      </c>
      <c r="N88" s="37">
        <f>'HIST - cubic meters per day'!N88*6.2898</f>
        <v>26980.259417419355</v>
      </c>
      <c r="O88" s="37">
        <f>'HIST - cubic meters per day'!O88*6.2898</f>
        <v>9005.6544812903212</v>
      </c>
      <c r="P88" s="37">
        <f>'HIST - cubic meters per day'!P88*6.2898</f>
        <v>145293.95391677419</v>
      </c>
      <c r="Q88" s="37">
        <f>'HIST - cubic meters per day'!Q88*6.2898</f>
        <v>11458.230108387095</v>
      </c>
      <c r="R88" s="37">
        <f>'HIST - cubic meters per day'!R88*6.2898</f>
        <v>566.08199999999999</v>
      </c>
      <c r="S88" s="46">
        <f>'HIST - cubic meters per day'!S88*6.2898</f>
        <v>2848673.5466348659</v>
      </c>
    </row>
    <row r="89" spans="1:19" ht="12">
      <c r="A89" s="44">
        <v>39173</v>
      </c>
      <c r="B89" s="37">
        <f>'HIST - cubic meters per day'!B89*6.2898</f>
        <v>428057.58049999992</v>
      </c>
      <c r="C89" s="37">
        <f>'HIST - cubic meters per day'!C89*6.2898</f>
        <v>0</v>
      </c>
      <c r="D89" s="37">
        <f>'HIST - cubic meters per day'!D89*6.2898</f>
        <v>1997.4805094199996</v>
      </c>
      <c r="E89" s="37">
        <f>'HIST - cubic meters per day'!E89*6.2898</f>
        <v>25.830111999999996</v>
      </c>
      <c r="F89" s="37">
        <f>'HIST - cubic meters per day'!F89*6.2898</f>
        <v>22331.997798</v>
      </c>
      <c r="G89" s="37">
        <f>'HIST - cubic meters per day'!G89*6.2898</f>
        <v>17919.891791999999</v>
      </c>
      <c r="H89" s="37">
        <f>'HIST - cubic meters per day'!H89*6.2898</f>
        <v>99581.560253999996</v>
      </c>
      <c r="I89" s="37">
        <f>'HIST - cubic meters per day'!I89*6.2898</f>
        <v>318960.74790799996</v>
      </c>
      <c r="J89" s="37">
        <f>'HIST - cubic meters per day'!J89*6.2898</f>
        <v>347694.21062199998</v>
      </c>
      <c r="K89" s="37">
        <f>'HIST - cubic meters per day'!K89*6.2898</f>
        <v>178394.43153399997</v>
      </c>
      <c r="L89" s="37">
        <f>'HIST - cubic meters per day'!L89*6.2898</f>
        <v>678570.37062571431</v>
      </c>
      <c r="M89" s="37">
        <f>'HIST - cubic meters per day'!M89*6.2898</f>
        <v>453410.46440799994</v>
      </c>
      <c r="N89" s="37">
        <f>'HIST - cubic meters per day'!N89*6.2898</f>
        <v>25765.389958</v>
      </c>
      <c r="O89" s="37">
        <f>'HIST - cubic meters per day'!O89*6.2898</f>
        <v>9111.8445659999998</v>
      </c>
      <c r="P89" s="37">
        <f>'HIST - cubic meters per day'!P89*6.2898</f>
        <v>143404.94504600001</v>
      </c>
      <c r="Q89" s="37">
        <f>'HIST - cubic meters per day'!Q89*6.2898</f>
        <v>12559.346844</v>
      </c>
      <c r="R89" s="37">
        <f>'HIST - cubic meters per day'!R89*6.2898</f>
        <v>566.08199999999999</v>
      </c>
      <c r="S89" s="46">
        <f>'HIST - cubic meters per day'!S89*6.2898</f>
        <v>2738352.1744771344</v>
      </c>
    </row>
    <row r="90" spans="1:19" ht="12">
      <c r="A90" s="44">
        <v>39203</v>
      </c>
      <c r="B90" s="37">
        <f>'HIST - cubic meters per day'!B90*6.2898</f>
        <v>426679.74232258066</v>
      </c>
      <c r="C90" s="37">
        <f>'HIST - cubic meters per day'!C90*6.2898</f>
        <v>0</v>
      </c>
      <c r="D90" s="37">
        <f>'HIST - cubic meters per day'!D90*6.2898</f>
        <v>2029.8052998193548</v>
      </c>
      <c r="E90" s="37">
        <f>'HIST - cubic meters per day'!E90*6.2898</f>
        <v>22.907045806451613</v>
      </c>
      <c r="F90" s="37">
        <f>'HIST - cubic meters per day'!F90*6.2898</f>
        <v>21507.768203225805</v>
      </c>
      <c r="G90" s="37">
        <f>'HIST - cubic meters per day'!G90*6.2898</f>
        <v>17507.313375483871</v>
      </c>
      <c r="H90" s="37">
        <f>'HIST - cubic meters per day'!H90*6.2898</f>
        <v>97750.512228387088</v>
      </c>
      <c r="I90" s="37">
        <f>'HIST - cubic meters per day'!I90*6.2898</f>
        <v>319886.48608258064</v>
      </c>
      <c r="J90" s="37">
        <f>'HIST - cubic meters per day'!J90*6.2898</f>
        <v>341235.77161548386</v>
      </c>
      <c r="K90" s="37">
        <f>'HIST - cubic meters per day'!K90*6.2898</f>
        <v>176461.37377354837</v>
      </c>
      <c r="L90" s="37">
        <f>'HIST - cubic meters per day'!L90*6.2898</f>
        <v>615822.24725222727</v>
      </c>
      <c r="M90" s="37">
        <f>'HIST - cubic meters per day'!M90*6.2898</f>
        <v>475871.67972193548</v>
      </c>
      <c r="N90" s="37">
        <f>'HIST - cubic meters per day'!N90*6.2898</f>
        <v>23733.769002580644</v>
      </c>
      <c r="O90" s="37">
        <f>'HIST - cubic meters per day'!O90*6.2898</f>
        <v>8093.8566677419349</v>
      </c>
      <c r="P90" s="37">
        <f>'HIST - cubic meters per day'!P90*6.2898</f>
        <v>142387.88370967741</v>
      </c>
      <c r="Q90" s="37">
        <f>'HIST - cubic meters per day'!Q90*6.2898</f>
        <v>13786.592330322581</v>
      </c>
      <c r="R90" s="37">
        <f>'HIST - cubic meters per day'!R90*6.2898</f>
        <v>566.08199999999999</v>
      </c>
      <c r="S90" s="46">
        <f>'HIST - cubic meters per day'!S90*6.2898</f>
        <v>2683343.7906314018</v>
      </c>
    </row>
    <row r="91" spans="1:19" ht="12">
      <c r="A91" s="44">
        <v>39234</v>
      </c>
      <c r="B91" s="37">
        <f>'HIST - cubic meters per day'!B91*6.2898</f>
        <v>377003.06423999998</v>
      </c>
      <c r="C91" s="37">
        <f>'HIST - cubic meters per day'!C91*6.2898</f>
        <v>0</v>
      </c>
      <c r="D91" s="37">
        <f>'HIST - cubic meters per day'!D91*6.2898</f>
        <v>2141.2213088199996</v>
      </c>
      <c r="E91" s="37">
        <f>'HIST - cubic meters per day'!E91*6.2898</f>
        <v>24.697948</v>
      </c>
      <c r="F91" s="37">
        <f>'HIST - cubic meters per day'!F91*6.2898</f>
        <v>20837.583249999996</v>
      </c>
      <c r="G91" s="37">
        <f>'HIST - cubic meters per day'!G91*6.2898</f>
        <v>17592.151279999998</v>
      </c>
      <c r="H91" s="37">
        <f>'HIST - cubic meters per day'!H91*6.2898</f>
        <v>98662.285017999995</v>
      </c>
      <c r="I91" s="37">
        <f>'HIST - cubic meters per day'!I91*6.2898</f>
        <v>317658.21419199998</v>
      </c>
      <c r="J91" s="37">
        <f>'HIST - cubic meters per day'!J91*6.2898</f>
        <v>334635.16013400001</v>
      </c>
      <c r="K91" s="37">
        <f>'HIST - cubic meters per day'!K91*6.2898</f>
        <v>175125.95792999998</v>
      </c>
      <c r="L91" s="37">
        <f>'HIST - cubic meters per day'!L91*6.2898</f>
        <v>562918.08084285713</v>
      </c>
      <c r="M91" s="37">
        <f>'HIST - cubic meters per day'!M91*6.2898</f>
        <v>514586.67358999996</v>
      </c>
      <c r="N91" s="37">
        <f>'HIST - cubic meters per day'!N91*6.2898</f>
        <v>27115.495527999999</v>
      </c>
      <c r="O91" s="37">
        <f>'HIST - cubic meters per day'!O91*6.2898</f>
        <v>8784.8797960000011</v>
      </c>
      <c r="P91" s="37">
        <f>'HIST - cubic meters per day'!P91*6.2898</f>
        <v>136919.51129999998</v>
      </c>
      <c r="Q91" s="37">
        <f>'HIST - cubic meters per day'!Q91*6.2898</f>
        <v>12262.761807999999</v>
      </c>
      <c r="R91" s="37">
        <f>'HIST - cubic meters per day'!R91*6.2898</f>
        <v>566.08199999999999</v>
      </c>
      <c r="S91" s="46">
        <f>'HIST - cubic meters per day'!S91*6.2898</f>
        <v>2606833.8201656765</v>
      </c>
    </row>
    <row r="92" spans="1:19" ht="12">
      <c r="A92" s="44">
        <v>39264</v>
      </c>
      <c r="B92" s="37">
        <f>'HIST - cubic meters per day'!B92*6.2898</f>
        <v>361714.02129677415</v>
      </c>
      <c r="C92" s="37">
        <f>'HIST - cubic meters per day'!C92*6.2898</f>
        <v>0</v>
      </c>
      <c r="D92" s="37">
        <f>'HIST - cubic meters per day'!D92*6.2898</f>
        <v>1915.418185432258</v>
      </c>
      <c r="E92" s="37">
        <f>'HIST - cubic meters per day'!E92*6.2898</f>
        <v>28.628734838709676</v>
      </c>
      <c r="F92" s="37">
        <f>'HIST - cubic meters per day'!F92*6.2898</f>
        <v>20709.978087096773</v>
      </c>
      <c r="G92" s="37">
        <f>'HIST - cubic meters per day'!G92*6.2898</f>
        <v>17791.247121290322</v>
      </c>
      <c r="H92" s="37">
        <f>'HIST - cubic meters per day'!H92*6.2898</f>
        <v>101624.80584193546</v>
      </c>
      <c r="I92" s="37">
        <f>'HIST - cubic meters per day'!I92*6.2898</f>
        <v>320267.24216903228</v>
      </c>
      <c r="J92" s="37">
        <f>'HIST - cubic meters per day'!J92*6.2898</f>
        <v>336151.25961290317</v>
      </c>
      <c r="K92" s="37">
        <f>'HIST - cubic meters per day'!K92*6.2898</f>
        <v>176324.19526451614</v>
      </c>
      <c r="L92" s="37">
        <f>'HIST - cubic meters per day'!L92*6.2898</f>
        <v>662305.51497050689</v>
      </c>
      <c r="M92" s="37">
        <f>'HIST - cubic meters per day'!M92*6.2898</f>
        <v>521406.50421483879</v>
      </c>
      <c r="N92" s="37">
        <f>'HIST - cubic meters per day'!N92*6.2898</f>
        <v>25824.173887741934</v>
      </c>
      <c r="O92" s="37">
        <f>'HIST - cubic meters per day'!O92*6.2898</f>
        <v>8484.0068748387093</v>
      </c>
      <c r="P92" s="37">
        <f>'HIST - cubic meters per day'!P92*6.2898</f>
        <v>139917.61548387096</v>
      </c>
      <c r="Q92" s="37">
        <f>'HIST - cubic meters per day'!Q92*6.2898</f>
        <v>11506.296354193548</v>
      </c>
      <c r="R92" s="37">
        <f>'HIST - cubic meters per day'!R92*6.2898</f>
        <v>566.08199999999999</v>
      </c>
      <c r="S92" s="46">
        <f>'HIST - cubic meters per day'!S92*6.2898</f>
        <v>2706536.9900998105</v>
      </c>
    </row>
    <row r="93" spans="1:19" ht="12">
      <c r="A93" s="44">
        <v>39295</v>
      </c>
      <c r="B93" s="37">
        <f>'HIST - cubic meters per day'!B93*6.2898</f>
        <v>408202.33889032254</v>
      </c>
      <c r="C93" s="37">
        <f>'HIST - cubic meters per day'!C93*6.2898</f>
        <v>0</v>
      </c>
      <c r="D93" s="37">
        <f>'HIST - cubic meters per day'!D93*6.2898</f>
        <v>2029.0949582129033</v>
      </c>
      <c r="E93" s="37">
        <f>'HIST - cubic meters per day'!E93*6.2898</f>
        <v>20.817209032258063</v>
      </c>
      <c r="F93" s="37">
        <f>'HIST - cubic meters per day'!F93*6.2898</f>
        <v>21372.151999354839</v>
      </c>
      <c r="G93" s="37">
        <f>'HIST - cubic meters per day'!G93*6.2898</f>
        <v>16459.229798709675</v>
      </c>
      <c r="H93" s="37">
        <f>'HIST - cubic meters per day'!H93*6.2898</f>
        <v>106032.81942</v>
      </c>
      <c r="I93" s="37">
        <f>'HIST - cubic meters per day'!I93*6.2898</f>
        <v>321493.20534774195</v>
      </c>
      <c r="J93" s="37">
        <f>'HIST - cubic meters per day'!J93*6.2898</f>
        <v>343017.38789999997</v>
      </c>
      <c r="K93" s="37">
        <f>'HIST - cubic meters per day'!K93*6.2898</f>
        <v>177351.05583870967</v>
      </c>
      <c r="L93" s="37">
        <f>'HIST - cubic meters per day'!L93*6.2898</f>
        <v>817521.95946328726</v>
      </c>
      <c r="M93" s="37">
        <f>'HIST - cubic meters per day'!M93*6.2898</f>
        <v>534390.76154129033</v>
      </c>
      <c r="N93" s="37">
        <f>'HIST - cubic meters per day'!N93*6.2898</f>
        <v>24738.67614580645</v>
      </c>
      <c r="O93" s="37">
        <f>'HIST - cubic meters per day'!O93*6.2898</f>
        <v>7961.446232903224</v>
      </c>
      <c r="P93" s="37">
        <f>'HIST - cubic meters per day'!P93*6.2898</f>
        <v>137118.81680129032</v>
      </c>
      <c r="Q93" s="37">
        <f>'HIST - cubic meters per day'!Q93*6.2898</f>
        <v>13045.410414193548</v>
      </c>
      <c r="R93" s="37">
        <f>'HIST - cubic meters per day'!R93*6.2898</f>
        <v>566.08199999999999</v>
      </c>
      <c r="S93" s="46">
        <f>'HIST - cubic meters per day'!S93*6.2898</f>
        <v>2931321.2539608548</v>
      </c>
    </row>
    <row r="94" spans="1:19" ht="12">
      <c r="A94" s="44">
        <v>39326</v>
      </c>
      <c r="B94" s="37">
        <f>'HIST - cubic meters per day'!B94*6.2898</f>
        <v>364060.54277999996</v>
      </c>
      <c r="C94" s="37">
        <f>'HIST - cubic meters per day'!C94*6.2898</f>
        <v>0</v>
      </c>
      <c r="D94" s="37">
        <f>'HIST - cubic meters per day'!D94*6.2898</f>
        <v>1738.9772771799996</v>
      </c>
      <c r="E94" s="37">
        <f>'HIST - cubic meters per day'!E94*6.2898</f>
        <v>21.574013999999998</v>
      </c>
      <c r="F94" s="37">
        <f>'HIST - cubic meters per day'!F94*6.2898</f>
        <v>21635.675006000001</v>
      </c>
      <c r="G94" s="37">
        <f>'HIST - cubic meters per day'!G94*6.2898</f>
        <v>16746.194146000002</v>
      </c>
      <c r="H94" s="37">
        <f>'HIST - cubic meters per day'!H94*6.2898</f>
        <v>109901.94795799998</v>
      </c>
      <c r="I94" s="37">
        <f>'HIST - cubic meters per day'!I94*6.2898</f>
        <v>324768.30894199992</v>
      </c>
      <c r="J94" s="37">
        <f>'HIST - cubic meters per day'!J94*6.2898</f>
        <v>341647.595256</v>
      </c>
      <c r="K94" s="37">
        <f>'HIST - cubic meters per day'!K94*6.2898</f>
        <v>178991.58514599997</v>
      </c>
      <c r="L94" s="37">
        <f>'HIST - cubic meters per day'!L94*6.2898</f>
        <v>734817.44625142857</v>
      </c>
      <c r="M94" s="37">
        <f>'HIST - cubic meters per day'!M94*6.2898</f>
        <v>523258.02249599999</v>
      </c>
      <c r="N94" s="37">
        <f>'HIST - cubic meters per day'!N94*6.2898</f>
        <v>24973.588001999997</v>
      </c>
      <c r="O94" s="37">
        <f>'HIST - cubic meters per day'!O94*6.2898</f>
        <v>6865.2957339999994</v>
      </c>
      <c r="P94" s="37">
        <f>'HIST - cubic meters per day'!P94*6.2898</f>
        <v>131392.41244799999</v>
      </c>
      <c r="Q94" s="37">
        <f>'HIST - cubic meters per day'!Q94*6.2898</f>
        <v>13323.788169999998</v>
      </c>
      <c r="R94" s="37">
        <f>'HIST - cubic meters per day'!R94*6.2898</f>
        <v>566.08199999999999</v>
      </c>
      <c r="S94" s="46">
        <f>'HIST - cubic meters per day'!S94*6.2898</f>
        <v>2794709.0356266084</v>
      </c>
    </row>
    <row r="95" spans="1:19" ht="12">
      <c r="A95" s="44">
        <v>39356</v>
      </c>
      <c r="B95" s="37">
        <f>'HIST - cubic meters per day'!B95*6.2898</f>
        <v>340583.53964516125</v>
      </c>
      <c r="C95" s="37">
        <f>'HIST - cubic meters per day'!C95*6.2898</f>
        <v>0</v>
      </c>
      <c r="D95" s="37">
        <f>'HIST - cubic meters per day'!D95*6.2898</f>
        <v>1802.9506774258064</v>
      </c>
      <c r="E95" s="37">
        <f>'HIST - cubic meters per day'!E95*6.2898</f>
        <v>27.898306451612903</v>
      </c>
      <c r="F95" s="37">
        <f>'HIST - cubic meters per day'!F95*6.2898</f>
        <v>22224.359030322579</v>
      </c>
      <c r="G95" s="37">
        <f>'HIST - cubic meters per day'!G95*6.2898</f>
        <v>16824.951234193548</v>
      </c>
      <c r="H95" s="37">
        <f>'HIST - cubic meters per day'!H95*6.2898</f>
        <v>112441.96330258063</v>
      </c>
      <c r="I95" s="37">
        <f>'HIST - cubic meters per day'!I95*6.2898</f>
        <v>321066.39169354836</v>
      </c>
      <c r="J95" s="37">
        <f>'HIST - cubic meters per day'!J95*6.2898</f>
        <v>346599.83479354833</v>
      </c>
      <c r="K95" s="37">
        <f>'HIST - cubic meters per day'!K95*6.2898</f>
        <v>178553.6047296774</v>
      </c>
      <c r="L95" s="37">
        <f>'HIST - cubic meters per day'!L95*6.2898</f>
        <v>709419.80775944691</v>
      </c>
      <c r="M95" s="37">
        <f>'HIST - cubic meters per day'!M95*6.2898</f>
        <v>531047.87486903218</v>
      </c>
      <c r="N95" s="37">
        <f>'HIST - cubic meters per day'!N95*6.2898</f>
        <v>24657.253670322581</v>
      </c>
      <c r="O95" s="37">
        <f>'HIST - cubic meters per day'!O95*6.2898</f>
        <v>7004.4633077419358</v>
      </c>
      <c r="P95" s="37">
        <f>'HIST - cubic meters per day'!P95*6.2898</f>
        <v>140665.55386258065</v>
      </c>
      <c r="Q95" s="37">
        <f>'HIST - cubic meters per day'!Q95*6.2898</f>
        <v>9402.8654961290322</v>
      </c>
      <c r="R95" s="37">
        <f>'HIST - cubic meters per day'!R95*6.2898</f>
        <v>566.08199999999999</v>
      </c>
      <c r="S95" s="46">
        <f>'HIST - cubic meters per day'!S95*6.2898</f>
        <v>2762889.3943781625</v>
      </c>
    </row>
    <row r="96" spans="1:19" ht="12">
      <c r="A96" s="44">
        <v>39387</v>
      </c>
      <c r="B96" s="37">
        <f>'HIST - cubic meters per day'!B96*6.2898</f>
        <v>350614.83731999999</v>
      </c>
      <c r="C96" s="37">
        <f>'HIST - cubic meters per day'!C96*6.2898</f>
        <v>0</v>
      </c>
      <c r="D96" s="37">
        <f>'HIST - cubic meters per day'!D96*6.2898</f>
        <v>1741.2340574199998</v>
      </c>
      <c r="E96" s="37">
        <f>'HIST - cubic meters per day'!E96*6.2898</f>
        <v>31.092578</v>
      </c>
      <c r="F96" s="37">
        <f>'HIST - cubic meters per day'!F96*6.2898</f>
        <v>23339.476996000001</v>
      </c>
      <c r="G96" s="37">
        <f>'HIST - cubic meters per day'!G96*6.2898</f>
        <v>17621.566577999998</v>
      </c>
      <c r="H96" s="37">
        <f>'HIST - cubic meters per day'!H96*6.2898</f>
        <v>119605.851398</v>
      </c>
      <c r="I96" s="37">
        <f>'HIST - cubic meters per day'!I96*6.2898</f>
        <v>317403.54018999997</v>
      </c>
      <c r="J96" s="37">
        <f>'HIST - cubic meters per day'!J96*6.2898</f>
        <v>348404.79029399995</v>
      </c>
      <c r="K96" s="37">
        <f>'HIST - cubic meters per day'!K96*6.2898</f>
        <v>176245.58426199999</v>
      </c>
      <c r="L96" s="37">
        <f>'HIST - cubic meters per day'!L96*6.2898</f>
        <v>674753.7898723809</v>
      </c>
      <c r="M96" s="37">
        <f>'HIST - cubic meters per day'!M96*6.2898</f>
        <v>540016.90107200004</v>
      </c>
      <c r="N96" s="37">
        <f>'HIST - cubic meters per day'!N96*6.2898</f>
        <v>24051.985539999998</v>
      </c>
      <c r="O96" s="37">
        <f>'HIST - cubic meters per day'!O96*6.2898</f>
        <v>7067.5757019999983</v>
      </c>
      <c r="P96" s="37">
        <f>'HIST - cubic meters per day'!P96*6.2898</f>
        <v>145466.86728200002</v>
      </c>
      <c r="Q96" s="37">
        <f>'HIST - cubic meters per day'!Q96*6.2898</f>
        <v>11116.655418</v>
      </c>
      <c r="R96" s="37">
        <f>'HIST - cubic meters per day'!R96*6.2898</f>
        <v>566.08199999999999</v>
      </c>
      <c r="S96" s="46">
        <f>'HIST - cubic meters per day'!S96*6.2898</f>
        <v>2758047.8305598008</v>
      </c>
    </row>
    <row r="97" spans="1:22" ht="12">
      <c r="A97" s="44">
        <v>39417</v>
      </c>
      <c r="B97" s="37">
        <f>'HIST - cubic meters per day'!B97*6.2898</f>
        <v>299649.31834838708</v>
      </c>
      <c r="C97" s="37">
        <f>'HIST - cubic meters per day'!C97*6.2898</f>
        <v>0</v>
      </c>
      <c r="D97" s="37">
        <f>'HIST - cubic meters per day'!D97*6.2898</f>
        <v>1561.1721857032258</v>
      </c>
      <c r="E97" s="37">
        <f>'HIST - cubic meters per day'!E97*6.2898</f>
        <v>23.049073548387096</v>
      </c>
      <c r="F97" s="37">
        <f>'HIST - cubic meters per day'!F97*6.2898</f>
        <v>23391.908227741933</v>
      </c>
      <c r="G97" s="37">
        <f>'HIST - cubic meters per day'!G97*6.2898</f>
        <v>16926.764835483868</v>
      </c>
      <c r="H97" s="37">
        <f>'HIST - cubic meters per day'!H97*6.2898</f>
        <v>123815.70719419353</v>
      </c>
      <c r="I97" s="37">
        <f>'HIST - cubic meters per day'!I97*6.2898</f>
        <v>315973.5812129032</v>
      </c>
      <c r="J97" s="37">
        <f>'HIST - cubic meters per day'!J97*6.2898</f>
        <v>349091.00138709677</v>
      </c>
      <c r="K97" s="37">
        <f>'HIST - cubic meters per day'!K97*6.2898</f>
        <v>173403.59764838708</v>
      </c>
      <c r="L97" s="37">
        <f>'HIST - cubic meters per day'!L97*6.2898</f>
        <v>605093.91606697394</v>
      </c>
      <c r="M97" s="37">
        <f>'HIST - cubic meters per day'!M97*6.2898</f>
        <v>529153.61029548384</v>
      </c>
      <c r="N97" s="37">
        <f>'HIST - cubic meters per day'!N97*6.2898</f>
        <v>24096.244089677417</v>
      </c>
      <c r="O97" s="37">
        <f>'HIST - cubic meters per day'!O97*6.2898</f>
        <v>7210.0991883870975</v>
      </c>
      <c r="P97" s="37">
        <f>'HIST - cubic meters per day'!P97*6.2898</f>
        <v>142419.98197935484</v>
      </c>
      <c r="Q97" s="37">
        <f>'HIST - cubic meters per day'!Q97*6.2898</f>
        <v>11365.141068387096</v>
      </c>
      <c r="R97" s="37">
        <f>'HIST - cubic meters per day'!R97*6.2898</f>
        <v>566.08199999999999</v>
      </c>
      <c r="S97" s="46">
        <f>'HIST - cubic meters per day'!S97*6.2898</f>
        <v>2623741.1748017096</v>
      </c>
      <c r="V97" s="45"/>
    </row>
    <row r="98" spans="1:22" ht="12">
      <c r="A98" s="44">
        <v>39448</v>
      </c>
      <c r="B98" s="37">
        <f>'HIST - cubic meters per day'!B98*6.2898</f>
        <v>300943.39397419355</v>
      </c>
      <c r="C98" s="37">
        <f>'HIST - cubic meters per day'!C98*6.2898</f>
        <v>0</v>
      </c>
      <c r="D98" s="37">
        <f>'HIST - cubic meters per day'!D98*6.2898</f>
        <v>1735.9848</v>
      </c>
      <c r="E98" s="37">
        <f>'HIST - cubic meters per day'!E98*6.2898</f>
        <v>22.298355483870967</v>
      </c>
      <c r="F98" s="37">
        <f>'HIST - cubic meters per day'!F98*6.2898</f>
        <v>23813.182799999999</v>
      </c>
      <c r="G98" s="37">
        <f>'HIST - cubic meters per day'!G98*6.2898</f>
        <v>16617.955945161288</v>
      </c>
      <c r="H98" s="37">
        <f>'HIST - cubic meters per day'!H98*6.2898</f>
        <v>122298.87119999999</v>
      </c>
      <c r="I98" s="37">
        <f>'HIST - cubic meters per day'!I98*6.2898</f>
        <v>311043.18959999998</v>
      </c>
      <c r="J98" s="37">
        <f>'HIST - cubic meters per day'!J98*6.2898</f>
        <v>352719.4044</v>
      </c>
      <c r="K98" s="37">
        <f>'HIST - cubic meters per day'!K98*6.2898</f>
        <v>158440.06199999998</v>
      </c>
      <c r="L98" s="37">
        <f>'HIST - cubic meters per day'!L98*6.2898</f>
        <v>672794.74679999996</v>
      </c>
      <c r="M98" s="37">
        <f>'HIST - cubic meters per day'!M98*6.2898</f>
        <v>522481.10639999999</v>
      </c>
      <c r="N98" s="37">
        <f>'HIST - cubic meters per day'!N98*6.2898</f>
        <v>23901.239999999998</v>
      </c>
      <c r="O98" s="37">
        <f>'HIST - cubic meters per day'!O98*6.2898</f>
        <v>6969.0983999999999</v>
      </c>
      <c r="P98" s="37">
        <f>'HIST - cubic meters per day'!P98*6.2898</f>
        <v>139608.4008</v>
      </c>
      <c r="Q98" s="37">
        <f>'HIST - cubic meters per day'!Q98*6.2898</f>
        <v>12389.587170967741</v>
      </c>
      <c r="R98" s="37">
        <f>'HIST - cubic meters per day'!R98*6.2898</f>
        <v>547.21259999999995</v>
      </c>
      <c r="S98" s="46">
        <f>'HIST - cubic meters per day'!S98*6.2898</f>
        <v>2666325.7352458066</v>
      </c>
      <c r="U98" s="45">
        <f>'HIST - cubic meters per day'!U98*6.2898</f>
        <v>720774.76147741929</v>
      </c>
      <c r="V98" s="45">
        <f>'HIST - cubic meters per day'!V98*6.2898</f>
        <v>544657.48034322564</v>
      </c>
    </row>
    <row r="99" spans="1:22" ht="12">
      <c r="A99" s="44">
        <v>39479</v>
      </c>
      <c r="B99" s="37">
        <f>'HIST - cubic meters per day'!B99*6.2898</f>
        <v>350782.79666896549</v>
      </c>
      <c r="C99" s="37">
        <f>'HIST - cubic meters per day'!C99*6.2898</f>
        <v>0</v>
      </c>
      <c r="D99" s="37">
        <f>'HIST - cubic meters per day'!D99*6.2898</f>
        <v>1792.5929999999998</v>
      </c>
      <c r="E99" s="37">
        <f>'HIST - cubic meters per day'!E99*6.2898</f>
        <v>31.75264551724138</v>
      </c>
      <c r="F99" s="37">
        <f>'HIST - cubic meters per day'!F99*6.2898</f>
        <v>23699.966399999998</v>
      </c>
      <c r="G99" s="37">
        <f>'HIST - cubic meters per day'!G99*6.2898</f>
        <v>16907.481246206895</v>
      </c>
      <c r="H99" s="37">
        <f>'HIST - cubic meters per day'!H99*6.2898</f>
        <v>123745.52519999999</v>
      </c>
      <c r="I99" s="37">
        <f>'HIST - cubic meters per day'!I99*6.2898</f>
        <v>308086.98359999998</v>
      </c>
      <c r="J99" s="37">
        <f>'HIST - cubic meters per day'!J99*6.2898</f>
        <v>353386.12319999997</v>
      </c>
      <c r="K99" s="37">
        <f>'HIST - cubic meters per day'!K99*6.2898</f>
        <v>157704.15539999999</v>
      </c>
      <c r="L99" s="37">
        <f>'HIST - cubic meters per day'!L99*6.2898</f>
        <v>629803.96379999991</v>
      </c>
      <c r="M99" s="37">
        <f>'HIST - cubic meters per day'!M99*6.2898</f>
        <v>527173.29719999991</v>
      </c>
      <c r="N99" s="37">
        <f>'HIST - cubic meters per day'!N99*6.2898</f>
        <v>23907.5298</v>
      </c>
      <c r="O99" s="37">
        <f>'HIST - cubic meters per day'!O99*6.2898</f>
        <v>6535.1021999999994</v>
      </c>
      <c r="P99" s="37">
        <f>'HIST - cubic meters per day'!P99*6.2898</f>
        <v>139488.8946</v>
      </c>
      <c r="Q99" s="37">
        <f>'HIST - cubic meters per day'!Q99*6.2898</f>
        <v>11881.02010965517</v>
      </c>
      <c r="R99" s="37">
        <f>'HIST - cubic meters per day'!R99*6.2898</f>
        <v>522.05340000000001</v>
      </c>
      <c r="S99" s="46">
        <f>'HIST - cubic meters per day'!S99*6.2898</f>
        <v>2675449.2384703448</v>
      </c>
      <c r="U99" s="45">
        <f>'HIST - cubic meters per day'!U99*6.2898</f>
        <v>699594.50015172409</v>
      </c>
      <c r="V99" s="45">
        <f>'HIST - cubic meters per day'!V99*6.2898</f>
        <v>543191.35734827584</v>
      </c>
    </row>
    <row r="100" spans="1:22" ht="12">
      <c r="A100" s="44">
        <v>39508</v>
      </c>
      <c r="B100" s="37">
        <f>'HIST - cubic meters per day'!B100*6.2898</f>
        <v>379184.24514193542</v>
      </c>
      <c r="C100" s="37">
        <f>'HIST - cubic meters per day'!C100*6.2898</f>
        <v>0</v>
      </c>
      <c r="D100" s="37">
        <f>'HIST - cubic meters per day'!D100*6.2898</f>
        <v>1786.3031999999998</v>
      </c>
      <c r="E100" s="37">
        <f>'HIST - cubic meters per day'!E100*6.2898</f>
        <v>23.292549677419352</v>
      </c>
      <c r="F100" s="37">
        <f>'HIST - cubic meters per day'!F100*6.2898</f>
        <v>24083.644199999999</v>
      </c>
      <c r="G100" s="37">
        <f>'HIST - cubic meters per day'!G100*6.2898</f>
        <v>16670.039547096771</v>
      </c>
      <c r="H100" s="37">
        <f>'HIST - cubic meters per day'!H100*6.2898</f>
        <v>128387.3976</v>
      </c>
      <c r="I100" s="37">
        <f>'HIST - cubic meters per day'!I100*6.2898</f>
        <v>314596.92660000001</v>
      </c>
      <c r="J100" s="37">
        <f>'HIST - cubic meters per day'!J100*6.2898</f>
        <v>365915.40479999996</v>
      </c>
      <c r="K100" s="37">
        <f>'HIST - cubic meters per day'!K100*6.2898</f>
        <v>160603.75319999998</v>
      </c>
      <c r="L100" s="37">
        <f>'HIST - cubic meters per day'!L100*6.2898</f>
        <v>636301.32719999994</v>
      </c>
      <c r="M100" s="37">
        <f>'HIST - cubic meters per day'!M100*6.2898</f>
        <v>549074.38079999993</v>
      </c>
      <c r="N100" s="37">
        <f>'HIST - cubic meters per day'!N100*6.2898</f>
        <v>24888.738599999997</v>
      </c>
      <c r="O100" s="37">
        <f>'HIST - cubic meters per day'!O100*6.2898</f>
        <v>6767.8247999999994</v>
      </c>
      <c r="P100" s="37">
        <f>'HIST - cubic meters per day'!P100*6.2898</f>
        <v>140004.65820000001</v>
      </c>
      <c r="Q100" s="37">
        <f>'HIST - cubic meters per day'!Q100*6.2898</f>
        <v>12862.174337419354</v>
      </c>
      <c r="R100" s="37">
        <f>'HIST - cubic meters per day'!R100*6.2898</f>
        <v>534.63299999999992</v>
      </c>
      <c r="S100" s="46">
        <f>'HIST - cubic meters per day'!S100*6.2898</f>
        <v>2761684.7437761286</v>
      </c>
      <c r="U100" s="45">
        <f>'HIST - cubic meters per day'!U100*6.2898</f>
        <v>711067.36821290315</v>
      </c>
      <c r="V100" s="45">
        <f>'HIST - cubic meters per day'!V100*6.2898</f>
        <v>577312.4987690323</v>
      </c>
    </row>
    <row r="101" spans="1:22" ht="12">
      <c r="A101" s="44">
        <v>39539</v>
      </c>
      <c r="B101" s="37">
        <f>'HIST - cubic meters per day'!B101*6.2898</f>
        <v>353880.92079999996</v>
      </c>
      <c r="C101" s="37">
        <f>'HIST - cubic meters per day'!C101*6.2898</f>
        <v>0</v>
      </c>
      <c r="D101" s="37">
        <f>'HIST - cubic meters per day'!D101*6.2898</f>
        <v>1849.2012</v>
      </c>
      <c r="E101" s="37">
        <f>'HIST - cubic meters per day'!E101*6.2898</f>
        <v>20.420884000000001</v>
      </c>
      <c r="F101" s="37">
        <f>'HIST - cubic meters per day'!F101*6.2898</f>
        <v>23743.994999999999</v>
      </c>
      <c r="G101" s="37">
        <f>'HIST - cubic meters per day'!G101*6.2898</f>
        <v>16835.991523999997</v>
      </c>
      <c r="H101" s="37">
        <f>'HIST - cubic meters per day'!H101*6.2898</f>
        <v>124714.1544</v>
      </c>
      <c r="I101" s="37">
        <f>'HIST - cubic meters per day'!I101*6.2898</f>
        <v>300834.84419999999</v>
      </c>
      <c r="J101" s="37">
        <f>'HIST - cubic meters per day'!J101*6.2898</f>
        <v>357015.33779999998</v>
      </c>
      <c r="K101" s="37">
        <f>'HIST - cubic meters per day'!K101*6.2898</f>
        <v>159433.8504</v>
      </c>
      <c r="L101" s="37">
        <f>'HIST - cubic meters per day'!L101*6.2898</f>
        <v>614312.18640000001</v>
      </c>
      <c r="M101" s="37">
        <f>'HIST - cubic meters per day'!M101*6.2898</f>
        <v>510146.80859999999</v>
      </c>
      <c r="N101" s="37">
        <f>'HIST - cubic meters per day'!N101*6.2898</f>
        <v>24203.150399999999</v>
      </c>
      <c r="O101" s="37">
        <f>'HIST - cubic meters per day'!O101*6.2898</f>
        <v>7598.0783999999994</v>
      </c>
      <c r="P101" s="37">
        <f>'HIST - cubic meters per day'!P101*6.2898</f>
        <v>134331.2586</v>
      </c>
      <c r="Q101" s="37">
        <f>'HIST - cubic meters per day'!Q101*6.2898</f>
        <v>11489.095441999998</v>
      </c>
      <c r="R101" s="37">
        <f>'HIST - cubic meters per day'!R101*6.2898</f>
        <v>503.18399999999997</v>
      </c>
      <c r="S101" s="46">
        <f>'HIST - cubic meters per day'!S101*6.2898</f>
        <v>2640912.47805</v>
      </c>
      <c r="U101" s="45">
        <f>'HIST - cubic meters per day'!U101*6.2898</f>
        <v>676600.07579999999</v>
      </c>
      <c r="V101" s="45">
        <f>'HIST - cubic meters per day'!V101*6.2898</f>
        <v>542774.74774600007</v>
      </c>
    </row>
    <row r="102" spans="1:22" ht="12">
      <c r="A102" s="44">
        <v>39569</v>
      </c>
      <c r="B102" s="37">
        <f>'HIST - cubic meters per day'!B102*6.2898</f>
        <v>367855.70665161288</v>
      </c>
      <c r="C102" s="37">
        <f>'HIST - cubic meters per day'!C102*6.2898</f>
        <v>0</v>
      </c>
      <c r="D102" s="37">
        <f>'HIST - cubic meters per day'!D102*6.2898</f>
        <v>1861.7808</v>
      </c>
      <c r="E102" s="37">
        <f>'HIST - cubic meters per day'!E102*6.2898</f>
        <v>27.127298709677415</v>
      </c>
      <c r="F102" s="37">
        <f>'HIST - cubic meters per day'!F102*6.2898</f>
        <v>22567.802399999997</v>
      </c>
      <c r="G102" s="37">
        <f>'HIST - cubic meters per day'!G102*6.2898</f>
        <v>14846.362761290322</v>
      </c>
      <c r="H102" s="37">
        <f>'HIST - cubic meters per day'!H102*6.2898</f>
        <v>122921.56139999999</v>
      </c>
      <c r="I102" s="37">
        <f>'HIST - cubic meters per day'!I102*6.2898</f>
        <v>306665.48879999999</v>
      </c>
      <c r="J102" s="37">
        <f>'HIST - cubic meters per day'!J102*6.2898</f>
        <v>343674.67199999996</v>
      </c>
      <c r="K102" s="37">
        <f>'HIST - cubic meters per day'!K102*6.2898</f>
        <v>155087.5986</v>
      </c>
      <c r="L102" s="37">
        <f>'HIST - cubic meters per day'!L102*6.2898</f>
        <v>530481.73199999996</v>
      </c>
      <c r="M102" s="37">
        <f>'HIST - cubic meters per day'!M102*6.2898</f>
        <v>522110.00819999998</v>
      </c>
      <c r="N102" s="37">
        <f>'HIST - cubic meters per day'!N102*6.2898</f>
        <v>22592.961599999999</v>
      </c>
      <c r="O102" s="37">
        <f>'HIST - cubic meters per day'!O102*6.2898</f>
        <v>8025.7847999999994</v>
      </c>
      <c r="P102" s="37">
        <f>'HIST - cubic meters per day'!P102*6.2898</f>
        <v>135708.7248</v>
      </c>
      <c r="Q102" s="37">
        <f>'HIST - cubic meters per day'!Q102*6.2898</f>
        <v>11925.197034193547</v>
      </c>
      <c r="R102" s="37">
        <f>'HIST - cubic meters per day'!R102*6.2898</f>
        <v>591.24119999999994</v>
      </c>
      <c r="S102" s="46">
        <f>'HIST - cubic meters per day'!S102*6.2898</f>
        <v>2566943.7503458061</v>
      </c>
      <c r="U102" s="45">
        <f>'HIST - cubic meters per day'!U102*6.2898</f>
        <v>589824.57472258061</v>
      </c>
      <c r="V102" s="45">
        <f>'HIST - cubic meters per day'!V102*6.2898</f>
        <v>554593.35566516139</v>
      </c>
    </row>
    <row r="103" spans="1:22" ht="12">
      <c r="A103" s="44">
        <v>39600</v>
      </c>
      <c r="B103" s="37">
        <f>'HIST - cubic meters per day'!B103*6.2898</f>
        <v>299295.10115999996</v>
      </c>
      <c r="C103" s="37">
        <f>'HIST - cubic meters per day'!C103*6.2898</f>
        <v>0</v>
      </c>
      <c r="D103" s="37">
        <f>'HIST - cubic meters per day'!D103*6.2898</f>
        <v>1786.3031999999998</v>
      </c>
      <c r="E103" s="37">
        <f>'HIST - cubic meters per day'!E103*6.2898</f>
        <v>30.82002</v>
      </c>
      <c r="F103" s="37">
        <f>'HIST - cubic meters per day'!F103*6.2898</f>
        <v>21945.1122</v>
      </c>
      <c r="G103" s="37">
        <f>'HIST - cubic meters per day'!G103*6.2898</f>
        <v>15763.39193</v>
      </c>
      <c r="H103" s="37">
        <f>'HIST - cubic meters per day'!H103*6.2898</f>
        <v>122940.43079999999</v>
      </c>
      <c r="I103" s="37">
        <f>'HIST - cubic meters per day'!I103*6.2898</f>
        <v>303778.4706</v>
      </c>
      <c r="J103" s="37">
        <f>'HIST - cubic meters per day'!J103*6.2898</f>
        <v>333359.39999999997</v>
      </c>
      <c r="K103" s="37">
        <f>'HIST - cubic meters per day'!K103*6.2898</f>
        <v>152615.7072</v>
      </c>
      <c r="L103" s="37">
        <f>'HIST - cubic meters per day'!L103*6.2898</f>
        <v>615645.62399999995</v>
      </c>
      <c r="M103" s="37">
        <f>'HIST - cubic meters per day'!M103*6.2898</f>
        <v>561358.3602</v>
      </c>
      <c r="N103" s="37">
        <f>'HIST - cubic meters per day'!N103*6.2898</f>
        <v>20114.7804</v>
      </c>
      <c r="O103" s="37">
        <f>'HIST - cubic meters per day'!O103*6.2898</f>
        <v>6742.6655999999994</v>
      </c>
      <c r="P103" s="37">
        <f>'HIST - cubic meters per day'!P103*6.2898</f>
        <v>130274.3376</v>
      </c>
      <c r="Q103" s="37">
        <f>'HIST - cubic meters per day'!Q103*6.2898</f>
        <v>9637.147696</v>
      </c>
      <c r="R103" s="37">
        <f>'HIST - cubic meters per day'!R103*6.2898</f>
        <v>433.99619999999999</v>
      </c>
      <c r="S103" s="46">
        <f>'HIST - cubic meters per day'!S103*6.2898</f>
        <v>2595721.6488059997</v>
      </c>
      <c r="U103" s="45">
        <f>'HIST - cubic meters per day'!U103*6.2898</f>
        <v>666871.85179999995</v>
      </c>
      <c r="V103" s="45">
        <f>'HIST - cubic meters per day'!V103*6.2898</f>
        <v>590243.38612799998</v>
      </c>
    </row>
    <row r="104" spans="1:22" ht="12">
      <c r="A104" s="44">
        <v>39630</v>
      </c>
      <c r="B104" s="37">
        <f>'HIST - cubic meters per day'!B104*6.2898</f>
        <v>364133.15953548386</v>
      </c>
      <c r="C104" s="37">
        <f>'HIST - cubic meters per day'!C104*6.2898</f>
        <v>0</v>
      </c>
      <c r="D104" s="37">
        <f>'HIST - cubic meters per day'!D104*6.2898</f>
        <v>1691.9561999999999</v>
      </c>
      <c r="E104" s="37">
        <f>'HIST - cubic meters per day'!E104*6.2898</f>
        <v>30.028722580645162</v>
      </c>
      <c r="F104" s="37">
        <f>'HIST - cubic meters per day'!F104*6.2898</f>
        <v>23234.521199999999</v>
      </c>
      <c r="G104" s="37">
        <f>'HIST - cubic meters per day'!G104*6.2898</f>
        <v>15767.818461290322</v>
      </c>
      <c r="H104" s="37">
        <f>'HIST - cubic meters per day'!H104*6.2898</f>
        <v>126550.776</v>
      </c>
      <c r="I104" s="37">
        <f>'HIST - cubic meters per day'!I104*6.2898</f>
        <v>305023.85099999997</v>
      </c>
      <c r="J104" s="37">
        <f>'HIST - cubic meters per day'!J104*6.2898</f>
        <v>342183.98939999996</v>
      </c>
      <c r="K104" s="37">
        <f>'HIST - cubic meters per day'!K104*6.2898</f>
        <v>154861.16579999999</v>
      </c>
      <c r="L104" s="37">
        <f>'HIST - cubic meters per day'!L104*6.2898</f>
        <v>714036.96539999999</v>
      </c>
      <c r="M104" s="37">
        <f>'HIST - cubic meters per day'!M104*6.2898</f>
        <v>551275.81079999998</v>
      </c>
      <c r="N104" s="37">
        <f>'HIST - cubic meters per day'!N104*6.2898</f>
        <v>23372.896799999999</v>
      </c>
      <c r="O104" s="37">
        <f>'HIST - cubic meters per day'!O104*6.2898</f>
        <v>7616.9477999999999</v>
      </c>
      <c r="P104" s="37">
        <f>'HIST - cubic meters per day'!P104*6.2898</f>
        <v>135960.3168</v>
      </c>
      <c r="Q104" s="37">
        <f>'HIST - cubic meters per day'!Q104*6.2898</f>
        <v>10967.727156774194</v>
      </c>
      <c r="R104" s="37">
        <f>'HIST - cubic meters per day'!R104*6.2898</f>
        <v>427.70639999999997</v>
      </c>
      <c r="S104" s="46">
        <f>'HIST - cubic meters per day'!S104*6.2898</f>
        <v>2777135.637476129</v>
      </c>
      <c r="U104" s="45">
        <f>'HIST - cubic meters per day'!U104*6.2898</f>
        <v>773552.06748387089</v>
      </c>
      <c r="V104" s="45">
        <f>'HIST - cubic meters per day'!V104*6.2898</f>
        <v>596815.07873225783</v>
      </c>
    </row>
    <row r="105" spans="1:22" ht="12">
      <c r="A105" s="44">
        <v>39661</v>
      </c>
      <c r="B105" s="37">
        <f>'HIST - cubic meters per day'!B105*6.2898</f>
        <v>357592.57912258065</v>
      </c>
      <c r="C105" s="37">
        <f>'HIST - cubic meters per day'!C105*6.2898</f>
        <v>0</v>
      </c>
      <c r="D105" s="37">
        <f>'HIST - cubic meters per day'!D105*6.2898</f>
        <v>1591.3193999999999</v>
      </c>
      <c r="E105" s="37">
        <f>'HIST - cubic meters per day'!E105*6.2898</f>
        <v>28.547576129032254</v>
      </c>
      <c r="F105" s="37">
        <f>'HIST - cubic meters per day'!F105*6.2898</f>
        <v>23687.3868</v>
      </c>
      <c r="G105" s="37">
        <f>'HIST - cubic meters per day'!G105*6.2898</f>
        <v>16239.127378064513</v>
      </c>
      <c r="H105" s="37">
        <f>'HIST - cubic meters per day'!H105*6.2898</f>
        <v>133677.1194</v>
      </c>
      <c r="I105" s="37">
        <f>'HIST - cubic meters per day'!I105*6.2898</f>
        <v>311257.0428</v>
      </c>
      <c r="J105" s="37">
        <f>'HIST - cubic meters per day'!J105*6.2898</f>
        <v>343636.93319999997</v>
      </c>
      <c r="K105" s="37">
        <f>'HIST - cubic meters per day'!K105*6.2898</f>
        <v>155464.9866</v>
      </c>
      <c r="L105" s="37">
        <f>'HIST - cubic meters per day'!L105*6.2898</f>
        <v>718930.42979999993</v>
      </c>
      <c r="M105" s="37">
        <f>'HIST - cubic meters per day'!M105*6.2898</f>
        <v>570560.33759999997</v>
      </c>
      <c r="N105" s="37">
        <f>'HIST - cubic meters per day'!N105*6.2898</f>
        <v>23077.2762</v>
      </c>
      <c r="O105" s="37">
        <f>'HIST - cubic meters per day'!O105*6.2898</f>
        <v>7547.7599999999993</v>
      </c>
      <c r="P105" s="37">
        <f>'HIST - cubic meters per day'!P105*6.2898</f>
        <v>136337.70479999998</v>
      </c>
      <c r="Q105" s="37">
        <f>'HIST - cubic meters per day'!Q105*6.2898</f>
        <v>8267.5565961290322</v>
      </c>
      <c r="R105" s="37">
        <f>'HIST - cubic meters per day'!R105*6.2898</f>
        <v>465.4452</v>
      </c>
      <c r="S105" s="46">
        <f>'HIST - cubic meters per day'!S105*6.2898</f>
        <v>2808361.5524729029</v>
      </c>
      <c r="U105" s="45">
        <f>'HIST - cubic meters per day'!U105*6.2898</f>
        <v>791875.8780580645</v>
      </c>
      <c r="V105" s="45">
        <f>'HIST - cubic meters per day'!V105*6.2898</f>
        <v>601134.8727929031</v>
      </c>
    </row>
    <row r="106" spans="1:22" ht="12">
      <c r="A106" s="44">
        <v>39692</v>
      </c>
      <c r="B106" s="37">
        <f>'HIST - cubic meters per day'!B106*6.2898</f>
        <v>313336.45067999995</v>
      </c>
      <c r="C106" s="37">
        <f>'HIST - cubic meters per day'!C106*6.2898</f>
        <v>0</v>
      </c>
      <c r="D106" s="37">
        <f>'HIST - cubic meters per day'!D106*6.2898</f>
        <v>1541.001</v>
      </c>
      <c r="E106" s="37">
        <f>'HIST - cubic meters per day'!E106*6.2898</f>
        <v>25.389825999999996</v>
      </c>
      <c r="F106" s="37">
        <f>'HIST - cubic meters per day'!F106*6.2898</f>
        <v>23398.055999999997</v>
      </c>
      <c r="G106" s="37">
        <f>'HIST - cubic meters per day'!G106*6.2898</f>
        <v>16517.748609999999</v>
      </c>
      <c r="H106" s="37">
        <f>'HIST - cubic meters per day'!H106*6.2898</f>
        <v>137897.57519999999</v>
      </c>
      <c r="I106" s="37">
        <f>'HIST - cubic meters per day'!I106*6.2898</f>
        <v>305828.94539999997</v>
      </c>
      <c r="J106" s="37">
        <f>'HIST - cubic meters per day'!J106*6.2898</f>
        <v>344486.05619999999</v>
      </c>
      <c r="K106" s="37">
        <f>'HIST - cubic meters per day'!K106*6.2898</f>
        <v>155188.23539999998</v>
      </c>
      <c r="L106" s="37">
        <f>'HIST - cubic meters per day'!L106*6.2898</f>
        <v>656881.55279999995</v>
      </c>
      <c r="M106" s="37">
        <f>'HIST - cubic meters per day'!M106*6.2898</f>
        <v>554747.78039999993</v>
      </c>
      <c r="N106" s="37">
        <f>'HIST - cubic meters per day'!N106*6.2898</f>
        <v>23549.011199999997</v>
      </c>
      <c r="O106" s="37">
        <f>'HIST - cubic meters per day'!O106*6.2898</f>
        <v>7403.0945999999994</v>
      </c>
      <c r="P106" s="37">
        <f>'HIST - cubic meters per day'!P106*6.2898</f>
        <v>134683.48739999998</v>
      </c>
      <c r="Q106" s="37">
        <f>'HIST - cubic meters per day'!Q106*6.2898</f>
        <v>10972.241609999999</v>
      </c>
      <c r="R106" s="37">
        <f>'HIST - cubic meters per day'!R106*6.2898</f>
        <v>478.02479999999997</v>
      </c>
      <c r="S106" s="46">
        <f>'HIST - cubic meters per day'!S106*6.2898</f>
        <v>2686934.6511259996</v>
      </c>
      <c r="U106" s="45">
        <f>'HIST - cubic meters per day'!U106*6.2898</f>
        <v>750034.32943999988</v>
      </c>
      <c r="V106" s="45">
        <f>'HIST - cubic meters per day'!V106*6.2898</f>
        <v>583399.60151000007</v>
      </c>
    </row>
    <row r="107" spans="1:22" ht="12">
      <c r="A107" s="44">
        <v>39722</v>
      </c>
      <c r="B107" s="37">
        <f>'HIST - cubic meters per day'!B107*6.2898</f>
        <v>329559.75210967741</v>
      </c>
      <c r="C107" s="37">
        <f>'HIST - cubic meters per day'!C107*6.2898</f>
        <v>0</v>
      </c>
      <c r="D107" s="37">
        <f>'HIST - cubic meters per day'!D107*6.2898</f>
        <v>1654.2174</v>
      </c>
      <c r="E107" s="37">
        <f>'HIST - cubic meters per day'!E107*6.2898</f>
        <v>20.127359999999999</v>
      </c>
      <c r="F107" s="37">
        <f>'HIST - cubic meters per day'!F107*6.2898</f>
        <v>23750.284799999998</v>
      </c>
      <c r="G107" s="37">
        <f>'HIST - cubic meters per day'!G107*6.2898</f>
        <v>16356.320554838709</v>
      </c>
      <c r="H107" s="37">
        <f>'HIST - cubic meters per day'!H107*6.2898</f>
        <v>143898.04439999998</v>
      </c>
      <c r="I107" s="37">
        <f>'HIST - cubic meters per day'!I107*6.2898</f>
        <v>309734.91119999997</v>
      </c>
      <c r="J107" s="37">
        <f>'HIST - cubic meters per day'!J107*6.2898</f>
        <v>349442.41859999998</v>
      </c>
      <c r="K107" s="37">
        <f>'HIST - cubic meters per day'!K107*6.2898</f>
        <v>153458.5404</v>
      </c>
      <c r="L107" s="37">
        <f>'HIST - cubic meters per day'!L107*6.2898</f>
        <v>661152.32699999993</v>
      </c>
      <c r="M107" s="37">
        <f>'HIST - cubic meters per day'!M107*6.2898</f>
        <v>560521.81679999991</v>
      </c>
      <c r="N107" s="37">
        <f>'HIST - cubic meters per day'!N107*6.2898</f>
        <v>22825.6842</v>
      </c>
      <c r="O107" s="37">
        <f>'HIST - cubic meters per day'!O107*6.2898</f>
        <v>7497.4415999999992</v>
      </c>
      <c r="P107" s="37">
        <f>'HIST - cubic meters per day'!P107*6.2898</f>
        <v>130903.31759999999</v>
      </c>
      <c r="Q107" s="37">
        <f>'HIST - cubic meters per day'!Q107*6.2898</f>
        <v>11043.793157419354</v>
      </c>
      <c r="R107" s="37">
        <f>'HIST - cubic meters per day'!R107*6.2898</f>
        <v>597.53099999999995</v>
      </c>
      <c r="S107" s="46">
        <f>'HIST - cubic meters per day'!S107*6.2898</f>
        <v>2722416.5281819352</v>
      </c>
      <c r="U107" s="45">
        <f>'HIST - cubic meters per day'!U107*6.2898</f>
        <v>744352.98981290322</v>
      </c>
      <c r="V107" s="45">
        <f>'HIST - cubic meters per day'!V107*6.2898</f>
        <v>599695.40133870975</v>
      </c>
    </row>
    <row r="108" spans="1:22" ht="12">
      <c r="A108" s="44">
        <v>39753</v>
      </c>
      <c r="B108" s="37">
        <f>'HIST - cubic meters per day'!B108*6.2898</f>
        <v>343503.7991</v>
      </c>
      <c r="C108" s="37">
        <f>'HIST - cubic meters per day'!C108*6.2898</f>
        <v>0</v>
      </c>
      <c r="D108" s="37">
        <f>'HIST - cubic meters per day'!D108*6.2898</f>
        <v>1465.5233999999998</v>
      </c>
      <c r="E108" s="37">
        <f>'HIST - cubic meters per day'!E108*6.2898</f>
        <v>21.490149999999996</v>
      </c>
      <c r="F108" s="37">
        <f>'HIST - cubic meters per day'!F108*6.2898</f>
        <v>24498.770999999997</v>
      </c>
      <c r="G108" s="37">
        <f>'HIST - cubic meters per day'!G108*6.2898</f>
        <v>15969.529641999998</v>
      </c>
      <c r="H108" s="37">
        <f>'HIST - cubic meters per day'!H108*6.2898</f>
        <v>149697.24</v>
      </c>
      <c r="I108" s="37">
        <f>'HIST - cubic meters per day'!I108*6.2898</f>
        <v>313879.88939999999</v>
      </c>
      <c r="J108" s="37">
        <f>'HIST - cubic meters per day'!J108*6.2898</f>
        <v>348983.26319999999</v>
      </c>
      <c r="K108" s="37">
        <f>'HIST - cubic meters per day'!K108*6.2898</f>
        <v>151791.74339999998</v>
      </c>
      <c r="L108" s="37">
        <f>'HIST - cubic meters per day'!L108*6.2898</f>
        <v>695972.65979999991</v>
      </c>
      <c r="M108" s="37">
        <f>'HIST - cubic meters per day'!M108*6.2898</f>
        <v>592222.40879999998</v>
      </c>
      <c r="N108" s="37">
        <f>'HIST - cubic meters per day'!N108*6.2898</f>
        <v>22982.929199999999</v>
      </c>
      <c r="O108" s="37">
        <f>'HIST - cubic meters per day'!O108*6.2898</f>
        <v>7289.8781999999992</v>
      </c>
      <c r="P108" s="37">
        <f>'HIST - cubic meters per day'!P108*6.2898</f>
        <v>134878.4712</v>
      </c>
      <c r="Q108" s="37">
        <f>'HIST - cubic meters per day'!Q108*6.2898</f>
        <v>10532.794249999999</v>
      </c>
      <c r="R108" s="37">
        <f>'HIST - cubic meters per day'!R108*6.2898</f>
        <v>616.40039999999999</v>
      </c>
      <c r="S108" s="46">
        <f>'HIST - cubic meters per day'!S108*6.2898</f>
        <v>2814306.7911419999</v>
      </c>
      <c r="U108" s="45">
        <f>'HIST - cubic meters per day'!U108*6.2898</f>
        <v>747950.5186999999</v>
      </c>
      <c r="V108" s="45">
        <f>'HIST - cubic meters per day'!V108*6.2898</f>
        <v>639108.71653199999</v>
      </c>
    </row>
    <row r="109" spans="1:22" ht="12">
      <c r="A109" s="44">
        <v>39783</v>
      </c>
      <c r="B109" s="37">
        <f>'HIST - cubic meters per day'!B109*6.2898</f>
        <v>344984.77647096768</v>
      </c>
      <c r="C109" s="37">
        <f>'HIST - cubic meters per day'!C109*6.2898</f>
        <v>0</v>
      </c>
      <c r="D109" s="37">
        <f>'HIST - cubic meters per day'!D109*6.2898</f>
        <v>1572.4499999999998</v>
      </c>
      <c r="E109" s="37">
        <f>'HIST - cubic meters per day'!E109*6.2898</f>
        <v>28.486707096774193</v>
      </c>
      <c r="F109" s="37">
        <f>'HIST - cubic meters per day'!F109*6.2898</f>
        <v>24360.395399999998</v>
      </c>
      <c r="G109" s="37">
        <f>'HIST - cubic meters per day'!G109*6.2898</f>
        <v>15723.424647096772</v>
      </c>
      <c r="H109" s="37">
        <f>'HIST - cubic meters per day'!H109*6.2898</f>
        <v>146174.95199999999</v>
      </c>
      <c r="I109" s="37">
        <f>'HIST - cubic meters per day'!I109*6.2898</f>
        <v>298136.51999999996</v>
      </c>
      <c r="J109" s="37">
        <f>'HIST - cubic meters per day'!J109*6.2898</f>
        <v>334768.31519999995</v>
      </c>
      <c r="K109" s="37">
        <f>'HIST - cubic meters per day'!K109*6.2898</f>
        <v>149300.98259999999</v>
      </c>
      <c r="L109" s="37">
        <f>'HIST - cubic meters per day'!L109*6.2898</f>
        <v>689141.93699999992</v>
      </c>
      <c r="M109" s="37">
        <f>'HIST - cubic meters per day'!M109*6.2898</f>
        <v>580869.31979999994</v>
      </c>
      <c r="N109" s="37">
        <f>'HIST - cubic meters per day'!N109*6.2898</f>
        <v>22083.487799999999</v>
      </c>
      <c r="O109" s="37">
        <f>'HIST - cubic meters per day'!O109*6.2898</f>
        <v>6472.2041999999992</v>
      </c>
      <c r="P109" s="37">
        <f>'HIST - cubic meters per day'!P109*6.2898</f>
        <v>136457.21099999998</v>
      </c>
      <c r="Q109" s="37">
        <f>'HIST - cubic meters per day'!Q109*6.2898</f>
        <v>10405.155270967742</v>
      </c>
      <c r="R109" s="37">
        <f>'HIST - cubic meters per day'!R109*6.2898</f>
        <v>553.50239999999997</v>
      </c>
      <c r="S109" s="46">
        <f>'HIST - cubic meters per day'!S109*6.2898</f>
        <v>2761033.1204961292</v>
      </c>
      <c r="U109" s="45">
        <f>'HIST - cubic meters per day'!U109*6.2898</f>
        <v>766742.64884516119</v>
      </c>
      <c r="V109" s="45">
        <f>'HIST - cubic meters per day'!V109*6.2898</f>
        <v>626983.9218251612</v>
      </c>
    </row>
    <row r="110" spans="1:22" ht="12">
      <c r="A110" s="44">
        <v>39814</v>
      </c>
      <c r="B110" s="37">
        <f>'HIST - cubic meters per day'!B110*6.2898</f>
        <v>338814.68556774192</v>
      </c>
      <c r="C110" s="37">
        <f>'HIST - cubic meters per day'!C110*6.2898</f>
        <v>0</v>
      </c>
      <c r="D110" s="37">
        <f>'HIST - cubic meters per day'!D110*6.2898</f>
        <v>1443.5423750709676</v>
      </c>
      <c r="E110" s="37">
        <f>'HIST - cubic meters per day'!E110*6.2898</f>
        <v>49.892316774193546</v>
      </c>
      <c r="F110" s="37">
        <f>'HIST - cubic meters per day'!F110*6.2898</f>
        <v>24342.175269677417</v>
      </c>
      <c r="G110" s="37">
        <f>'HIST - cubic meters per day'!G110*6.2898</f>
        <v>14673.210654193548</v>
      </c>
      <c r="H110" s="37">
        <f>'HIST - cubic meters per day'!H110*6.2898</f>
        <v>143438.7063929032</v>
      </c>
      <c r="I110" s="37">
        <f>'HIST - cubic meters per day'!I110*6.2898</f>
        <v>292099.38735290314</v>
      </c>
      <c r="J110" s="37">
        <f>'HIST - cubic meters per day'!J110*6.2898</f>
        <v>329486.08029096771</v>
      </c>
      <c r="K110" s="37">
        <f>'HIST - cubic meters per day'!K110*6.2898</f>
        <v>147568.04125161289</v>
      </c>
      <c r="L110" s="37">
        <f>'HIST - cubic meters per day'!L110*6.2898</f>
        <v>673479.21906774188</v>
      </c>
      <c r="M110" s="37">
        <f>'HIST - cubic meters per day'!M110*6.2898</f>
        <v>582085.05698129022</v>
      </c>
      <c r="N110" s="37">
        <f>'HIST - cubic meters per day'!N110*6.2898</f>
        <v>21595.034105806451</v>
      </c>
      <c r="O110" s="37">
        <f>'HIST - cubic meters per day'!O110*6.2898</f>
        <v>7319.306348129031</v>
      </c>
      <c r="P110" s="37">
        <f>'HIST - cubic meters per day'!P110*6.2898</f>
        <v>136972.42677870966</v>
      </c>
      <c r="Q110" s="37">
        <f>'HIST - cubic meters per day'!Q110*6.2898</f>
        <v>9675.2341258064516</v>
      </c>
      <c r="R110" s="37">
        <f>'HIST - cubic meters per day'!R110*6.2898</f>
        <v>628.98</v>
      </c>
      <c r="S110" s="46">
        <f>'HIST - cubic meters per day'!S110*6.2898</f>
        <v>2723670.9788793288</v>
      </c>
      <c r="U110" s="45">
        <f>'HIST - cubic meters per day'!U110*6.2898</f>
        <v>710043.34819354839</v>
      </c>
      <c r="V110" s="45">
        <f>'HIST - cubic meters per day'!V110*6.2898</f>
        <v>674103.52838399995</v>
      </c>
    </row>
    <row r="111" spans="1:22" ht="12">
      <c r="A111" s="44">
        <v>39845</v>
      </c>
      <c r="B111" s="37">
        <f>'HIST - cubic meters per day'!B111*6.2898</f>
        <v>342105.14226428565</v>
      </c>
      <c r="C111" s="37">
        <f>'HIST - cubic meters per day'!C111*6.2898</f>
        <v>0</v>
      </c>
      <c r="D111" s="37">
        <f>'HIST - cubic meters per day'!D111*6.2898</f>
        <v>1614.6523116428571</v>
      </c>
      <c r="E111" s="37">
        <f>'HIST - cubic meters per day'!E111*6.2898</f>
        <v>43.422083571428573</v>
      </c>
      <c r="F111" s="37">
        <f>'HIST - cubic meters per day'!F111*6.2898</f>
        <v>25627.161120000001</v>
      </c>
      <c r="G111" s="37">
        <f>'HIST - cubic meters per day'!G111*6.2898</f>
        <v>15085.883127857142</v>
      </c>
      <c r="H111" s="37">
        <f>'HIST - cubic meters per day'!H111*6.2898</f>
        <v>143831.91164571425</v>
      </c>
      <c r="I111" s="37">
        <f>'HIST - cubic meters per day'!I111*6.2898</f>
        <v>296922.09440142853</v>
      </c>
      <c r="J111" s="37">
        <f>'HIST - cubic meters per day'!J111*6.2898</f>
        <v>334701.0592671429</v>
      </c>
      <c r="K111" s="37">
        <f>'HIST - cubic meters per day'!K111*6.2898</f>
        <v>148850.38582071429</v>
      </c>
      <c r="L111" s="37">
        <f>'HIST - cubic meters per day'!L111*6.2898</f>
        <v>732251.19287571427</v>
      </c>
      <c r="M111" s="37">
        <f>'HIST - cubic meters per day'!M111*6.2898</f>
        <v>592971.83847000008</v>
      </c>
      <c r="N111" s="37">
        <f>'HIST - cubic meters per day'!N111*6.2898</f>
        <v>22541.564948571428</v>
      </c>
      <c r="O111" s="37">
        <f>'HIST - cubic meters per day'!O111*6.2898</f>
        <v>7765.7914242857132</v>
      </c>
      <c r="P111" s="37">
        <f>'HIST - cubic meters per day'!P111*6.2898</f>
        <v>138939.30086142855</v>
      </c>
      <c r="Q111" s="37">
        <f>'HIST - cubic meters per day'!Q111*6.2898</f>
        <v>10434.171683571429</v>
      </c>
      <c r="R111" s="37">
        <f>'HIST - cubic meters per day'!R111*6.2898</f>
        <v>628.98</v>
      </c>
      <c r="S111" s="46">
        <f>'HIST - cubic meters per day'!S111*6.2898</f>
        <v>2814314.552305928</v>
      </c>
      <c r="U111" s="45">
        <f>'HIST - cubic meters per day'!U111*6.2898</f>
        <v>802273.42469999997</v>
      </c>
      <c r="V111" s="45">
        <f>'HIST - cubic meters per day'!V111*6.2898</f>
        <v>691723.52251199994</v>
      </c>
    </row>
    <row r="112" spans="1:22" ht="12">
      <c r="A112" s="44">
        <v>39873</v>
      </c>
      <c r="B112" s="37">
        <f>'HIST - cubic meters per day'!B112*6.2898</f>
        <v>317988.75197419355</v>
      </c>
      <c r="C112" s="37">
        <f>'HIST - cubic meters per day'!C112*6.2898</f>
        <v>0</v>
      </c>
      <c r="D112" s="37">
        <f>'HIST - cubic meters per day'!D112*6.2898</f>
        <v>1716.9504449225803</v>
      </c>
      <c r="E112" s="37">
        <f>'HIST - cubic meters per day'!E112*6.2898</f>
        <v>44.63729032258064</v>
      </c>
      <c r="F112" s="37">
        <f>'HIST - cubic meters per day'!F112*6.2898</f>
        <v>24763.246945161289</v>
      </c>
      <c r="G112" s="37">
        <f>'HIST - cubic meters per day'!G112*6.2898</f>
        <v>15760.615625806449</v>
      </c>
      <c r="H112" s="37">
        <f>'HIST - cubic meters per day'!H112*6.2898</f>
        <v>142658.48713741935</v>
      </c>
      <c r="I112" s="37">
        <f>'HIST - cubic meters per day'!I112*6.2898</f>
        <v>292541.43855483871</v>
      </c>
      <c r="J112" s="37">
        <f>'HIST - cubic meters per day'!J112*6.2898</f>
        <v>328332.16575677413</v>
      </c>
      <c r="K112" s="37">
        <f>'HIST - cubic meters per day'!K112*6.2898</f>
        <v>145886.98060838709</v>
      </c>
      <c r="L112" s="37">
        <f>'HIST - cubic meters per day'!L112*6.2898</f>
        <v>698258.02819548384</v>
      </c>
      <c r="M112" s="37">
        <f>'HIST - cubic meters per day'!M112*6.2898</f>
        <v>562562.00473354838</v>
      </c>
      <c r="N112" s="37">
        <f>'HIST - cubic meters per day'!N112*6.2898</f>
        <v>20879.437472903224</v>
      </c>
      <c r="O112" s="37">
        <f>'HIST - cubic meters per day'!O112*6.2898</f>
        <v>7682.1791129032244</v>
      </c>
      <c r="P112" s="37">
        <f>'HIST - cubic meters per day'!P112*6.2898</f>
        <v>139259.78356258062</v>
      </c>
      <c r="Q112" s="37">
        <f>'HIST - cubic meters per day'!Q112*6.2898</f>
        <v>9627.2490387096768</v>
      </c>
      <c r="R112" s="37">
        <f>'HIST - cubic meters per day'!R112*6.2898</f>
        <v>628.98</v>
      </c>
      <c r="S112" s="46">
        <f>'HIST - cubic meters per day'!S112*6.2898</f>
        <v>2708590.9364539548</v>
      </c>
      <c r="U112" s="45">
        <f>'HIST - cubic meters per day'!U112*6.2898</f>
        <v>790537.77383225795</v>
      </c>
      <c r="V112" s="45">
        <f>'HIST - cubic meters per day'!V112*6.2898</f>
        <v>671065.42918799992</v>
      </c>
    </row>
    <row r="113" spans="1:22" ht="12">
      <c r="A113" s="44">
        <v>39904</v>
      </c>
      <c r="B113" s="37">
        <f>'HIST - cubic meters per day'!B113*6.2898</f>
        <v>303873.23692</v>
      </c>
      <c r="C113" s="37">
        <f>'HIST - cubic meters per day'!C113*6.2898</f>
        <v>0</v>
      </c>
      <c r="D113" s="37">
        <f>'HIST - cubic meters per day'!D113*6.2898</f>
        <v>1729.27484136</v>
      </c>
      <c r="E113" s="37">
        <f>'HIST - cubic meters per day'!E113*6.2898</f>
        <v>42.183591999999997</v>
      </c>
      <c r="F113" s="37">
        <f>'HIST - cubic meters per day'!F113*6.2898</f>
        <v>24703.483023999997</v>
      </c>
      <c r="G113" s="37">
        <f>'HIST - cubic meters per day'!G113*6.2898</f>
        <v>15398.038413999997</v>
      </c>
      <c r="H113" s="37">
        <f>'HIST - cubic meters per day'!H113*6.2898</f>
        <v>130476.03051999999</v>
      </c>
      <c r="I113" s="37">
        <f>'HIST - cubic meters per day'!I113*6.2898</f>
        <v>285985.82146200002</v>
      </c>
      <c r="J113" s="37">
        <f>'HIST - cubic meters per day'!J113*6.2898</f>
        <v>324298.02059600002</v>
      </c>
      <c r="K113" s="37">
        <f>'HIST - cubic meters per day'!K113*6.2898</f>
        <v>145761.062194</v>
      </c>
      <c r="L113" s="37">
        <f>'HIST - cubic meters per day'!L113*6.2898</f>
        <v>633601.97566599993</v>
      </c>
      <c r="M113" s="37">
        <f>'HIST - cubic meters per day'!M113*6.2898</f>
        <v>547082.96722200001</v>
      </c>
      <c r="N113" s="37">
        <f>'HIST - cubic meters per day'!N113*6.2898</f>
        <v>23292.093836</v>
      </c>
      <c r="O113" s="37">
        <f>'HIST - cubic meters per day'!O113*6.2898</f>
        <v>8434.244412</v>
      </c>
      <c r="P113" s="37">
        <f>'HIST - cubic meters per day'!P113*6.2898</f>
        <v>131742.12532799999</v>
      </c>
      <c r="Q113" s="37">
        <f>'HIST - cubic meters per day'!Q113*6.2898</f>
        <v>2161.7413619999998</v>
      </c>
      <c r="R113" s="37">
        <f>'HIST - cubic meters per day'!R113*6.2898</f>
        <v>628.98</v>
      </c>
      <c r="S113" s="46">
        <f>'HIST - cubic meters per day'!S113*6.2898</f>
        <v>2579211.27938936</v>
      </c>
      <c r="U113" s="45">
        <f>'HIST - cubic meters per day'!U113*6.2898</f>
        <v>674923.63443999994</v>
      </c>
      <c r="V113" s="45">
        <f>'HIST - cubic meters per day'!V113*6.2898</f>
        <v>651525.41071199998</v>
      </c>
    </row>
    <row r="114" spans="1:22" ht="12">
      <c r="A114" s="44">
        <v>39934</v>
      </c>
      <c r="B114" s="37">
        <f>'HIST - cubic meters per day'!B114*6.2898</f>
        <v>223074.04679999998</v>
      </c>
      <c r="C114" s="37">
        <f>'HIST - cubic meters per day'!C114*6.2898</f>
        <v>0</v>
      </c>
      <c r="D114" s="37">
        <f>'HIST - cubic meters per day'!D114*6.2898</f>
        <v>1673.4917819612901</v>
      </c>
      <c r="E114" s="37">
        <f>'HIST - cubic meters per day'!E114*6.2898</f>
        <v>43.257592258064513</v>
      </c>
      <c r="F114" s="37">
        <f>'HIST - cubic meters per day'!F114*6.2898</f>
        <v>23819.918972903222</v>
      </c>
      <c r="G114" s="37">
        <f>'HIST - cubic meters per day'!G114*6.2898</f>
        <v>16648.431040645162</v>
      </c>
      <c r="H114" s="37">
        <f>'HIST - cubic meters per day'!H114*6.2898</f>
        <v>130576.3494483871</v>
      </c>
      <c r="I114" s="37">
        <f>'HIST - cubic meters per day'!I114*6.2898</f>
        <v>286916.45012516133</v>
      </c>
      <c r="J114" s="37">
        <f>'HIST - cubic meters per day'!J114*6.2898</f>
        <v>309642.30911225802</v>
      </c>
      <c r="K114" s="37">
        <f>'HIST - cubic meters per day'!K114*6.2898</f>
        <v>142946.41794967742</v>
      </c>
      <c r="L114" s="37">
        <f>'HIST - cubic meters per day'!L114*6.2898</f>
        <v>699658.32028258068</v>
      </c>
      <c r="M114" s="37">
        <f>'HIST - cubic meters per day'!M114*6.2898</f>
        <v>554416.75431290327</v>
      </c>
      <c r="N114" s="37">
        <f>'HIST - cubic meters per day'!N114*6.2898</f>
        <v>21079.737168387092</v>
      </c>
      <c r="O114" s="37">
        <f>'HIST - cubic meters per day'!O114*6.2898</f>
        <v>8206.3020599999963</v>
      </c>
      <c r="P114" s="37">
        <f>'HIST - cubic meters per day'!P114*6.2898</f>
        <v>122749.5455148387</v>
      </c>
      <c r="Q114" s="37">
        <f>'HIST - cubic meters per day'!Q114*6.2898</f>
        <v>3209.8472574193547</v>
      </c>
      <c r="R114" s="37">
        <f>'HIST - cubic meters per day'!R114*6.2898</f>
        <v>628.98</v>
      </c>
      <c r="S114" s="46">
        <f>'HIST - cubic meters per day'!S114*6.2898</f>
        <v>2545290.1594193806</v>
      </c>
      <c r="U114" s="45">
        <f>'HIST - cubic meters per day'!U114*6.2898</f>
        <v>755000.40383225796</v>
      </c>
      <c r="V114" s="45">
        <f>'HIST - cubic meters per day'!V114*6.2898</f>
        <v>650914.35664199991</v>
      </c>
    </row>
    <row r="115" spans="1:22" ht="12">
      <c r="A115" s="44">
        <v>39965</v>
      </c>
      <c r="B115" s="37">
        <f>'HIST - cubic meters per day'!B115*6.2898</f>
        <v>245824.04373999999</v>
      </c>
      <c r="C115" s="37">
        <f>'HIST - cubic meters per day'!C115*6.2898</f>
        <v>0</v>
      </c>
      <c r="D115" s="37">
        <f>'HIST - cubic meters per day'!D115*6.2898</f>
        <v>1661.0607024000001</v>
      </c>
      <c r="E115" s="37">
        <f>'HIST - cubic meters per day'!E115*6.2898</f>
        <v>39.940229999999993</v>
      </c>
      <c r="F115" s="37">
        <f>'HIST - cubic meters per day'!F115*6.2898</f>
        <v>23557.460497999997</v>
      </c>
      <c r="G115" s="37">
        <f>'HIST - cubic meters per day'!G115*6.2898</f>
        <v>15790.878356000001</v>
      </c>
      <c r="H115" s="37">
        <f>'HIST - cubic meters per day'!H115*6.2898</f>
        <v>126884.785346</v>
      </c>
      <c r="I115" s="37">
        <f>'HIST - cubic meters per day'!I115*6.2898</f>
        <v>288443.72853999998</v>
      </c>
      <c r="J115" s="37">
        <f>'HIST - cubic meters per day'!J115*6.2898</f>
        <v>310951.14886000002</v>
      </c>
      <c r="K115" s="37">
        <f>'HIST - cubic meters per day'!K115*6.2898</f>
        <v>140853.06835599997</v>
      </c>
      <c r="L115" s="37">
        <f>'HIST - cubic meters per day'!L115*6.2898</f>
        <v>802486.92147799989</v>
      </c>
      <c r="M115" s="37">
        <f>'HIST - cubic meters per day'!M115*6.2898</f>
        <v>557971.72222</v>
      </c>
      <c r="N115" s="37">
        <f>'HIST - cubic meters per day'!N115*6.2898</f>
        <v>21959.473909999997</v>
      </c>
      <c r="O115" s="37">
        <f>'HIST - cubic meters per day'!O115*6.2898</f>
        <v>8028.3216859999984</v>
      </c>
      <c r="P115" s="37">
        <f>'HIST - cubic meters per day'!P115*6.2898</f>
        <v>125385.54861799999</v>
      </c>
      <c r="Q115" s="37">
        <f>'HIST - cubic meters per day'!Q115*6.2898</f>
        <v>7907.1591719999988</v>
      </c>
      <c r="R115" s="37">
        <f>'HIST - cubic meters per day'!R115*6.2898</f>
        <v>628.98</v>
      </c>
      <c r="S115" s="46">
        <f>'HIST - cubic meters per day'!S115*6.2898</f>
        <v>2678374.2417123998</v>
      </c>
      <c r="U115" s="45">
        <f>'HIST - cubic meters per day'!U115*6.2898</f>
        <v>848848.55505999993</v>
      </c>
      <c r="V115" s="45">
        <f>'HIST - cubic meters per day'!V115*6.2898</f>
        <v>654899.51102400001</v>
      </c>
    </row>
    <row r="116" spans="1:22" ht="12">
      <c r="A116" s="44">
        <v>39995</v>
      </c>
      <c r="B116" s="37">
        <f>'HIST - cubic meters per day'!B116*6.2898</f>
        <v>278383.91034193547</v>
      </c>
      <c r="C116" s="37">
        <f>'HIST - cubic meters per day'!C116*6.2898</f>
        <v>0</v>
      </c>
      <c r="D116" s="37">
        <f>'HIST - cubic meters per day'!D116*6.2898</f>
        <v>1709.6341022199999</v>
      </c>
      <c r="E116" s="37">
        <f>'HIST - cubic meters per day'!E116*6.2898</f>
        <v>33.843181935483869</v>
      </c>
      <c r="F116" s="37">
        <f>'HIST - cubic meters per day'!F116*6.2898</f>
        <v>25222.524083225806</v>
      </c>
      <c r="G116" s="37">
        <f>'HIST - cubic meters per day'!G116*6.2898</f>
        <v>15504.296130967741</v>
      </c>
      <c r="H116" s="37">
        <f>'HIST - cubic meters per day'!H116*6.2898</f>
        <v>129177.72111483867</v>
      </c>
      <c r="I116" s="37">
        <f>'HIST - cubic meters per day'!I116*6.2898</f>
        <v>286434.14420322573</v>
      </c>
      <c r="J116" s="37">
        <f>'HIST - cubic meters per day'!J116*6.2898</f>
        <v>315043.92848322581</v>
      </c>
      <c r="K116" s="37">
        <f>'HIST - cubic meters per day'!K116*6.2898</f>
        <v>140239.55179548386</v>
      </c>
      <c r="L116" s="37">
        <f>'HIST - cubic meters per day'!L116*6.2898</f>
        <v>838853.44064322568</v>
      </c>
      <c r="M116" s="37">
        <f>'HIST - cubic meters per day'!M116*6.2898</f>
        <v>595110.98930516129</v>
      </c>
      <c r="N116" s="37">
        <f>'HIST - cubic meters per day'!N116*6.2898</f>
        <v>21880.367839354836</v>
      </c>
      <c r="O116" s="37">
        <f>'HIST - cubic meters per day'!O116*6.2898</f>
        <v>7941.6435077419355</v>
      </c>
      <c r="P116" s="37">
        <f>'HIST - cubic meters per day'!P116*6.2898</f>
        <v>128941.52897999999</v>
      </c>
      <c r="Q116" s="37">
        <f>'HIST - cubic meters per day'!Q116*6.2898</f>
        <v>8745.2770509677412</v>
      </c>
      <c r="R116" s="37">
        <f>'HIST - cubic meters per day'!R116*6.2898</f>
        <v>628.98</v>
      </c>
      <c r="S116" s="46">
        <f>'HIST - cubic meters per day'!S116*6.2898</f>
        <v>2793851.7807635097</v>
      </c>
      <c r="U116" s="45">
        <f>'HIST - cubic meters per day'!U116*6.2898</f>
        <v>937206.57658064505</v>
      </c>
      <c r="V116" s="45">
        <f>'HIST - cubic meters per day'!V116*6.2898</f>
        <v>670510.35433799995</v>
      </c>
    </row>
    <row r="117" spans="1:22" ht="12">
      <c r="A117" s="44">
        <v>40026</v>
      </c>
      <c r="B117" s="37">
        <f>'HIST - cubic meters per day'!B117*6.2898</f>
        <v>210586.56193548389</v>
      </c>
      <c r="C117" s="37">
        <f>'HIST - cubic meters per day'!C117*6.2898</f>
        <v>0</v>
      </c>
      <c r="D117" s="37">
        <f>'HIST - cubic meters per day'!D117*6.2898</f>
        <v>1460.7541084258064</v>
      </c>
      <c r="E117" s="37">
        <f>'HIST - cubic meters per day'!E117*6.2898</f>
        <v>38.854732258064516</v>
      </c>
      <c r="F117" s="37">
        <f>'HIST - cubic meters per day'!F117*6.2898</f>
        <v>24918.88906064516</v>
      </c>
      <c r="G117" s="37">
        <f>'HIST - cubic meters per day'!G117*6.2898</f>
        <v>15292.532767741935</v>
      </c>
      <c r="H117" s="37">
        <f>'HIST - cubic meters per day'!H117*6.2898</f>
        <v>132730.46392064515</v>
      </c>
      <c r="I117" s="37">
        <f>'HIST - cubic meters per day'!I117*6.2898</f>
        <v>287550.23877870967</v>
      </c>
      <c r="J117" s="37">
        <f>'HIST - cubic meters per day'!J117*6.2898</f>
        <v>315902.83110774192</v>
      </c>
      <c r="K117" s="37">
        <f>'HIST - cubic meters per day'!K117*6.2898</f>
        <v>141954.25272387097</v>
      </c>
      <c r="L117" s="37">
        <f>'HIST - cubic meters per day'!L117*6.2898</f>
        <v>812641.95710322575</v>
      </c>
      <c r="M117" s="37">
        <f>'HIST - cubic meters per day'!M117*6.2898</f>
        <v>577002.20873225795</v>
      </c>
      <c r="N117" s="37">
        <f>'HIST - cubic meters per day'!N117*6.2898</f>
        <v>22578.150135483869</v>
      </c>
      <c r="O117" s="37">
        <f>'HIST - cubic meters per day'!O117*6.2898</f>
        <v>7797.1810045161301</v>
      </c>
      <c r="P117" s="37">
        <f>'HIST - cubic meters per day'!P117*6.2898</f>
        <v>122219.23421612901</v>
      </c>
      <c r="Q117" s="37">
        <f>'HIST - cubic meters per day'!Q117*6.2898</f>
        <v>1963.0262903225807</v>
      </c>
      <c r="R117" s="37">
        <f>'HIST - cubic meters per day'!R117*6.2898</f>
        <v>628.98</v>
      </c>
      <c r="S117" s="46">
        <f>'HIST - cubic meters per day'!S117*6.2898</f>
        <v>2675266.1166174579</v>
      </c>
      <c r="U117" s="45">
        <f>'HIST - cubic meters per day'!U117*6.2898</f>
        <v>861567.87654193549</v>
      </c>
      <c r="V117" s="45">
        <f>'HIST - cubic meters per day'!V117*6.2898</f>
        <v>674186.86823399994</v>
      </c>
    </row>
    <row r="118" spans="1:22" ht="12">
      <c r="A118" s="44">
        <v>40057</v>
      </c>
      <c r="B118" s="37">
        <f>'HIST - cubic meters per day'!B118*6.2898</f>
        <v>205494.26546</v>
      </c>
      <c r="C118" s="37">
        <f>'HIST - cubic meters per day'!C118*6.2898</f>
        <v>0</v>
      </c>
      <c r="D118" s="37">
        <f>'HIST - cubic meters per day'!D118*6.2898</f>
        <v>1587.0895094999998</v>
      </c>
      <c r="E118" s="37">
        <f>'HIST - cubic meters per day'!E118*6.2898</f>
        <v>35.579301999999998</v>
      </c>
      <c r="F118" s="37">
        <f>'HIST - cubic meters per day'!F118*6.2898</f>
        <v>27462.881181999994</v>
      </c>
      <c r="G118" s="37">
        <f>'HIST - cubic meters per day'!G118*6.2898</f>
        <v>16392.602556000002</v>
      </c>
      <c r="H118" s="37">
        <f>'HIST - cubic meters per day'!H118*6.2898</f>
        <v>135036.680636</v>
      </c>
      <c r="I118" s="37">
        <f>'HIST - cubic meters per day'!I118*6.2898</f>
        <v>288393.36820800003</v>
      </c>
      <c r="J118" s="37">
        <f>'HIST - cubic meters per day'!J118*6.2898</f>
        <v>312065.47079399996</v>
      </c>
      <c r="K118" s="37">
        <f>'HIST - cubic meters per day'!K118*6.2898</f>
        <v>139987.96926400001</v>
      </c>
      <c r="L118" s="37">
        <f>'HIST - cubic meters per day'!L118*6.2898</f>
        <v>816557.12021399988</v>
      </c>
      <c r="M118" s="37">
        <f>'HIST - cubic meters per day'!M118*6.2898</f>
        <v>528389.36713200004</v>
      </c>
      <c r="N118" s="37">
        <f>'HIST - cubic meters per day'!N118*6.2898</f>
        <v>22474.461768000001</v>
      </c>
      <c r="O118" s="37">
        <f>'HIST - cubic meters per day'!O118*6.2898</f>
        <v>7231.2572639999999</v>
      </c>
      <c r="P118" s="37">
        <f>'HIST - cubic meters per day'!P118*6.2898</f>
        <v>116370.96532600002</v>
      </c>
      <c r="Q118" s="37">
        <f>'HIST - cubic meters per day'!Q118*6.2898</f>
        <v>8216.8269919999984</v>
      </c>
      <c r="R118" s="37">
        <f>'HIST - cubic meters per day'!R118*6.2898</f>
        <v>628.98</v>
      </c>
      <c r="S118" s="46">
        <f>'HIST - cubic meters per day'!S118*6.2898</f>
        <v>2626324.8856075001</v>
      </c>
      <c r="U118" s="45">
        <f>'HIST - cubic meters per day'!U118*6.2898</f>
        <v>872096.91382000002</v>
      </c>
      <c r="V118" s="45">
        <f>'HIST - cubic meters per day'!V118*6.2898</f>
        <v>606777.76077599998</v>
      </c>
    </row>
    <row r="119" spans="1:22" ht="12">
      <c r="A119" s="44">
        <v>40087</v>
      </c>
      <c r="B119" s="37">
        <f>'HIST - cubic meters per day'!B119*6.2898</f>
        <v>223928.03932258062</v>
      </c>
      <c r="C119" s="37">
        <f>'HIST - cubic meters per day'!C119*6.2898</f>
        <v>0</v>
      </c>
      <c r="D119" s="37">
        <f>'HIST - cubic meters per day'!D119*6.2898</f>
        <v>1466.3025236129031</v>
      </c>
      <c r="E119" s="37">
        <f>'HIST - cubic meters per day'!E119*6.2898</f>
        <v>41.776445806451612</v>
      </c>
      <c r="F119" s="37">
        <f>'HIST - cubic meters per day'!F119*6.2898</f>
        <v>27778.293009677418</v>
      </c>
      <c r="G119" s="37">
        <f>'HIST - cubic meters per day'!G119*6.2898</f>
        <v>15425.125809677418</v>
      </c>
      <c r="H119" s="37">
        <f>'HIST - cubic meters per day'!H119*6.2898</f>
        <v>135014.16856258066</v>
      </c>
      <c r="I119" s="37">
        <f>'HIST - cubic meters per day'!I119*6.2898</f>
        <v>285815.28875225806</v>
      </c>
      <c r="J119" s="37">
        <f>'HIST - cubic meters per day'!J119*6.2898</f>
        <v>310925.97613354836</v>
      </c>
      <c r="K119" s="37">
        <f>'HIST - cubic meters per day'!K119*6.2898</f>
        <v>140597.21822903227</v>
      </c>
      <c r="L119" s="37">
        <f>'HIST - cubic meters per day'!L119*6.2898</f>
        <v>856661.30501032271</v>
      </c>
      <c r="M119" s="37">
        <f>'HIST - cubic meters per day'!M119*6.2898</f>
        <v>553896.6081425806</v>
      </c>
      <c r="N119" s="37">
        <f>'HIST - cubic meters per day'!N119*6.2898</f>
        <v>21958.138172903225</v>
      </c>
      <c r="O119" s="37">
        <f>'HIST - cubic meters per day'!O119*6.2898</f>
        <v>7296.4926348387089</v>
      </c>
      <c r="P119" s="37">
        <f>'HIST - cubic meters per day'!P119*6.2898</f>
        <v>121478.51896258062</v>
      </c>
      <c r="Q119" s="37">
        <f>'HIST - cubic meters per day'!Q119*6.2898</f>
        <v>8006.1038129032249</v>
      </c>
      <c r="R119" s="37">
        <f>'HIST - cubic meters per day'!R119*6.2898</f>
        <v>628.98</v>
      </c>
      <c r="S119" s="46">
        <f>'HIST - cubic meters per day'!S119*6.2898</f>
        <v>2710918.3355249036</v>
      </c>
      <c r="U119" s="45">
        <f>'HIST - cubic meters per day'!U119*6.2898</f>
        <v>916213.25314838719</v>
      </c>
      <c r="V119" s="45">
        <f>'HIST - cubic meters per day'!V119*6.2898</f>
        <v>640314.28249799996</v>
      </c>
    </row>
    <row r="120" spans="1:22" ht="12">
      <c r="A120" s="44">
        <v>40118</v>
      </c>
      <c r="B120" s="37">
        <f>'HIST - cubic meters per day'!B120*6.2898</f>
        <v>245807.27094000002</v>
      </c>
      <c r="C120" s="37">
        <f>'HIST - cubic meters per day'!C120*6.2898</f>
        <v>0</v>
      </c>
      <c r="D120" s="37">
        <f>'HIST - cubic meters per day'!D120*6.2898</f>
        <v>1434.7731967799998</v>
      </c>
      <c r="E120" s="37">
        <f>'HIST - cubic meters per day'!E120*6.2898</f>
        <v>35.998621999999997</v>
      </c>
      <c r="F120" s="37">
        <f>'HIST - cubic meters per day'!F120*6.2898</f>
        <v>29015.874733999997</v>
      </c>
      <c r="G120" s="37">
        <f>'HIST - cubic meters per day'!G120*6.2898</f>
        <v>15259.662813999998</v>
      </c>
      <c r="H120" s="37">
        <f>'HIST - cubic meters per day'!H120*6.2898</f>
        <v>139848.4615</v>
      </c>
      <c r="I120" s="37">
        <f>'HIST - cubic meters per day'!I120*6.2898</f>
        <v>290779.17321199999</v>
      </c>
      <c r="J120" s="37">
        <f>'HIST - cubic meters per day'!J120*6.2898</f>
        <v>316998.98025399994</v>
      </c>
      <c r="K120" s="37">
        <f>'HIST - cubic meters per day'!K120*6.2898</f>
        <v>142672.81232599998</v>
      </c>
      <c r="L120" s="37">
        <f>'HIST - cubic meters per day'!L120*6.2898</f>
        <v>882301.10795199999</v>
      </c>
      <c r="M120" s="37">
        <f>'HIST - cubic meters per day'!M120*6.2898</f>
        <v>586507.349758</v>
      </c>
      <c r="N120" s="37">
        <f>'HIST - cubic meters per day'!N120*6.2898</f>
        <v>21717.945589999999</v>
      </c>
      <c r="O120" s="37">
        <f>'HIST - cubic meters per day'!O120*6.2898</f>
        <v>20101.299262</v>
      </c>
      <c r="P120" s="37">
        <f>'HIST - cubic meters per day'!P120*6.2898</f>
        <v>124160.84069399998</v>
      </c>
      <c r="Q120" s="37">
        <f>'HIST - cubic meters per day'!Q120*6.2898</f>
        <v>7829.3753119999992</v>
      </c>
      <c r="R120" s="37">
        <f>'HIST - cubic meters per day'!R120*6.2898</f>
        <v>628.98</v>
      </c>
      <c r="S120" s="46">
        <f>'HIST - cubic meters per day'!S120*6.2898</f>
        <v>2825099.9061667798</v>
      </c>
      <c r="U120" s="45">
        <f>'HIST - cubic meters per day'!U120*6.2898</f>
        <v>961136.16125999996</v>
      </c>
      <c r="V120" s="45">
        <f>'HIST - cubic meters per day'!V120*6.2898</f>
        <v>682417.38602400001</v>
      </c>
    </row>
    <row r="121" spans="1:22" ht="12">
      <c r="A121" s="44">
        <v>40148</v>
      </c>
      <c r="B121" s="37">
        <f>'HIST - cubic meters per day'!B121*6.2898</f>
        <v>280453.25454193546</v>
      </c>
      <c r="C121" s="37">
        <f>'HIST - cubic meters per day'!C121*6.2898</f>
        <v>0</v>
      </c>
      <c r="D121" s="37">
        <f>'HIST - cubic meters per day'!D121*6.2898</f>
        <v>1497.8310591483871</v>
      </c>
      <c r="E121" s="37">
        <f>'HIST - cubic meters per day'!E121*6.2898</f>
        <v>32.17942838709677</v>
      </c>
      <c r="F121" s="37">
        <f>'HIST - cubic meters per day'!F121*6.2898</f>
        <v>29470.857899999999</v>
      </c>
      <c r="G121" s="37">
        <f>'HIST - cubic meters per day'!G121*6.2898</f>
        <v>15244.83173612903</v>
      </c>
      <c r="H121" s="37">
        <f>'HIST - cubic meters per day'!H121*6.2898</f>
        <v>139689.01168838711</v>
      </c>
      <c r="I121" s="37">
        <f>'HIST - cubic meters per day'!I121*6.2898</f>
        <v>278901.29711612902</v>
      </c>
      <c r="J121" s="37">
        <f>'HIST - cubic meters per day'!J121*6.2898</f>
        <v>308373.77819032257</v>
      </c>
      <c r="K121" s="37">
        <f>'HIST - cubic meters per day'!K121*6.2898</f>
        <v>137129.83409612902</v>
      </c>
      <c r="L121" s="37">
        <f>'HIST - cubic meters per day'!L121*6.2898</f>
        <v>735069.40733032255</v>
      </c>
      <c r="M121" s="37">
        <f>'HIST - cubic meters per day'!M121*6.2898</f>
        <v>596033.47977870959</v>
      </c>
      <c r="N121" s="37">
        <f>'HIST - cubic meters per day'!N121*6.2898</f>
        <v>22080.971880000001</v>
      </c>
      <c r="O121" s="37">
        <f>'HIST - cubic meters per day'!O121*6.2898</f>
        <v>17809.102037419358</v>
      </c>
      <c r="P121" s="37">
        <f>'HIST - cubic meters per day'!P121*6.2898</f>
        <v>125107.46979677418</v>
      </c>
      <c r="Q121" s="37">
        <f>'HIST - cubic meters per day'!Q121*6.2898</f>
        <v>7407.314852903226</v>
      </c>
      <c r="R121" s="37">
        <f>'HIST - cubic meters per day'!R121*6.2898</f>
        <v>628.98</v>
      </c>
      <c r="S121" s="46">
        <f>'HIST - cubic meters per day'!S121*6.2898</f>
        <v>2694929.6014326965</v>
      </c>
      <c r="U121" s="45">
        <f>'HIST - cubic meters per day'!U121*6.2898</f>
        <v>768924.39785806451</v>
      </c>
      <c r="V121" s="45">
        <f>'HIST - cubic meters per day'!V121*6.2898</f>
        <v>697081.55154000001</v>
      </c>
    </row>
    <row r="122" spans="1:22" ht="12">
      <c r="A122" s="44">
        <v>40179</v>
      </c>
      <c r="B122" s="37">
        <f>'HIST - cubic meters per day'!B122*6.2898</f>
        <v>282001.15403225808</v>
      </c>
      <c r="C122" s="37">
        <f>'HIST - cubic meters per day'!C122*6.2898</f>
        <v>0</v>
      </c>
      <c r="D122" s="37">
        <f>'HIST - cubic meters per day'!D122*6.2898</f>
        <v>1516.1491886129031</v>
      </c>
      <c r="E122" s="37">
        <f>'HIST - cubic meters per day'!E122*6.2898</f>
        <v>32.828698064516132</v>
      </c>
      <c r="F122" s="37">
        <f>'HIST - cubic meters per day'!F122*6.2898</f>
        <v>24342.175269677417</v>
      </c>
      <c r="G122" s="37">
        <f>'HIST - cubic meters per day'!G122*6.2898</f>
        <v>15923.906949677421</v>
      </c>
      <c r="H122" s="37">
        <f>'HIST - cubic meters per day'!H122*6.2898</f>
        <v>139138.32955354839</v>
      </c>
      <c r="I122" s="37">
        <f>'HIST - cubic meters per day'!I122*6.2898</f>
        <v>281215.43627419346</v>
      </c>
      <c r="J122" s="37">
        <f>'HIST - cubic meters per day'!J122*6.2898</f>
        <v>307873.23184838705</v>
      </c>
      <c r="K122" s="37">
        <f>'HIST - cubic meters per day'!K122*6.2898</f>
        <v>141567.3691548387</v>
      </c>
      <c r="L122" s="37">
        <f>'HIST - cubic meters per day'!L122*6.2898</f>
        <v>582737.99909032253</v>
      </c>
      <c r="M122" s="37">
        <f>'HIST - cubic meters per day'!M122*6.2898</f>
        <v>628184.08262109675</v>
      </c>
      <c r="N122" s="37">
        <f>'HIST - cubic meters per day'!N122*6.2898</f>
        <v>22080.971880000001</v>
      </c>
      <c r="O122" s="37">
        <f>'HIST - cubic meters per day'!O122*6.2898</f>
        <v>8529.6992283870968</v>
      </c>
      <c r="P122" s="37">
        <f>'HIST - cubic meters per day'!P122*6.2898</f>
        <v>128206.17020129031</v>
      </c>
      <c r="Q122" s="37">
        <f>'HIST - cubic meters per day'!Q122*6.2898</f>
        <v>5660.6171032258062</v>
      </c>
      <c r="R122" s="37">
        <f>'HIST - cubic meters per day'!R122*6.2898</f>
        <v>628.98</v>
      </c>
      <c r="S122" s="46">
        <f>'HIST - cubic meters per day'!S122*6.2898</f>
        <v>2569639.1010935805</v>
      </c>
      <c r="U122" s="45">
        <f>'HIST - cubic meters per day'!U122*6.2898</f>
        <v>615423.85782580636</v>
      </c>
      <c r="V122" s="45">
        <f>'HIST - cubic meters per day'!V122*6.2898</f>
        <v>700807.68992903223</v>
      </c>
    </row>
    <row r="123" spans="1:22" ht="12">
      <c r="A123" s="44">
        <v>40210</v>
      </c>
      <c r="B123" s="37">
        <f>'HIST - cubic meters per day'!B123*6.2898</f>
        <v>293325.27227142855</v>
      </c>
      <c r="C123" s="37">
        <f>'HIST - cubic meters per day'!C123*6.2898</f>
        <v>0</v>
      </c>
      <c r="D123" s="37">
        <f>'HIST - cubic meters per day'!D123*6.2898</f>
        <v>1549.1829066214284</v>
      </c>
      <c r="E123" s="37">
        <f>'HIST - cubic meters per day'!E123*6.2898</f>
        <v>29.022934285714282</v>
      </c>
      <c r="F123" s="37">
        <f>'HIST - cubic meters per day'!F123*6.2898</f>
        <v>25627.161120000001</v>
      </c>
      <c r="G123" s="37">
        <f>'HIST - cubic meters per day'!G123*6.2898</f>
        <v>15678.067797857142</v>
      </c>
      <c r="H123" s="37">
        <f>'HIST - cubic meters per day'!H123*6.2898</f>
        <v>142016.45072999998</v>
      </c>
      <c r="I123" s="37">
        <f>'HIST - cubic meters per day'!I123*6.2898</f>
        <v>285404.93147571426</v>
      </c>
      <c r="J123" s="37">
        <f>'HIST - cubic meters per day'!J123*6.2898</f>
        <v>315888.89644714282</v>
      </c>
      <c r="K123" s="37">
        <f>'HIST - cubic meters per day'!K123*6.2898</f>
        <v>144978.11537785712</v>
      </c>
      <c r="L123" s="37">
        <f>'HIST - cubic meters per day'!L123*6.2898</f>
        <v>720468.19604571431</v>
      </c>
      <c r="M123" s="37">
        <f>'HIST - cubic meters per day'!M123*6.2898</f>
        <v>680976.27827978565</v>
      </c>
      <c r="N123" s="37">
        <f>'HIST - cubic meters per day'!N123*6.2898</f>
        <v>22800.839489999998</v>
      </c>
      <c r="O123" s="37">
        <f>'HIST - cubic meters per day'!O123*6.2898</f>
        <v>6327.5837271428572</v>
      </c>
      <c r="P123" s="37">
        <f>'HIST - cubic meters per day'!P123*6.2898</f>
        <v>128733.11196428571</v>
      </c>
      <c r="Q123" s="37">
        <f>'HIST - cubic meters per day'!Q123*6.2898</f>
        <v>6119.4812014285708</v>
      </c>
      <c r="R123" s="37">
        <f>'HIST - cubic meters per day'!R123*6.2898</f>
        <v>628.98</v>
      </c>
      <c r="S123" s="46">
        <f>'HIST - cubic meters per day'!S123*6.2898</f>
        <v>2790551.5717692641</v>
      </c>
      <c r="U123" s="45">
        <f>'HIST - cubic meters per day'!U123*6.2898</f>
        <v>778981.84602857137</v>
      </c>
      <c r="V123" s="45">
        <f>'HIST - cubic meters per day'!V123*6.2898</f>
        <v>745498.65731785714</v>
      </c>
    </row>
    <row r="124" spans="1:22" ht="12">
      <c r="A124" s="44">
        <v>40238</v>
      </c>
      <c r="B124" s="37">
        <f>'HIST - cubic meters per day'!B124*6.2898</f>
        <v>300465.77496774192</v>
      </c>
      <c r="C124" s="37">
        <f>'HIST - cubic meters per day'!C124*6.2898</f>
        <v>0</v>
      </c>
      <c r="D124" s="37">
        <f>'HIST - cubic meters per day'!D124*6.2898</f>
        <v>1637.2112010774192</v>
      </c>
      <c r="E124" s="37">
        <f>'HIST - cubic meters per day'!E124*6.2898</f>
        <v>30.170750322580638</v>
      </c>
      <c r="F124" s="37">
        <f>'HIST - cubic meters per day'!F124*6.2898</f>
        <v>24763.246945161289</v>
      </c>
      <c r="G124" s="37">
        <f>'HIST - cubic meters per day'!G124*6.2898</f>
        <v>15785.998012258066</v>
      </c>
      <c r="H124" s="37">
        <f>'HIST - cubic meters per day'!H124*6.2898</f>
        <v>143543.66489419356</v>
      </c>
      <c r="I124" s="37">
        <f>'HIST - cubic meters per day'!I124*6.2898</f>
        <v>289737.40513548389</v>
      </c>
      <c r="J124" s="37">
        <f>'HIST - cubic meters per day'!J124*6.2898</f>
        <v>318916.5583432258</v>
      </c>
      <c r="K124" s="37">
        <f>'HIST - cubic meters per day'!K124*6.2898</f>
        <v>145518.31716967741</v>
      </c>
      <c r="L124" s="37">
        <f>'HIST - cubic meters per day'!L124*6.2898</f>
        <v>712053.77117032255</v>
      </c>
      <c r="M124" s="37">
        <f>'HIST - cubic meters per day'!M124*6.2898</f>
        <v>692875.55416412896</v>
      </c>
      <c r="N124" s="37">
        <f>'HIST - cubic meters per day'!N124*6.2898</f>
        <v>23667.076832903222</v>
      </c>
      <c r="O124" s="37">
        <f>'HIST - cubic meters per day'!O124*6.2898</f>
        <v>6812.5229593548393</v>
      </c>
      <c r="P124" s="37">
        <f>'HIST - cubic meters per day'!P124*6.2898</f>
        <v>130182.56738903227</v>
      </c>
      <c r="Q124" s="37">
        <f>'HIST - cubic meters per day'!Q124*6.2898</f>
        <v>6124.1550735483861</v>
      </c>
      <c r="R124" s="37">
        <f>'HIST - cubic meters per day'!R124*6.2898</f>
        <v>628.98</v>
      </c>
      <c r="S124" s="46">
        <f>'HIST - cubic meters per day'!S124*6.2898</f>
        <v>2812742.9750084318</v>
      </c>
      <c r="U124" s="45">
        <f>'HIST - cubic meters per day'!U124*6.2898</f>
        <v>808410.34198064508</v>
      </c>
      <c r="V124" s="45">
        <f>'HIST - cubic meters per day'!V124*6.2898</f>
        <v>766081.9155</v>
      </c>
    </row>
    <row r="125" spans="1:22" ht="12">
      <c r="A125" s="44">
        <v>40269</v>
      </c>
      <c r="B125" s="37">
        <f>'HIST - cubic meters per day'!B125*6.2898</f>
        <v>291056.30180000002</v>
      </c>
      <c r="C125" s="37">
        <f>'HIST - cubic meters per day'!C125*6.2898</f>
        <v>0</v>
      </c>
      <c r="D125" s="37">
        <f>'HIST - cubic meters per day'!D125*6.2898</f>
        <v>1530.5190482999999</v>
      </c>
      <c r="E125" s="37">
        <f>'HIST - cubic meters per day'!E125*6.2898</f>
        <v>29.541094000000001</v>
      </c>
      <c r="F125" s="37">
        <f>'HIST - cubic meters per day'!F125*6.2898</f>
        <v>24703.483023999997</v>
      </c>
      <c r="G125" s="37">
        <f>'HIST - cubic meters per day'!G125*6.2898</f>
        <v>16067.734385999996</v>
      </c>
      <c r="H125" s="37">
        <f>'HIST - cubic meters per day'!H125*6.2898</f>
        <v>137943.57460399999</v>
      </c>
      <c r="I125" s="37">
        <f>'HIST - cubic meters per day'!I125*6.2898</f>
        <v>283393.96260999993</v>
      </c>
      <c r="J125" s="37">
        <f>'HIST - cubic meters per day'!J125*6.2898</f>
        <v>320248.01837599999</v>
      </c>
      <c r="K125" s="37">
        <f>'HIST - cubic meters per day'!K125*6.2898</f>
        <v>138434.09513999999</v>
      </c>
      <c r="L125" s="37">
        <f>'HIST - cubic meters per day'!L125*6.2898</f>
        <v>743733.18683399993</v>
      </c>
      <c r="M125" s="37">
        <f>'HIST - cubic meters per day'!M125*6.2898</f>
        <v>661182.72769999993</v>
      </c>
      <c r="N125" s="37">
        <f>'HIST - cubic meters per day'!N125*6.2898</f>
        <v>23330.880936000001</v>
      </c>
      <c r="O125" s="37">
        <f>'HIST - cubic meters per day'!O125*6.2898</f>
        <v>6626.4091299999991</v>
      </c>
      <c r="P125" s="37">
        <f>'HIST - cubic meters per day'!P125*6.2898</f>
        <v>123975.43835599997</v>
      </c>
      <c r="Q125" s="37">
        <f>'HIST - cubic meters per day'!Q125*6.2898</f>
        <v>5879.6002099999996</v>
      </c>
      <c r="R125" s="37">
        <f>'HIST - cubic meters per day'!R125*6.2898</f>
        <v>628.98</v>
      </c>
      <c r="S125" s="46">
        <f>'HIST - cubic meters per day'!S125*6.2898</f>
        <v>2778764.4532482997</v>
      </c>
      <c r="U125" s="45">
        <f>'HIST - cubic meters per day'!U125*6.2898</f>
        <v>804814.92322</v>
      </c>
      <c r="V125" s="45">
        <f>'HIST - cubic meters per day'!V125*6.2898</f>
        <v>743820.68843500002</v>
      </c>
    </row>
    <row r="126" spans="1:22" ht="12">
      <c r="A126" s="44">
        <v>40299</v>
      </c>
      <c r="B126" s="37">
        <f>'HIST - cubic meters per day'!B126*6.2898</f>
        <v>281908.83600000001</v>
      </c>
      <c r="C126" s="37">
        <f>'HIST - cubic meters per day'!C126*6.2898</f>
        <v>0</v>
      </c>
      <c r="D126" s="37">
        <f>'HIST - cubic meters per day'!D126*6.2898</f>
        <v>1363.1713106709676</v>
      </c>
      <c r="E126" s="37">
        <f>'HIST - cubic meters per day'!E126*6.2898</f>
        <v>28.892500645161288</v>
      </c>
      <c r="F126" s="37">
        <f>'HIST - cubic meters per day'!F126*6.2898</f>
        <v>29783.623277419352</v>
      </c>
      <c r="G126" s="37">
        <f>'HIST - cubic meters per day'!G126*6.2898</f>
        <v>15782.589346451614</v>
      </c>
      <c r="H126" s="37">
        <f>'HIST - cubic meters per day'!H126*6.2898</f>
        <v>132194.32948451609</v>
      </c>
      <c r="I126" s="37">
        <f>'HIST - cubic meters per day'!I126*6.2898</f>
        <v>280275.0705948387</v>
      </c>
      <c r="J126" s="37">
        <f>'HIST - cubic meters per day'!J126*6.2898</f>
        <v>317677.34600516123</v>
      </c>
      <c r="K126" s="37">
        <f>'HIST - cubic meters per day'!K126*6.2898</f>
        <v>137856.14367870969</v>
      </c>
      <c r="L126" s="37">
        <f>'HIST - cubic meters per day'!L126*6.2898</f>
        <v>780182.53116774186</v>
      </c>
      <c r="M126" s="37">
        <f>'HIST - cubic meters per day'!M126*6.2898</f>
        <v>706650.9344187096</v>
      </c>
      <c r="N126" s="37">
        <f>'HIST - cubic meters per day'!N126*6.2898</f>
        <v>21759.522520645161</v>
      </c>
      <c r="O126" s="37">
        <f>'HIST - cubic meters per day'!O126*6.2898</f>
        <v>6415.8800554838735</v>
      </c>
      <c r="P126" s="37">
        <f>'HIST - cubic meters per day'!P126*6.2898</f>
        <v>123230.1876832258</v>
      </c>
      <c r="Q126" s="37">
        <f>'HIST - cubic meters per day'!Q126*6.2898</f>
        <v>5842.8386961290316</v>
      </c>
      <c r="R126" s="37">
        <f>'HIST - cubic meters per day'!R126*6.2898</f>
        <v>628.98</v>
      </c>
      <c r="S126" s="46">
        <f>'HIST - cubic meters per day'!S126*6.2898</f>
        <v>2841580.8767403485</v>
      </c>
      <c r="U126" s="45">
        <f>'HIST - cubic meters per day'!U126*6.2898</f>
        <v>883724.20428387087</v>
      </c>
      <c r="V126" s="45">
        <f>'HIST - cubic meters per day'!V126*6.2898</f>
        <v>774536.62408064504</v>
      </c>
    </row>
    <row r="127" spans="1:22" ht="12">
      <c r="A127" s="44">
        <v>40330</v>
      </c>
      <c r="B127" s="37">
        <f>'HIST - cubic meters per day'!B127*6.2898</f>
        <v>254507.32229999997</v>
      </c>
      <c r="C127" s="37">
        <f>'HIST - cubic meters per day'!C127*6.2898</f>
        <v>0</v>
      </c>
      <c r="D127" s="37">
        <f>'HIST - cubic meters per day'!D127*6.2898</f>
        <v>1563.2283145599997</v>
      </c>
      <c r="E127" s="37">
        <f>'HIST - cubic meters per day'!E127*6.2898</f>
        <v>28.429895999999996</v>
      </c>
      <c r="F127" s="37">
        <f>'HIST - cubic meters per day'!F127*6.2898</f>
        <v>28435.766479999998</v>
      </c>
      <c r="G127" s="37">
        <f>'HIST - cubic meters per day'!G127*6.2898</f>
        <v>15925.480076</v>
      </c>
      <c r="H127" s="37">
        <f>'HIST - cubic meters per day'!H127*6.2898</f>
        <v>130921.39029200001</v>
      </c>
      <c r="I127" s="37">
        <f>'HIST - cubic meters per day'!I127*6.2898</f>
        <v>279723.34015999996</v>
      </c>
      <c r="J127" s="37">
        <f>'HIST - cubic meters per day'!J127*6.2898</f>
        <v>309547.43322800001</v>
      </c>
      <c r="K127" s="37">
        <f>'HIST - cubic meters per day'!K127*6.2898</f>
        <v>137941.81345999998</v>
      </c>
      <c r="L127" s="37">
        <f>'HIST - cubic meters per day'!L127*6.2898</f>
        <v>831480.4045239999</v>
      </c>
      <c r="M127" s="37">
        <f>'HIST - cubic meters per day'!M127*6.2898</f>
        <v>707609.90099799994</v>
      </c>
      <c r="N127" s="37">
        <f>'HIST - cubic meters per day'!N127*6.2898</f>
        <v>22769.453387999998</v>
      </c>
      <c r="O127" s="37">
        <f>'HIST - cubic meters per day'!O127*6.2898</f>
        <v>6050.8504979999989</v>
      </c>
      <c r="P127" s="37">
        <f>'HIST - cubic meters per day'!P127*6.2898</f>
        <v>121345.46331600001</v>
      </c>
      <c r="Q127" s="37">
        <f>'HIST - cubic meters per day'!Q127*6.2898</f>
        <v>3464.1702479999999</v>
      </c>
      <c r="R127" s="37">
        <f>'HIST - cubic meters per day'!R127*6.2898</f>
        <v>628.98</v>
      </c>
      <c r="S127" s="46">
        <f>'HIST - cubic meters per day'!S127*6.2898</f>
        <v>2851943.4271785594</v>
      </c>
      <c r="U127" s="45">
        <f>'HIST - cubic meters per day'!U127*6.2898</f>
        <v>861470.45396499999</v>
      </c>
      <c r="V127" s="45">
        <f>'HIST - cubic meters per day'!V127*6.2898</f>
        <v>797349.19269499998</v>
      </c>
    </row>
    <row r="128" spans="1:22" ht="12">
      <c r="A128" s="44">
        <v>40360</v>
      </c>
      <c r="B128" s="37">
        <f>'HIST - cubic meters per day'!B128*6.2898</f>
        <v>235689.76242580643</v>
      </c>
      <c r="C128" s="37">
        <f>'HIST - cubic meters per day'!C128*6.2898</f>
        <v>0</v>
      </c>
      <c r="D128" s="37">
        <f>'HIST - cubic meters per day'!D128*6.2898</f>
        <v>1411.0835578258063</v>
      </c>
      <c r="E128" s="37">
        <f>'HIST - cubic meters per day'!E128*6.2898</f>
        <v>26.883822580645163</v>
      </c>
      <c r="F128" s="37">
        <f>'HIST - cubic meters per day'!F128*6.2898</f>
        <v>28532.237132903221</v>
      </c>
      <c r="G128" s="37">
        <f>'HIST - cubic meters per day'!G128*6.2898</f>
        <v>7827.9198658064524</v>
      </c>
      <c r="H128" s="37">
        <f>'HIST - cubic meters per day'!H128*6.2898</f>
        <v>133763.91863999999</v>
      </c>
      <c r="I128" s="37">
        <f>'HIST - cubic meters per day'!I128*6.2898</f>
        <v>281377.75369354838</v>
      </c>
      <c r="J128" s="37">
        <f>'HIST - cubic meters per day'!J128*6.2898</f>
        <v>311879.44894451613</v>
      </c>
      <c r="K128" s="37">
        <f>'HIST - cubic meters per day'!K128*6.2898</f>
        <v>140395.17362129031</v>
      </c>
      <c r="L128" s="37">
        <f>'HIST - cubic meters per day'!L128*6.2898</f>
        <v>853210.27435741934</v>
      </c>
      <c r="M128" s="37">
        <f>'HIST - cubic meters per day'!M128*6.2898</f>
        <v>683083.17555677425</v>
      </c>
      <c r="N128" s="37">
        <f>'HIST - cubic meters per day'!N128*6.2898</f>
        <v>22131.493176774195</v>
      </c>
      <c r="O128" s="37">
        <f>'HIST - cubic meters per day'!O128*6.2898</f>
        <v>6396.1381993548384</v>
      </c>
      <c r="P128" s="37">
        <f>'HIST - cubic meters per day'!P128*6.2898</f>
        <v>119202.03744580646</v>
      </c>
      <c r="Q128" s="37">
        <f>'HIST - cubic meters per day'!Q128*6.2898</f>
        <v>5465.7753309677419</v>
      </c>
      <c r="R128" s="37">
        <f>'HIST - cubic meters per day'!R128*6.2898</f>
        <v>628.98</v>
      </c>
      <c r="S128" s="46">
        <f>'HIST - cubic meters per day'!S128*6.2898</f>
        <v>2831022.0557713741</v>
      </c>
      <c r="U128" s="45">
        <f>'HIST - cubic meters per day'!U128*6.2898</f>
        <v>936093.18053225812</v>
      </c>
      <c r="V128" s="45">
        <f>'HIST - cubic meters per day'!V128*6.2898</f>
        <v>775632.57100645162</v>
      </c>
    </row>
    <row r="129" spans="1:22" ht="12">
      <c r="A129" s="44">
        <v>40391</v>
      </c>
      <c r="B129" s="37">
        <f>'HIST - cubic meters per day'!B129*6.2898</f>
        <v>261290.4658064516</v>
      </c>
      <c r="C129" s="37">
        <f>'HIST - cubic meters per day'!C129*6.2898</f>
        <v>0</v>
      </c>
      <c r="D129" s="37">
        <f>'HIST - cubic meters per day'!D129*6.2898</f>
        <v>1394.6249772967742</v>
      </c>
      <c r="E129" s="37">
        <f>'HIST - cubic meters per day'!E129*6.2898</f>
        <v>26.051945806451617</v>
      </c>
      <c r="F129" s="37">
        <f>'HIST - cubic meters per day'!F129*6.2898</f>
        <v>28857.622689677421</v>
      </c>
      <c r="G129" s="37">
        <f>'HIST - cubic meters per day'!G129*6.2898</f>
        <v>15739.656389032258</v>
      </c>
      <c r="H129" s="37">
        <f>'HIST - cubic meters per day'!H129*6.2898</f>
        <v>141079.80820645159</v>
      </c>
      <c r="I129" s="37">
        <f>'HIST - cubic meters per day'!I129*6.2898</f>
        <v>282084.95039999997</v>
      </c>
      <c r="J129" s="37">
        <f>'HIST - cubic meters per day'!J129*6.2898</f>
        <v>316338.12584709673</v>
      </c>
      <c r="K129" s="37">
        <f>'HIST - cubic meters per day'!K129*6.2898</f>
        <v>140506.92916451613</v>
      </c>
      <c r="L129" s="37">
        <f>'HIST - cubic meters per day'!L129*6.2898</f>
        <v>847370.60085096769</v>
      </c>
      <c r="M129" s="37">
        <f>'HIST - cubic meters per day'!M129*6.2898</f>
        <v>671527.65644516121</v>
      </c>
      <c r="N129" s="37">
        <f>'HIST - cubic meters per day'!N129*6.2898</f>
        <v>21076.592268387092</v>
      </c>
      <c r="O129" s="37">
        <f>'HIST - cubic meters per day'!O129*6.2898</f>
        <v>6753.5002877419338</v>
      </c>
      <c r="P129" s="37">
        <f>'HIST - cubic meters per day'!P129*6.2898</f>
        <v>121722.56320258063</v>
      </c>
      <c r="Q129" s="37">
        <f>'HIST - cubic meters per day'!Q129*6.2898</f>
        <v>5581.1221470967739</v>
      </c>
      <c r="R129" s="37">
        <f>'HIST - cubic meters per day'!R129*6.2898</f>
        <v>628.98</v>
      </c>
      <c r="S129" s="46">
        <f>'HIST - cubic meters per day'!S129*6.2898</f>
        <v>2861979.2506282646</v>
      </c>
      <c r="U129" s="45">
        <f>'HIST - cubic meters per day'!U129*6.2898</f>
        <v>929975.33554838714</v>
      </c>
      <c r="V129" s="45">
        <f>'HIST - cubic meters per day'!V129*6.2898</f>
        <v>769712.39820483862</v>
      </c>
    </row>
    <row r="130" spans="1:22" ht="12">
      <c r="A130" s="44">
        <v>40422</v>
      </c>
      <c r="B130" s="37">
        <f>'HIST - cubic meters per day'!B130*6.2898</f>
        <v>268401.70016000001</v>
      </c>
      <c r="C130" s="37">
        <f>'HIST - cubic meters per day'!C130*6.2898</f>
        <v>0</v>
      </c>
      <c r="D130" s="37">
        <f>'HIST - cubic meters per day'!D130*6.2898</f>
        <v>1519.3450089399998</v>
      </c>
      <c r="E130" s="37">
        <f>'HIST - cubic meters per day'!E130*6.2898</f>
        <v>25.851078000000001</v>
      </c>
      <c r="F130" s="37">
        <f>'HIST - cubic meters per day'!F130*6.2898</f>
        <v>33544.174312000003</v>
      </c>
      <c r="G130" s="37">
        <f>'HIST - cubic meters per day'!G130*6.2898</f>
        <v>15838.743734</v>
      </c>
      <c r="H130" s="37">
        <f>'HIST - cubic meters per day'!H130*6.2898</f>
        <v>137319.85707</v>
      </c>
      <c r="I130" s="37">
        <f>'HIST - cubic meters per day'!I130*6.2898</f>
        <v>277653.99596000003</v>
      </c>
      <c r="J130" s="37">
        <f>'HIST - cubic meters per day'!J130*6.2898</f>
        <v>311646.67494399997</v>
      </c>
      <c r="K130" s="37">
        <f>'HIST - cubic meters per day'!K130*6.2898</f>
        <v>139027.160382</v>
      </c>
      <c r="L130" s="37">
        <f>'HIST - cubic meters per day'!L130*6.2898</f>
        <v>769855.54390799988</v>
      </c>
      <c r="M130" s="37">
        <f>'HIST - cubic meters per day'!M130*6.2898</f>
        <v>621903.13636</v>
      </c>
      <c r="N130" s="37">
        <f>'HIST - cubic meters per day'!N130*6.2898</f>
        <v>20669.603658</v>
      </c>
      <c r="O130" s="37">
        <f>'HIST - cubic meters per day'!O130*6.2898</f>
        <v>6873.6611679999987</v>
      </c>
      <c r="P130" s="37">
        <f>'HIST - cubic meters per day'!P130*6.2898</f>
        <v>114616.34175199999</v>
      </c>
      <c r="Q130" s="37">
        <f>'HIST - cubic meters per day'!Q130*6.2898</f>
        <v>5505.839328</v>
      </c>
      <c r="R130" s="37">
        <f>'HIST - cubic meters per day'!R130*6.2898</f>
        <v>628.98</v>
      </c>
      <c r="S130" s="46">
        <f>'HIST - cubic meters per day'!S130*6.2898</f>
        <v>2725030.6088229399</v>
      </c>
      <c r="U130" s="45">
        <f>'HIST - cubic meters per day'!U130*6.2898</f>
        <v>831863.99845999992</v>
      </c>
      <c r="V130" s="45">
        <f>'HIST - cubic meters per day'!V130*6.2898</f>
        <v>688637.2853799999</v>
      </c>
    </row>
    <row r="131" spans="1:22" ht="12">
      <c r="A131" s="44">
        <v>40452</v>
      </c>
      <c r="B131" s="37">
        <f>'HIST - cubic meters per day'!B131*6.2898</f>
        <v>237869.48247096772</v>
      </c>
      <c r="C131" s="37">
        <f>'HIST - cubic meters per day'!C131*6.2898</f>
        <v>0</v>
      </c>
      <c r="D131" s="37">
        <f>'HIST - cubic meters per day'!D131*6.2898</f>
        <v>1336.730614645161</v>
      </c>
      <c r="E131" s="37">
        <f>'HIST - cubic meters per day'!E131*6.2898</f>
        <v>23.272259999999999</v>
      </c>
      <c r="F131" s="37">
        <f>'HIST - cubic meters per day'!F131*6.2898</f>
        <v>34722.9423483871</v>
      </c>
      <c r="G131" s="37">
        <f>'HIST - cubic meters per day'!G131*6.2898</f>
        <v>15222.776856774191</v>
      </c>
      <c r="H131" s="37">
        <f>'HIST - cubic meters per day'!H131*6.2898</f>
        <v>143885.72856580646</v>
      </c>
      <c r="I131" s="37">
        <f>'HIST - cubic meters per day'!I131*6.2898</f>
        <v>286295.24107161292</v>
      </c>
      <c r="J131" s="37">
        <f>'HIST - cubic meters per day'!J131*6.2898</f>
        <v>322361.01514064515</v>
      </c>
      <c r="K131" s="37">
        <f>'HIST - cubic meters per day'!K131*6.2898</f>
        <v>139724.70123096774</v>
      </c>
      <c r="L131" s="37">
        <f>'HIST - cubic meters per day'!L131*6.2898</f>
        <v>792002.85085935472</v>
      </c>
      <c r="M131" s="37">
        <f>'HIST - cubic meters per day'!M131*6.2898</f>
        <v>667850.80168258061</v>
      </c>
      <c r="N131" s="37">
        <f>'HIST - cubic meters per day'!N131*6.2898</f>
        <v>20596.19357612903</v>
      </c>
      <c r="O131" s="37">
        <f>'HIST - cubic meters per day'!O131*6.2898</f>
        <v>6847.0357006451613</v>
      </c>
      <c r="P131" s="37">
        <f>'HIST - cubic meters per day'!P131*6.2898</f>
        <v>119519.12452451611</v>
      </c>
      <c r="Q131" s="37">
        <f>'HIST - cubic meters per day'!Q131*6.2898</f>
        <v>5061.8890122580642</v>
      </c>
      <c r="R131" s="37">
        <f>'HIST - cubic meters per day'!R131*6.2898</f>
        <v>628.98</v>
      </c>
      <c r="S131" s="46">
        <f>'HIST - cubic meters per day'!S131*6.2898</f>
        <v>2793948.76591529</v>
      </c>
      <c r="U131" s="45">
        <f>'HIST - cubic meters per day'!U131*6.2898</f>
        <v>887942.83401290316</v>
      </c>
      <c r="V131" s="45">
        <f>'HIST - cubic meters per day'!V131*6.2898</f>
        <v>755492.63140645158</v>
      </c>
    </row>
    <row r="132" spans="1:22" ht="12">
      <c r="A132" s="44">
        <v>40483</v>
      </c>
      <c r="B132" s="37">
        <f>'HIST - cubic meters per day'!B132*6.2898</f>
        <v>248195.29833999998</v>
      </c>
      <c r="C132" s="37">
        <f>'HIST - cubic meters per day'!C132*6.2898</f>
        <v>0</v>
      </c>
      <c r="D132" s="37">
        <f>'HIST - cubic meters per day'!D132*6.2898</f>
        <v>1435.8126910599999</v>
      </c>
      <c r="E132" s="37">
        <f>'HIST - cubic meters per day'!E132*6.2898</f>
        <v>22.580382</v>
      </c>
      <c r="F132" s="37">
        <f>'HIST - cubic meters per day'!F132*6.2898</f>
        <v>37700.495117999999</v>
      </c>
      <c r="G132" s="37">
        <f>'HIST - cubic meters per day'!G132*6.2898</f>
        <v>15591.533627999999</v>
      </c>
      <c r="H132" s="37">
        <f>'HIST - cubic meters per day'!H132*6.2898</f>
        <v>145259.80706599998</v>
      </c>
      <c r="I132" s="37">
        <f>'HIST - cubic meters per day'!I132*6.2898</f>
        <v>285728.02352599998</v>
      </c>
      <c r="J132" s="37">
        <f>'HIST - cubic meters per day'!J132*6.2898</f>
        <v>332767.19436399994</v>
      </c>
      <c r="K132" s="37">
        <f>'HIST - cubic meters per day'!K132*6.2898</f>
        <v>138688.706244</v>
      </c>
      <c r="L132" s="37">
        <f>'HIST - cubic meters per day'!L132*6.2898</f>
        <v>904643.42102200002</v>
      </c>
      <c r="M132" s="37">
        <f>'HIST - cubic meters per day'!M132*6.2898</f>
        <v>722281.06915799994</v>
      </c>
      <c r="N132" s="37">
        <f>'HIST - cubic meters per day'!N132*6.2898</f>
        <v>20475.458498</v>
      </c>
      <c r="O132" s="37">
        <f>'HIST - cubic meters per day'!O132*6.2898</f>
        <v>7126.2805019999996</v>
      </c>
      <c r="P132" s="37">
        <f>'HIST - cubic meters per day'!P132*6.2898</f>
        <v>120298.44224199999</v>
      </c>
      <c r="Q132" s="37">
        <f>'HIST - cubic meters per day'!Q132*6.2898</f>
        <v>4860.7155079999993</v>
      </c>
      <c r="R132" s="37">
        <f>'HIST - cubic meters per day'!R132*6.2898</f>
        <v>628.98</v>
      </c>
      <c r="S132" s="46">
        <f>'HIST - cubic meters per day'!S132*6.2898</f>
        <v>2985703.8182890597</v>
      </c>
      <c r="U132" s="45">
        <f>'HIST - cubic meters per day'!U132*6.2898</f>
        <v>985028.80519999994</v>
      </c>
      <c r="V132" s="45">
        <f>'HIST - cubic meters per day'!V132*6.2898</f>
        <v>816318.96742</v>
      </c>
    </row>
    <row r="133" spans="1:22" ht="12">
      <c r="A133" s="44">
        <v>40513</v>
      </c>
      <c r="B133" s="37">
        <f>'HIST - cubic meters per day'!B133*6.2898</f>
        <v>235140.11506451608</v>
      </c>
      <c r="C133" s="37">
        <f>'HIST - cubic meters per day'!C133*6.2898</f>
        <v>0</v>
      </c>
      <c r="D133" s="37">
        <f>'HIST - cubic meters per day'!D133*6.2898</f>
        <v>1351.2298210258064</v>
      </c>
      <c r="E133" s="37">
        <f>'HIST - cubic meters per day'!E133*6.2898</f>
        <v>96.57886451612903</v>
      </c>
      <c r="F133" s="37">
        <f>'HIST - cubic meters per day'!F133*6.2898</f>
        <v>38538.558214838711</v>
      </c>
      <c r="G133" s="37">
        <f>'HIST - cubic meters per day'!G133*6.2898</f>
        <v>15129.748685806451</v>
      </c>
      <c r="H133" s="37">
        <f>'HIST - cubic meters per day'!H133*6.2898</f>
        <v>150553.32235935485</v>
      </c>
      <c r="I133" s="37">
        <f>'HIST - cubic meters per day'!I133*6.2898</f>
        <v>278223.27696580644</v>
      </c>
      <c r="J133" s="37">
        <f>'HIST - cubic meters per day'!J133*6.2898</f>
        <v>339317.52464322583</v>
      </c>
      <c r="K133" s="37">
        <f>'HIST - cubic meters per day'!K133*6.2898</f>
        <v>137476.90931806451</v>
      </c>
      <c r="L133" s="37">
        <f>'HIST - cubic meters per day'!L133*6.2898</f>
        <v>953352.3714425806</v>
      </c>
      <c r="M133" s="37">
        <f>'HIST - cubic meters per day'!M133*6.2898</f>
        <v>714241.74911419349</v>
      </c>
      <c r="N133" s="37">
        <f>'HIST - cubic meters per day'!N133*6.2898</f>
        <v>20165.220538064514</v>
      </c>
      <c r="O133" s="37">
        <f>'HIST - cubic meters per day'!O133*6.2898</f>
        <v>7703.9093574193539</v>
      </c>
      <c r="P133" s="37">
        <f>'HIST - cubic meters per day'!P133*6.2898</f>
        <v>121606.74972387095</v>
      </c>
      <c r="Q133" s="37">
        <f>'HIST - cubic meters per day'!Q133*6.2898</f>
        <v>5351.8082129032255</v>
      </c>
      <c r="R133" s="37">
        <f>'HIST - cubic meters per day'!R133*6.2898</f>
        <v>628.98</v>
      </c>
      <c r="S133" s="46">
        <f>'HIST - cubic meters per day'!S133*6.2898</f>
        <v>3018878.0523261866</v>
      </c>
      <c r="U133" s="45">
        <f>'HIST - cubic meters per day'!U133*6.2898</f>
        <v>953807.38774838718</v>
      </c>
      <c r="V133" s="45">
        <f>'HIST - cubic meters per day'!V133*6.2898</f>
        <v>824393.43391935481</v>
      </c>
    </row>
    <row r="134" spans="1:22" ht="12">
      <c r="A134" s="44">
        <v>40544</v>
      </c>
      <c r="B134" s="37">
        <f>'HIST - cubic meters per day'!B134*6.2898</f>
        <v>261525.6231677419</v>
      </c>
      <c r="C134" s="37">
        <f>'HIST - cubic meters per day'!C134*6.2898</f>
        <v>0</v>
      </c>
      <c r="D134" s="37">
        <f>'HIST - cubic meters per day'!D134*6.2898</f>
        <v>1266.1894931612903</v>
      </c>
      <c r="E134" s="37">
        <f>'HIST - cubic meters per day'!E134*6.2898</f>
        <v>72.900810967741933</v>
      </c>
      <c r="F134" s="37">
        <f>'HIST - cubic meters per day'!F134*6.2898</f>
        <v>41084.202592258065</v>
      </c>
      <c r="G134" s="37">
        <f>'HIST - cubic meters per day'!G134*6.2898</f>
        <v>14420.441852903226</v>
      </c>
      <c r="H134" s="37">
        <f>'HIST - cubic meters per day'!H134*6.2898</f>
        <v>150523.33421612901</v>
      </c>
      <c r="I134" s="37">
        <f>'HIST - cubic meters per day'!I134*6.2898</f>
        <v>280339.42945161287</v>
      </c>
      <c r="J134" s="37">
        <f>'HIST - cubic meters per day'!J134*6.2898</f>
        <v>329356.89591483871</v>
      </c>
      <c r="K134" s="37">
        <f>'HIST - cubic meters per day'!K134*6.2898</f>
        <v>141257.13998709677</v>
      </c>
      <c r="L134" s="37">
        <f>'HIST - cubic meters per day'!L134*6.2898</f>
        <v>827195.68184709677</v>
      </c>
      <c r="M134" s="37">
        <f>'HIST - cubic meters per day'!M134*6.2898</f>
        <v>744148.75391999993</v>
      </c>
      <c r="N134" s="37">
        <f>'HIST - cubic meters per day'!N134*6.2898</f>
        <v>20311.590270967743</v>
      </c>
      <c r="O134" s="37">
        <f>'HIST - cubic meters per day'!O134*6.2898</f>
        <v>15798.63848129032</v>
      </c>
      <c r="P134" s="37">
        <f>'HIST - cubic meters per day'!P134*6.2898</f>
        <v>119724.96330193547</v>
      </c>
      <c r="Q134" s="37">
        <f>'HIST - cubic meters per day'!Q134*6.2898</f>
        <v>5229.7860929032249</v>
      </c>
      <c r="R134" s="37">
        <f>'HIST - cubic meters per day'!R134*6.2898</f>
        <v>628.98</v>
      </c>
      <c r="S134" s="46">
        <f>'HIST - cubic meters per day'!S134*6.2898</f>
        <v>2952884.5514009031</v>
      </c>
      <c r="U134" s="45">
        <f>'HIST - cubic meters per day'!U134*6.2898</f>
        <v>858779.66907096759</v>
      </c>
      <c r="V134" s="45">
        <f>'HIST - cubic meters per day'!V134*6.2898</f>
        <v>841818.91902580648</v>
      </c>
    </row>
    <row r="135" spans="1:22" ht="12">
      <c r="A135" s="44">
        <v>40575</v>
      </c>
      <c r="B135" s="37">
        <f>'HIST - cubic meters per day'!B135*6.2898</f>
        <v>257982.88607142854</v>
      </c>
      <c r="C135" s="37">
        <f>'HIST - cubic meters per day'!C135*6.2898</f>
        <v>0</v>
      </c>
      <c r="D135" s="37">
        <f>'HIST - cubic meters per day'!D135*6.2898</f>
        <v>1372.5102868714284</v>
      </c>
      <c r="E135" s="37">
        <f>'HIST - cubic meters per day'!E135*6.2898</f>
        <v>130.53581357142858</v>
      </c>
      <c r="F135" s="37">
        <f>'HIST - cubic meters per day'!F135*6.2898</f>
        <v>38099.564957142858</v>
      </c>
      <c r="G135" s="37">
        <f>'HIST - cubic meters per day'!G135*6.2898</f>
        <v>14510.523672857142</v>
      </c>
      <c r="H135" s="37">
        <f>'HIST - cubic meters per day'!H135*6.2898</f>
        <v>136760.33878064516</v>
      </c>
      <c r="I135" s="37">
        <f>'HIST - cubic meters per day'!I135*6.2898</f>
        <v>256351.97861225804</v>
      </c>
      <c r="J135" s="37">
        <f>'HIST - cubic meters per day'!J135*6.2898</f>
        <v>339190.24677214283</v>
      </c>
      <c r="K135" s="37">
        <f>'HIST - cubic meters per day'!K135*6.2898</f>
        <v>140253.84659785713</v>
      </c>
      <c r="L135" s="37">
        <f>'HIST - cubic meters per day'!L135*6.2898</f>
        <v>855319.64356928552</v>
      </c>
      <c r="M135" s="37">
        <f>'HIST - cubic meters per day'!M135*6.2898</f>
        <v>750479.10066642857</v>
      </c>
      <c r="N135" s="37">
        <f>'HIST - cubic meters per day'!N135*6.2898</f>
        <v>20382.007045714287</v>
      </c>
      <c r="O135" s="37">
        <f>'HIST - cubic meters per day'!O135*6.2898</f>
        <v>15774.728545714283</v>
      </c>
      <c r="P135" s="37">
        <f>'HIST - cubic meters per day'!P135*6.2898</f>
        <v>118261.26887142856</v>
      </c>
      <c r="Q135" s="37">
        <f>'HIST - cubic meters per day'!Q135*6.2898</f>
        <v>4686.5733579310336</v>
      </c>
      <c r="R135" s="37">
        <f>'HIST - cubic meters per day'!R135*6.2898</f>
        <v>628.98</v>
      </c>
      <c r="S135" s="46">
        <f>'HIST - cubic meters per day'!S135*6.2898</f>
        <v>2950184.7336212764</v>
      </c>
      <c r="U135" s="45">
        <f>'HIST - cubic meters per day'!U135*6.2898</f>
        <v>934855.44499285717</v>
      </c>
      <c r="V135" s="45">
        <f>'HIST - cubic meters per day'!V135*6.2898</f>
        <v>829025.57270892849</v>
      </c>
    </row>
    <row r="136" spans="1:22" ht="12">
      <c r="A136" s="44">
        <v>40603</v>
      </c>
      <c r="B136" s="37">
        <f>'HIST - cubic meters per day'!B136*6.2898</f>
        <v>263444.01216774189</v>
      </c>
      <c r="C136" s="37">
        <f>'HIST - cubic meters per day'!C136*6.2898</f>
        <v>0</v>
      </c>
      <c r="D136" s="37">
        <f>'HIST - cubic meters per day'!D136*6.2898</f>
        <v>1487.234572219355</v>
      </c>
      <c r="E136" s="37">
        <f>'HIST - cubic meters per day'!E136*6.2898</f>
        <v>59.955996774193551</v>
      </c>
      <c r="F136" s="37">
        <f>'HIST - cubic meters per day'!F136*6.2898</f>
        <v>40407.136056774194</v>
      </c>
      <c r="G136" s="37">
        <f>'HIST - cubic meters per day'!G136*6.2898</f>
        <v>14206.690101290324</v>
      </c>
      <c r="H136" s="37">
        <f>'HIST - cubic meters per day'!H136*6.2898</f>
        <v>152524.95147290322</v>
      </c>
      <c r="I136" s="37">
        <f>'HIST - cubic meters per day'!I136*6.2898</f>
        <v>287425.5181316128</v>
      </c>
      <c r="J136" s="37">
        <f>'HIST - cubic meters per day'!J136*6.2898</f>
        <v>343797.42454838706</v>
      </c>
      <c r="K136" s="37">
        <f>'HIST - cubic meters per day'!K136*6.2898</f>
        <v>142223.05037032257</v>
      </c>
      <c r="L136" s="37">
        <f>'HIST - cubic meters per day'!L136*6.2898</f>
        <v>833656.32093096769</v>
      </c>
      <c r="M136" s="37">
        <f>'HIST - cubic meters per day'!M136*6.2898</f>
        <v>730063.17290322576</v>
      </c>
      <c r="N136" s="37">
        <f>'HIST - cubic meters per day'!N136*6.2898</f>
        <v>22162.800149032257</v>
      </c>
      <c r="O136" s="37">
        <f>'HIST - cubic meters per day'!O136*6.2898</f>
        <v>16768.606799999998</v>
      </c>
      <c r="P136" s="37">
        <f>'HIST - cubic meters per day'!P136*6.2898</f>
        <v>119530.28384709675</v>
      </c>
      <c r="Q136" s="37">
        <f>'HIST - cubic meters per day'!Q136*6.2898</f>
        <v>5164.3721729032259</v>
      </c>
      <c r="R136" s="37">
        <f>'HIST - cubic meters per day'!R136*6.2898</f>
        <v>628.98</v>
      </c>
      <c r="S136" s="46">
        <f>'HIST - cubic meters per day'!S136*6.2898</f>
        <v>2973550.5102212518</v>
      </c>
      <c r="U136" s="45">
        <f>'HIST - cubic meters per day'!U136*6.2898</f>
        <v>851891.32358709665</v>
      </c>
      <c r="V136" s="45">
        <f>'HIST - cubic meters per day'!V136*6.2898</f>
        <v>825090.38433870964</v>
      </c>
    </row>
    <row r="137" spans="1:22" ht="12">
      <c r="A137" s="44">
        <v>40634</v>
      </c>
      <c r="B137" s="37">
        <f>'HIST - cubic meters per day'!B137*6.2898</f>
        <v>287235.45795999997</v>
      </c>
      <c r="C137" s="37">
        <f>'HIST - cubic meters per day'!C137*6.2898</f>
        <v>0</v>
      </c>
      <c r="D137" s="37">
        <f>'HIST - cubic meters per day'!D137*6.2898</f>
        <v>1436.9895126399999</v>
      </c>
      <c r="E137" s="37">
        <f>'HIST - cubic meters per day'!E137*6.2898</f>
        <v>109.19092799999999</v>
      </c>
      <c r="F137" s="37">
        <f>'HIST - cubic meters per day'!F137*6.2898</f>
        <v>41968.648567999997</v>
      </c>
      <c r="G137" s="37">
        <f>'HIST - cubic meters per day'!G137*6.2898</f>
        <v>15094.241074</v>
      </c>
      <c r="H137" s="37">
        <f>'HIST - cubic meters per day'!H137*6.2898</f>
        <v>127324.76632451611</v>
      </c>
      <c r="I137" s="37">
        <f>'HIST - cubic meters per day'!I137*6.2898</f>
        <v>265101.69910258066</v>
      </c>
      <c r="J137" s="37">
        <f>'HIST - cubic meters per day'!J137*6.2898</f>
        <v>350736.58688199997</v>
      </c>
      <c r="K137" s="37">
        <f>'HIST - cubic meters per day'!K137*6.2898</f>
        <v>138928.78790999998</v>
      </c>
      <c r="L137" s="37">
        <f>'HIST - cubic meters per day'!L137*6.2898</f>
        <v>822330.84212399984</v>
      </c>
      <c r="M137" s="37">
        <f>'HIST - cubic meters per day'!M137*6.2898</f>
        <v>738624.73706999992</v>
      </c>
      <c r="N137" s="37">
        <f>'HIST - cubic meters per day'!N137*6.2898</f>
        <v>23377.739945999998</v>
      </c>
      <c r="O137" s="37">
        <f>'HIST - cubic meters per day'!O137*6.2898</f>
        <v>17017.997370000001</v>
      </c>
      <c r="P137" s="37">
        <f>'HIST - cubic meters per day'!P137*6.2898</f>
        <v>123181.39303799999</v>
      </c>
      <c r="Q137" s="37">
        <f>'HIST - cubic meters per day'!Q137*6.2898</f>
        <v>4293.333615999999</v>
      </c>
      <c r="R137" s="37">
        <f>'HIST - cubic meters per day'!R137*6.2898</f>
        <v>628.98</v>
      </c>
      <c r="S137" s="46">
        <f>'HIST - cubic meters per day'!S137*6.2898</f>
        <v>2957391.3914257367</v>
      </c>
      <c r="U137" s="45">
        <f>'HIST - cubic meters per day'!U137*6.2898</f>
        <v>911259.72453999997</v>
      </c>
      <c r="V137" s="45">
        <f>'HIST - cubic meters per day'!V137*6.2898</f>
        <v>832007.14382499992</v>
      </c>
    </row>
    <row r="138" spans="1:22" ht="12">
      <c r="A138" s="44">
        <v>40664</v>
      </c>
      <c r="B138" s="37">
        <f>'HIST - cubic meters per day'!B138*6.2898</f>
        <v>288608.48748387099</v>
      </c>
      <c r="C138" s="37">
        <f>'HIST - cubic meters per day'!C138*6.2898</f>
        <v>0</v>
      </c>
      <c r="D138" s="37">
        <f>'HIST - cubic meters per day'!D138*6.2898</f>
        <v>1476.0722061870965</v>
      </c>
      <c r="E138" s="37">
        <f>'HIST - cubic meters per day'!E138*6.2898</f>
        <v>103.27445806451611</v>
      </c>
      <c r="F138" s="37">
        <f>'HIST - cubic meters per day'!F138*6.2898</f>
        <v>36972.073380000002</v>
      </c>
      <c r="G138" s="37">
        <f>'HIST - cubic meters per day'!G138*6.2898</f>
        <v>6611.0261729032254</v>
      </c>
      <c r="H138" s="37">
        <f>'HIST - cubic meters per day'!H138*6.2898</f>
        <v>122237.9615883871</v>
      </c>
      <c r="I138" s="37">
        <f>'HIST - cubic meters per day'!I138*6.2898</f>
        <v>277844.97593032254</v>
      </c>
      <c r="J138" s="37">
        <f>'HIST - cubic meters per day'!J138*6.2898</f>
        <v>314327.0130212903</v>
      </c>
      <c r="K138" s="37">
        <f>'HIST - cubic meters per day'!K138*6.2898</f>
        <v>140156.62788387094</v>
      </c>
      <c r="L138" s="37">
        <f>'HIST - cubic meters per day'!L138*6.2898</f>
        <v>615226.5001335484</v>
      </c>
      <c r="M138" s="37">
        <f>'HIST - cubic meters per day'!M138*6.2898</f>
        <v>723058.8313335483</v>
      </c>
      <c r="N138" s="37">
        <f>'HIST - cubic meters per day'!N138*6.2898</f>
        <v>15885.275403870966</v>
      </c>
      <c r="O138" s="37">
        <f>'HIST - cubic meters per day'!O138*6.2898</f>
        <v>15984.573085161284</v>
      </c>
      <c r="P138" s="37">
        <f>'HIST - cubic meters per day'!P138*6.2898</f>
        <v>115644.56714516127</v>
      </c>
      <c r="Q138" s="37">
        <f>'HIST - cubic meters per day'!Q138*6.2898</f>
        <v>4064.3470219354831</v>
      </c>
      <c r="R138" s="37">
        <f>'HIST - cubic meters per day'!R138*6.2898</f>
        <v>628.98</v>
      </c>
      <c r="S138" s="46">
        <f>'HIST - cubic meters per day'!S138*6.2898</f>
        <v>2678830.5862481222</v>
      </c>
      <c r="U138" s="45">
        <f>'HIST - cubic meters per day'!U138*6.2898</f>
        <v>640727.52032903221</v>
      </c>
      <c r="V138" s="45">
        <f>'HIST - cubic meters per day'!V138*6.2898</f>
        <v>798293.50302580639</v>
      </c>
    </row>
    <row r="139" spans="1:22" ht="12">
      <c r="A139" s="44">
        <v>40695</v>
      </c>
      <c r="B139" s="37">
        <f>'HIST - cubic meters per day'!B139*6.2898</f>
        <v>224755.10068</v>
      </c>
      <c r="C139" s="37">
        <f>'HIST - cubic meters per day'!C139*6.2898</f>
        <v>0</v>
      </c>
      <c r="D139" s="37">
        <f>'HIST - cubic meters per day'!D139*6.2898</f>
        <v>1429.5633554399999</v>
      </c>
      <c r="E139" s="37">
        <f>'HIST - cubic meters per day'!E139*6.2898</f>
        <v>74.995381999999992</v>
      </c>
      <c r="F139" s="37">
        <f>'HIST - cubic meters per day'!F139*6.2898</f>
        <v>33795.535686000003</v>
      </c>
      <c r="G139" s="37">
        <f>'HIST - cubic meters per day'!G139*6.2898</f>
        <v>4339.3959179999993</v>
      </c>
      <c r="H139" s="37">
        <f>'HIST - cubic meters per day'!H139*6.2898</f>
        <v>118794.907484</v>
      </c>
      <c r="I139" s="37">
        <f>'HIST - cubic meters per day'!I139*6.2898</f>
        <v>273766.06091999996</v>
      </c>
      <c r="J139" s="37">
        <f>'HIST - cubic meters per day'!J139*6.2898</f>
        <v>319054.42399599997</v>
      </c>
      <c r="K139" s="37">
        <f>'HIST - cubic meters per day'!K139*6.2898</f>
        <v>134345.72514</v>
      </c>
      <c r="L139" s="37">
        <f>'HIST - cubic meters per day'!L139*6.2898</f>
        <v>775019.44874200004</v>
      </c>
      <c r="M139" s="37">
        <f>'HIST - cubic meters per day'!M139*6.2898</f>
        <v>744598.93587200006</v>
      </c>
      <c r="N139" s="37">
        <f>'HIST - cubic meters per day'!N139*6.2898</f>
        <v>22769.453387999998</v>
      </c>
      <c r="O139" s="37">
        <f>'HIST - cubic meters per day'!O139*6.2898</f>
        <v>14212.180487999998</v>
      </c>
      <c r="P139" s="37">
        <f>'HIST - cubic meters per day'!P139*6.2898</f>
        <v>115960.28331799999</v>
      </c>
      <c r="Q139" s="37">
        <f>'HIST - cubic meters per day'!Q139*6.2898</f>
        <v>4240.3525340000006</v>
      </c>
      <c r="R139" s="37">
        <f>'HIST - cubic meters per day'!R139*6.2898</f>
        <v>628.98</v>
      </c>
      <c r="S139" s="46">
        <f>'HIST - cubic meters per day'!S139*6.2898</f>
        <v>2787785.3429034399</v>
      </c>
      <c r="U139" s="45">
        <f>'HIST - cubic meters per day'!U139*6.2898</f>
        <v>793863.5427799999</v>
      </c>
      <c r="V139" s="45">
        <f>'HIST - cubic meters per day'!V139*6.2898</f>
        <v>837357.50977999985</v>
      </c>
    </row>
    <row r="140" spans="1:22" ht="12">
      <c r="A140" s="44">
        <v>40725</v>
      </c>
      <c r="B140" s="37">
        <f>'HIST - cubic meters per day'!B140*6.2898</f>
        <v>270254.85108387098</v>
      </c>
      <c r="C140" s="37">
        <f>'HIST - cubic meters per day'!C140*6.2898</f>
        <v>0</v>
      </c>
      <c r="D140" s="37">
        <f>'HIST - cubic meters per day'!D140*6.2898</f>
        <v>1362.674822264516</v>
      </c>
      <c r="E140" s="37">
        <f>'HIST - cubic meters per day'!E140*6.2898</f>
        <v>65.08928516129032</v>
      </c>
      <c r="F140" s="37">
        <f>'HIST - cubic meters per day'!F140*6.2898</f>
        <v>35681.406419999992</v>
      </c>
      <c r="G140" s="37">
        <f>'HIST - cubic meters per day'!G140*6.2898</f>
        <v>4432.381480645161</v>
      </c>
      <c r="H140" s="37">
        <f>'HIST - cubic meters per day'!H140*6.2898</f>
        <v>130754.81745096773</v>
      </c>
      <c r="I140" s="37">
        <f>'HIST - cubic meters per day'!I140*6.2898</f>
        <v>281354.89331399999</v>
      </c>
      <c r="J140" s="37">
        <f>'HIST - cubic meters per day'!J140*6.2898</f>
        <v>328520.7785980645</v>
      </c>
      <c r="K140" s="37">
        <f>'HIST - cubic meters per day'!K140*6.2898</f>
        <v>134837.0599683871</v>
      </c>
      <c r="L140" s="37">
        <f>'HIST - cubic meters per day'!L140*6.2898</f>
        <v>897541.5760548386</v>
      </c>
      <c r="M140" s="37">
        <f>'HIST - cubic meters per day'!M140*6.2898</f>
        <v>793355.56365290307</v>
      </c>
      <c r="N140" s="37">
        <f>'HIST - cubic meters per day'!N140*6.2898</f>
        <v>14767.760550967741</v>
      </c>
      <c r="O140" s="37">
        <f>'HIST - cubic meters per day'!O140*6.2898</f>
        <v>15791.882018709679</v>
      </c>
      <c r="P140" s="37">
        <f>'HIST - cubic meters per day'!P140*6.2898</f>
        <v>122324.86227677418</v>
      </c>
      <c r="Q140" s="37">
        <f>'HIST - cubic meters per day'!Q140*6.2898</f>
        <v>5099.7901296774198</v>
      </c>
      <c r="R140" s="37">
        <f>'HIST - cubic meters per day'!R140*6.2898</f>
        <v>628.98</v>
      </c>
      <c r="S140" s="46">
        <f>'HIST - cubic meters per day'!S140*6.2898</f>
        <v>3036774.3671072316</v>
      </c>
      <c r="U140" s="45">
        <f>'HIST - cubic meters per day'!U140*6.2898</f>
        <v>910433.3327419355</v>
      </c>
      <c r="V140" s="45">
        <f>'HIST - cubic meters per day'!V140*6.2898</f>
        <v>889101.88183548383</v>
      </c>
    </row>
    <row r="141" spans="1:22" ht="12">
      <c r="A141" s="44">
        <v>40756</v>
      </c>
      <c r="B141" s="37">
        <f>'HIST - cubic meters per day'!B141*6.2898</f>
        <v>290453.42785161291</v>
      </c>
      <c r="C141" s="37">
        <f>'HIST - cubic meters per day'!C141*6.2898</f>
        <v>0</v>
      </c>
      <c r="D141" s="37">
        <f>'HIST - cubic meters per day'!D141*6.2898</f>
        <v>1336.646615380645</v>
      </c>
      <c r="E141" s="37">
        <f>'HIST - cubic meters per day'!E141*6.2898</f>
        <v>94.691924516129021</v>
      </c>
      <c r="F141" s="37">
        <f>'HIST - cubic meters per day'!F141*6.2898</f>
        <v>38985.194883870965</v>
      </c>
      <c r="G141" s="37">
        <f>'HIST - cubic meters per day'!G141*6.2898</f>
        <v>5313.9273851612897</v>
      </c>
      <c r="H141" s="37">
        <f>'HIST - cubic meters per day'!H141*6.2898</f>
        <v>140780.45430580643</v>
      </c>
      <c r="I141" s="37">
        <f>'HIST - cubic meters per day'!I141*6.2898</f>
        <v>291804.47689161293</v>
      </c>
      <c r="J141" s="37">
        <f>'HIST - cubic meters per day'!J141*6.2898</f>
        <v>343093.37274193543</v>
      </c>
      <c r="K141" s="37">
        <f>'HIST - cubic meters per day'!K141*6.2898</f>
        <v>139065.30700451613</v>
      </c>
      <c r="L141" s="37">
        <f>'HIST - cubic meters per day'!L141*6.2898</f>
        <v>987883.10967677401</v>
      </c>
      <c r="M141" s="37">
        <f>'HIST - cubic meters per day'!M141*6.2898</f>
        <v>792319.674172258</v>
      </c>
      <c r="N141" s="37">
        <f>'HIST - cubic meters per day'!N141*6.2898</f>
        <v>17938.712496774191</v>
      </c>
      <c r="O141" s="37">
        <f>'HIST - cubic meters per day'!O141*6.2898</f>
        <v>16499.930891612901</v>
      </c>
      <c r="P141" s="37">
        <f>'HIST - cubic meters per day'!P141*6.2898</f>
        <v>117457.42953290323</v>
      </c>
      <c r="Q141" s="37">
        <f>'HIST - cubic meters per day'!Q141*6.2898</f>
        <v>4606.5683612903222</v>
      </c>
      <c r="R141" s="37">
        <f>'HIST - cubic meters per day'!R141*6.2898</f>
        <v>628.98</v>
      </c>
      <c r="S141" s="46">
        <f>'HIST - cubic meters per day'!S141*6.2898</f>
        <v>3188261.9047360257</v>
      </c>
      <c r="U141" s="45">
        <f>'HIST - cubic meters per day'!U141*6.2898</f>
        <v>1008789.2686548386</v>
      </c>
      <c r="V141" s="45">
        <f>'HIST - cubic meters per day'!V141*6.2898</f>
        <v>881058.54646451597</v>
      </c>
    </row>
    <row r="142" spans="1:22" ht="12">
      <c r="A142" s="44">
        <v>40787</v>
      </c>
      <c r="B142" s="37">
        <f>'HIST - cubic meters per day'!B142*6.2898</f>
        <v>272129.45495999994</v>
      </c>
      <c r="C142" s="37">
        <f>'HIST - cubic meters per day'!C142*6.2898</f>
        <v>0</v>
      </c>
      <c r="D142" s="37">
        <f>'HIST - cubic meters per day'!D142*6.2898</f>
        <v>1409.30034542</v>
      </c>
      <c r="E142" s="37">
        <f>'HIST - cubic meters per day'!E142*6.2898</f>
        <v>105.689606</v>
      </c>
      <c r="F142" s="37">
        <f>'HIST - cubic meters per day'!F142*6.2898</f>
        <v>40575.919119999999</v>
      </c>
      <c r="G142" s="37">
        <f>'HIST - cubic meters per day'!G142*6.2898</f>
        <v>7584.8488539999998</v>
      </c>
      <c r="H142" s="37">
        <f>'HIST - cubic meters per day'!H142*6.2898</f>
        <v>146439.87837599998</v>
      </c>
      <c r="I142" s="37">
        <f>'HIST - cubic meters per day'!I142*6.2898</f>
        <v>296031.97388599999</v>
      </c>
      <c r="J142" s="37">
        <f>'HIST - cubic meters per day'!J142*6.2898</f>
        <v>358034.36926399992</v>
      </c>
      <c r="K142" s="37">
        <f>'HIST - cubic meters per day'!K142*6.2898</f>
        <v>140865.83665000001</v>
      </c>
      <c r="L142" s="37">
        <f>'HIST - cubic meters per day'!L142*6.2898</f>
        <v>935260.15468599997</v>
      </c>
      <c r="M142" s="37">
        <f>'HIST - cubic meters per day'!M142*6.2898</f>
        <v>750110.26829200005</v>
      </c>
      <c r="N142" s="37">
        <f>'HIST - cubic meters per day'!N142*6.2898</f>
        <v>22684.163699999997</v>
      </c>
      <c r="O142" s="37">
        <f>'HIST - cubic meters per day'!O142*6.2898</f>
        <v>16446.569039999998</v>
      </c>
      <c r="P142" s="37">
        <f>'HIST - cubic meters per day'!P142*6.2898</f>
        <v>117332.04676599998</v>
      </c>
      <c r="Q142" s="37">
        <f>'HIST - cubic meters per day'!Q142*6.2898</f>
        <v>1342.66264</v>
      </c>
      <c r="R142" s="37">
        <f>'HIST - cubic meters per day'!R142*6.2898</f>
        <v>628.98</v>
      </c>
      <c r="S142" s="46">
        <f>'HIST - cubic meters per day'!S142*6.2898</f>
        <v>3106982.1161854197</v>
      </c>
      <c r="U142" s="45">
        <f>'HIST - cubic meters per day'!U142*6.2898</f>
        <v>997646.87780999998</v>
      </c>
      <c r="V142" s="45">
        <f>'HIST - cubic meters per day'!V142*6.2898</f>
        <v>840012.95850999991</v>
      </c>
    </row>
    <row r="143" spans="1:22" ht="12">
      <c r="A143" s="44">
        <v>40817</v>
      </c>
      <c r="B143" s="37">
        <f>'HIST - cubic meters per day'!B143*6.2898</f>
        <v>261124.49624516125</v>
      </c>
      <c r="C143" s="37">
        <f>'HIST - cubic meters per day'!C143*6.2898</f>
        <v>0</v>
      </c>
      <c r="D143" s="37">
        <f>'HIST - cubic meters per day'!D143*6.2898</f>
        <v>1248.6267483870968</v>
      </c>
      <c r="E143" s="37">
        <f>'HIST - cubic meters per day'!E143*6.2898</f>
        <v>96.619443870967743</v>
      </c>
      <c r="F143" s="37">
        <f>'HIST - cubic meters per day'!F143*6.2898</f>
        <v>43267.534199999995</v>
      </c>
      <c r="G143" s="37">
        <f>'HIST - cubic meters per day'!G143*6.2898</f>
        <v>13385.566856129031</v>
      </c>
      <c r="H143" s="37">
        <f>'HIST - cubic meters per day'!H143*6.2898</f>
        <v>153076.76982967742</v>
      </c>
      <c r="I143" s="37">
        <f>'HIST - cubic meters per day'!I143*6.2898</f>
        <v>300726.25384645158</v>
      </c>
      <c r="J143" s="37">
        <f>'HIST - cubic meters per day'!J143*6.2898</f>
        <v>373192.48021354835</v>
      </c>
      <c r="K143" s="37">
        <f>'HIST - cubic meters per day'!K143*6.2898</f>
        <v>141764.44279161291</v>
      </c>
      <c r="L143" s="37">
        <f>'HIST - cubic meters per day'!L143*6.2898</f>
        <v>947451.13905483857</v>
      </c>
      <c r="M143" s="37">
        <f>'HIST - cubic meters per day'!M143*6.2898</f>
        <v>777291.82024645153</v>
      </c>
      <c r="N143" s="37">
        <f>'HIST - cubic meters per day'!N143*6.2898</f>
        <v>21935.109389032255</v>
      </c>
      <c r="O143" s="37">
        <f>'HIST - cubic meters per day'!O143*6.2898</f>
        <v>17504.351082580644</v>
      </c>
      <c r="P143" s="37">
        <f>'HIST - cubic meters per day'!P143*6.2898</f>
        <v>115659.0336851613</v>
      </c>
      <c r="Q143" s="37">
        <f>'HIST - cubic meters per day'!Q143*6.2898</f>
        <v>1710.4400961290321</v>
      </c>
      <c r="R143" s="37">
        <f>'HIST - cubic meters per day'!R143*6.2898</f>
        <v>628.98</v>
      </c>
      <c r="S143" s="46">
        <f>'HIST - cubic meters per day'!S143*6.2898</f>
        <v>3170063.663729032</v>
      </c>
      <c r="U143" s="45">
        <f>'HIST - cubic meters per day'!U143*6.2898</f>
        <v>908801.8397806451</v>
      </c>
      <c r="V143" s="45">
        <f>'HIST - cubic meters per day'!V143*6.2898</f>
        <v>886257.06616451603</v>
      </c>
    </row>
    <row r="144" spans="1:22" ht="12">
      <c r="A144" s="44">
        <v>40848</v>
      </c>
      <c r="B144" s="37">
        <f>'HIST - cubic meters per day'!B144*6.2898</f>
        <v>262654.91956000001</v>
      </c>
      <c r="C144" s="37">
        <f>'HIST - cubic meters per day'!C144*6.2898</f>
        <v>0</v>
      </c>
      <c r="D144" s="37">
        <f>'HIST - cubic meters per day'!D144*6.2898</f>
        <v>1330.50236</v>
      </c>
      <c r="E144" s="37">
        <f>'HIST - cubic meters per day'!E144*6.2898</f>
        <v>84.492980000000003</v>
      </c>
      <c r="F144" s="37">
        <f>'HIST - cubic meters per day'!F144*6.2898</f>
        <v>45953.2788</v>
      </c>
      <c r="G144" s="37">
        <f>'HIST - cubic meters per day'!G144*6.2898</f>
        <v>13243.530321999997</v>
      </c>
      <c r="H144" s="37">
        <f>'HIST - cubic meters per day'!H144*6.2898</f>
        <v>160567.35622399999</v>
      </c>
      <c r="I144" s="37">
        <f>'HIST - cubic meters per day'!I144*6.2898</f>
        <v>303912.19174799992</v>
      </c>
      <c r="J144" s="37">
        <f>'HIST - cubic meters per day'!J144*6.2898</f>
        <v>390039.21985600004</v>
      </c>
      <c r="K144" s="37">
        <f>'HIST - cubic meters per day'!K144*6.2898</f>
        <v>141823.58449599997</v>
      </c>
      <c r="L144" s="37">
        <f>'HIST - cubic meters per day'!L144*6.2898</f>
        <v>898602.00522400008</v>
      </c>
      <c r="M144" s="37">
        <f>'HIST - cubic meters per day'!M144*6.2898</f>
        <v>781955.316032</v>
      </c>
      <c r="N144" s="37">
        <f>'HIST - cubic meters per day'!N144*6.2898</f>
        <v>21094.836069999998</v>
      </c>
      <c r="O144" s="37">
        <f>'HIST - cubic meters per day'!O144*6.2898</f>
        <v>17671.339861999997</v>
      </c>
      <c r="P144" s="37">
        <f>'HIST - cubic meters per day'!P144*6.2898</f>
        <v>119742.15136399999</v>
      </c>
      <c r="Q144" s="37">
        <f>'HIST - cubic meters per day'!Q144*6.2898</f>
        <v>1770.89319</v>
      </c>
      <c r="R144" s="37">
        <f>'HIST - cubic meters per day'!R144*6.2898</f>
        <v>628.98</v>
      </c>
      <c r="S144" s="46">
        <f>'HIST - cubic meters per day'!S144*6.2898</f>
        <v>3161074.598088</v>
      </c>
      <c r="U144" s="45">
        <f>'HIST - cubic meters per day'!U144*6.2898</f>
        <v>921520.38010999991</v>
      </c>
      <c r="V144" s="45">
        <f>'HIST - cubic meters per day'!V144*6.2898</f>
        <v>907168.41929999995</v>
      </c>
    </row>
    <row r="145" spans="1:22" ht="12">
      <c r="A145" s="44">
        <v>40878</v>
      </c>
      <c r="B145" s="37">
        <f>'HIST - cubic meters per day'!B145*6.2898</f>
        <v>256307.32103225807</v>
      </c>
      <c r="C145" s="37">
        <f>'HIST - cubic meters per day'!C145*6.2898</f>
        <v>0</v>
      </c>
      <c r="D145" s="37">
        <f>'HIST - cubic meters per day'!D145*6.2898</f>
        <v>1296.7132838709676</v>
      </c>
      <c r="E145" s="37">
        <f>'HIST - cubic meters per day'!E145*6.2898</f>
        <v>73.002259354838714</v>
      </c>
      <c r="F145" s="37">
        <f>'HIST - cubic meters per day'!F145*6.2898</f>
        <v>50966.249399999993</v>
      </c>
      <c r="G145" s="37">
        <f>'HIST - cubic meters per day'!G145*6.2898</f>
        <v>13051.132103225806</v>
      </c>
      <c r="H145" s="37">
        <f>'HIST - cubic meters per day'!H145*6.2898</f>
        <v>168423.59777419353</v>
      </c>
      <c r="I145" s="37">
        <f>'HIST - cubic meters per day'!I145*6.2898</f>
        <v>305621.72692451614</v>
      </c>
      <c r="J145" s="37">
        <f>'HIST - cubic meters per day'!J145*6.2898</f>
        <v>409648.42477935477</v>
      </c>
      <c r="K145" s="37">
        <f>'HIST - cubic meters per day'!K145*6.2898</f>
        <v>143453.94394064514</v>
      </c>
      <c r="L145" s="37">
        <f>'HIST - cubic meters per day'!L145*6.2898</f>
        <v>951404.66385870962</v>
      </c>
      <c r="M145" s="37">
        <f>'HIST - cubic meters per day'!M145*6.2898</f>
        <v>813703.0666529031</v>
      </c>
      <c r="N145" s="37">
        <f>'HIST - cubic meters per day'!N145*6.2898</f>
        <v>21052.528710967741</v>
      </c>
      <c r="O145" s="37">
        <f>'HIST - cubic meters per day'!O145*6.2898</f>
        <v>19498.927821290319</v>
      </c>
      <c r="P145" s="37">
        <f>'HIST - cubic meters per day'!P145*6.2898</f>
        <v>125452.63778903223</v>
      </c>
      <c r="Q145" s="37">
        <f>'HIST - cubic meters per day'!Q145*6.2898</f>
        <v>1873.2647574193547</v>
      </c>
      <c r="R145" s="37">
        <f>'HIST - cubic meters per day'!R145*6.2898</f>
        <v>628.98</v>
      </c>
      <c r="S145" s="46">
        <f>'HIST - cubic meters per day'!S145*6.2898</f>
        <v>3282456.1810877416</v>
      </c>
      <c r="U145" s="45">
        <f>'HIST - cubic meters per day'!U145*6.2898</f>
        <v>977478.03556451597</v>
      </c>
      <c r="V145" s="45">
        <f>'HIST - cubic meters per day'!V145*6.2898</f>
        <v>938768.27305161278</v>
      </c>
    </row>
    <row r="146" spans="1:22" ht="12">
      <c r="A146" s="44">
        <v>40909</v>
      </c>
      <c r="B146" s="37">
        <f>'HIST - cubic meters per day'!B146*6.2898</f>
        <v>255730.48550322579</v>
      </c>
      <c r="C146" s="37">
        <f>'HIST - cubic meters per day'!C146*6.2898</f>
        <v>0</v>
      </c>
      <c r="D146" s="37">
        <f>'HIST - cubic meters per day'!D146*6.2898</f>
        <v>791.29741935483867</v>
      </c>
      <c r="E146" s="37">
        <f>'HIST - cubic meters per day'!E146*6.2898</f>
        <v>101.9353393548387</v>
      </c>
      <c r="F146" s="37">
        <f>'HIST - cubic meters per day'!F146*6.2898</f>
        <v>49841.369394193542</v>
      </c>
      <c r="G146" s="37">
        <f>'HIST - cubic meters per day'!G146*6.2898</f>
        <v>13365.540944516126</v>
      </c>
      <c r="H146" s="37">
        <f>'HIST - cubic meters per day'!H146*6.2898</f>
        <v>165732.80104451612</v>
      </c>
      <c r="I146" s="37">
        <f>'HIST - cubic meters per day'!I146*6.2898</f>
        <v>303113.7807677419</v>
      </c>
      <c r="J146" s="37">
        <f>'HIST - cubic meters per day'!J146*6.2898</f>
        <v>395096.68842387095</v>
      </c>
      <c r="K146" s="37">
        <f>'HIST - cubic meters per day'!K146*6.2898</f>
        <v>146978.13917032257</v>
      </c>
      <c r="L146" s="37">
        <f>'HIST - cubic meters per day'!L146*6.2898</f>
        <v>964079.68621161277</v>
      </c>
      <c r="M146" s="37">
        <f>'HIST - cubic meters per day'!M146*6.2898</f>
        <v>817558.99810838711</v>
      </c>
      <c r="N146" s="37">
        <f>'HIST - cubic meters per day'!N146*6.2898</f>
        <v>20303.352661935482</v>
      </c>
      <c r="O146" s="37">
        <f>'HIST - cubic meters per day'!O146*6.2898</f>
        <v>19045.920193548387</v>
      </c>
      <c r="P146" s="37">
        <f>'HIST - cubic meters per day'!P146*6.2898</f>
        <v>119147.23502709679</v>
      </c>
      <c r="Q146" s="37">
        <f>'HIST - cubic meters per day'!Q146*6.2898</f>
        <v>1670.2259554838711</v>
      </c>
      <c r="R146" s="37">
        <f>'HIST - cubic meters per day'!R146*6.2898</f>
        <v>1426.0338037354838</v>
      </c>
      <c r="S146" s="46">
        <f>'HIST - cubic meters per day'!S146*6.2898</f>
        <v>3273983.4899688964</v>
      </c>
      <c r="U146" s="45">
        <f>'HIST - cubic meters per day'!U146*6.2898</f>
        <v>989725.59499354835</v>
      </c>
      <c r="V146" s="45">
        <f>'HIST - cubic meters per day'!V146*6.2898</f>
        <v>943910.59034516127</v>
      </c>
    </row>
    <row r="147" spans="1:22" ht="12">
      <c r="A147" s="44">
        <v>40940</v>
      </c>
      <c r="B147" s="37">
        <f>'HIST - cubic meters per day'!B147*6.2898</f>
        <v>266338.32765517238</v>
      </c>
      <c r="C147" s="37">
        <f>'HIST - cubic meters per day'!C147*6.2898</f>
        <v>0</v>
      </c>
      <c r="D147" s="37">
        <f>'HIST - cubic meters per day'!D147*6.2898</f>
        <v>1626.6724137931035</v>
      </c>
      <c r="E147" s="37">
        <f>'HIST - cubic meters per day'!E147*6.2898</f>
        <v>84.847233103448261</v>
      </c>
      <c r="F147" s="37">
        <f>'HIST - cubic meters per day'!F147*6.2898</f>
        <v>51208.753723448273</v>
      </c>
      <c r="G147" s="37">
        <f>'HIST - cubic meters per day'!G147*6.2898</f>
        <v>13629.996599999999</v>
      </c>
      <c r="H147" s="37">
        <f>'HIST - cubic meters per day'!H147*6.2898</f>
        <v>176820.18295071425</v>
      </c>
      <c r="I147" s="37">
        <f>'HIST - cubic meters per day'!I147*6.2898</f>
        <v>318002.13446571428</v>
      </c>
      <c r="J147" s="37">
        <f>'HIST - cubic meters per day'!J147*6.2898</f>
        <v>406853.73930413788</v>
      </c>
      <c r="K147" s="37">
        <f>'HIST - cubic meters per day'!K147*6.2898</f>
        <v>153344.42545714285</v>
      </c>
      <c r="L147" s="37">
        <f>'HIST - cubic meters per day'!L147*6.2898</f>
        <v>906887.87253103452</v>
      </c>
      <c r="M147" s="37">
        <f>'HIST - cubic meters per day'!M147*6.2898</f>
        <v>848145.69986142858</v>
      </c>
      <c r="N147" s="37">
        <f>'HIST - cubic meters per day'!N147*6.2898</f>
        <v>20663.836562068966</v>
      </c>
      <c r="O147" s="37">
        <f>'HIST - cubic meters per day'!O147*6.2898</f>
        <v>19440.643973793103</v>
      </c>
      <c r="P147" s="37">
        <f>'HIST - cubic meters per day'!P147*6.2898</f>
        <v>120352.37330068964</v>
      </c>
      <c r="Q147" s="37">
        <f>'HIST - cubic meters per day'!Q147*6.2898</f>
        <v>1717.7893071428568</v>
      </c>
      <c r="R147" s="37">
        <f>'HIST - cubic meters per day'!R147*6.2898</f>
        <v>1438.5919946275862</v>
      </c>
      <c r="S147" s="46">
        <f>'HIST - cubic meters per day'!S147*6.2898</f>
        <v>3306555.8873340124</v>
      </c>
      <c r="U147" s="45">
        <f>'HIST - cubic meters per day'!U147*6.2898</f>
        <v>916907.09015172406</v>
      </c>
      <c r="V147" s="45">
        <f>'HIST - cubic meters per day'!V147*6.2898</f>
        <v>950051.51658620697</v>
      </c>
    </row>
    <row r="148" spans="1:22" ht="12">
      <c r="A148" s="44">
        <v>40969</v>
      </c>
      <c r="B148" s="37">
        <f>'HIST - cubic meters per day'!B148*6.2898</f>
        <v>256123.2936580645</v>
      </c>
      <c r="C148" s="37">
        <f>'HIST - cubic meters per day'!C148*6.2898</f>
        <v>0</v>
      </c>
      <c r="D148" s="37">
        <f>'HIST - cubic meters per day'!D148*6.2898</f>
        <v>1643.463870967742</v>
      </c>
      <c r="E148" s="37">
        <f>'HIST - cubic meters per day'!E148*6.2898</f>
        <v>80.002198064516136</v>
      </c>
      <c r="F148" s="37">
        <f>'HIST - cubic meters per day'!F148*6.2898</f>
        <v>60478.232781290324</v>
      </c>
      <c r="G148" s="37">
        <f>'HIST - cubic meters per day'!G148*6.2898</f>
        <v>14058.433428387098</v>
      </c>
      <c r="H148" s="37">
        <f>'HIST - cubic meters per day'!H148*6.2898</f>
        <v>170617.11479999998</v>
      </c>
      <c r="I148" s="37">
        <f>'HIST - cubic meters per day'!I148*6.2898</f>
        <v>309149.73661354836</v>
      </c>
      <c r="J148" s="37">
        <f>'HIST - cubic meters per day'!J148*6.2898</f>
        <v>424490.97308129026</v>
      </c>
      <c r="K148" s="37">
        <f>'HIST - cubic meters per day'!K148*6.2898</f>
        <v>148577.6556</v>
      </c>
      <c r="L148" s="37">
        <f>'HIST - cubic meters per day'!L148*6.2898</f>
        <v>744617.34401999996</v>
      </c>
      <c r="M148" s="37">
        <f>'HIST - cubic meters per day'!M148*6.2898</f>
        <v>868389.91535999998</v>
      </c>
      <c r="N148" s="37">
        <f>'HIST - cubic meters per day'!N148*6.2898</f>
        <v>21570.138671612898</v>
      </c>
      <c r="O148" s="37">
        <f>'HIST - cubic meters per day'!O148*6.2898</f>
        <v>18797.960045806449</v>
      </c>
      <c r="P148" s="37">
        <f>'HIST - cubic meters per day'!P148*6.2898</f>
        <v>122372.48214967742</v>
      </c>
      <c r="Q148" s="37">
        <f>'HIST - cubic meters per day'!Q148*6.2898</f>
        <v>1619.5829206451613</v>
      </c>
      <c r="R148" s="37">
        <f>'HIST - cubic meters per day'!R148*6.2898</f>
        <v>1441.5304506580646</v>
      </c>
      <c r="S148" s="46">
        <f>'HIST - cubic meters per day'!S148*6.2898</f>
        <v>3164027.8596500126</v>
      </c>
      <c r="U148" s="45">
        <f>'HIST - cubic meters per day'!U148*6.2898</f>
        <v>762053.400048387</v>
      </c>
      <c r="V148" s="45">
        <f>'HIST - cubic meters per day'!V148*6.2898</f>
        <v>975546.15392903227</v>
      </c>
    </row>
    <row r="149" spans="1:22" ht="12">
      <c r="A149" s="44">
        <v>41000</v>
      </c>
      <c r="B149" s="37">
        <f>'HIST - cubic meters per day'!B149*6.2898</f>
        <v>256267.62766</v>
      </c>
      <c r="C149" s="37">
        <f>'HIST - cubic meters per day'!C149*6.2898</f>
        <v>0</v>
      </c>
      <c r="D149" s="37">
        <f>'HIST - cubic meters per day'!D149*6.2898</f>
        <v>1383.7559999999999</v>
      </c>
      <c r="E149" s="37">
        <f>'HIST - cubic meters per day'!E149*6.2898</f>
        <v>73.674523999999991</v>
      </c>
      <c r="F149" s="37">
        <f>'HIST - cubic meters per day'!F149*6.2898</f>
        <v>48158.943932000002</v>
      </c>
      <c r="G149" s="37">
        <f>'HIST - cubic meters per day'!G149*6.2898</f>
        <v>13231.495837999999</v>
      </c>
      <c r="H149" s="37">
        <f>'HIST - cubic meters per day'!H149*6.2898</f>
        <v>155616.80140599998</v>
      </c>
      <c r="I149" s="37">
        <f>'HIST - cubic meters per day'!I149*6.2898</f>
        <v>304437.91419799998</v>
      </c>
      <c r="J149" s="37">
        <f>'HIST - cubic meters per day'!J149*6.2898</f>
        <v>416201.47522799997</v>
      </c>
      <c r="K149" s="37">
        <f>'HIST - cubic meters per day'!K149*6.2898</f>
        <v>149241.66978599998</v>
      </c>
      <c r="L149" s="37">
        <f>'HIST - cubic meters per day'!L149*6.2898</f>
        <v>846000.8481099999</v>
      </c>
      <c r="M149" s="37">
        <f>'HIST - cubic meters per day'!M149*6.2898</f>
        <v>872732.85453200003</v>
      </c>
      <c r="N149" s="37">
        <f>'HIST - cubic meters per day'!N149*6.2898</f>
        <v>23315.869279999999</v>
      </c>
      <c r="O149" s="37">
        <f>'HIST - cubic meters per day'!O149*6.2898</f>
        <v>18928.188663999998</v>
      </c>
      <c r="P149" s="37">
        <f>'HIST - cubic meters per day'!P149*6.2898</f>
        <v>123899.14308199998</v>
      </c>
      <c r="Q149" s="37">
        <f>'HIST - cubic meters per day'!Q149*6.2898</f>
        <v>1368.891106</v>
      </c>
      <c r="R149" s="37">
        <f>'HIST - cubic meters per day'!R149*6.2898</f>
        <v>1492.4487758400001</v>
      </c>
      <c r="S149" s="46">
        <f>'HIST - cubic meters per day'!S149*6.2898</f>
        <v>3232351.6021218402</v>
      </c>
      <c r="U149" s="45">
        <f>'HIST - cubic meters per day'!U149*6.2898</f>
        <v>836016.83890999993</v>
      </c>
      <c r="V149" s="45">
        <f>'HIST - cubic meters per day'!V149*6.2898</f>
        <v>987124.67138999992</v>
      </c>
    </row>
    <row r="150" spans="1:22" ht="12">
      <c r="A150" s="44">
        <v>41030</v>
      </c>
      <c r="B150" s="37">
        <f>'HIST - cubic meters per day'!B150*6.2898</f>
        <v>208502.40627096771</v>
      </c>
      <c r="C150" s="37">
        <f>'HIST - cubic meters per day'!C150*6.2898</f>
        <v>0</v>
      </c>
      <c r="D150" s="37">
        <f>'HIST - cubic meters per day'!D150*6.2898</f>
        <v>1521.7258064516129</v>
      </c>
      <c r="E150" s="37">
        <f>'HIST - cubic meters per day'!E150*6.2898</f>
        <v>69.654462580645159</v>
      </c>
      <c r="F150" s="37">
        <f>'HIST - cubic meters per day'!F150*6.2898</f>
        <v>51256.939608387096</v>
      </c>
      <c r="G150" s="37">
        <f>'HIST - cubic meters per day'!G150*6.2898</f>
        <v>13285.619905161288</v>
      </c>
      <c r="H150" s="37">
        <f>'HIST - cubic meters per day'!H150*6.2898</f>
        <v>150914.94527999999</v>
      </c>
      <c r="I150" s="37">
        <f>'HIST - cubic meters per day'!I150*6.2898</f>
        <v>298892.35106322577</v>
      </c>
      <c r="J150" s="37">
        <f>'HIST - cubic meters per day'!J150*6.2898</f>
        <v>407290.76426322578</v>
      </c>
      <c r="K150" s="37">
        <f>'HIST - cubic meters per day'!K150*6.2898</f>
        <v>144953.04675677419</v>
      </c>
      <c r="L150" s="37">
        <f>'HIST - cubic meters per day'!L150*6.2898</f>
        <v>856445.93008451618</v>
      </c>
      <c r="M150" s="37">
        <f>'HIST - cubic meters per day'!M150*6.2898</f>
        <v>859179.35542645177</v>
      </c>
      <c r="N150" s="37">
        <f>'HIST - cubic meters per day'!N150*6.2898</f>
        <v>21743.919758709675</v>
      </c>
      <c r="O150" s="37">
        <f>'HIST - cubic meters per day'!O150*6.2898</f>
        <v>18518.185683870965</v>
      </c>
      <c r="P150" s="37">
        <f>'HIST - cubic meters per day'!P150*6.2898</f>
        <v>112929.54454064515</v>
      </c>
      <c r="Q150" s="37">
        <f>'HIST - cubic meters per day'!Q150*6.2898</f>
        <v>1370.5677096774193</v>
      </c>
      <c r="R150" s="37">
        <f>'HIST - cubic meters per day'!R150*6.2898</f>
        <v>1475.9443812193549</v>
      </c>
      <c r="S150" s="46">
        <f>'HIST - cubic meters per day'!S150*6.2898</f>
        <v>3148350.9010018646</v>
      </c>
      <c r="U150" s="45">
        <f>'HIST - cubic meters per day'!U150*6.2898</f>
        <v>915904.95149999997</v>
      </c>
      <c r="V150" s="45">
        <f>'HIST - cubic meters per day'!V150*6.2898</f>
        <v>959696.16227419348</v>
      </c>
    </row>
    <row r="151" spans="1:22" ht="12">
      <c r="A151" s="44">
        <v>41061</v>
      </c>
      <c r="B151" s="37">
        <f>'HIST - cubic meters per day'!B151*6.2898</f>
        <v>167578.72208000001</v>
      </c>
      <c r="C151" s="37">
        <f>'HIST - cubic meters per day'!C151*6.2898</f>
        <v>0</v>
      </c>
      <c r="D151" s="37">
        <f>'HIST - cubic meters per day'!D151*6.2898</f>
        <v>1446.654</v>
      </c>
      <c r="E151" s="37">
        <f>'HIST - cubic meters per day'!E151*6.2898</f>
        <v>57.362976000000003</v>
      </c>
      <c r="F151" s="37">
        <f>'HIST - cubic meters per day'!F151*6.2898</f>
        <v>49604.423835999994</v>
      </c>
      <c r="G151" s="37">
        <f>'HIST - cubic meters per day'!G151*6.2898</f>
        <v>13292.737524</v>
      </c>
      <c r="H151" s="37">
        <f>'HIST - cubic meters per day'!H151*6.2898</f>
        <v>152315.05476</v>
      </c>
      <c r="I151" s="37">
        <f>'HIST - cubic meters per day'!I151*6.2898</f>
        <v>293150.32298200001</v>
      </c>
      <c r="J151" s="37">
        <f>'HIST - cubic meters per day'!J151*6.2898</f>
        <v>393024.463766</v>
      </c>
      <c r="K151" s="37">
        <f>'HIST - cubic meters per day'!K151*6.2898</f>
        <v>143800.175112</v>
      </c>
      <c r="L151" s="37">
        <f>'HIST - cubic meters per day'!L151*6.2898</f>
        <v>839630.2241799999</v>
      </c>
      <c r="M151" s="37">
        <f>'HIST - cubic meters per day'!M151*6.2898</f>
        <v>909425.8494859999</v>
      </c>
      <c r="N151" s="37">
        <f>'HIST - cubic meters per day'!N151*6.2898</f>
        <v>21543.047218</v>
      </c>
      <c r="O151" s="37">
        <f>'HIST - cubic meters per day'!O151*6.2898</f>
        <v>17308.145843999999</v>
      </c>
      <c r="P151" s="37">
        <f>'HIST - cubic meters per day'!P151*6.2898</f>
        <v>105966.441064</v>
      </c>
      <c r="Q151" s="37">
        <f>'HIST - cubic meters per day'!Q151*6.2898</f>
        <v>1669.7322399999998</v>
      </c>
      <c r="R151" s="37">
        <f>'HIST - cubic meters per day'!R151*6.2898</f>
        <v>1496.7776258599999</v>
      </c>
      <c r="S151" s="46">
        <f>'HIST - cubic meters per day'!S151*6.2898</f>
        <v>3111310.1346938601</v>
      </c>
      <c r="U151" s="45">
        <f>'HIST - cubic meters per day'!U151*6.2898</f>
        <v>873271.74363000004</v>
      </c>
      <c r="V151" s="45">
        <f>'HIST - cubic meters per day'!V151*6.2898</f>
        <v>1019430.8663</v>
      </c>
    </row>
    <row r="152" spans="1:22" ht="12">
      <c r="A152" s="44">
        <v>41091</v>
      </c>
      <c r="B152" s="37">
        <f>'HIST - cubic meters per day'!B152*6.2898</f>
        <v>136285.56032903225</v>
      </c>
      <c r="C152" s="37">
        <f>'HIST - cubic meters per day'!C152*6.2898</f>
        <v>0</v>
      </c>
      <c r="D152" s="37">
        <f>'HIST - cubic meters per day'!D152*6.2898</f>
        <v>1379.6980645161289</v>
      </c>
      <c r="E152" s="37">
        <f>'HIST - cubic meters per day'!E152*6.2898</f>
        <v>73.205156129032247</v>
      </c>
      <c r="F152" s="37">
        <f>'HIST - cubic meters per day'!F152*6.2898</f>
        <v>47576.229807096766</v>
      </c>
      <c r="G152" s="37">
        <f>'HIST - cubic meters per day'!G152*6.2898</f>
        <v>12066.981299999999</v>
      </c>
      <c r="H152" s="37">
        <f>'HIST - cubic meters per day'!H152*6.2898</f>
        <v>153480.81846580646</v>
      </c>
      <c r="I152" s="37">
        <f>'HIST - cubic meters per day'!I152*6.2898</f>
        <v>295945.7623703226</v>
      </c>
      <c r="J152" s="37">
        <f>'HIST - cubic meters per day'!J152*6.2898</f>
        <v>389671.22868193546</v>
      </c>
      <c r="K152" s="37">
        <f>'HIST - cubic meters per day'!K152*6.2898</f>
        <v>143288.4816212903</v>
      </c>
      <c r="L152" s="37">
        <f>'HIST - cubic meters per day'!L152*6.2898</f>
        <v>991267.61047741922</v>
      </c>
      <c r="M152" s="37">
        <f>'HIST - cubic meters per day'!M152*6.2898</f>
        <v>901253.51166967745</v>
      </c>
      <c r="N152" s="37">
        <f>'HIST - cubic meters per day'!N152*6.2898</f>
        <v>21383.777984516128</v>
      </c>
      <c r="O152" s="37">
        <f>'HIST - cubic meters per day'!O152*6.2898</f>
        <v>15339.56424</v>
      </c>
      <c r="P152" s="37">
        <f>'HIST - cubic meters per day'!P152*6.2898</f>
        <v>106495.26174774196</v>
      </c>
      <c r="Q152" s="37">
        <f>'HIST - cubic meters per day'!Q152*6.2898</f>
        <v>1903.131162580645</v>
      </c>
      <c r="R152" s="37">
        <f>'HIST - cubic meters per day'!R152*6.2898</f>
        <v>1702.9461037741935</v>
      </c>
      <c r="S152" s="46">
        <f>'HIST - cubic meters per day'!S152*6.2898</f>
        <v>3219113.7691818392</v>
      </c>
      <c r="U152" s="45">
        <f>'HIST - cubic meters per day'!U152*6.2898</f>
        <v>998098.02893225802</v>
      </c>
      <c r="V152" s="45">
        <f>'HIST - cubic meters per day'!V152*6.2898</f>
        <v>1024901.5043903225</v>
      </c>
    </row>
    <row r="153" spans="1:22" ht="12">
      <c r="A153" s="44">
        <v>41122</v>
      </c>
      <c r="B153" s="37">
        <f>'HIST - cubic meters per day'!B153*6.2898</f>
        <v>84971.7487548387</v>
      </c>
      <c r="C153" s="37">
        <f>'HIST - cubic meters per day'!C153*6.2898</f>
        <v>0</v>
      </c>
      <c r="D153" s="37">
        <f>'HIST - cubic meters per day'!D153*6.2898</f>
        <v>1542.0154838709677</v>
      </c>
      <c r="E153" s="37">
        <f>'HIST - cubic meters per day'!E153*6.2898</f>
        <v>75.193544516129023</v>
      </c>
      <c r="F153" s="37">
        <f>'HIST - cubic meters per day'!F153*6.2898</f>
        <v>48145.314679354837</v>
      </c>
      <c r="G153" s="37">
        <f>'HIST - cubic meters per day'!G153*6.2898</f>
        <v>11608.860673548386</v>
      </c>
      <c r="H153" s="37">
        <f>'HIST - cubic meters per day'!H153*6.2898</f>
        <v>159102.27649161287</v>
      </c>
      <c r="I153" s="37">
        <f>'HIST - cubic meters per day'!I153*6.2898</f>
        <v>303910.73900709674</v>
      </c>
      <c r="J153" s="37">
        <f>'HIST - cubic meters per day'!J153*6.2898</f>
        <v>394020.82827870967</v>
      </c>
      <c r="K153" s="37">
        <f>'HIST - cubic meters per day'!K153*6.2898</f>
        <v>144379.59960387097</v>
      </c>
      <c r="L153" s="37">
        <f>'HIST - cubic meters per day'!L153*6.2898</f>
        <v>967075.92374516127</v>
      </c>
      <c r="M153" s="37">
        <f>'HIST - cubic meters per day'!M153*6.2898</f>
        <v>905360.95396645169</v>
      </c>
      <c r="N153" s="37">
        <f>'HIST - cubic meters per day'!N153*6.2898</f>
        <v>21151.278570967741</v>
      </c>
      <c r="O153" s="37">
        <f>'HIST - cubic meters per day'!O153*6.2898</f>
        <v>17502.058349032257</v>
      </c>
      <c r="P153" s="37">
        <f>'HIST - cubic meters per day'!P153*6.2898</f>
        <v>112479.35717806449</v>
      </c>
      <c r="Q153" s="37">
        <f>'HIST - cubic meters per day'!Q153*6.2898</f>
        <v>3258.3192967741934</v>
      </c>
      <c r="R153" s="37">
        <f>'HIST - cubic meters per day'!R153*6.2898</f>
        <v>1726.6229399419356</v>
      </c>
      <c r="S153" s="46">
        <f>'HIST - cubic meters per day'!S153*6.2898</f>
        <v>3176311.0905638132</v>
      </c>
      <c r="U153" s="45">
        <f>'HIST - cubic meters per day'!U153*6.2898</f>
        <v>1080583.1762709676</v>
      </c>
      <c r="V153" s="45">
        <f>'HIST - cubic meters per day'!V153*6.2898</f>
        <v>1009703.4200709676</v>
      </c>
    </row>
    <row r="154" spans="1:22" ht="12">
      <c r="A154" s="44">
        <v>41153</v>
      </c>
      <c r="B154" s="37">
        <f>'HIST - cubic meters per day'!B154*6.2898</f>
        <v>93845.702939999988</v>
      </c>
      <c r="C154" s="37">
        <f>'HIST - cubic meters per day'!C154*6.2898</f>
        <v>0</v>
      </c>
      <c r="D154" s="37">
        <f>'HIST - cubic meters per day'!D154*6.2898</f>
        <v>1320.8579999999999</v>
      </c>
      <c r="E154" s="37">
        <f>'HIST - cubic meters per day'!E154*6.2898</f>
        <v>68.957173999999995</v>
      </c>
      <c r="F154" s="37">
        <f>'HIST - cubic meters per day'!F154*6.2898</f>
        <v>49577.503491999996</v>
      </c>
      <c r="G154" s="37">
        <f>'HIST - cubic meters per day'!G154*6.2898</f>
        <v>13144.172448000001</v>
      </c>
      <c r="H154" s="37">
        <f>'HIST - cubic meters per day'!H154*6.2898</f>
        <v>168126.81525199997</v>
      </c>
      <c r="I154" s="37">
        <f>'HIST - cubic meters per day'!I154*6.2898</f>
        <v>309414.38299200003</v>
      </c>
      <c r="J154" s="37">
        <f>'HIST - cubic meters per day'!J154*6.2898</f>
        <v>398388.99225399992</v>
      </c>
      <c r="K154" s="37">
        <f>'HIST - cubic meters per day'!K154*6.2898</f>
        <v>148744.23046999998</v>
      </c>
      <c r="L154" s="37">
        <f>'HIST - cubic meters per day'!L154*6.2898</f>
        <v>907490.03773999994</v>
      </c>
      <c r="M154" s="37">
        <f>'HIST - cubic meters per day'!M154*6.2898</f>
        <v>882879.93727999984</v>
      </c>
      <c r="N154" s="37">
        <f>'HIST - cubic meters per day'!N154*6.2898</f>
        <v>20308.569137999999</v>
      </c>
      <c r="O154" s="37">
        <f>'HIST - cubic meters per day'!O154*6.2898</f>
        <v>17946.267019999999</v>
      </c>
      <c r="P154" s="37">
        <f>'HIST - cubic meters per day'!P154*6.2898</f>
        <v>109363.352384</v>
      </c>
      <c r="Q154" s="37">
        <f>'HIST - cubic meters per day'!Q154*6.2898</f>
        <v>2752.0810240000001</v>
      </c>
      <c r="R154" s="37">
        <f>'HIST - cubic meters per day'!R154*6.2898</f>
        <v>1670.4582925799998</v>
      </c>
      <c r="S154" s="46">
        <f>'HIST - cubic meters per day'!S154*6.2898</f>
        <v>3125042.3179005804</v>
      </c>
      <c r="U154" s="45">
        <f>'HIST - cubic meters per day'!U154*6.2898</f>
        <v>963769.4908599999</v>
      </c>
      <c r="V154" s="45">
        <f>'HIST - cubic meters per day'!V154*6.2898</f>
        <v>972385.15406999993</v>
      </c>
    </row>
    <row r="155" spans="1:22" ht="12">
      <c r="A155" s="44">
        <v>41183</v>
      </c>
      <c r="B155" s="37">
        <f>'HIST - cubic meters per day'!B155*6.2898</f>
        <v>186007.44381290322</v>
      </c>
      <c r="C155" s="37">
        <f>'HIST - cubic meters per day'!C155*6.2898</f>
        <v>0</v>
      </c>
      <c r="D155" s="37">
        <f>'HIST - cubic meters per day'!D155*6.2898</f>
        <v>1318.8290322580644</v>
      </c>
      <c r="E155" s="37">
        <f>'HIST - cubic meters per day'!E155*6.2898</f>
        <v>66.813907741935481</v>
      </c>
      <c r="F155" s="37">
        <f>'HIST - cubic meters per day'!F155*6.2898</f>
        <v>50962.374071612903</v>
      </c>
      <c r="G155" s="37">
        <f>'HIST - cubic meters per day'!G155*6.2898</f>
        <v>12889.119029032256</v>
      </c>
      <c r="H155" s="37">
        <f>'HIST - cubic meters per day'!H155*6.2898</f>
        <v>174134.75646387099</v>
      </c>
      <c r="I155" s="37">
        <f>'HIST - cubic meters per day'!I155*6.2898</f>
        <v>304683.43079225806</v>
      </c>
      <c r="J155" s="37">
        <f>'HIST - cubic meters per day'!J155*6.2898</f>
        <v>415000.67936516122</v>
      </c>
      <c r="K155" s="37">
        <f>'HIST - cubic meters per day'!K155*6.2898</f>
        <v>150975.18533225806</v>
      </c>
      <c r="L155" s="37">
        <f>'HIST - cubic meters per day'!L155*6.2898</f>
        <v>896028.51394064515</v>
      </c>
      <c r="M155" s="37">
        <f>'HIST - cubic meters per day'!M155*6.2898</f>
        <v>939090.3311012903</v>
      </c>
      <c r="N155" s="37">
        <f>'HIST - cubic meters per day'!N155*6.2898</f>
        <v>19833.86981612903</v>
      </c>
      <c r="O155" s="37">
        <f>'HIST - cubic meters per day'!O155*6.2898</f>
        <v>18063.149088387097</v>
      </c>
      <c r="P155" s="37">
        <f>'HIST - cubic meters per day'!P155*6.2898</f>
        <v>116597.81676967742</v>
      </c>
      <c r="Q155" s="37">
        <f>'HIST - cubic meters per day'!Q155*6.2898</f>
        <v>3164.0534554838709</v>
      </c>
      <c r="R155" s="37">
        <f>'HIST - cubic meters per day'!R155*6.2898</f>
        <v>1702.7783081419354</v>
      </c>
      <c r="S155" s="46">
        <f>'HIST - cubic meters per day'!S155*6.2898</f>
        <v>3290519.1442868514</v>
      </c>
      <c r="U155" s="45">
        <f>'HIST - cubic meters per day'!U155*6.2898</f>
        <v>888161.25239032251</v>
      </c>
      <c r="V155" s="45">
        <f>'HIST - cubic meters per day'!V155*6.2898</f>
        <v>1056250.5777290321</v>
      </c>
    </row>
    <row r="156" spans="1:22" ht="12">
      <c r="A156" s="44">
        <v>41214</v>
      </c>
      <c r="B156" s="37">
        <f>'HIST - cubic meters per day'!B156*6.2898</f>
        <v>234843.10123999996</v>
      </c>
      <c r="C156" s="37">
        <f>'HIST - cubic meters per day'!C156*6.2898</f>
        <v>0</v>
      </c>
      <c r="D156" s="37">
        <f>'HIST - cubic meters per day'!D156*6.2898</f>
        <v>1341.8240000000001</v>
      </c>
      <c r="E156" s="37">
        <f>'HIST - cubic meters per day'!E156*6.2898</f>
        <v>64.281756000000001</v>
      </c>
      <c r="F156" s="37">
        <f>'HIST - cubic meters per day'!F156*6.2898</f>
        <v>52133.866906000003</v>
      </c>
      <c r="G156" s="37">
        <f>'HIST - cubic meters per day'!G156*6.2898</f>
        <v>12946.987217999998</v>
      </c>
      <c r="H156" s="37">
        <f>'HIST - cubic meters per day'!H156*6.2898</f>
        <v>178969.69664199997</v>
      </c>
      <c r="I156" s="37">
        <f>'HIST - cubic meters per day'!I156*6.2898</f>
        <v>313525.27047599998</v>
      </c>
      <c r="J156" s="37">
        <f>'HIST - cubic meters per day'!J156*6.2898</f>
        <v>425291.28452799999</v>
      </c>
      <c r="K156" s="37">
        <f>'HIST - cubic meters per day'!K156*6.2898</f>
        <v>151003.77822199999</v>
      </c>
      <c r="L156" s="37">
        <f>'HIST - cubic meters per day'!L156*6.2898</f>
        <v>869690.37344199989</v>
      </c>
      <c r="M156" s="37">
        <f>'HIST - cubic meters per day'!M156*6.2898</f>
        <v>979518.83557</v>
      </c>
      <c r="N156" s="37">
        <f>'HIST - cubic meters per day'!N156*6.2898</f>
        <v>19056.039331999997</v>
      </c>
      <c r="O156" s="37">
        <f>'HIST - cubic meters per day'!O156*6.2898</f>
        <v>18460.730727999999</v>
      </c>
      <c r="P156" s="37">
        <f>'HIST - cubic meters per day'!P156*6.2898</f>
        <v>121180.04157599999</v>
      </c>
      <c r="Q156" s="37">
        <f>'HIST - cubic meters per day'!Q156*6.2898</f>
        <v>1558.3398819999998</v>
      </c>
      <c r="R156" s="37">
        <f>'HIST - cubic meters per day'!R156*6.2898</f>
        <v>1619.6786405800001</v>
      </c>
      <c r="S156" s="46">
        <f>'HIST - cubic meters per day'!S156*6.2898</f>
        <v>3381204.1301585804</v>
      </c>
      <c r="U156" s="45">
        <f>'HIST - cubic meters per day'!U156*6.2898</f>
        <v>904418.30907999992</v>
      </c>
      <c r="V156" s="45">
        <f>'HIST - cubic meters per day'!V156*6.2898</f>
        <v>1098065.10726</v>
      </c>
    </row>
    <row r="157" spans="1:22" ht="12">
      <c r="A157" s="44">
        <v>41244</v>
      </c>
      <c r="B157" s="37">
        <f>'HIST - cubic meters per day'!B157*6.2898</f>
        <v>223383.87017419352</v>
      </c>
      <c r="C157" s="37">
        <f>'HIST - cubic meters per day'!C157*6.2898</f>
        <v>0</v>
      </c>
      <c r="D157" s="37">
        <f>'HIST - cubic meters per day'!D157*6.2898</f>
        <v>1399.9877419354839</v>
      </c>
      <c r="E157" s="37">
        <f>'HIST - cubic meters per day'!E157*6.2898</f>
        <v>62.451627096774196</v>
      </c>
      <c r="F157" s="37">
        <f>'HIST - cubic meters per day'!F157*6.2898</f>
        <v>52014.353266451617</v>
      </c>
      <c r="G157" s="37">
        <f>'HIST - cubic meters per day'!G157*6.2898</f>
        <v>12602.344728387096</v>
      </c>
      <c r="H157" s="37">
        <f>'HIST - cubic meters per day'!H157*6.2898</f>
        <v>182540.16112838709</v>
      </c>
      <c r="I157" s="37">
        <f>'HIST - cubic meters per day'!I157*6.2898</f>
        <v>315525.3416593548</v>
      </c>
      <c r="J157" s="37">
        <f>'HIST - cubic meters per day'!J157*6.2898</f>
        <v>433979.21753999993</v>
      </c>
      <c r="K157" s="37">
        <f>'HIST - cubic meters per day'!K157*6.2898</f>
        <v>150715.82238580642</v>
      </c>
      <c r="L157" s="37">
        <f>'HIST - cubic meters per day'!L157*6.2898</f>
        <v>1023941.7011999999</v>
      </c>
      <c r="M157" s="37">
        <f>'HIST - cubic meters per day'!M157*6.2898</f>
        <v>985304.39312516118</v>
      </c>
      <c r="N157" s="37">
        <f>'HIST - cubic meters per day'!N157*6.2898</f>
        <v>20146.412007096773</v>
      </c>
      <c r="O157" s="37">
        <f>'HIST - cubic meters per day'!O157*6.2898</f>
        <v>20047.763595483866</v>
      </c>
      <c r="P157" s="37">
        <f>'HIST - cubic meters per day'!P157*6.2898</f>
        <v>118952.6976</v>
      </c>
      <c r="Q157" s="37">
        <f>'HIST - cubic meters per day'!Q157*6.2898</f>
        <v>2619.8031483870964</v>
      </c>
      <c r="R157" s="37">
        <f>'HIST - cubic meters per day'!R157*6.2898</f>
        <v>1478.484445935484</v>
      </c>
      <c r="S157" s="46">
        <f>'HIST - cubic meters per day'!S157*6.2898</f>
        <v>3544714.8053736775</v>
      </c>
      <c r="U157" s="45">
        <f>'HIST - cubic meters per day'!U157*6.2898</f>
        <v>1023022.9846064516</v>
      </c>
      <c r="V157" s="45">
        <f>'HIST - cubic meters per day'!V157*6.2898</f>
        <v>1110454.6538516127</v>
      </c>
    </row>
    <row r="158" spans="1:22" ht="12">
      <c r="A158" s="44">
        <v>41275</v>
      </c>
      <c r="B158" s="37">
        <f>'HIST - cubic meters per day'!B158*6.2898</f>
        <v>219466.33925806452</v>
      </c>
      <c r="C158" s="37">
        <f>'HIST - cubic meters per day'!C158*6.2898</f>
        <v>0</v>
      </c>
      <c r="D158" s="37">
        <f>'HIST - cubic meters per day'!D158*6.2898</f>
        <v>1339.1187096774192</v>
      </c>
      <c r="E158" s="37">
        <f>'HIST - cubic meters per day'!E158*6.2898</f>
        <v>56.121247741935484</v>
      </c>
      <c r="F158" s="37">
        <f>'HIST - cubic meters per day'!F158*6.2898</f>
        <v>50836.943285806447</v>
      </c>
      <c r="G158" s="37">
        <f>'HIST - cubic meters per day'!G158*6.2898</f>
        <v>11688.497657419353</v>
      </c>
      <c r="H158" s="37">
        <f>'HIST - cubic meters per day'!H158*6.2898</f>
        <v>180935.55198967739</v>
      </c>
      <c r="I158" s="37">
        <f>'HIST - cubic meters per day'!I158*6.2898</f>
        <v>306967.43977935478</v>
      </c>
      <c r="J158" s="37">
        <f>'HIST - cubic meters per day'!J158*6.2898</f>
        <v>421956.54889548378</v>
      </c>
      <c r="K158" s="37">
        <f>'HIST - cubic meters per day'!K158*6.2898</f>
        <v>153529.67600903224</v>
      </c>
      <c r="L158" s="37">
        <f>'HIST - cubic meters per day'!L158*6.2898</f>
        <v>970157.90545548382</v>
      </c>
      <c r="M158" s="37">
        <f>'HIST - cubic meters per day'!M158*6.2898</f>
        <v>967525.76618322579</v>
      </c>
      <c r="N158" s="37">
        <f>'HIST - cubic meters per day'!N158*6.2898</f>
        <v>20377.531722580647</v>
      </c>
      <c r="O158" s="37">
        <f>'HIST - cubic meters per day'!O158*6.2898</f>
        <v>19825.388730967741</v>
      </c>
      <c r="P158" s="37">
        <f>'HIST - cubic meters per day'!P158*6.2898</f>
        <v>124754.28738193549</v>
      </c>
      <c r="Q158" s="37">
        <f>'HIST - cubic meters per day'!Q158*6.2898</f>
        <v>3769.0104774193546</v>
      </c>
      <c r="R158" s="37">
        <f>'HIST - cubic meters per day'!R158*6.2898</f>
        <v>1000.1804443260901</v>
      </c>
      <c r="S158" s="46">
        <f>'HIST - cubic meters per day'!S158*6.2898</f>
        <v>3454186.3072281973</v>
      </c>
      <c r="U158" s="45">
        <f>'HIST - cubic meters per day'!U158*6.2898</f>
        <v>965953.70168709673</v>
      </c>
      <c r="V158" s="45">
        <f>'HIST - cubic meters per day'!V158*6.2898</f>
        <v>1111125.3291387097</v>
      </c>
    </row>
    <row r="159" spans="1:22" ht="12">
      <c r="A159" s="44">
        <v>41306</v>
      </c>
      <c r="B159" s="37">
        <f>'HIST - cubic meters per day'!B159*6.2898</f>
        <v>244398.93979285713</v>
      </c>
      <c r="C159" s="37">
        <f>'HIST - cubic meters per day'!C159*6.2898</f>
        <v>0</v>
      </c>
      <c r="D159" s="37">
        <f>'HIST - cubic meters per day'!D159*6.2898</f>
        <v>1684.7678571428569</v>
      </c>
      <c r="E159" s="37">
        <f>'HIST - cubic meters per day'!E159*6.2898</f>
        <v>53.598081428571419</v>
      </c>
      <c r="F159" s="37">
        <f>'HIST - cubic meters per day'!F159*6.2898</f>
        <v>54922.937944285703</v>
      </c>
      <c r="G159" s="37">
        <f>'HIST - cubic meters per day'!G159*6.2898</f>
        <v>10356.470189999998</v>
      </c>
      <c r="H159" s="37">
        <f>'HIST - cubic meters per day'!H159*6.2898</f>
        <v>183561.72537214286</v>
      </c>
      <c r="I159" s="37">
        <f>'HIST - cubic meters per day'!I159*6.2898</f>
        <v>309354.31090928568</v>
      </c>
      <c r="J159" s="37">
        <f>'HIST - cubic meters per day'!J159*6.2898</f>
        <v>437843.62573285709</v>
      </c>
      <c r="K159" s="37">
        <f>'HIST - cubic meters per day'!K159*6.2898</f>
        <v>155255.51379642857</v>
      </c>
      <c r="L159" s="37">
        <f>'HIST - cubic meters per day'!L159*6.2898</f>
        <v>969519.52119</v>
      </c>
      <c r="M159" s="37">
        <f>'HIST - cubic meters per day'!M159*6.2898</f>
        <v>961711.09390714276</v>
      </c>
      <c r="N159" s="37">
        <f>'HIST - cubic meters per day'!N159*6.2898</f>
        <v>19744.985087142857</v>
      </c>
      <c r="O159" s="37">
        <f>'HIST - cubic meters per day'!O159*6.2898</f>
        <v>20238.374970000001</v>
      </c>
      <c r="P159" s="37">
        <f>'HIST - cubic meters per day'!P159*6.2898</f>
        <v>131442.21867857143</v>
      </c>
      <c r="Q159" s="37">
        <f>'HIST - cubic meters per day'!Q159*6.2898</f>
        <v>4598.1358264285709</v>
      </c>
      <c r="R159" s="37">
        <f>'HIST - cubic meters per day'!R159*6.2898</f>
        <v>1009.7027355762671</v>
      </c>
      <c r="S159" s="46">
        <f>'HIST - cubic meters per day'!S159*6.2898</f>
        <v>3505695.9220712897</v>
      </c>
      <c r="U159" s="45">
        <f>'HIST - cubic meters per day'!U159*6.2898</f>
        <v>981304.15786071424</v>
      </c>
      <c r="V159" s="45">
        <f>'HIST - cubic meters per day'!V159*6.2898</f>
        <v>1114344.6596464284</v>
      </c>
    </row>
    <row r="160" spans="1:22" ht="12">
      <c r="A160" s="44">
        <v>41334</v>
      </c>
      <c r="B160" s="37">
        <f>'HIST - cubic meters per day'!B160*6.2898</f>
        <v>251250.93052258063</v>
      </c>
      <c r="C160" s="37">
        <f>'HIST - cubic meters per day'!C160*6.2898</f>
        <v>0</v>
      </c>
      <c r="D160" s="37">
        <f>'HIST - cubic meters per day'!D160*6.2898</f>
        <v>1318.8290322580644</v>
      </c>
      <c r="E160" s="37">
        <f>'HIST - cubic meters per day'!E160*6.2898</f>
        <v>55.796612903225807</v>
      </c>
      <c r="F160" s="37">
        <f>'HIST - cubic meters per day'!F160*6.2898</f>
        <v>61860.061261935487</v>
      </c>
      <c r="G160" s="37">
        <f>'HIST - cubic meters per day'!G160*6.2898</f>
        <v>11663.034112258063</v>
      </c>
      <c r="H160" s="37">
        <f>'HIST - cubic meters per day'!H160*6.2898</f>
        <v>186636.72815806451</v>
      </c>
      <c r="I160" s="37">
        <f>'HIST - cubic meters per day'!I160*6.2898</f>
        <v>304027.3843625806</v>
      </c>
      <c r="J160" s="37">
        <f>'HIST - cubic meters per day'!J160*6.2898</f>
        <v>443386.68879290327</v>
      </c>
      <c r="K160" s="37">
        <f>'HIST - cubic meters per day'!K160*6.2898</f>
        <v>154361.83683870966</v>
      </c>
      <c r="L160" s="37">
        <f>'HIST - cubic meters per day'!L160*6.2898</f>
        <v>1011494.8159799998</v>
      </c>
      <c r="M160" s="37">
        <f>'HIST - cubic meters per day'!M160*6.2898</f>
        <v>950712.60325161275</v>
      </c>
      <c r="N160" s="37">
        <f>'HIST - cubic meters per day'!N160*6.2898</f>
        <v>21008.621849032257</v>
      </c>
      <c r="O160" s="37">
        <f>'HIST - cubic meters per day'!O160*6.2898</f>
        <v>21057.154757419354</v>
      </c>
      <c r="P160" s="37">
        <f>'HIST - cubic meters per day'!P160*6.2898</f>
        <v>125882.55576387094</v>
      </c>
      <c r="Q160" s="37">
        <f>'HIST - cubic meters per day'!Q160*6.2898</f>
        <v>1481.7348522580644</v>
      </c>
      <c r="R160" s="37">
        <f>'HIST - cubic meters per day'!R160*6.2898</f>
        <v>1011.779234417923</v>
      </c>
      <c r="S160" s="46">
        <f>'HIST - cubic meters per day'!S160*6.2898</f>
        <v>3547210.555382804</v>
      </c>
      <c r="U160" s="45">
        <f>'HIST - cubic meters per day'!U160*6.2898</f>
        <v>995058.73670322576</v>
      </c>
      <c r="V160" s="45">
        <f>'HIST - cubic meters per day'!V160*6.2898</f>
        <v>1101965.6557161289</v>
      </c>
    </row>
    <row r="161" spans="1:22" ht="12">
      <c r="A161" s="44">
        <v>41365</v>
      </c>
      <c r="B161" s="37">
        <f>'HIST - cubic meters per day'!B161*6.2898</f>
        <v>222412.56950000001</v>
      </c>
      <c r="C161" s="37">
        <f>'HIST - cubic meters per day'!C161*6.2898</f>
        <v>0</v>
      </c>
      <c r="D161" s="37">
        <f>'HIST - cubic meters per day'!D161*6.2898</f>
        <v>1390.6410247399999</v>
      </c>
      <c r="E161" s="37">
        <f>'HIST - cubic meters per day'!E161*6.2898</f>
        <v>52.226305999999994</v>
      </c>
      <c r="F161" s="37">
        <f>'HIST - cubic meters per day'!F161*6.2898</f>
        <v>58393.392002000001</v>
      </c>
      <c r="G161" s="37">
        <f>'HIST - cubic meters per day'!G161*6.2898</f>
        <v>11882.79499</v>
      </c>
      <c r="H161" s="37">
        <f>'HIST - cubic meters per day'!H161*6.2898</f>
        <v>178594.88745999997</v>
      </c>
      <c r="I161" s="37">
        <f>'HIST - cubic meters per day'!I161*6.2898</f>
        <v>302449.64551999996</v>
      </c>
      <c r="J161" s="37">
        <f>'HIST - cubic meters per day'!J161*6.2898</f>
        <v>445906.04112999997</v>
      </c>
      <c r="K161" s="37">
        <f>'HIST - cubic meters per day'!K161*6.2898</f>
        <v>152387.53422199999</v>
      </c>
      <c r="L161" s="37">
        <f>'HIST - cubic meters per day'!L161*6.2898</f>
        <v>895870.03059400001</v>
      </c>
      <c r="M161" s="37">
        <f>'HIST - cubic meters per day'!M161*6.2898</f>
        <v>920815.46125799988</v>
      </c>
      <c r="N161" s="37">
        <f>'HIST - cubic meters per day'!N161*6.2898</f>
        <v>22047.908497999997</v>
      </c>
      <c r="O161" s="37">
        <f>'HIST - cubic meters per day'!O161*6.2898</f>
        <v>20626.874949999998</v>
      </c>
      <c r="P161" s="37">
        <f>'HIST - cubic meters per day'!P161*6.2898</f>
        <v>125387.41459199997</v>
      </c>
      <c r="Q161" s="37">
        <f>'HIST - cubic meters per day'!Q161*6.2898</f>
        <v>1195.1458639999998</v>
      </c>
      <c r="R161" s="37">
        <f>'HIST - cubic meters per day'!R161*6.2898</f>
        <v>1010.0587199144403</v>
      </c>
      <c r="S161" s="46">
        <f>'HIST - cubic meters per day'!S161*6.2898</f>
        <v>3360422.6266306541</v>
      </c>
      <c r="U161" s="45">
        <f>'HIST - cubic meters per day'!U161*6.2898</f>
        <v>910057.95341999992</v>
      </c>
      <c r="V161" s="45">
        <f>'HIST - cubic meters per day'!V161*6.2898</f>
        <v>1068518.5621</v>
      </c>
    </row>
    <row r="162" spans="1:22" ht="12">
      <c r="A162" s="44">
        <v>41395</v>
      </c>
      <c r="B162" s="37">
        <f>'HIST - cubic meters per day'!B162*6.2898</f>
        <v>253595.40274838707</v>
      </c>
      <c r="C162" s="37">
        <f>'HIST - cubic meters per day'!C162*6.2898</f>
        <v>0</v>
      </c>
      <c r="D162" s="37">
        <f>'HIST - cubic meters per day'!D162*6.2898</f>
        <v>1292.9546211290321</v>
      </c>
      <c r="E162" s="37">
        <f>'HIST - cubic meters per day'!E162*6.2898</f>
        <v>58.799485161290328</v>
      </c>
      <c r="F162" s="37">
        <f>'HIST - cubic meters per day'!F162*6.2898</f>
        <v>48054.700980000001</v>
      </c>
      <c r="G162" s="37">
        <f>'HIST - cubic meters per day'!G162*6.2898</f>
        <v>11556.939389032257</v>
      </c>
      <c r="H162" s="37">
        <f>'HIST - cubic meters per day'!H162*6.2898</f>
        <v>170238.00217741934</v>
      </c>
      <c r="I162" s="37">
        <f>'HIST - cubic meters per day'!I162*6.2898</f>
        <v>292015.42866774189</v>
      </c>
      <c r="J162" s="37">
        <f>'HIST - cubic meters per day'!J162*6.2898</f>
        <v>433933.24113096774</v>
      </c>
      <c r="K162" s="37">
        <f>'HIST - cubic meters per day'!K162*6.2898</f>
        <v>151214.25860129032</v>
      </c>
      <c r="L162" s="37">
        <f>'HIST - cubic meters per day'!L162*6.2898</f>
        <v>699210.60826064507</v>
      </c>
      <c r="M162" s="37">
        <f>'HIST - cubic meters per day'!M162*6.2898</f>
        <v>920647.52156903222</v>
      </c>
      <c r="N162" s="37">
        <f>'HIST - cubic meters per day'!N162*6.2898</f>
        <v>20927.239952903226</v>
      </c>
      <c r="O162" s="37">
        <f>'HIST - cubic meters per day'!O162*6.2898</f>
        <v>19894.779427741938</v>
      </c>
      <c r="P162" s="37">
        <f>'HIST - cubic meters per day'!P162*6.2898</f>
        <v>120957.80468129032</v>
      </c>
      <c r="Q162" s="37">
        <f>'HIST - cubic meters per day'!Q162*6.2898</f>
        <v>3455.8595961290316</v>
      </c>
      <c r="R162" s="37">
        <f>'HIST - cubic meters per day'!R162*6.2898</f>
        <v>1020.2923200707667</v>
      </c>
      <c r="S162" s="46">
        <f>'HIST - cubic meters per day'!S162*6.2898</f>
        <v>3148073.8336089416</v>
      </c>
      <c r="U162" s="45">
        <f>'HIST - cubic meters per day'!U162*6.2898</f>
        <v>680222.64553064504</v>
      </c>
      <c r="V162" s="45">
        <f>'HIST - cubic meters per day'!V162*6.2898</f>
        <v>1037328.7289129032</v>
      </c>
    </row>
    <row r="163" spans="1:22" ht="12">
      <c r="A163" s="44">
        <v>41426</v>
      </c>
      <c r="B163" s="37">
        <f>'HIST - cubic meters per day'!B163*6.2898</f>
        <v>213238.26721999998</v>
      </c>
      <c r="C163" s="37">
        <f>'HIST - cubic meters per day'!C163*6.2898</f>
        <v>0</v>
      </c>
      <c r="D163" s="37">
        <f>'HIST - cubic meters per day'!D163*6.2898</f>
        <v>788.37275704000001</v>
      </c>
      <c r="E163" s="37">
        <f>'HIST - cubic meters per day'!E163*6.2898</f>
        <v>59.669236000000005</v>
      </c>
      <c r="F163" s="37">
        <f>'HIST - cubic meters per day'!F163*6.2898</f>
        <v>48506.329586</v>
      </c>
      <c r="G163" s="37">
        <f>'HIST - cubic meters per day'!G163*6.2898</f>
        <v>11666.153312</v>
      </c>
      <c r="H163" s="37">
        <f>'HIST - cubic meters per day'!H163*6.2898</f>
        <v>167287.02212199997</v>
      </c>
      <c r="I163" s="37">
        <f>'HIST - cubic meters per day'!I163*6.2898</f>
        <v>291088.44267800002</v>
      </c>
      <c r="J163" s="37">
        <f>'HIST - cubic meters per day'!J163*6.2898</f>
        <v>420661.04825799994</v>
      </c>
      <c r="K163" s="37">
        <f>'HIST - cubic meters per day'!K163*6.2898</f>
        <v>150380.71063399999</v>
      </c>
      <c r="L163" s="37">
        <f>'HIST - cubic meters per day'!L163*6.2898</f>
        <v>853864.85925400001</v>
      </c>
      <c r="M163" s="37">
        <f>'HIST - cubic meters per day'!M163*6.2898</f>
        <v>956661.03145800007</v>
      </c>
      <c r="N163" s="37">
        <f>'HIST - cubic meters per day'!N163*6.2898</f>
        <v>18931.14487</v>
      </c>
      <c r="O163" s="37">
        <f>'HIST - cubic meters per day'!O163*6.2898</f>
        <v>19453.743386000002</v>
      </c>
      <c r="P163" s="37">
        <f>'HIST - cubic meters per day'!P163*6.2898</f>
        <v>124236.67471600001</v>
      </c>
      <c r="Q163" s="37">
        <f>'HIST - cubic meters per day'!Q163*6.2898</f>
        <v>4031.7617999999998</v>
      </c>
      <c r="R163" s="37">
        <f>'HIST - cubic meters per day'!R163*6.2898</f>
        <v>1035.539605701337</v>
      </c>
      <c r="S163" s="46">
        <f>'HIST - cubic meters per day'!S163*6.2898</f>
        <v>3281890.7708927412</v>
      </c>
      <c r="U163" s="45">
        <f>'HIST - cubic meters per day'!U163*6.2898</f>
        <v>822936.88532</v>
      </c>
      <c r="V163" s="45">
        <f>'HIST - cubic meters per day'!V163*6.2898</f>
        <v>1087983.3965</v>
      </c>
    </row>
    <row r="164" spans="1:22" ht="12">
      <c r="A164" s="44">
        <v>41456</v>
      </c>
      <c r="B164" s="37">
        <f>'HIST - cubic meters per day'!B164*6.2898</f>
        <v>255822.19484516126</v>
      </c>
      <c r="C164" s="37">
        <f>'HIST - cubic meters per day'!C164*6.2898</f>
        <v>0</v>
      </c>
      <c r="D164" s="37">
        <f>'HIST - cubic meters per day'!D164*6.2898</f>
        <v>1496.2582033548385</v>
      </c>
      <c r="E164" s="37">
        <f>'HIST - cubic meters per day'!E164*6.2898</f>
        <v>54.964736129032254</v>
      </c>
      <c r="F164" s="37">
        <f>'HIST - cubic meters per day'!F164*6.2898</f>
        <v>46164.534921290324</v>
      </c>
      <c r="G164" s="37">
        <f>'HIST - cubic meters per day'!G164*6.2898</f>
        <v>11277.672269032257</v>
      </c>
      <c r="H164" s="37">
        <f>'HIST - cubic meters per day'!H164*6.2898</f>
        <v>165515.21454387097</v>
      </c>
      <c r="I164" s="37">
        <f>'HIST - cubic meters per day'!I164*6.2898</f>
        <v>297857.59780451609</v>
      </c>
      <c r="J164" s="37">
        <f>'HIST - cubic meters per day'!J164*6.2898</f>
        <v>418098.38557548384</v>
      </c>
      <c r="K164" s="37">
        <f>'HIST - cubic meters per day'!K164*6.2898</f>
        <v>149877.77754967741</v>
      </c>
      <c r="L164" s="37">
        <f>'HIST - cubic meters per day'!L164*6.2898</f>
        <v>938822.12185548386</v>
      </c>
      <c r="M164" s="37">
        <f>'HIST - cubic meters per day'!M164*6.2898</f>
        <v>981301.26006</v>
      </c>
      <c r="N164" s="37">
        <f>'HIST - cubic meters per day'!N164*6.2898</f>
        <v>18320.462777419354</v>
      </c>
      <c r="O164" s="37">
        <f>'HIST - cubic meters per day'!O164*6.2898</f>
        <v>20525.260863870968</v>
      </c>
      <c r="P164" s="37">
        <f>'HIST - cubic meters per day'!P164*6.2898</f>
        <v>124353.54596322578</v>
      </c>
      <c r="Q164" s="37">
        <f>'HIST - cubic meters per day'!Q164*6.2898</f>
        <v>3457.2595838709672</v>
      </c>
      <c r="R164" s="37">
        <f>'HIST - cubic meters per day'!R164*6.2898</f>
        <v>1052.3260707849442</v>
      </c>
      <c r="S164" s="46">
        <f>'HIST - cubic meters per day'!S164*6.2898</f>
        <v>3433996.837623172</v>
      </c>
      <c r="U164" s="45">
        <f>'HIST - cubic meters per day'!U164*6.2898</f>
        <v>929105.00983548386</v>
      </c>
      <c r="V164" s="45">
        <f>'HIST - cubic meters per day'!V164*6.2898</f>
        <v>1138039.5862354839</v>
      </c>
    </row>
    <row r="165" spans="1:22" ht="12">
      <c r="A165" s="44">
        <v>41487</v>
      </c>
      <c r="B165" s="37">
        <f>'HIST - cubic meters per day'!B165*6.2898</f>
        <v>246249.72793548388</v>
      </c>
      <c r="C165" s="37">
        <f>'HIST - cubic meters per day'!C165*6.2898</f>
        <v>0</v>
      </c>
      <c r="D165" s="37">
        <f>'HIST - cubic meters per day'!D165*6.2898</f>
        <v>1251.3859416193548</v>
      </c>
      <c r="E165" s="37">
        <f>'HIST - cubic meters per day'!E165*6.2898</f>
        <v>52.793740645161279</v>
      </c>
      <c r="F165" s="37">
        <f>'HIST - cubic meters per day'!F165*6.2898</f>
        <v>47744.268915483866</v>
      </c>
      <c r="G165" s="37">
        <f>'HIST - cubic meters per day'!G165*6.2898</f>
        <v>11215.362669677419</v>
      </c>
      <c r="H165" s="37">
        <f>'HIST - cubic meters per day'!H165*6.2898</f>
        <v>178827.90087870968</v>
      </c>
      <c r="I165" s="37">
        <f>'HIST - cubic meters per day'!I165*6.2898</f>
        <v>304631.12400387094</v>
      </c>
      <c r="J165" s="37">
        <f>'HIST - cubic meters per day'!J165*6.2898</f>
        <v>419761.93622709677</v>
      </c>
      <c r="K165" s="37">
        <f>'HIST - cubic meters per day'!K165*6.2898</f>
        <v>152961.34185483871</v>
      </c>
      <c r="L165" s="37">
        <f>'HIST - cubic meters per day'!L165*6.2898</f>
        <v>984472.7598270966</v>
      </c>
      <c r="M165" s="37">
        <f>'HIST - cubic meters per day'!M165*6.2898</f>
        <v>1113715.590516774</v>
      </c>
      <c r="N165" s="37">
        <f>'HIST - cubic meters per day'!N165*6.2898</f>
        <v>20218.359203225806</v>
      </c>
      <c r="O165" s="37">
        <f>'HIST - cubic meters per day'!O165*6.2898</f>
        <v>20703.789735483868</v>
      </c>
      <c r="P165" s="37">
        <f>'HIST - cubic meters per day'!P165*6.2898</f>
        <v>125840.25178645161</v>
      </c>
      <c r="Q165" s="37">
        <f>'HIST - cubic meters per day'!Q165*6.2898</f>
        <v>2387.384893548387</v>
      </c>
      <c r="R165" s="37">
        <f>'HIST - cubic meters per day'!R165*6.2898</f>
        <v>1112.1618072418632</v>
      </c>
      <c r="S165" s="46">
        <f>'HIST - cubic meters per day'!S165*6.2898</f>
        <v>3631146.1399372481</v>
      </c>
      <c r="U165" s="45">
        <f>'HIST - cubic meters per day'!U165*6.2898</f>
        <v>1102960.9658419355</v>
      </c>
      <c r="V165" s="45">
        <f>'HIST - cubic meters per day'!V165*6.2898</f>
        <v>1177586.805183871</v>
      </c>
    </row>
    <row r="166" spans="1:22" ht="12">
      <c r="A166" s="44">
        <v>41518</v>
      </c>
      <c r="B166" s="37">
        <f>'HIST - cubic meters per day'!B166*6.2898</f>
        <v>237466.99614</v>
      </c>
      <c r="C166" s="37">
        <f>'HIST - cubic meters per day'!C166*6.2898</f>
        <v>0</v>
      </c>
      <c r="D166" s="37">
        <f>'HIST - cubic meters per day'!D166*6.2898</f>
        <v>1110.5522471999998</v>
      </c>
      <c r="E166" s="37">
        <f>'HIST - cubic meters per day'!E166*6.2898</f>
        <v>52.624659999999999</v>
      </c>
      <c r="F166" s="37">
        <f>'HIST - cubic meters per day'!F166*6.2898</f>
        <v>49938.034827999996</v>
      </c>
      <c r="G166" s="37">
        <f>'HIST - cubic meters per day'!G166*6.2898</f>
        <v>10564.012623999997</v>
      </c>
      <c r="H166" s="37">
        <f>'HIST - cubic meters per day'!H166*6.2898</f>
        <v>181140.30662199997</v>
      </c>
      <c r="I166" s="37">
        <f>'HIST - cubic meters per day'!I166*6.2898</f>
        <v>307003.71231199999</v>
      </c>
      <c r="J166" s="37">
        <f>'HIST - cubic meters per day'!J166*6.2898</f>
        <v>417179.49719599995</v>
      </c>
      <c r="K166" s="37">
        <f>'HIST - cubic meters per day'!K166*6.2898</f>
        <v>152844.86557999998</v>
      </c>
      <c r="L166" s="37">
        <f>'HIST - cubic meters per day'!L166*6.2898</f>
        <v>911981.39522599976</v>
      </c>
      <c r="M166" s="37">
        <f>'HIST - cubic meters per day'!M166*6.2898</f>
        <v>1065473.732818</v>
      </c>
      <c r="N166" s="37">
        <f>'HIST - cubic meters per day'!N166*6.2898</f>
        <v>20039.931779999999</v>
      </c>
      <c r="O166" s="37">
        <f>'HIST - cubic meters per day'!O166*6.2898</f>
        <v>22687.937579999998</v>
      </c>
      <c r="P166" s="37">
        <f>'HIST - cubic meters per day'!P166*6.2898</f>
        <v>120877.942482</v>
      </c>
      <c r="Q166" s="37">
        <f>'HIST - cubic meters per day'!Q166*6.2898</f>
        <v>1077.2121139999999</v>
      </c>
      <c r="R166" s="37">
        <f>'HIST - cubic meters per day'!R166*6.2898</f>
        <v>1163.2227341946927</v>
      </c>
      <c r="S166" s="46">
        <f>'HIST - cubic meters per day'!S166*6.2898</f>
        <v>3500601.9769433937</v>
      </c>
      <c r="U166" s="45">
        <f>'HIST - cubic meters per day'!U166*6.2898</f>
        <v>1026177.8299299999</v>
      </c>
      <c r="V166" s="45">
        <f>'HIST - cubic meters per day'!V166*6.2898</f>
        <v>1112627.3570499998</v>
      </c>
    </row>
    <row r="167" spans="1:22" ht="12">
      <c r="A167" s="44">
        <v>41548</v>
      </c>
      <c r="B167" s="37">
        <f>'HIST - cubic meters per day'!B167*6.2898</f>
        <v>179228.45969032258</v>
      </c>
      <c r="C167" s="37">
        <f>'HIST - cubic meters per day'!C167*6.2898</f>
        <v>0</v>
      </c>
      <c r="D167" s="37">
        <f>'HIST - cubic meters per day'!D167*6.2898</f>
        <v>1209.823349012903</v>
      </c>
      <c r="E167" s="37">
        <f>'HIST - cubic meters per day'!E167*6.2898</f>
        <v>49.648840645161286</v>
      </c>
      <c r="F167" s="37">
        <f>'HIST - cubic meters per day'!F167*6.2898</f>
        <v>52400.161482580639</v>
      </c>
      <c r="G167" s="37">
        <f>'HIST - cubic meters per day'!G167*6.2898</f>
        <v>11207.409116129031</v>
      </c>
      <c r="H167" s="37">
        <f>'HIST - cubic meters per day'!H167*6.2898</f>
        <v>194187.36929225805</v>
      </c>
      <c r="I167" s="37">
        <f>'HIST - cubic meters per day'!I167*6.2898</f>
        <v>310109.92530774185</v>
      </c>
      <c r="J167" s="37">
        <f>'HIST - cubic meters per day'!J167*6.2898</f>
        <v>425175.34390064515</v>
      </c>
      <c r="K167" s="37">
        <f>'HIST - cubic meters per day'!K167*6.2898</f>
        <v>155754.90580064515</v>
      </c>
      <c r="L167" s="37">
        <f>'HIST - cubic meters per day'!L167*6.2898</f>
        <v>928668.15279096772</v>
      </c>
      <c r="M167" s="37">
        <f>'HIST - cubic meters per day'!M167*6.2898</f>
        <v>1095889.1408051611</v>
      </c>
      <c r="N167" s="37">
        <f>'HIST - cubic meters per day'!N167*6.2898</f>
        <v>18076.479406451614</v>
      </c>
      <c r="O167" s="37">
        <f>'HIST - cubic meters per day'!O167*6.2898</f>
        <v>23790.255464516129</v>
      </c>
      <c r="P167" s="37">
        <f>'HIST - cubic meters per day'!P167*6.2898</f>
        <v>126032.1921348387</v>
      </c>
      <c r="Q167" s="37">
        <f>'HIST - cubic meters per day'!Q167*6.2898</f>
        <v>3706.3356638709674</v>
      </c>
      <c r="R167" s="37">
        <f>'HIST - cubic meters per day'!R167*6.2898</f>
        <v>1182.0004279487496</v>
      </c>
      <c r="S167" s="46">
        <f>'HIST - cubic meters per day'!S167*6.2898</f>
        <v>3526667.6034737346</v>
      </c>
      <c r="U167" s="45">
        <f>'HIST - cubic meters per day'!U167*6.2898</f>
        <v>1058747.0196387097</v>
      </c>
      <c r="V167" s="45">
        <f>'HIST - cubic meters per day'!V167*6.2898</f>
        <v>1138452.1768258065</v>
      </c>
    </row>
    <row r="168" spans="1:22" ht="12">
      <c r="A168" s="44">
        <v>41579</v>
      </c>
      <c r="B168" s="37">
        <f>'HIST - cubic meters per day'!B168*6.2898</f>
        <v>195729.14129999999</v>
      </c>
      <c r="C168" s="37">
        <f>'HIST - cubic meters per day'!C168*6.2898</f>
        <v>0</v>
      </c>
      <c r="D168" s="37">
        <f>'HIST - cubic meters per day'!D168*6.2898</f>
        <v>1181.8146328999999</v>
      </c>
      <c r="E168" s="37">
        <f>'HIST - cubic meters per day'!E168*6.2898</f>
        <v>45.789743999999999</v>
      </c>
      <c r="F168" s="37">
        <f>'HIST - cubic meters per day'!F168*6.2898</f>
        <v>52917.429223999992</v>
      </c>
      <c r="G168" s="37">
        <f>'HIST - cubic meters per day'!G168*6.2898</f>
        <v>11232.471602</v>
      </c>
      <c r="H168" s="37">
        <f>'HIST - cubic meters per day'!H168*6.2898</f>
        <v>197762.31915</v>
      </c>
      <c r="I168" s="37">
        <f>'HIST - cubic meters per day'!I168*6.2898</f>
        <v>305379.89561199996</v>
      </c>
      <c r="J168" s="37">
        <f>'HIST - cubic meters per day'!J168*6.2898</f>
        <v>429867.44948399998</v>
      </c>
      <c r="K168" s="37">
        <f>'HIST - cubic meters per day'!K168*6.2898</f>
        <v>153086.897084</v>
      </c>
      <c r="L168" s="37">
        <f>'HIST - cubic meters per day'!L168*6.2898</f>
        <v>1009369.6812540001</v>
      </c>
      <c r="M168" s="37">
        <f>'HIST - cubic meters per day'!M168*6.2898</f>
        <v>1104446.1512919997</v>
      </c>
      <c r="N168" s="37">
        <f>'HIST - cubic meters per day'!N168*6.2898</f>
        <v>18706.913499999999</v>
      </c>
      <c r="O168" s="37">
        <f>'HIST - cubic meters per day'!O168*6.2898</f>
        <v>24270.660919999998</v>
      </c>
      <c r="P168" s="37">
        <f>'HIST - cubic meters per day'!P168*6.2898</f>
        <v>131417.63454599999</v>
      </c>
      <c r="Q168" s="37">
        <f>'HIST - cubic meters per day'!Q168*6.2898</f>
        <v>3196.4553939999996</v>
      </c>
      <c r="R168" s="37">
        <f>'HIST - cubic meters per day'!R168*6.2898</f>
        <v>1222.3418677598113</v>
      </c>
      <c r="S168" s="46">
        <f>'HIST - cubic meters per day'!S168*6.2898</f>
        <v>3639833.046606659</v>
      </c>
      <c r="U168" s="45">
        <f>'HIST - cubic meters per day'!U168*6.2898</f>
        <v>1086033.0343499999</v>
      </c>
      <c r="V168" s="45">
        <f>'HIST - cubic meters per day'!V168*6.2898</f>
        <v>1155516.7694399999</v>
      </c>
    </row>
    <row r="169" spans="1:22" ht="12">
      <c r="A169" s="44">
        <v>41609</v>
      </c>
      <c r="B169" s="37">
        <f>'HIST - cubic meters per day'!B169*6.2898</f>
        <v>229114.68956129032</v>
      </c>
      <c r="C169" s="37">
        <f>'HIST - cubic meters per day'!C169*6.2898</f>
        <v>0</v>
      </c>
      <c r="D169" s="37">
        <f>'HIST - cubic meters per day'!D169*6.2898</f>
        <v>942.08583820645151</v>
      </c>
      <c r="E169" s="37">
        <f>'HIST - cubic meters per day'!E169*6.2898</f>
        <v>46.463361290322574</v>
      </c>
      <c r="F169" s="37">
        <f>'HIST - cubic meters per day'!F169*6.2898</f>
        <v>51912.742561935476</v>
      </c>
      <c r="G169" s="37">
        <f>'HIST - cubic meters per day'!G169*6.2898</f>
        <v>11045.396041935483</v>
      </c>
      <c r="H169" s="37">
        <f>'HIST - cubic meters per day'!H169*6.2898</f>
        <v>199676.27485548385</v>
      </c>
      <c r="I169" s="37">
        <f>'HIST - cubic meters per day'!I169*6.2898</f>
        <v>301116.20115677413</v>
      </c>
      <c r="J169" s="37">
        <f>'HIST - cubic meters per day'!J169*6.2898</f>
        <v>438834.33444967732</v>
      </c>
      <c r="K169" s="37">
        <f>'HIST - cubic meters per day'!K169*6.2898</f>
        <v>149450.82186774194</v>
      </c>
      <c r="L169" s="37">
        <f>'HIST - cubic meters per day'!L169*6.2898</f>
        <v>1057398.2024632259</v>
      </c>
      <c r="M169" s="37">
        <f>'HIST - cubic meters per day'!M169*6.2898</f>
        <v>1094886.8104509676</v>
      </c>
      <c r="N169" s="37">
        <f>'HIST - cubic meters per day'!N169*6.2898</f>
        <v>17367.355180645158</v>
      </c>
      <c r="O169" s="37">
        <f>'HIST - cubic meters per day'!O169*6.2898</f>
        <v>24990.186987096771</v>
      </c>
      <c r="P169" s="37">
        <f>'HIST - cubic meters per day'!P169*6.2898</f>
        <v>139580.66481096775</v>
      </c>
      <c r="Q169" s="37">
        <f>'HIST - cubic meters per day'!Q169*6.2898</f>
        <v>2343.5794799999999</v>
      </c>
      <c r="R169" s="37">
        <f>'HIST - cubic meters per day'!R169*6.2898</f>
        <v>1193.5621925243763</v>
      </c>
      <c r="S169" s="46">
        <f>'HIST - cubic meters per day'!S169*6.2898</f>
        <v>3719899.3712597629</v>
      </c>
      <c r="U169" s="45">
        <f>'HIST - cubic meters per day'!U169*6.2898</f>
        <v>1152328.8959032258</v>
      </c>
      <c r="V169" s="45">
        <f>'HIST - cubic meters per day'!V169*6.2898</f>
        <v>1162202.5630741934</v>
      </c>
    </row>
    <row r="170" spans="1:22" ht="12">
      <c r="A170" s="44">
        <v>41640</v>
      </c>
      <c r="B170" s="37">
        <f>'HIST - cubic meters per day'!B170*6.2898</f>
        <v>227846.17892903226</v>
      </c>
      <c r="C170" s="37">
        <f>'HIST - cubic meters per day'!C170*6.2898</f>
        <v>0</v>
      </c>
      <c r="D170" s="37">
        <f>'HIST - cubic meters per day'!D170*6.2898</f>
        <v>1198.3953911032256</v>
      </c>
      <c r="E170" s="37">
        <f>'HIST - cubic meters per day'!E170*6.2898</f>
        <v>41.025727741935484</v>
      </c>
      <c r="F170" s="37">
        <f>'HIST - cubic meters per day'!F170*6.2898</f>
        <v>53289.052250322573</v>
      </c>
      <c r="G170" s="37">
        <f>'HIST - cubic meters per day'!G170*6.2898</f>
        <v>11043.752578064517</v>
      </c>
      <c r="H170" s="37">
        <f>'HIST - cubic meters per day'!H170*6.2898</f>
        <v>221861.2610421429</v>
      </c>
      <c r="I170" s="37">
        <f>'HIST - cubic meters per day'!I170*6.2898</f>
        <v>335513.58910928568</v>
      </c>
      <c r="J170" s="37">
        <f>'HIST - cubic meters per day'!J170*6.2898</f>
        <v>432415.12688709673</v>
      </c>
      <c r="K170" s="37">
        <f>'HIST - cubic meters per day'!K170*6.2898</f>
        <v>150984.37655612902</v>
      </c>
      <c r="L170" s="37">
        <f>'HIST - cubic meters per day'!L170*6.2898</f>
        <v>1023750.9376529031</v>
      </c>
      <c r="M170" s="37">
        <f>'HIST - cubic meters per day'!M170*6.2898</f>
        <v>1095752.2666412904</v>
      </c>
      <c r="N170" s="37">
        <f>'HIST - cubic meters per day'!N170*6.2898</f>
        <v>18912.819909677419</v>
      </c>
      <c r="O170" s="37">
        <f>'HIST - cubic meters per day'!O170*6.2898</f>
        <v>25730.55731612903</v>
      </c>
      <c r="P170" s="37">
        <f>'HIST - cubic meters per day'!P170*6.2898</f>
        <v>144484.96389870966</v>
      </c>
      <c r="Q170" s="37">
        <f>'HIST - cubic meters per day'!Q170*6.2898</f>
        <v>3791.6943367741928</v>
      </c>
      <c r="R170" s="37">
        <f>'HIST - cubic meters per day'!R170*6.2898</f>
        <v>1273.9213626576338</v>
      </c>
      <c r="S170" s="46">
        <f>'HIST - cubic meters per day'!S170*6.2898</f>
        <v>3747889.9195890608</v>
      </c>
      <c r="U170" s="45">
        <f>'HIST - cubic meters per day'!U170*6.2898</f>
        <v>1092356.3630419355</v>
      </c>
      <c r="V170" s="45">
        <f>'HIST - cubic meters per day'!V170*6.2898</f>
        <v>1148486.1324483871</v>
      </c>
    </row>
    <row r="171" spans="1:22" ht="12">
      <c r="A171" s="44">
        <v>41671</v>
      </c>
      <c r="B171" s="37">
        <f>'HIST - cubic meters per day'!B171*6.2898</f>
        <v>242168.53178571429</v>
      </c>
      <c r="C171" s="37">
        <f>'HIST - cubic meters per day'!C171*6.2898</f>
        <v>0</v>
      </c>
      <c r="D171" s="37">
        <f>'HIST - cubic meters per day'!D171*6.2898</f>
        <v>985.53685630714278</v>
      </c>
      <c r="E171" s="37">
        <f>'HIST - cubic meters per day'!E171*6.2898</f>
        <v>40.906163571428564</v>
      </c>
      <c r="F171" s="37">
        <f>'HIST - cubic meters per day'!F171*6.2898</f>
        <v>53313.984640714283</v>
      </c>
      <c r="G171" s="37">
        <f>'HIST - cubic meters per day'!G171*6.2898</f>
        <v>11408.77619357143</v>
      </c>
      <c r="H171" s="37">
        <f>'HIST - cubic meters per day'!H171*6.2898</f>
        <v>202896.59303571426</v>
      </c>
      <c r="I171" s="37">
        <f>'HIST - cubic meters per day'!I171*6.2898</f>
        <v>309493.22563499998</v>
      </c>
      <c r="J171" s="37">
        <f>'HIST - cubic meters per day'!J171*6.2898</f>
        <v>437986.38172928564</v>
      </c>
      <c r="K171" s="37">
        <f>'HIST - cubic meters per day'!K171*6.2898</f>
        <v>151061.69979214284</v>
      </c>
      <c r="L171" s="37">
        <f>'HIST - cubic meters per day'!L171*6.2898</f>
        <v>1002882.5522571427</v>
      </c>
      <c r="M171" s="37">
        <f>'HIST - cubic meters per day'!M171*6.2898</f>
        <v>1093270.5275014285</v>
      </c>
      <c r="N171" s="37">
        <f>'HIST - cubic meters per day'!N171*6.2898</f>
        <v>20631.217907142855</v>
      </c>
      <c r="O171" s="37">
        <f>'HIST - cubic meters per day'!O171*6.2898</f>
        <v>25973.953735714287</v>
      </c>
      <c r="P171" s="37">
        <f>'HIST - cubic meters per day'!P171*6.2898</f>
        <v>140759.86100785714</v>
      </c>
      <c r="Q171" s="37">
        <f>'HIST - cubic meters per day'!Q171*6.2898</f>
        <v>1817.684809285714</v>
      </c>
      <c r="R171" s="37">
        <f>'HIST - cubic meters per day'!R171*6.2898</f>
        <v>1300.5531589709822</v>
      </c>
      <c r="S171" s="46">
        <f>'HIST - cubic meters per day'!S171*6.2898</f>
        <v>3695991.9862095644</v>
      </c>
      <c r="U171" s="45">
        <f>'HIST - cubic meters per day'!U171*6.2898</f>
        <v>1067988.4966928572</v>
      </c>
      <c r="V171" s="45">
        <f>'HIST - cubic meters per day'!V171*6.2898</f>
        <v>1188529.9303821428</v>
      </c>
    </row>
    <row r="172" spans="1:22" ht="12">
      <c r="A172" s="44">
        <v>41699</v>
      </c>
      <c r="B172" s="37">
        <f>'HIST - cubic meters per day'!B172*6.2898</f>
        <v>243211.95743225806</v>
      </c>
      <c r="C172" s="37">
        <f>'HIST - cubic meters per day'!C172*6.2898</f>
        <v>0</v>
      </c>
      <c r="D172" s="37">
        <f>'HIST - cubic meters per day'!D172*6.2898</f>
        <v>1346.3885010967742</v>
      </c>
      <c r="E172" s="37">
        <f>'HIST - cubic meters per day'!E172*6.2898</f>
        <v>39.62574</v>
      </c>
      <c r="F172" s="37">
        <f>'HIST - cubic meters per day'!F172*6.2898</f>
        <v>55500.566220000008</v>
      </c>
      <c r="G172" s="37">
        <f>'HIST - cubic meters per day'!G172*6.2898</f>
        <v>11027.967209032257</v>
      </c>
      <c r="H172" s="37">
        <f>'HIST - cubic meters per day'!H172*6.2898</f>
        <v>230387.48928642852</v>
      </c>
      <c r="I172" s="37">
        <f>'HIST - cubic meters per day'!I172*6.2898</f>
        <v>354304.16443714284</v>
      </c>
      <c r="J172" s="37">
        <f>'HIST - cubic meters per day'!J172*6.2898</f>
        <v>455819.87848064507</v>
      </c>
      <c r="K172" s="37">
        <f>'HIST - cubic meters per day'!K172*6.2898</f>
        <v>152550.13096258065</v>
      </c>
      <c r="L172" s="37">
        <f>'HIST - cubic meters per day'!L172*6.2898</f>
        <v>971484.48514451599</v>
      </c>
      <c r="M172" s="37">
        <f>'HIST - cubic meters per day'!M172*6.2898</f>
        <v>1198102.1038161288</v>
      </c>
      <c r="N172" s="37">
        <f>'HIST - cubic meters per day'!N172*6.2898</f>
        <v>20323.358283870966</v>
      </c>
      <c r="O172" s="37">
        <f>'HIST - cubic meters per day'!O172*6.2898</f>
        <v>25671.412906451609</v>
      </c>
      <c r="P172" s="37">
        <f>'HIST - cubic meters per day'!P172*6.2898</f>
        <v>144443.83672258063</v>
      </c>
      <c r="Q172" s="37">
        <f>'HIST - cubic meters per day'!Q172*6.2898</f>
        <v>3988.8491322580639</v>
      </c>
      <c r="R172" s="37">
        <f>'HIST - cubic meters per day'!R172*6.2898</f>
        <v>1229.824981801695</v>
      </c>
      <c r="S172" s="46">
        <f>'HIST - cubic meters per day'!S172*6.2898</f>
        <v>3869432.0392567911</v>
      </c>
      <c r="U172" s="45">
        <f>'HIST - cubic meters per day'!U172*6.2898</f>
        <v>1049128.5966096774</v>
      </c>
      <c r="V172" s="45">
        <f>'HIST - cubic meters per day'!V172*6.2898</f>
        <v>1267652.7846967741</v>
      </c>
    </row>
    <row r="173" spans="1:22" ht="12">
      <c r="A173" s="44">
        <v>41730</v>
      </c>
      <c r="B173" s="37">
        <f>'HIST - cubic meters per day'!B173*6.2898</f>
        <v>203756.81303999998</v>
      </c>
      <c r="C173" s="37">
        <f>'HIST - cubic meters per day'!C173*6.2898</f>
        <v>0</v>
      </c>
      <c r="D173" s="37">
        <f>'HIST - cubic meters per day'!D173*6.2898</f>
        <v>1439.2278428</v>
      </c>
      <c r="E173" s="37">
        <f>'HIST - cubic meters per day'!E173*6.2898</f>
        <v>45.181730000000002</v>
      </c>
      <c r="F173" s="37">
        <f>'HIST - cubic meters per day'!F173*6.2898</f>
        <v>52631.243323999995</v>
      </c>
      <c r="G173" s="37">
        <f>'HIST - cubic meters per day'!G173*6.2898</f>
        <v>11052.855880000006</v>
      </c>
      <c r="H173" s="37">
        <f>'HIST - cubic meters per day'!H173*6.2898</f>
        <v>221827.36351285712</v>
      </c>
      <c r="I173" s="37">
        <f>'HIST - cubic meters per day'!I173*6.2898</f>
        <v>338427.4512771428</v>
      </c>
      <c r="J173" s="37">
        <f>'HIST - cubic meters per day'!J173*6.2898</f>
        <v>457891.590486</v>
      </c>
      <c r="K173" s="37">
        <f>'HIST - cubic meters per day'!K173*6.2898</f>
        <v>153521.58516199997</v>
      </c>
      <c r="L173" s="37">
        <f>'HIST - cubic meters per day'!L173*6.2898</f>
        <v>875508.8367959999</v>
      </c>
      <c r="M173" s="37">
        <f>'HIST - cubic meters per day'!M173*6.2898</f>
        <v>1237452.3796579998</v>
      </c>
      <c r="N173" s="37">
        <f>'HIST - cubic meters per day'!N173*6.2898</f>
        <v>21557.870179999998</v>
      </c>
      <c r="O173" s="37">
        <f>'HIST - cubic meters per day'!O173*6.2898</f>
        <v>25968.885953999994</v>
      </c>
      <c r="P173" s="37">
        <f>'HIST - cubic meters per day'!P173*6.2898</f>
        <v>148959.97060999999</v>
      </c>
      <c r="Q173" s="37">
        <f>'HIST - cubic meters per day'!Q173*6.2898</f>
        <v>2807.5780259999997</v>
      </c>
      <c r="R173" s="37">
        <f>'HIST - cubic meters per day'!R173*6.2898</f>
        <v>1308.6110796424064</v>
      </c>
      <c r="S173" s="46">
        <f>'HIST - cubic meters per day'!S173*6.2898</f>
        <v>3754157.4445584416</v>
      </c>
      <c r="U173" s="45">
        <f>'HIST - cubic meters per day'!U173*6.2898</f>
        <v>1000429.5901599999</v>
      </c>
      <c r="V173" s="45">
        <f>'HIST - cubic meters per day'!V173*6.2898</f>
        <v>1271260.0965899997</v>
      </c>
    </row>
    <row r="174" spans="1:22" ht="12">
      <c r="A174" s="44">
        <v>41760</v>
      </c>
      <c r="B174" s="37">
        <f>'HIST - cubic meters per day'!B174*6.2898</f>
        <v>233385.46376129033</v>
      </c>
      <c r="C174" s="37">
        <f>'HIST - cubic meters per day'!C174*6.2898</f>
        <v>0</v>
      </c>
      <c r="D174" s="37">
        <f>'HIST - cubic meters per day'!D174*6.2898</f>
        <v>1268.3057065161288</v>
      </c>
      <c r="E174" s="37">
        <f>'HIST - cubic meters per day'!E174*6.2898</f>
        <v>45.022794193548386</v>
      </c>
      <c r="F174" s="37">
        <f>'HIST - cubic meters per day'!F174*6.2898</f>
        <v>47235.971916774186</v>
      </c>
      <c r="G174" s="37">
        <f>'HIST - cubic meters per day'!G174*6.2898</f>
        <v>11568.687112258067</v>
      </c>
      <c r="H174" s="37">
        <f>'HIST - cubic meters per day'!H174*6.2898</f>
        <v>215487.85162928569</v>
      </c>
      <c r="I174" s="37">
        <f>'HIST - cubic meters per day'!I174*6.2898</f>
        <v>344654.48805857141</v>
      </c>
      <c r="J174" s="37">
        <f>'HIST - cubic meters per day'!J174*6.2898</f>
        <v>434501.49412645155</v>
      </c>
      <c r="K174" s="37">
        <f>'HIST - cubic meters per day'!K174*6.2898</f>
        <v>150709.83693096772</v>
      </c>
      <c r="L174" s="37">
        <f>'HIST - cubic meters per day'!L174*6.2898</f>
        <v>823525.86760258058</v>
      </c>
      <c r="M174" s="37">
        <f>'HIST - cubic meters per day'!M174*6.2898</f>
        <v>1197534.5609593547</v>
      </c>
      <c r="N174" s="37">
        <f>'HIST - cubic meters per day'!N174*6.2898</f>
        <v>19750.377793548385</v>
      </c>
      <c r="O174" s="37">
        <f>'HIST - cubic meters per day'!O174*6.2898</f>
        <v>26418.174483870964</v>
      </c>
      <c r="P174" s="37">
        <f>'HIST - cubic meters per day'!P174*6.2898</f>
        <v>141378.69544451611</v>
      </c>
      <c r="Q174" s="37">
        <f>'HIST - cubic meters per day'!Q174*6.2898</f>
        <v>2733.1007070967739</v>
      </c>
      <c r="R174" s="37">
        <f>'HIST - cubic meters per day'!R174*6.2898</f>
        <v>1304.8669787889678</v>
      </c>
      <c r="S174" s="46">
        <f>'HIST - cubic meters per day'!S174*6.2898</f>
        <v>3651502.7660060651</v>
      </c>
      <c r="U174" s="45">
        <f>'HIST - cubic meters per day'!U174*6.2898</f>
        <v>855893.15811290324</v>
      </c>
      <c r="V174" s="45">
        <f>'HIST - cubic meters per day'!V174*6.2898</f>
        <v>1247538.9173322581</v>
      </c>
    </row>
    <row r="175" spans="1:22" ht="12">
      <c r="A175" s="44">
        <v>41791</v>
      </c>
      <c r="B175" s="37">
        <f>'HIST - cubic meters per day'!B175*6.2898</f>
        <v>222682.19225999998</v>
      </c>
      <c r="C175" s="37">
        <f>'HIST - cubic meters per day'!C175*6.2898</f>
        <v>0</v>
      </c>
      <c r="D175" s="37">
        <f>'HIST - cubic meters per day'!D175*6.2898</f>
        <v>1178.9454358</v>
      </c>
      <c r="E175" s="37">
        <f>'HIST - cubic meters per day'!E175*6.2898</f>
        <v>42.749673999999999</v>
      </c>
      <c r="F175" s="37">
        <f>'HIST - cubic meters per day'!F175*6.2898</f>
        <v>42856.977987999999</v>
      </c>
      <c r="G175" s="37">
        <f>'HIST - cubic meters per day'!G175*6.2898</f>
        <v>11007.045170000003</v>
      </c>
      <c r="H175" s="37">
        <f>'HIST - cubic meters per day'!H175*6.2898</f>
        <v>202525.60715357141</v>
      </c>
      <c r="I175" s="37">
        <f>'HIST - cubic meters per day'!I175*6.2898</f>
        <v>326013.81214285712</v>
      </c>
      <c r="J175" s="37">
        <f>'HIST - cubic meters per day'!J175*6.2898</f>
        <v>432033.65660399996</v>
      </c>
      <c r="K175" s="37">
        <f>'HIST - cubic meters per day'!K175*6.2898</f>
        <v>148730.30904599998</v>
      </c>
      <c r="L175" s="37">
        <f>'HIST - cubic meters per day'!L175*6.2898</f>
        <v>933391.76959599985</v>
      </c>
      <c r="M175" s="37">
        <f>'HIST - cubic meters per day'!M175*6.2898</f>
        <v>1201005.9658299999</v>
      </c>
      <c r="N175" s="37">
        <f>'HIST - cubic meters per day'!N175*6.2898</f>
        <v>20378.113359999999</v>
      </c>
      <c r="O175" s="37">
        <f>'HIST - cubic meters per day'!O175*6.2898</f>
        <v>26790.774119999995</v>
      </c>
      <c r="P175" s="37">
        <f>'HIST - cubic meters per day'!P175*6.2898</f>
        <v>142799.63565999997</v>
      </c>
      <c r="Q175" s="37">
        <f>'HIST - cubic meters per day'!Q175*6.2898</f>
        <v>3483.9411859999996</v>
      </c>
      <c r="R175" s="37">
        <f>'HIST - cubic meters per day'!R175*6.2898</f>
        <v>1319.9923634197321</v>
      </c>
      <c r="S175" s="46">
        <f>'HIST - cubic meters per day'!S175*6.2898</f>
        <v>3716241.4875896475</v>
      </c>
      <c r="U175" s="45">
        <f>'HIST - cubic meters per day'!U175*6.2898</f>
        <v>1054779.43747</v>
      </c>
      <c r="V175" s="45">
        <f>'HIST - cubic meters per day'!V175*6.2898</f>
        <v>1246070.7055499998</v>
      </c>
    </row>
    <row r="176" spans="1:22" ht="12">
      <c r="A176" s="44">
        <v>41821</v>
      </c>
      <c r="B176" s="37">
        <f>'HIST - cubic meters per day'!B176*6.2898</f>
        <v>213352.65365806452</v>
      </c>
      <c r="C176" s="37">
        <f>'HIST - cubic meters per day'!C176*6.2898</f>
        <v>0</v>
      </c>
      <c r="D176" s="37">
        <f>'HIST - cubic meters per day'!D176*6.2898</f>
        <v>1241.1378284516129</v>
      </c>
      <c r="E176" s="37">
        <f>'HIST - cubic meters per day'!E176*6.2898</f>
        <v>42.811219354838705</v>
      </c>
      <c r="F176" s="37">
        <f>'HIST - cubic meters per day'!F176*6.2898</f>
        <v>41337.498925161286</v>
      </c>
      <c r="G176" s="37">
        <f>'HIST - cubic meters per day'!G176*6.2898</f>
        <v>11525.104885161289</v>
      </c>
      <c r="H176" s="37">
        <f>'HIST - cubic meters per day'!H176*6.2898</f>
        <v>205295.27565642857</v>
      </c>
      <c r="I176" s="37">
        <f>'HIST - cubic meters per day'!I176*6.2898</f>
        <v>340288.2436799999</v>
      </c>
      <c r="J176" s="37">
        <f>'HIST - cubic meters per day'!J176*6.2898</f>
        <v>431507.67106451612</v>
      </c>
      <c r="K176" s="37">
        <f>'HIST - cubic meters per day'!K176*6.2898</f>
        <v>147025.13006322578</v>
      </c>
      <c r="L176" s="37">
        <f>'HIST - cubic meters per day'!L176*6.2898</f>
        <v>948281.27091677429</v>
      </c>
      <c r="M176" s="37">
        <f>'HIST - cubic meters per day'!M176*6.2898</f>
        <v>1229983.1724967742</v>
      </c>
      <c r="N176" s="37">
        <f>'HIST - cubic meters per day'!N176*6.2898</f>
        <v>20675.384187096774</v>
      </c>
      <c r="O176" s="37">
        <f>'HIST - cubic meters per day'!O176*6.2898</f>
        <v>26747.273051612898</v>
      </c>
      <c r="P176" s="37">
        <f>'HIST - cubic meters per day'!P176*6.2898</f>
        <v>155042.7584129032</v>
      </c>
      <c r="Q176" s="37">
        <f>'HIST - cubic meters per day'!Q176*6.2898</f>
        <v>3075.9759658064513</v>
      </c>
      <c r="R176" s="37">
        <f>'HIST - cubic meters per day'!R176*6.2898</f>
        <v>1311.2915204138048</v>
      </c>
      <c r="S176" s="46">
        <f>'HIST - cubic meters per day'!S176*6.2898</f>
        <v>3776732.653531746</v>
      </c>
      <c r="U176" s="45">
        <f>'HIST - cubic meters per day'!U176*6.2898</f>
        <v>1073587.2954967741</v>
      </c>
      <c r="V176" s="45">
        <f>'HIST - cubic meters per day'!V176*6.2898</f>
        <v>1246593.7227096774</v>
      </c>
    </row>
    <row r="177" spans="1:22" ht="12">
      <c r="A177" s="44">
        <v>41852</v>
      </c>
      <c r="B177" s="37">
        <f>'HIST - cubic meters per day'!B177*6.2898</f>
        <v>153561.81485806449</v>
      </c>
      <c r="C177" s="37">
        <f>'HIST - cubic meters per day'!C177*6.2898</f>
        <v>0</v>
      </c>
      <c r="D177" s="37">
        <f>'HIST - cubic meters per day'!D177*6.2898</f>
        <v>970.27875077419355</v>
      </c>
      <c r="E177" s="37">
        <f>'HIST - cubic meters per day'!E177*6.2898</f>
        <v>48.33001161290322</v>
      </c>
      <c r="F177" s="37">
        <f>'HIST - cubic meters per day'!F177*6.2898</f>
        <v>44537.972351612894</v>
      </c>
      <c r="G177" s="37">
        <f>'HIST - cubic meters per day'!G177*6.2898</f>
        <v>11322.268979999995</v>
      </c>
      <c r="H177" s="37">
        <f>'HIST - cubic meters per day'!H177*6.2898</f>
        <v>212065.81854857143</v>
      </c>
      <c r="I177" s="37">
        <f>'HIST - cubic meters per day'!I177*6.2898</f>
        <v>342542.979735</v>
      </c>
      <c r="J177" s="37">
        <f>'HIST - cubic meters per day'!J177*6.2898</f>
        <v>437173.29971806449</v>
      </c>
      <c r="K177" s="37">
        <f>'HIST - cubic meters per day'!K177*6.2898</f>
        <v>149981.72156709674</v>
      </c>
      <c r="L177" s="37">
        <f>'HIST - cubic meters per day'!L177*6.2898</f>
        <v>896450.68125870964</v>
      </c>
      <c r="M177" s="37">
        <f>'HIST - cubic meters per day'!M177*6.2898</f>
        <v>1283682.1168103227</v>
      </c>
      <c r="N177" s="37">
        <f>'HIST - cubic meters per day'!N177*6.2898</f>
        <v>21757.22978709677</v>
      </c>
      <c r="O177" s="37">
        <f>'HIST - cubic meters per day'!O177*6.2898</f>
        <v>28550.254366451616</v>
      </c>
      <c r="P177" s="37">
        <f>'HIST - cubic meters per day'!P177*6.2898</f>
        <v>161096.44743677418</v>
      </c>
      <c r="Q177" s="37">
        <f>'HIST - cubic meters per day'!Q177*6.2898</f>
        <v>2075.3296548387093</v>
      </c>
      <c r="R177" s="37">
        <f>'HIST - cubic meters per day'!R177*6.2898</f>
        <v>1334.6846785974815</v>
      </c>
      <c r="S177" s="46">
        <f>'HIST - cubic meters per day'!S177*6.2898</f>
        <v>3747151.2285135882</v>
      </c>
      <c r="U177" s="45">
        <f>'HIST - cubic meters per day'!U177*6.2898</f>
        <v>1027643.5528451613</v>
      </c>
      <c r="V177" s="45">
        <f>'HIST - cubic meters per day'!V177*6.2898</f>
        <v>1291879.7754677418</v>
      </c>
    </row>
    <row r="178" spans="1:22" ht="12">
      <c r="A178" s="44">
        <v>41883</v>
      </c>
      <c r="B178" s="37">
        <f>'HIST - cubic meters per day'!B178*6.2898</f>
        <v>208532.23885999998</v>
      </c>
      <c r="C178" s="37">
        <f>'HIST - cubic meters per day'!C178*6.2898</f>
        <v>0</v>
      </c>
      <c r="D178" s="37">
        <f>'HIST - cubic meters per day'!D178*6.2898</f>
        <v>1228.8549988</v>
      </c>
      <c r="E178" s="37">
        <f>'HIST - cubic meters per day'!E178*6.2898</f>
        <v>41.449781999999999</v>
      </c>
      <c r="F178" s="37">
        <f>'HIST - cubic meters per day'!F178*6.2898</f>
        <v>45211.29206</v>
      </c>
      <c r="G178" s="37">
        <f>'HIST - cubic meters per day'!G178*6.2898</f>
        <v>11415.777339999997</v>
      </c>
      <c r="H178" s="37">
        <f>'HIST - cubic meters per day'!H178*6.2898</f>
        <v>211787.8767792857</v>
      </c>
      <c r="I178" s="37">
        <f>'HIST - cubic meters per day'!I178*6.2898</f>
        <v>335147.45535857137</v>
      </c>
      <c r="J178" s="37">
        <f>'HIST - cubic meters per day'!J178*6.2898</f>
        <v>428421.15190599998</v>
      </c>
      <c r="K178" s="37">
        <f>'HIST - cubic meters per day'!K178*6.2898</f>
        <v>150374.02247999999</v>
      </c>
      <c r="L178" s="37">
        <f>'HIST - cubic meters per day'!L178*6.2898</f>
        <v>979663.48000400001</v>
      </c>
      <c r="M178" s="37">
        <f>'HIST - cubic meters per day'!M178*6.2898</f>
        <v>1193711.1396540001</v>
      </c>
      <c r="N178" s="37">
        <f>'HIST - cubic meters per day'!N178*6.2898</f>
        <v>23233.05358</v>
      </c>
      <c r="O178" s="37">
        <f>'HIST - cubic meters per day'!O178*6.2898</f>
        <v>27572.491429999998</v>
      </c>
      <c r="P178" s="37">
        <f>'HIST - cubic meters per day'!P178*6.2898</f>
        <v>149840.64744</v>
      </c>
      <c r="Q178" s="37">
        <f>'HIST - cubic meters per day'!Q178*6.2898</f>
        <v>2032.8423939999998</v>
      </c>
      <c r="R178" s="37">
        <f>'HIST - cubic meters per day'!R178*6.2898</f>
        <v>1357.5217515923473</v>
      </c>
      <c r="S178" s="46">
        <f>'HIST - cubic meters per day'!S178*6.2898</f>
        <v>3769571.2958182497</v>
      </c>
      <c r="U178" s="45">
        <f>'HIST - cubic meters per day'!U178*6.2898</f>
        <v>1051123.3863899999</v>
      </c>
      <c r="V178" s="45">
        <f>'HIST - cubic meters per day'!V178*6.2898</f>
        <v>1281969.0052399999</v>
      </c>
    </row>
    <row r="179" spans="1:22" ht="12">
      <c r="A179" s="44">
        <v>41913</v>
      </c>
      <c r="B179" s="37">
        <f>'HIST - cubic meters per day'!B179*6.2898</f>
        <v>181382.41184516126</v>
      </c>
      <c r="C179" s="37">
        <f>'HIST - cubic meters per day'!C179*6.2898</f>
        <v>0</v>
      </c>
      <c r="D179" s="37">
        <f>'HIST - cubic meters per day'!D179*6.2898</f>
        <v>1271.0468419354838</v>
      </c>
      <c r="E179" s="37">
        <f>'HIST - cubic meters per day'!E179*6.2898</f>
        <v>41.269203870967743</v>
      </c>
      <c r="F179" s="37">
        <f>'HIST - cubic meters per day'!F179*6.2898</f>
        <v>49935.81784258064</v>
      </c>
      <c r="G179" s="37">
        <f>'HIST - cubic meters per day'!G179*6.2898</f>
        <v>10642.950290322578</v>
      </c>
      <c r="H179" s="37">
        <f>'HIST - cubic meters per day'!H179*6.2898</f>
        <v>229428.81144857139</v>
      </c>
      <c r="I179" s="37">
        <f>'HIST - cubic meters per day'!I179*6.2898</f>
        <v>350829.00501000002</v>
      </c>
      <c r="J179" s="37">
        <f>'HIST - cubic meters per day'!J179*6.2898</f>
        <v>438652.37662258063</v>
      </c>
      <c r="K179" s="37">
        <f>'HIST - cubic meters per day'!K179*6.2898</f>
        <v>150483.07949612901</v>
      </c>
      <c r="L179" s="37">
        <f>'HIST - cubic meters per day'!L179*6.2898</f>
        <v>967675.19965741935</v>
      </c>
      <c r="M179" s="37">
        <f>'HIST - cubic meters per day'!M179*6.2898</f>
        <v>1333810.9909335484</v>
      </c>
      <c r="N179" s="37">
        <f>'HIST - cubic meters per day'!N179*6.2898</f>
        <v>23967.790141935482</v>
      </c>
      <c r="O179" s="37">
        <f>'HIST - cubic meters per day'!O179*6.2898</f>
        <v>30227.29765354839</v>
      </c>
      <c r="P179" s="37">
        <f>'HIST - cubic meters per day'!P179*6.2898</f>
        <v>168010.17530709674</v>
      </c>
      <c r="Q179" s="37">
        <f>'HIST - cubic meters per day'!Q179*6.2898</f>
        <v>1507.7259290322581</v>
      </c>
      <c r="R179" s="37">
        <f>'HIST - cubic meters per day'!R179*6.2898</f>
        <v>1431.8426594817972</v>
      </c>
      <c r="S179" s="46">
        <f>'HIST - cubic meters per day'!S179*6.2898</f>
        <v>3939297.7908832151</v>
      </c>
      <c r="U179" s="45">
        <f>'HIST - cubic meters per day'!U179*6.2898</f>
        <v>1066552.4585419355</v>
      </c>
      <c r="V179" s="45">
        <f>'HIST - cubic meters per day'!V179*6.2898</f>
        <v>1331395.4439677417</v>
      </c>
    </row>
    <row r="180" spans="1:22" ht="12">
      <c r="A180" s="44">
        <v>41944</v>
      </c>
      <c r="B180" s="37">
        <f>'HIST - cubic meters per day'!B180*6.2898</f>
        <v>245634.09178000002</v>
      </c>
      <c r="C180" s="37">
        <f>'HIST - cubic meters per day'!C180*6.2898</f>
        <v>0</v>
      </c>
      <c r="D180" s="37">
        <f>'HIST - cubic meters per day'!D180*6.2898</f>
        <v>1022.2811939999999</v>
      </c>
      <c r="E180" s="37">
        <f>'HIST - cubic meters per day'!E180*6.2898</f>
        <v>42.288421999999997</v>
      </c>
      <c r="F180" s="37">
        <f>'HIST - cubic meters per day'!F180*6.2898</f>
        <v>48770.43828799999</v>
      </c>
      <c r="G180" s="37">
        <f>'HIST - cubic meters per day'!G180*6.2898</f>
        <v>10433.981491999999</v>
      </c>
      <c r="H180" s="37">
        <f>'HIST - cubic meters per day'!H180*6.2898</f>
        <v>226012.79860499999</v>
      </c>
      <c r="I180" s="37">
        <f>'HIST - cubic meters per day'!I180*6.2898</f>
        <v>335983.05528857146</v>
      </c>
      <c r="J180" s="37">
        <f>'HIST - cubic meters per day'!J180*6.2898</f>
        <v>438173.50777199998</v>
      </c>
      <c r="K180" s="37">
        <f>'HIST - cubic meters per day'!K180*6.2898</f>
        <v>145577.06457800002</v>
      </c>
      <c r="L180" s="37">
        <f>'HIST - cubic meters per day'!L180*6.2898</f>
        <v>1036863.0679659998</v>
      </c>
      <c r="M180" s="37">
        <f>'HIST - cubic meters per day'!M180*6.2898</f>
        <v>1195537.3411519998</v>
      </c>
      <c r="N180" s="37">
        <f>'HIST - cubic meters per day'!N180*6.2898</f>
        <v>24154.928599999999</v>
      </c>
      <c r="O180" s="37">
        <f>'HIST - cubic meters per day'!O180*6.2898</f>
        <v>30648.497153999997</v>
      </c>
      <c r="P180" s="37">
        <f>'HIST - cubic meters per day'!P180*6.2898</f>
        <v>165567.18114199999</v>
      </c>
      <c r="Q180" s="37">
        <f>'HIST - cubic meters per day'!Q180*6.2898</f>
        <v>2898.5494999999996</v>
      </c>
      <c r="R180" s="37">
        <f>'HIST - cubic meters per day'!R180*6.2898</f>
        <v>1482.5767848540656</v>
      </c>
      <c r="S180" s="46">
        <f>'HIST - cubic meters per day'!S180*6.2898</f>
        <v>3908801.6497184248</v>
      </c>
      <c r="U180" s="45">
        <f>'HIST - cubic meters per day'!U180*6.2898</f>
        <v>1030675.3514200001</v>
      </c>
      <c r="V180" s="45">
        <f>'HIST - cubic meters per day'!V180*6.2898</f>
        <v>1356592.3455699999</v>
      </c>
    </row>
    <row r="181" spans="1:22" ht="12">
      <c r="A181" s="44">
        <v>41974</v>
      </c>
      <c r="B181" s="37">
        <f>'HIST - cubic meters per day'!B181*6.2898</f>
        <v>219899.92966451609</v>
      </c>
      <c r="C181" s="37">
        <f>'HIST - cubic meters per day'!C181*6.2898</f>
        <v>0</v>
      </c>
      <c r="D181" s="37">
        <f>'HIST - cubic meters per day'!D181*6.2898</f>
        <v>1099.7289216774193</v>
      </c>
      <c r="E181" s="37">
        <f>'HIST - cubic meters per day'!E181*6.2898</f>
        <v>40.254719999999999</v>
      </c>
      <c r="F181" s="37">
        <f>'HIST - cubic meters per day'!F181*6.2898</f>
        <v>52696.857435483864</v>
      </c>
      <c r="G181" s="37">
        <f>'HIST - cubic meters per day'!G181*6.2898</f>
        <v>10882.753987741935</v>
      </c>
      <c r="H181" s="37">
        <f>'HIST - cubic meters per day'!H181*6.2898</f>
        <v>239908.67403642854</v>
      </c>
      <c r="I181" s="37">
        <f>'HIST - cubic meters per day'!I181*6.2898</f>
        <v>351050.1139435714</v>
      </c>
      <c r="J181" s="37">
        <f>'HIST - cubic meters per day'!J181*6.2898</f>
        <v>450641.16150580643</v>
      </c>
      <c r="K181" s="37">
        <f>'HIST - cubic meters per day'!K181*6.2898</f>
        <v>145427.48028387094</v>
      </c>
      <c r="L181" s="37">
        <f>'HIST - cubic meters per day'!L181*6.2898</f>
        <v>994100.9219012903</v>
      </c>
      <c r="M181" s="37">
        <f>'HIST - cubic meters per day'!M181*6.2898</f>
        <v>1306315.4142890323</v>
      </c>
      <c r="N181" s="37">
        <f>'HIST - cubic meters per day'!N181*6.2898</f>
        <v>22257.167438709675</v>
      </c>
      <c r="O181" s="37">
        <f>'HIST - cubic meters per day'!O181*6.2898</f>
        <v>34285.456323870967</v>
      </c>
      <c r="P181" s="37">
        <f>'HIST - cubic meters per day'!P181*6.2898</f>
        <v>173434.94519999999</v>
      </c>
      <c r="Q181" s="37">
        <f>'HIST - cubic meters per day'!Q181*6.2898</f>
        <v>2852.1199548387094</v>
      </c>
      <c r="R181" s="37">
        <f>'HIST - cubic meters per day'!R181*6.2898</f>
        <v>1464.3743409539711</v>
      </c>
      <c r="S181" s="46">
        <f>'HIST - cubic meters per day'!S181*6.2898</f>
        <v>4006357.3539477927</v>
      </c>
      <c r="U181" s="45">
        <f>'HIST - cubic meters per day'!U181*6.2898</f>
        <v>1084952.9640967741</v>
      </c>
      <c r="V181" s="45">
        <f>'HIST - cubic meters per day'!V181*6.2898</f>
        <v>1380032.3369516127</v>
      </c>
    </row>
    <row r="182" spans="1:22" ht="12">
      <c r="A182" s="44">
        <v>42005</v>
      </c>
      <c r="B182" s="37">
        <f>'HIST - cubic meters per day'!B182*6.2898</f>
        <v>241941.82362580643</v>
      </c>
      <c r="C182" s="37">
        <f>'HIST - cubic meters per day'!C182*6.2898</f>
        <v>0</v>
      </c>
      <c r="D182" s="37">
        <f>'HIST - cubic meters per day'!D182*6.2898</f>
        <v>994.19419354838703</v>
      </c>
      <c r="E182" s="37">
        <f>'HIST - cubic meters per day'!E182*6.2898</f>
        <v>34.857665806451614</v>
      </c>
      <c r="F182" s="37">
        <f>'HIST - cubic meters per day'!F182*6.2898</f>
        <v>51787.839307741866</v>
      </c>
      <c r="G182" s="37">
        <f>'HIST - cubic meters per day'!G182*6.2898</f>
        <v>10650.84297483871</v>
      </c>
      <c r="H182" s="37">
        <f>'HIST - cubic meters per day'!H182*6.2898</f>
        <v>211676.92919999998</v>
      </c>
      <c r="I182" s="37">
        <f>'HIST - cubic meters per day'!I182*6.2898</f>
        <v>311877.39968709677</v>
      </c>
      <c r="J182" s="37">
        <f>'HIST - cubic meters per day'!J182*6.2898</f>
        <v>433954.16232459672</v>
      </c>
      <c r="K182" s="37">
        <f>'HIST - cubic meters per day'!K182*6.2898</f>
        <v>148909.10650221774</v>
      </c>
      <c r="L182" s="37">
        <f>'HIST - cubic meters per day'!L182*6.2898</f>
        <v>1098618.3661838709</v>
      </c>
      <c r="M182" s="37">
        <f>'HIST - cubic meters per day'!M182*6.2898</f>
        <v>1260767.8884580643</v>
      </c>
      <c r="N182" s="37">
        <f>'HIST - cubic meters per day'!N182*6.2898</f>
        <v>21206.365045161288</v>
      </c>
      <c r="O182" s="37">
        <f>'HIST - cubic meters per day'!O182*6.2898</f>
        <v>44042.518718709667</v>
      </c>
      <c r="P182" s="37">
        <f>'HIST - cubic meters per day'!P182*6.2898</f>
        <v>167566.27806154231</v>
      </c>
      <c r="Q182" s="37">
        <f>'HIST - cubic meters per day'!Q182*6.2898</f>
        <v>2535.8647529032255</v>
      </c>
      <c r="R182" s="37">
        <f>'HIST - cubic meters per day'!R182*6.2898</f>
        <v>1749.8843356194857</v>
      </c>
      <c r="S182" s="46">
        <f>'HIST - cubic meters per day'!S182*6.2898</f>
        <v>4008314.3210375239</v>
      </c>
      <c r="U182" s="45">
        <f>'HIST - cubic meters per day'!U182*6.2898</f>
        <v>1153961.5047967741</v>
      </c>
      <c r="V182" s="45">
        <f>'HIST - cubic meters per day'!V182*6.2898</f>
        <v>1373782.1018225807</v>
      </c>
    </row>
    <row r="183" spans="1:22" ht="12">
      <c r="A183" s="44">
        <v>42036</v>
      </c>
      <c r="B183" s="37">
        <f>'HIST - cubic meters per day'!B183*6.2898</f>
        <v>221966.81736428567</v>
      </c>
      <c r="C183" s="37">
        <f>'HIST - cubic meters per day'!C183*6.2898</f>
        <v>0</v>
      </c>
      <c r="D183" s="37">
        <f>'HIST - cubic meters per day'!D183*6.2898</f>
        <v>1010.8607142857143</v>
      </c>
      <c r="E183" s="37">
        <f>'HIST - cubic meters per day'!E183*6.2898</f>
        <v>30.056258571428575</v>
      </c>
      <c r="F183" s="37">
        <f>'HIST - cubic meters per day'!F183*6.2898</f>
        <v>51076.702780714317</v>
      </c>
      <c r="G183" s="37">
        <f>'HIST - cubic meters per day'!G183*6.2898</f>
        <v>11341.744896428572</v>
      </c>
      <c r="H183" s="37">
        <f>'HIST - cubic meters per day'!H183*6.2898</f>
        <v>209666.05767642858</v>
      </c>
      <c r="I183" s="37">
        <f>'HIST - cubic meters per day'!I183*6.2898</f>
        <v>302364.36631499993</v>
      </c>
      <c r="J183" s="37">
        <f>'HIST - cubic meters per day'!J183*6.2898</f>
        <v>430618.72481718747</v>
      </c>
      <c r="K183" s="37">
        <f>'HIST - cubic meters per day'!K183*6.2898</f>
        <v>147495.78543046874</v>
      </c>
      <c r="L183" s="37">
        <f>'HIST - cubic meters per day'!L183*6.2898</f>
        <v>1111937.57565</v>
      </c>
      <c r="M183" s="37">
        <f>'HIST - cubic meters per day'!M183*6.2898</f>
        <v>1361535.7090499999</v>
      </c>
      <c r="N183" s="37">
        <f>'HIST - cubic meters per day'!N183*6.2898</f>
        <v>21839.084142857144</v>
      </c>
      <c r="O183" s="37">
        <f>'HIST - cubic meters per day'!O183*6.2898</f>
        <v>43304.666483571425</v>
      </c>
      <c r="P183" s="37">
        <f>'HIST - cubic meters per day'!P183*6.2898</f>
        <v>176599.45519587051</v>
      </c>
      <c r="Q183" s="37">
        <f>'HIST - cubic meters per day'!Q183*6.2898</f>
        <v>2466.0787572413792</v>
      </c>
      <c r="R183" s="37">
        <f>'HIST - cubic meters per day'!R183*6.2898</f>
        <v>1715.6012493947903</v>
      </c>
      <c r="S183" s="46">
        <f>'HIST - cubic meters per day'!S183*6.2898</f>
        <v>4094969.2867823052</v>
      </c>
      <c r="U183" s="45">
        <f>'HIST - cubic meters per day'!U183*6.2898</f>
        <v>1229936.6946428572</v>
      </c>
      <c r="V183" s="45">
        <f>'HIST - cubic meters per day'!V183*6.2898</f>
        <v>1388334.3004928571</v>
      </c>
    </row>
    <row r="184" spans="1:22" ht="12">
      <c r="A184" s="44">
        <v>42064</v>
      </c>
      <c r="B184" s="37">
        <f>'HIST - cubic meters per day'!B184*6.2898</f>
        <v>193409.52392903226</v>
      </c>
      <c r="C184" s="37">
        <f>'HIST - cubic meters per day'!C184*6.2898</f>
        <v>0</v>
      </c>
      <c r="D184" s="37">
        <f>'HIST - cubic meters per day'!D184*6.2898</f>
        <v>1278.2496774193546</v>
      </c>
      <c r="E184" s="37">
        <f>'HIST - cubic meters per day'!E184*6.2898</f>
        <v>29.643218709677416</v>
      </c>
      <c r="F184" s="37">
        <f>'HIST - cubic meters per day'!F184*6.2898</f>
        <v>50272.788805161406</v>
      </c>
      <c r="G184" s="37">
        <f>'HIST - cubic meters per day'!G184*6.2898</f>
        <v>10486.151663225804</v>
      </c>
      <c r="H184" s="37">
        <f>'HIST - cubic meters per day'!H184*6.2898</f>
        <v>201947.82598064517</v>
      </c>
      <c r="I184" s="37">
        <f>'HIST - cubic meters per day'!I184*6.2898</f>
        <v>299441.59263096767</v>
      </c>
      <c r="J184" s="37">
        <f>'HIST - cubic meters per day'!J184*6.2898</f>
        <v>420551.2579391129</v>
      </c>
      <c r="K184" s="37">
        <f>'HIST - cubic meters per day'!K184*6.2898</f>
        <v>142422.47760967741</v>
      </c>
      <c r="L184" s="37">
        <f>'HIST - cubic meters per day'!L184*6.2898</f>
        <v>1068380.4570290323</v>
      </c>
      <c r="M184" s="37">
        <f>'HIST - cubic meters per day'!M184*6.2898</f>
        <v>1358119.2824419355</v>
      </c>
      <c r="N184" s="37">
        <f>'HIST - cubic meters per day'!N184*6.2898</f>
        <v>22640.845238709677</v>
      </c>
      <c r="O184" s="37">
        <f>'HIST - cubic meters per day'!O184*6.2898</f>
        <v>44164.601707741938</v>
      </c>
      <c r="P184" s="37">
        <f>'HIST - cubic meters per day'!P184*6.2898</f>
        <v>177765.37422187498</v>
      </c>
      <c r="Q184" s="37">
        <f>'HIST - cubic meters per day'!Q184*6.2898</f>
        <v>3023.9532329032254</v>
      </c>
      <c r="R184" s="37">
        <f>'HIST - cubic meters per day'!R184*6.2898</f>
        <v>1696.7121890792555</v>
      </c>
      <c r="S184" s="46">
        <f>'HIST - cubic meters per day'!S184*6.2898</f>
        <v>3995630.7375152283</v>
      </c>
      <c r="U184" s="45">
        <f>'HIST - cubic meters per day'!U184*6.2898</f>
        <v>1191762.1883129033</v>
      </c>
      <c r="V184" s="45">
        <f>'HIST - cubic meters per day'!V184*6.2898</f>
        <v>1383302.5257096773</v>
      </c>
    </row>
    <row r="185" spans="1:22" ht="12">
      <c r="A185" s="44">
        <v>42095</v>
      </c>
      <c r="B185" s="37">
        <f>'HIST - cubic meters per day'!B185*6.2898</f>
        <v>181027.36277999997</v>
      </c>
      <c r="C185" s="37">
        <f>'HIST - cubic meters per day'!C185*6.2898</f>
        <v>0</v>
      </c>
      <c r="D185" s="37">
        <f>'HIST - cubic meters per day'!D185*6.2898</f>
        <v>1425.6879999999999</v>
      </c>
      <c r="E185" s="37">
        <f>'HIST - cubic meters per day'!E185*6.2898</f>
        <v>33.210144</v>
      </c>
      <c r="F185" s="37">
        <f>'HIST - cubic meters per day'!F185*6.2898</f>
        <v>47892.822493999876</v>
      </c>
      <c r="G185" s="37">
        <f>'HIST - cubic meters per day'!G185*6.2898</f>
        <v>11052.604287999999</v>
      </c>
      <c r="H185" s="37">
        <f>'HIST - cubic meters per day'!H185*6.2898</f>
        <v>191777.721212</v>
      </c>
      <c r="I185" s="37">
        <f>'HIST - cubic meters per day'!I185*6.2898</f>
        <v>291109.66026999999</v>
      </c>
      <c r="J185" s="37">
        <f>'HIST - cubic meters per day'!J185*6.2898</f>
        <v>411650.65685562498</v>
      </c>
      <c r="K185" s="37">
        <f>'HIST - cubic meters per day'!K185*6.2898</f>
        <v>138451.24467281249</v>
      </c>
      <c r="L185" s="37">
        <f>'HIST - cubic meters per day'!L185*6.2898</f>
        <v>813616.13552999997</v>
      </c>
      <c r="M185" s="37">
        <f>'HIST - cubic meters per day'!M185*6.2898</f>
        <v>1345918.7646299999</v>
      </c>
      <c r="N185" s="37">
        <f>'HIST - cubic meters per day'!N185*6.2898</f>
        <v>23500.999059999998</v>
      </c>
      <c r="O185" s="37">
        <f>'HIST - cubic meters per day'!O185*6.2898</f>
        <v>42819.700440000001</v>
      </c>
      <c r="P185" s="37">
        <f>'HIST - cubic meters per day'!P185*6.2898</f>
        <v>181709.11649515622</v>
      </c>
      <c r="Q185" s="37">
        <f>'HIST - cubic meters per day'!Q185*6.2898</f>
        <v>2758.9369059999999</v>
      </c>
      <c r="R185" s="37">
        <f>'HIST - cubic meters per day'!R185*6.2898</f>
        <v>1669.2539772964492</v>
      </c>
      <c r="S185" s="46">
        <f>'HIST - cubic meters per day'!S185*6.2898</f>
        <v>3686413.8777548908</v>
      </c>
      <c r="U185" s="45">
        <f>'HIST - cubic meters per day'!U185*6.2898</f>
        <v>919699.79749999999</v>
      </c>
      <c r="V185" s="45">
        <f>'HIST - cubic meters per day'!V185*6.2898</f>
        <v>1377465.99034</v>
      </c>
    </row>
    <row r="186" spans="1:22" ht="12">
      <c r="A186" s="44">
        <v>42125</v>
      </c>
      <c r="B186" s="37">
        <f>'HIST - cubic meters per day'!B186*6.2898</f>
        <v>141603.89057419353</v>
      </c>
      <c r="C186" s="37">
        <f>'HIST - cubic meters per day'!C186*6.2898</f>
        <v>0</v>
      </c>
      <c r="D186" s="37">
        <f>'HIST - cubic meters per day'!D186*6.2898</f>
        <v>1197.0909677419354</v>
      </c>
      <c r="E186" s="37">
        <f>'HIST - cubic meters per day'!E186*6.2898</f>
        <v>37.576482580645155</v>
      </c>
      <c r="F186" s="37">
        <f>'HIST - cubic meters per day'!F186*6.2898</f>
        <v>45278.018045806428</v>
      </c>
      <c r="G186" s="37">
        <f>'HIST - cubic meters per day'!G186*6.2898</f>
        <v>8842.9312683870976</v>
      </c>
      <c r="H186" s="37">
        <f>'HIST - cubic meters per day'!H186*6.2898</f>
        <v>188517.15517161289</v>
      </c>
      <c r="I186" s="37">
        <f>'HIST - cubic meters per day'!I186*6.2898</f>
        <v>287169.92906516127</v>
      </c>
      <c r="J186" s="37">
        <f>'HIST - cubic meters per day'!J186*6.2898</f>
        <v>394099.86544899188</v>
      </c>
      <c r="K186" s="37">
        <f>'HIST - cubic meters per day'!K186*6.2898</f>
        <v>137303.5758719758</v>
      </c>
      <c r="L186" s="37">
        <f>'HIST - cubic meters per day'!L186*6.2898</f>
        <v>701204.1502258064</v>
      </c>
      <c r="M186" s="37">
        <f>'HIST - cubic meters per day'!M186*6.2898</f>
        <v>1274686.0999258065</v>
      </c>
      <c r="N186" s="37">
        <f>'HIST - cubic meters per day'!N186*6.2898</f>
        <v>21118.713638709676</v>
      </c>
      <c r="O186" s="37">
        <f>'HIST - cubic meters per day'!O186*6.2898</f>
        <v>41667.084445161294</v>
      </c>
      <c r="P186" s="37">
        <f>'HIST - cubic meters per day'!P186*6.2898</f>
        <v>173998.65584395162</v>
      </c>
      <c r="Q186" s="37">
        <f>'HIST - cubic meters per day'!Q186*6.2898</f>
        <v>2522.8793593548385</v>
      </c>
      <c r="R186" s="37">
        <f>'HIST - cubic meters per day'!R186*6.2898</f>
        <v>1705.689852396941</v>
      </c>
      <c r="S186" s="46">
        <f>'HIST - cubic meters per day'!S186*6.2898</f>
        <v>3420953.306187639</v>
      </c>
      <c r="U186" s="45">
        <f>'HIST - cubic meters per day'!U186*6.2898</f>
        <v>895673.70835161279</v>
      </c>
      <c r="V186" s="45">
        <f>'HIST - cubic meters per day'!V186*6.2898</f>
        <v>1220735.5433225806</v>
      </c>
    </row>
    <row r="187" spans="1:22" ht="12">
      <c r="A187" s="44">
        <v>42156</v>
      </c>
      <c r="B187" s="37">
        <f>'HIST - cubic meters per day'!B187*6.2898</f>
        <v>138206.82370000001</v>
      </c>
      <c r="C187" s="37">
        <f>'HIST - cubic meters per day'!C187*6.2898</f>
        <v>0</v>
      </c>
      <c r="D187" s="37">
        <f>'HIST - cubic meters per day'!D187*6.2898</f>
        <v>1216.028</v>
      </c>
      <c r="E187" s="37">
        <f>'HIST - cubic meters per day'!E187*6.2898</f>
        <v>41.512679999999996</v>
      </c>
      <c r="F187" s="37">
        <f>'HIST - cubic meters per day'!F187*6.2898</f>
        <v>45169.171365999922</v>
      </c>
      <c r="G187" s="37">
        <f>'HIST - cubic meters per day'!G187*6.2898</f>
        <v>10862.107211999999</v>
      </c>
      <c r="H187" s="37">
        <f>'HIST - cubic meters per day'!H187*6.2898</f>
        <v>186294.46226599999</v>
      </c>
      <c r="I187" s="37">
        <f>'HIST - cubic meters per day'!I187*6.2898</f>
        <v>279993.13064799993</v>
      </c>
      <c r="J187" s="37">
        <f>'HIST - cubic meters per day'!J187*6.2898</f>
        <v>380806.8863087499</v>
      </c>
      <c r="K187" s="37">
        <f>'HIST - cubic meters per day'!K187*6.2898</f>
        <v>136242.8303740625</v>
      </c>
      <c r="L187" s="37">
        <f>'HIST - cubic meters per day'!L187*6.2898</f>
        <v>929312.4988399999</v>
      </c>
      <c r="M187" s="37">
        <f>'HIST - cubic meters per day'!M187*6.2898</f>
        <v>1304996.0678699999</v>
      </c>
      <c r="N187" s="37">
        <f>'HIST - cubic meters per day'!N187*6.2898</f>
        <v>19063.335500000001</v>
      </c>
      <c r="O187" s="37">
        <f>'HIST - cubic meters per day'!O187*6.2898</f>
        <v>33841.639919999994</v>
      </c>
      <c r="P187" s="37">
        <f>'HIST - cubic meters per day'!P187*6.2898</f>
        <v>172472.39941593751</v>
      </c>
      <c r="Q187" s="37">
        <f>'HIST - cubic meters per day'!Q187*6.2898</f>
        <v>2549.25594</v>
      </c>
      <c r="R187" s="37">
        <f>'HIST - cubic meters per day'!R187*6.2898</f>
        <v>1718.7039885628365</v>
      </c>
      <c r="S187" s="46">
        <f>'HIST - cubic meters per day'!S187*6.2898</f>
        <v>3642786.8540293127</v>
      </c>
      <c r="U187" s="45">
        <f>'HIST - cubic meters per day'!U187*6.2898</f>
        <v>1152735.8391999998</v>
      </c>
      <c r="V187" s="45">
        <f>'HIST - cubic meters per day'!V187*6.2898</f>
        <v>1233946.17258</v>
      </c>
    </row>
    <row r="188" spans="1:22" ht="12">
      <c r="A188" s="44">
        <v>42186</v>
      </c>
      <c r="B188" s="37">
        <f>'HIST - cubic meters per day'!B188*6.2898</f>
        <v>157337.92672258063</v>
      </c>
      <c r="C188" s="37">
        <f>'HIST - cubic meters per day'!C188*6.2898</f>
        <v>0</v>
      </c>
      <c r="D188" s="37">
        <f>'HIST - cubic meters per day'!D188*6.2898</f>
        <v>1156.5116129032258</v>
      </c>
      <c r="E188" s="37">
        <f>'HIST - cubic meters per day'!E188*6.2898</f>
        <v>37.272137419354834</v>
      </c>
      <c r="F188" s="37">
        <f>'HIST - cubic meters per day'!F188*6.2898</f>
        <v>43725.066425806479</v>
      </c>
      <c r="G188" s="37">
        <f>'HIST - cubic meters per day'!G188*6.2898</f>
        <v>3830.7113864516123</v>
      </c>
      <c r="H188" s="37">
        <f>'HIST - cubic meters per day'!H188*6.2898</f>
        <v>185556.87094645161</v>
      </c>
      <c r="I188" s="37">
        <f>'HIST - cubic meters per day'!I188*6.2898</f>
        <v>285410.46910838707</v>
      </c>
      <c r="J188" s="37">
        <f>'HIST - cubic meters per day'!J188*6.2898</f>
        <v>382749.36338286288</v>
      </c>
      <c r="K188" s="37">
        <f>'HIST - cubic meters per day'!K188*6.2898</f>
        <v>135535.59361663304</v>
      </c>
      <c r="L188" s="37">
        <f>'HIST - cubic meters per day'!L188*6.2898</f>
        <v>1088110.2408</v>
      </c>
      <c r="M188" s="37">
        <f>'HIST - cubic meters per day'!M188*6.2898</f>
        <v>1483709.6465612901</v>
      </c>
      <c r="N188" s="37">
        <f>'HIST - cubic meters per day'!N188*6.2898</f>
        <v>18958.471683870965</v>
      </c>
      <c r="O188" s="37">
        <f>'HIST - cubic meters per day'!O188*6.2898</f>
        <v>40739.440393548386</v>
      </c>
      <c r="P188" s="37">
        <f>'HIST - cubic meters per day'!P188*6.2898</f>
        <v>177628.14625675403</v>
      </c>
      <c r="Q188" s="37">
        <f>'HIST - cubic meters per day'!Q188*6.2898</f>
        <v>2489.2593638709677</v>
      </c>
      <c r="R188" s="37">
        <f>'HIST - cubic meters per day'!R188*6.2898</f>
        <v>1717.7461079814502</v>
      </c>
      <c r="S188" s="46">
        <f>'HIST - cubic meters per day'!S188*6.2898</f>
        <v>4008692.7365068118</v>
      </c>
      <c r="U188" s="45">
        <f>'HIST - cubic meters per day'!U188*6.2898</f>
        <v>1306690.4283967742</v>
      </c>
      <c r="V188" s="45">
        <f>'HIST - cubic meters per day'!V188*6.2898</f>
        <v>1418387.8416967741</v>
      </c>
    </row>
    <row r="189" spans="1:22" ht="12">
      <c r="A189" s="44">
        <v>42217</v>
      </c>
      <c r="B189" s="37">
        <f>'HIST - cubic meters per day'!B189*6.2898</f>
        <v>151460.61586451612</v>
      </c>
      <c r="C189" s="37">
        <f>'HIST - cubic meters per day'!C189*6.2898</f>
        <v>0</v>
      </c>
      <c r="D189" s="37">
        <f>'HIST - cubic meters per day'!D189*6.2898</f>
        <v>1095.6425806451612</v>
      </c>
      <c r="E189" s="37">
        <f>'HIST - cubic meters per day'!E189*6.2898</f>
        <v>35.790990967741934</v>
      </c>
      <c r="F189" s="37">
        <f>'HIST - cubic meters per day'!F189*6.2898</f>
        <v>43571.027194838614</v>
      </c>
      <c r="G189" s="37">
        <f>'HIST - cubic meters per day'!G189*6.2898</f>
        <v>10792.728689032256</v>
      </c>
      <c r="H189" s="37">
        <f>'HIST - cubic meters per day'!H189*6.2898</f>
        <v>187437.15593225806</v>
      </c>
      <c r="I189" s="37">
        <f>'HIST - cubic meters per day'!I189*6.2898</f>
        <v>295639.8143245161</v>
      </c>
      <c r="J189" s="37">
        <f>'HIST - cubic meters per day'!J189*6.2898</f>
        <v>377160.92680705636</v>
      </c>
      <c r="K189" s="37">
        <f>'HIST - cubic meters per day'!K189*6.2898</f>
        <v>134805.59321491935</v>
      </c>
      <c r="L189" s="37">
        <f>'HIST - cubic meters per day'!L189*6.2898</f>
        <v>1157055.2748096774</v>
      </c>
      <c r="M189" s="37">
        <f>'HIST - cubic meters per day'!M189*6.2898</f>
        <v>1525170.2835387096</v>
      </c>
      <c r="N189" s="37">
        <f>'HIST - cubic meters per day'!N189*6.2898</f>
        <v>19343.56976129032</v>
      </c>
      <c r="O189" s="37">
        <f>'HIST - cubic meters per day'!O189*6.2898</f>
        <v>44761.402279354836</v>
      </c>
      <c r="P189" s="37">
        <f>'HIST - cubic meters per day'!P189*6.2898</f>
        <v>175966.89404516126</v>
      </c>
      <c r="Q189" s="37">
        <f>'HIST - cubic meters per day'!Q189*6.2898</f>
        <v>2481.5898658064511</v>
      </c>
      <c r="R189" s="37">
        <f>'HIST - cubic meters per day'!R189*6.2898</f>
        <v>1724.153313023266</v>
      </c>
      <c r="S189" s="46">
        <f>'HIST - cubic meters per day'!S189*6.2898</f>
        <v>4128502.463211773</v>
      </c>
      <c r="U189" s="45">
        <f>'HIST - cubic meters per day'!U189*6.2898</f>
        <v>1446156.9029032257</v>
      </c>
      <c r="V189" s="45">
        <f>'HIST - cubic meters per day'!V189*6.2898</f>
        <v>1421355.6128129032</v>
      </c>
    </row>
    <row r="190" spans="1:22" ht="12">
      <c r="A190" s="44">
        <v>42248</v>
      </c>
      <c r="B190" s="37">
        <f>'HIST - cubic meters per day'!B190*6.2898</f>
        <v>133485.49015999999</v>
      </c>
      <c r="C190" s="37">
        <f>'HIST - cubic meters per day'!C190*6.2898</f>
        <v>0</v>
      </c>
      <c r="D190" s="37">
        <f>'HIST - cubic meters per day'!D190*6.2898</f>
        <v>628.98</v>
      </c>
      <c r="E190" s="37">
        <f>'HIST - cubic meters per day'!E190*6.2898</f>
        <v>30.736155999999998</v>
      </c>
      <c r="F190" s="37">
        <f>'HIST - cubic meters per day'!F190*6.2898</f>
        <v>44067.995114000034</v>
      </c>
      <c r="G190" s="37">
        <f>'HIST - cubic meters per day'!G190*6.2898</f>
        <v>10427.440099999998</v>
      </c>
      <c r="H190" s="37">
        <f>'HIST - cubic meters per day'!H190*6.2898</f>
        <v>187148.49130999998</v>
      </c>
      <c r="I190" s="37">
        <f>'HIST - cubic meters per day'!I190*6.2898</f>
        <v>290573.60158200003</v>
      </c>
      <c r="J190" s="37">
        <f>'HIST - cubic meters per day'!J190*6.2898</f>
        <v>369792.90925500001</v>
      </c>
      <c r="K190" s="37">
        <f>'HIST - cubic meters per day'!K190*6.2898</f>
        <v>130898.82956562498</v>
      </c>
      <c r="L190" s="37">
        <f>'HIST - cubic meters per day'!L190*6.2898</f>
        <v>809923.49877999991</v>
      </c>
      <c r="M190" s="37">
        <f>'HIST - cubic meters per day'!M190*6.2898</f>
        <v>1400115.03599</v>
      </c>
      <c r="N190" s="37">
        <f>'HIST - cubic meters per day'!N190*6.2898</f>
        <v>18312.962359999998</v>
      </c>
      <c r="O190" s="37">
        <f>'HIST - cubic meters per day'!O190*6.2898</f>
        <v>43562.945139999996</v>
      </c>
      <c r="P190" s="37">
        <f>'HIST - cubic meters per day'!P190*6.2898</f>
        <v>192896.95246593747</v>
      </c>
      <c r="Q190" s="37">
        <f>'HIST - cubic meters per day'!Q190*6.2898</f>
        <v>946.19557999999995</v>
      </c>
      <c r="R190" s="37">
        <f>'HIST - cubic meters per day'!R190*6.2898</f>
        <v>1693.7814589146442</v>
      </c>
      <c r="S190" s="46">
        <f>'HIST - cubic meters per day'!S190*6.2898</f>
        <v>3634505.8450174769</v>
      </c>
      <c r="U190" s="45">
        <f>'HIST - cubic meters per day'!U190*6.2898</f>
        <v>943624.9387399999</v>
      </c>
      <c r="V190" s="45">
        <f>'HIST - cubic meters per day'!V190*6.2898</f>
        <v>1384500.18817</v>
      </c>
    </row>
    <row r="191" spans="1:22" ht="12">
      <c r="A191" s="44">
        <v>42278</v>
      </c>
      <c r="B191" s="37">
        <f>'HIST - cubic meters per day'!B191*6.2898</f>
        <v>94867.227329032248</v>
      </c>
      <c r="C191" s="37">
        <f>'HIST - cubic meters per day'!C191*6.2898</f>
        <v>0</v>
      </c>
      <c r="D191" s="37">
        <f>'HIST - cubic meters per day'!D191*6.2898</f>
        <v>588.4006451612903</v>
      </c>
      <c r="E191" s="37">
        <f>'HIST - cubic meters per day'!E191*6.2898</f>
        <v>36.095336129032262</v>
      </c>
      <c r="F191" s="37">
        <f>'HIST - cubic meters per day'!F191*6.2898</f>
        <v>44459.146954838798</v>
      </c>
      <c r="G191" s="37">
        <f>'HIST - cubic meters per day'!G191*6.2898</f>
        <v>10357.190473548386</v>
      </c>
      <c r="H191" s="37">
        <f>'HIST - cubic meters per day'!H191*6.2898</f>
        <v>189181.84500387096</v>
      </c>
      <c r="I191" s="37">
        <f>'HIST - cubic meters per day'!I191*6.2898</f>
        <v>294459.19857483864</v>
      </c>
      <c r="J191" s="37">
        <f>'HIST - cubic meters per day'!J191*6.2898</f>
        <v>372182.60083124996</v>
      </c>
      <c r="K191" s="37">
        <f>'HIST - cubic meters per day'!K191*6.2898</f>
        <v>130060.56682681449</v>
      </c>
      <c r="L191" s="37">
        <f>'HIST - cubic meters per day'!L191*6.2898</f>
        <v>868352.33887741924</v>
      </c>
      <c r="M191" s="37">
        <f>'HIST - cubic meters per day'!M191*6.2898</f>
        <v>1533685.5568064516</v>
      </c>
      <c r="N191" s="37">
        <f>'HIST - cubic meters per day'!N191*6.2898</f>
        <v>20099.96893548387</v>
      </c>
      <c r="O191" s="37">
        <f>'HIST - cubic meters per day'!O191*6.2898</f>
        <v>47623.768521290323</v>
      </c>
      <c r="P191" s="37">
        <f>'HIST - cubic meters per day'!P191*6.2898</f>
        <v>194095.39745262093</v>
      </c>
      <c r="Q191" s="37">
        <f>'HIST - cubic meters per day'!Q191*6.2898</f>
        <v>1885.2762464516125</v>
      </c>
      <c r="R191" s="37">
        <f>'HIST - cubic meters per day'!R191*6.2898</f>
        <v>1716.2804794300844</v>
      </c>
      <c r="S191" s="46">
        <f>'HIST - cubic meters per day'!S191*6.2898</f>
        <v>3803650.8592946311</v>
      </c>
      <c r="U191" s="45">
        <f>'HIST - cubic meters per day'!U191*6.2898</f>
        <v>1136904.2773354838</v>
      </c>
      <c r="V191" s="45">
        <f>'HIST - cubic meters per day'!V191*6.2898</f>
        <v>1398606.0149032257</v>
      </c>
    </row>
    <row r="192" spans="1:22" ht="12">
      <c r="A192" s="44">
        <v>42309</v>
      </c>
      <c r="B192" s="37">
        <f>'HIST - cubic meters per day'!B192*6.2898</f>
        <v>197098.64041999998</v>
      </c>
      <c r="C192" s="37">
        <f>'HIST - cubic meters per day'!C192*6.2898</f>
        <v>0</v>
      </c>
      <c r="D192" s="37">
        <f>'HIST - cubic meters per day'!D192*6.2898</f>
        <v>545.11599999999999</v>
      </c>
      <c r="E192" s="37">
        <f>'HIST - cubic meters per day'!E192*6.2898</f>
        <v>34.363274000000004</v>
      </c>
      <c r="F192" s="37">
        <f>'HIST - cubic meters per day'!F192*6.2898</f>
        <v>44439.051381999969</v>
      </c>
      <c r="G192" s="37">
        <f>'HIST - cubic meters per day'!G192*6.2898</f>
        <v>10449.097978</v>
      </c>
      <c r="H192" s="37">
        <f>'HIST - cubic meters per day'!H192*6.2898</f>
        <v>187697.08766600001</v>
      </c>
      <c r="I192" s="37">
        <f>'HIST - cubic meters per day'!I192*6.2898</f>
        <v>291535.27006999997</v>
      </c>
      <c r="J192" s="37">
        <f>'HIST - cubic meters per day'!J192*6.2898</f>
        <v>369417.78165187495</v>
      </c>
      <c r="K192" s="37">
        <f>'HIST - cubic meters per day'!K192*6.2898</f>
        <v>131558.08577999999</v>
      </c>
      <c r="L192" s="37">
        <f>'HIST - cubic meters per day'!L192*6.2898</f>
        <v>1041531.0220699999</v>
      </c>
      <c r="M192" s="37">
        <f>'HIST - cubic meters per day'!M192*6.2898</f>
        <v>1474012.74306</v>
      </c>
      <c r="N192" s="37">
        <f>'HIST - cubic meters per day'!N192*6.2898</f>
        <v>24481.998199999998</v>
      </c>
      <c r="O192" s="37">
        <f>'HIST - cubic meters per day'!O192*6.2898</f>
        <v>54699.224733999996</v>
      </c>
      <c r="P192" s="37">
        <f>'HIST - cubic meters per day'!P192*6.2898</f>
        <v>204266.89288843749</v>
      </c>
      <c r="Q192" s="37">
        <f>'HIST - cubic meters per day'!Q192*6.2898</f>
        <v>2172.7694779999997</v>
      </c>
      <c r="R192" s="37">
        <f>'HIST - cubic meters per day'!R192*6.2898</f>
        <v>1734.3456514510522</v>
      </c>
      <c r="S192" s="46">
        <f>'HIST - cubic meters per day'!S192*6.2898</f>
        <v>4035673.4903037637</v>
      </c>
      <c r="U192" s="45">
        <f>'HIST - cubic meters per day'!U192*6.2898</f>
        <v>1269024.0726899998</v>
      </c>
      <c r="V192" s="45">
        <f>'HIST - cubic meters per day'!V192*6.2898</f>
        <v>1401627.4184000001</v>
      </c>
    </row>
    <row r="193" spans="1:22" ht="12">
      <c r="A193" s="44">
        <v>42339</v>
      </c>
      <c r="B193" s="37">
        <f>'HIST - cubic meters per day'!B193*6.2898</f>
        <v>211741.24747741935</v>
      </c>
      <c r="C193" s="37">
        <f>'HIST - cubic meters per day'!C193*6.2898</f>
        <v>0</v>
      </c>
      <c r="D193" s="37">
        <f>'HIST - cubic meters per day'!D193*6.2898</f>
        <v>689.84903225806443</v>
      </c>
      <c r="E193" s="37">
        <f>'HIST - cubic meters per day'!E193*6.2898</f>
        <v>33.295360645161288</v>
      </c>
      <c r="F193" s="37">
        <f>'HIST - cubic meters per day'!F193*6.2898</f>
        <v>43889.980923870949</v>
      </c>
      <c r="G193" s="37">
        <f>'HIST - cubic meters per day'!G193*6.2898</f>
        <v>10677.463031612902</v>
      </c>
      <c r="H193" s="37">
        <f>'HIST - cubic meters per day'!H193*6.2898</f>
        <v>190397.05465354837</v>
      </c>
      <c r="I193" s="37">
        <f>'HIST - cubic meters per day'!I193*6.2898</f>
        <v>290662.53326709679</v>
      </c>
      <c r="J193" s="37">
        <f>'HIST - cubic meters per day'!J193*6.2898</f>
        <v>368553.45597701613</v>
      </c>
      <c r="K193" s="37">
        <f>'HIST - cubic meters per day'!K193*6.2898</f>
        <v>131025.42024465726</v>
      </c>
      <c r="L193" s="37">
        <f>'HIST - cubic meters per day'!L193*6.2898</f>
        <v>1015630.5420870967</v>
      </c>
      <c r="M193" s="37">
        <f>'HIST - cubic meters per day'!M193*6.2898</f>
        <v>1540565.3806258065</v>
      </c>
      <c r="N193" s="37">
        <f>'HIST - cubic meters per day'!N193*6.2898</f>
        <v>24287.352561290321</v>
      </c>
      <c r="O193" s="37">
        <f>'HIST - cubic meters per day'!O193*6.2898</f>
        <v>58321.257464516129</v>
      </c>
      <c r="P193" s="37">
        <f>'HIST - cubic meters per day'!P193*6.2898</f>
        <v>218348.1370923387</v>
      </c>
      <c r="Q193" s="37">
        <f>'HIST - cubic meters per day'!Q193*6.2898</f>
        <v>2073.6050322580645</v>
      </c>
      <c r="R193" s="37">
        <f>'HIST - cubic meters per day'!R193*6.2898</f>
        <v>1722.0341266693997</v>
      </c>
      <c r="S193" s="46">
        <f>'HIST - cubic meters per day'!S193*6.2898</f>
        <v>4108618.6089581009</v>
      </c>
      <c r="U193" s="45">
        <f>'HIST - cubic meters per day'!U193*6.2898</f>
        <v>1286933.2535612902</v>
      </c>
      <c r="V193" s="45">
        <f>'HIST - cubic meters per day'!V193*6.2898</f>
        <v>1415423.4183774192</v>
      </c>
    </row>
    <row r="194" spans="1:22" ht="12">
      <c r="A194" s="44">
        <v>42370</v>
      </c>
      <c r="B194" s="37">
        <f>'HIST - cubic meters per day'!B194*6.2898</f>
        <v>206009.81939999998</v>
      </c>
      <c r="C194" s="37">
        <f>'HIST - cubic meters per day'!C194*6.2898</f>
        <v>0</v>
      </c>
      <c r="D194" s="37">
        <f>'HIST - cubic meters per day'!D194*6.2898</f>
        <v>548.83577419354845</v>
      </c>
      <c r="E194" s="37">
        <f>'HIST - cubic meters per day'!E194*6.2898</f>
        <v>31.124365161290321</v>
      </c>
      <c r="F194" s="37">
        <f>'HIST - cubic meters per day'!F194*6.2898</f>
        <v>44656.382909032305</v>
      </c>
      <c r="G194" s="37">
        <f>'HIST - cubic meters per day'!G194*6.2898</f>
        <v>9968.5214129032247</v>
      </c>
      <c r="H194" s="37">
        <f>'HIST - cubic meters per day'!H194*6.2898</f>
        <v>187103.49218709677</v>
      </c>
      <c r="I194" s="37">
        <f>'HIST - cubic meters per day'!I194*6.2898</f>
        <v>285029.79418064514</v>
      </c>
      <c r="J194" s="37">
        <f>'HIST - cubic meters per day'!J194*6.2898</f>
        <v>364888.62665262097</v>
      </c>
      <c r="K194" s="37">
        <f>'HIST - cubic meters per day'!K194*6.2898</f>
        <v>128562.45947298386</v>
      </c>
      <c r="L194" s="37">
        <f>'HIST - cubic meters per day'!L194*6.2898</f>
        <v>1054974.8642612903</v>
      </c>
      <c r="M194" s="37">
        <f>'HIST - cubic meters per day'!M194*6.2898</f>
        <v>1478883.7467870966</v>
      </c>
      <c r="N194" s="37">
        <f>'HIST - cubic meters per day'!N194*6.2898</f>
        <v>26667.737516129033</v>
      </c>
      <c r="O194" s="37">
        <f>'HIST - cubic meters per day'!O194*6.2898</f>
        <v>59090.236238709673</v>
      </c>
      <c r="P194" s="37">
        <f>'HIST - cubic meters per day'!P194*6.2898</f>
        <v>213680.06881663305</v>
      </c>
      <c r="Q194" s="37">
        <f>'HIST - cubic meters per day'!Q194*6.2898</f>
        <v>2535.8038838709676</v>
      </c>
      <c r="R194" s="37">
        <f>'HIST - cubic meters per day'!R194*6.2898</f>
        <v>2068.9079719354836</v>
      </c>
      <c r="S194" s="46">
        <f>'HIST - cubic meters per day'!S194*6.2898</f>
        <v>4064700.4218303016</v>
      </c>
      <c r="U194" s="45">
        <f>'HIST - cubic meters per day'!U194*6.2898</f>
        <v>1285897.059735484</v>
      </c>
      <c r="V194" s="45">
        <f>'HIST - cubic meters per day'!V194*6.2898</f>
        <v>1398049.0632580644</v>
      </c>
    </row>
    <row r="195" spans="1:22" ht="12">
      <c r="A195" s="44">
        <v>42401</v>
      </c>
      <c r="B195" s="37">
        <f>'HIST - cubic meters per day'!B195*6.2898</f>
        <v>212987.15960689654</v>
      </c>
      <c r="C195" s="37">
        <f>'HIST - cubic meters per day'!C195*6.2898</f>
        <v>0</v>
      </c>
      <c r="D195" s="37">
        <f>'HIST - cubic meters per day'!D195*6.2898</f>
        <v>556.32196551724132</v>
      </c>
      <c r="E195" s="37">
        <f>'HIST - cubic meters per day'!E195*6.2898</f>
        <v>33.010605517241373</v>
      </c>
      <c r="F195" s="37">
        <f>'HIST - cubic meters per day'!F195*6.2898</f>
        <v>44485.217791034498</v>
      </c>
      <c r="G195" s="37">
        <f>'HIST - cubic meters per day'!G195*6.2898</f>
        <v>9748.4742641379289</v>
      </c>
      <c r="H195" s="37">
        <f>'HIST - cubic meters per day'!H195*6.2898</f>
        <v>192850.25646206894</v>
      </c>
      <c r="I195" s="37">
        <f>'HIST - cubic meters per day'!I195*6.2898</f>
        <v>280076.76908275863</v>
      </c>
      <c r="J195" s="37">
        <f>'HIST - cubic meters per day'!J195*6.2898</f>
        <v>356070.07846034481</v>
      </c>
      <c r="K195" s="37">
        <f>'HIST - cubic meters per day'!K195*6.2898</f>
        <v>124776.05606314655</v>
      </c>
      <c r="L195" s="37">
        <f>'HIST - cubic meters per day'!L195*6.2898</f>
        <v>1076824.8213724138</v>
      </c>
      <c r="M195" s="37">
        <f>'HIST - cubic meters per day'!M195*6.2898</f>
        <v>1438176.1087137929</v>
      </c>
      <c r="N195" s="37">
        <f>'HIST - cubic meters per day'!N195*6.2898</f>
        <v>26468.779737931029</v>
      </c>
      <c r="O195" s="37">
        <f>'HIST - cubic meters per day'!O195*6.2898</f>
        <v>61339.864717241377</v>
      </c>
      <c r="P195" s="37">
        <f>'HIST - cubic meters per day'!P195*6.2898</f>
        <v>212331.39881783404</v>
      </c>
      <c r="Q195" s="37">
        <f>'HIST - cubic meters per day'!Q195*6.2898</f>
        <v>2466.035379310345</v>
      </c>
      <c r="R195" s="37">
        <f>'HIST - cubic meters per day'!R195*6.2898</f>
        <v>2068.9082517931033</v>
      </c>
      <c r="S195" s="46">
        <f>'HIST - cubic meters per day'!S195*6.2898</f>
        <v>4041259.2612917391</v>
      </c>
      <c r="U195" s="45">
        <f>'HIST - cubic meters per day'!U195*6.2898</f>
        <v>1282694.6384999999</v>
      </c>
      <c r="V195" s="45">
        <f>'HIST - cubic meters per day'!V195*6.2898</f>
        <v>1382414.3205931033</v>
      </c>
    </row>
    <row r="196" spans="1:22" ht="12">
      <c r="A196" s="44">
        <v>42430</v>
      </c>
      <c r="B196" s="37">
        <f>'HIST - cubic meters per day'!B196*6.2898</f>
        <v>200053.98749032259</v>
      </c>
      <c r="C196" s="37">
        <f>'HIST - cubic meters per day'!C196*6.2898</f>
        <v>0</v>
      </c>
      <c r="D196" s="37">
        <f>'HIST - cubic meters per day'!D196*6.2898</f>
        <v>503.38689677419353</v>
      </c>
      <c r="E196" s="37">
        <f>'HIST - cubic meters per day'!E196*6.2898</f>
        <v>30.617123225806452</v>
      </c>
      <c r="F196" s="37">
        <f>'HIST - cubic meters per day'!F196*6.2898</f>
        <v>44341.710301935469</v>
      </c>
      <c r="G196" s="37">
        <f>'HIST - cubic meters per day'!G196*6.2898</f>
        <v>9393.8568793548384</v>
      </c>
      <c r="H196" s="37">
        <f>'HIST - cubic meters per day'!H196*6.2898</f>
        <v>190762.1268193548</v>
      </c>
      <c r="I196" s="37">
        <f>'HIST - cubic meters per day'!I196*6.2898</f>
        <v>276471.60824516125</v>
      </c>
      <c r="J196" s="37">
        <f>'HIST - cubic meters per day'!J196*6.2898</f>
        <v>347102.04235282255</v>
      </c>
      <c r="K196" s="37">
        <f>'HIST - cubic meters per day'!K196*6.2898</f>
        <v>122678.73200443549</v>
      </c>
      <c r="L196" s="37">
        <f>'HIST - cubic meters per day'!L196*6.2898</f>
        <v>987065.92262903228</v>
      </c>
      <c r="M196" s="37">
        <f>'HIST - cubic meters per day'!M196*6.2898</f>
        <v>1490539.3548774193</v>
      </c>
      <c r="N196" s="37">
        <f>'HIST - cubic meters per day'!N196*6.2898</f>
        <v>26894.779006451612</v>
      </c>
      <c r="O196" s="37">
        <f>'HIST - cubic meters per day'!O196*6.2898</f>
        <v>59534.98596774193</v>
      </c>
      <c r="P196" s="37">
        <f>'HIST - cubic meters per day'!P196*6.2898</f>
        <v>211341.24282762097</v>
      </c>
      <c r="Q196" s="37">
        <f>'HIST - cubic meters per day'!Q196*6.2898</f>
        <v>3023.9735225806448</v>
      </c>
      <c r="R196" s="37">
        <f>'HIST - cubic meters per day'!R196*6.2898</f>
        <v>2068.9079719354836</v>
      </c>
      <c r="S196" s="46">
        <f>'HIST - cubic meters per day'!S196*6.2898</f>
        <v>3971807.2349161687</v>
      </c>
      <c r="U196" s="45">
        <f>'HIST - cubic meters per day'!U196*6.2898</f>
        <v>1252980.5073677418</v>
      </c>
      <c r="V196" s="45">
        <f>'HIST - cubic meters per day'!V196*6.2898</f>
        <v>1372167.6521903225</v>
      </c>
    </row>
    <row r="197" spans="1:22" ht="12">
      <c r="A197" s="44">
        <v>42461</v>
      </c>
      <c r="B197" s="37">
        <f>'HIST - cubic meters per day'!B197*6.2898</f>
        <v>194972.05903999999</v>
      </c>
      <c r="C197" s="37">
        <f>'HIST - cubic meters per day'!C197*6.2898</f>
        <v>0</v>
      </c>
      <c r="D197" s="37">
        <f>'HIST - cubic meters per day'!D197*6.2898</f>
        <v>593.12813999999992</v>
      </c>
      <c r="E197" s="37">
        <f>'HIST - cubic meters per day'!E197*6.2898</f>
        <v>33.252075999999995</v>
      </c>
      <c r="F197" s="37">
        <f>'HIST - cubic meters per day'!F197*6.2898</f>
        <v>42694.302793999974</v>
      </c>
      <c r="G197" s="37">
        <f>'HIST - cubic meters per day'!G197*6.2898</f>
        <v>10016.883888</v>
      </c>
      <c r="H197" s="37">
        <f>'HIST - cubic meters per day'!H197*6.2898</f>
        <v>181788.84789999999</v>
      </c>
      <c r="I197" s="37">
        <f>'HIST - cubic meters per day'!I197*6.2898</f>
        <v>272543.95277999999</v>
      </c>
      <c r="J197" s="37">
        <f>'HIST - cubic meters per day'!J197*6.2898</f>
        <v>333702.08926999994</v>
      </c>
      <c r="K197" s="37">
        <f>'HIST - cubic meters per day'!K197*6.2898</f>
        <v>119892.77372874998</v>
      </c>
      <c r="L197" s="37">
        <f>'HIST - cubic meters per day'!L197*6.2898</f>
        <v>614555.91614999995</v>
      </c>
      <c r="M197" s="37">
        <f>'HIST - cubic meters per day'!M197*6.2898</f>
        <v>1551406.5306299999</v>
      </c>
      <c r="N197" s="37">
        <f>'HIST - cubic meters per day'!N197*6.2898</f>
        <v>25079.738859999998</v>
      </c>
      <c r="O197" s="37">
        <f>'HIST - cubic meters per day'!O197*6.2898</f>
        <v>57248.501639999995</v>
      </c>
      <c r="P197" s="37">
        <f>'HIST - cubic meters per day'!P197*6.2898</f>
        <v>220224.61670687501</v>
      </c>
      <c r="Q197" s="37">
        <f>'HIST - cubic meters per day'!Q197*6.2898</f>
        <v>2758.9159399999999</v>
      </c>
      <c r="R197" s="37">
        <f>'HIST - cubic meters per day'!R197*6.2898</f>
        <v>2068.9081071999999</v>
      </c>
      <c r="S197" s="46">
        <f>'HIST - cubic meters per day'!S197*6.2898</f>
        <v>3629580.4176508253</v>
      </c>
      <c r="U197" s="45">
        <f>'HIST - cubic meters per day'!U197*6.2898</f>
        <v>876114.20907999994</v>
      </c>
      <c r="V197" s="45">
        <f>'HIST - cubic meters per day'!V197*6.2898</f>
        <v>1374760.9570199999</v>
      </c>
    </row>
    <row r="198" spans="1:22" ht="12">
      <c r="A198" s="44">
        <v>42491</v>
      </c>
      <c r="B198" s="37">
        <f>'HIST - cubic meters per day'!B198*6.2898</f>
        <v>205119.30545806448</v>
      </c>
      <c r="C198" s="37">
        <f>'HIST - cubic meters per day'!C198*6.2898</f>
        <v>0</v>
      </c>
      <c r="D198" s="37">
        <f>'HIST - cubic meters per day'!D198*6.2898</f>
        <v>624.51627096774189</v>
      </c>
      <c r="E198" s="37">
        <f>'HIST - cubic meters per day'!E198*6.2898</f>
        <v>31.61131741935484</v>
      </c>
      <c r="F198" s="37">
        <f>'HIST - cubic meters per day'!F198*6.2898</f>
        <v>40950.189272903226</v>
      </c>
      <c r="G198" s="37">
        <f>'HIST - cubic meters per day'!G198*6.2898</f>
        <v>9588.5972032258069</v>
      </c>
      <c r="H198" s="37">
        <f>'HIST - cubic meters per day'!H198*6.2898</f>
        <v>173089.20909677417</v>
      </c>
      <c r="I198" s="37">
        <f>'HIST - cubic meters per day'!I198*6.2898</f>
        <v>271417.85539354838</v>
      </c>
      <c r="J198" s="37">
        <f>'HIST - cubic meters per day'!J198*6.2898</f>
        <v>321130.86214354838</v>
      </c>
      <c r="K198" s="37">
        <f>'HIST - cubic meters per day'!K198*6.2898</f>
        <v>118171.60842459676</v>
      </c>
      <c r="L198" s="37">
        <f>'HIST - cubic meters per day'!L198*6.2898</f>
        <v>347787.46569919353</v>
      </c>
      <c r="M198" s="37">
        <f>'HIST - cubic meters per day'!M198*6.2898</f>
        <v>1221804.8093225807</v>
      </c>
      <c r="N198" s="37">
        <f>'HIST - cubic meters per day'!N198*6.2898</f>
        <v>23000.17542580645</v>
      </c>
      <c r="O198" s="37">
        <f>'HIST - cubic meters per day'!O198*6.2898</f>
        <v>58806.140175483881</v>
      </c>
      <c r="P198" s="37">
        <f>'HIST - cubic meters per day'!P198*6.2898</f>
        <v>214985.89343377016</v>
      </c>
      <c r="Q198" s="37">
        <f>'HIST - cubic meters per day'!Q198*6.2898</f>
        <v>2522.8184903225806</v>
      </c>
      <c r="R198" s="37">
        <f>'HIST - cubic meters per day'!R198*6.2898</f>
        <v>2068.9079719354836</v>
      </c>
      <c r="S198" s="46">
        <f>'HIST - cubic meters per day'!S198*6.2898</f>
        <v>3011099.9651001417</v>
      </c>
      <c r="U198" s="45">
        <f>'HIST - cubic meters per day'!U198*6.2898</f>
        <v>532189.31125161285</v>
      </c>
      <c r="V198" s="45">
        <f>'HIST - cubic meters per day'!V198*6.2898</f>
        <v>1064887.8934064514</v>
      </c>
    </row>
    <row r="199" spans="1:22" ht="12">
      <c r="A199" s="44">
        <v>42522</v>
      </c>
      <c r="B199" s="37">
        <f>'HIST - cubic meters per day'!B199*6.2898</f>
        <v>146377.06424000001</v>
      </c>
      <c r="C199" s="37">
        <f>'HIST - cubic meters per day'!C199*6.2898</f>
        <v>0</v>
      </c>
      <c r="D199" s="37">
        <f>'HIST - cubic meters per day'!D199*6.2898</f>
        <v>624.78679999999997</v>
      </c>
      <c r="E199" s="37">
        <f>'HIST - cubic meters per day'!E199*6.2898</f>
        <v>31.134509999999999</v>
      </c>
      <c r="F199" s="37">
        <f>'HIST - cubic meters per day'!F199*6.2898</f>
        <v>39635.300495999974</v>
      </c>
      <c r="G199" s="37">
        <f>'HIST - cubic meters per day'!G199*6.2898</f>
        <v>9620.1652359999989</v>
      </c>
      <c r="H199" s="37">
        <f>'HIST - cubic meters per day'!H199*6.2898</f>
        <v>165245.83525999999</v>
      </c>
      <c r="I199" s="37">
        <f>'HIST - cubic meters per day'!I199*6.2898</f>
        <v>281115.27289999998</v>
      </c>
      <c r="J199" s="37">
        <f>'HIST - cubic meters per day'!J199*6.2898</f>
        <v>319319.50499624998</v>
      </c>
      <c r="K199" s="37">
        <f>'HIST - cubic meters per day'!K199*6.2898</f>
        <v>118124.66836156249</v>
      </c>
      <c r="L199" s="37">
        <f>'HIST - cubic meters per day'!L199*6.2898</f>
        <v>586918.16804499994</v>
      </c>
      <c r="M199" s="37">
        <f>'HIST - cubic meters per day'!M199*6.2898</f>
        <v>1337293.3522299998</v>
      </c>
      <c r="N199" s="37">
        <f>'HIST - cubic meters per day'!N199*6.2898</f>
        <v>21867.537999999997</v>
      </c>
      <c r="O199" s="37">
        <f>'HIST - cubic meters per day'!O199*6.2898</f>
        <v>59752.911305999995</v>
      </c>
      <c r="P199" s="37">
        <f>'HIST - cubic meters per day'!P199*6.2898</f>
        <v>221129.08667093748</v>
      </c>
      <c r="Q199" s="37">
        <f>'HIST - cubic meters per day'!Q199*6.2898</f>
        <v>2549.25594</v>
      </c>
      <c r="R199" s="37">
        <f>'HIST - cubic meters per day'!R199*6.2898</f>
        <v>2068.9081071999999</v>
      </c>
      <c r="S199" s="46">
        <f>'HIST - cubic meters per day'!S199*6.2898</f>
        <v>3311672.9530989504</v>
      </c>
      <c r="U199" s="45">
        <f>'HIST - cubic meters per day'!U199*6.2898</f>
        <v>753602.27090499992</v>
      </c>
      <c r="V199" s="45">
        <f>'HIST - cubic meters per day'!V199*6.2898</f>
        <v>1229765.8666699999</v>
      </c>
    </row>
    <row r="200" spans="1:22" ht="12">
      <c r="A200" s="44">
        <v>42552</v>
      </c>
      <c r="B200" s="37">
        <f>'HIST - cubic meters per day'!B200*6.2898</f>
        <v>156045.67716774193</v>
      </c>
      <c r="C200" s="37">
        <f>'HIST - cubic meters per day'!C200*6.2898</f>
        <v>0</v>
      </c>
      <c r="D200" s="37">
        <f>'HIST - cubic meters per day'!D200*6.2898</f>
        <v>571.56021290322576</v>
      </c>
      <c r="E200" s="37">
        <f>'HIST - cubic meters per day'!E200*6.2898</f>
        <v>29.562059999999995</v>
      </c>
      <c r="F200" s="37">
        <f>'HIST - cubic meters per day'!F200*6.2898</f>
        <v>38854.407623225816</v>
      </c>
      <c r="G200" s="37">
        <f>'HIST - cubic meters per day'!G200*6.2898</f>
        <v>10132.380847741933</v>
      </c>
      <c r="H200" s="37">
        <f>'HIST - cubic meters per day'!H200*6.2898</f>
        <v>161066.35784516128</v>
      </c>
      <c r="I200" s="37">
        <f>'HIST - cubic meters per day'!I200*6.2898</f>
        <v>283179.17270322581</v>
      </c>
      <c r="J200" s="37">
        <f>'HIST - cubic meters per day'!J200*6.2898</f>
        <v>317888.17223891127</v>
      </c>
      <c r="K200" s="37">
        <f>'HIST - cubic meters per day'!K200*6.2898</f>
        <v>116003.36789848789</v>
      </c>
      <c r="L200" s="37">
        <f>'HIST - cubic meters per day'!L200*6.2898</f>
        <v>903463.01696129015</v>
      </c>
      <c r="M200" s="37">
        <f>'HIST - cubic meters per day'!M200*6.2898</f>
        <v>1559444.4182225806</v>
      </c>
      <c r="N200" s="37">
        <f>'HIST - cubic meters per day'!N200*6.2898</f>
        <v>21380.044683870965</v>
      </c>
      <c r="O200" s="37">
        <f>'HIST - cubic meters per day'!O200*6.2898</f>
        <v>60563.530585161294</v>
      </c>
      <c r="P200" s="37">
        <f>'HIST - cubic meters per day'!P200*6.2898</f>
        <v>233764.29106028224</v>
      </c>
      <c r="Q200" s="37">
        <f>'HIST - cubic meters per day'!Q200*6.2898</f>
        <v>2489.340522580645</v>
      </c>
      <c r="R200" s="37">
        <f>'HIST - cubic meters per day'!R200*6.2898</f>
        <v>2068.9079719354836</v>
      </c>
      <c r="S200" s="46">
        <f>'HIST - cubic meters per day'!S200*6.2898</f>
        <v>3866944.2086051004</v>
      </c>
      <c r="U200" s="45">
        <f>'HIST - cubic meters per day'!U200*6.2898</f>
        <v>1167342.0398129032</v>
      </c>
      <c r="V200" s="45">
        <f>'HIST - cubic meters per day'!V200*6.2898</f>
        <v>1407280.5621387097</v>
      </c>
    </row>
    <row r="201" spans="1:22" ht="12">
      <c r="A201" s="44">
        <v>42583</v>
      </c>
      <c r="B201" s="37">
        <f>'HIST - cubic meters per day'!B201*6.2898</f>
        <v>239922.79782580642</v>
      </c>
      <c r="C201" s="37">
        <f>'HIST - cubic meters per day'!C201*6.2898</f>
        <v>0</v>
      </c>
      <c r="D201" s="37">
        <f>'HIST - cubic meters per day'!D201*6.2898</f>
        <v>670.37094193548387</v>
      </c>
      <c r="E201" s="37">
        <f>'HIST - cubic meters per day'!E201*6.2898</f>
        <v>29.724377419354834</v>
      </c>
      <c r="F201" s="37">
        <f>'HIST - cubic meters per day'!F201*6.2898</f>
        <v>38618.43867483869</v>
      </c>
      <c r="G201" s="37">
        <f>'HIST - cubic meters per day'!G201*6.2898</f>
        <v>9440.2390819354841</v>
      </c>
      <c r="H201" s="37">
        <f>'HIST - cubic meters per day'!H201*6.2898</f>
        <v>159336.45994838708</v>
      </c>
      <c r="I201" s="37">
        <f>'HIST - cubic meters per day'!I201*6.2898</f>
        <v>284657.47859999997</v>
      </c>
      <c r="J201" s="37">
        <f>'HIST - cubic meters per day'!J201*6.2898</f>
        <v>313044.65848850808</v>
      </c>
      <c r="K201" s="37">
        <f>'HIST - cubic meters per day'!K201*6.2898</f>
        <v>115229.45936673386</v>
      </c>
      <c r="L201" s="37">
        <f>'HIST - cubic meters per day'!L201*6.2898</f>
        <v>1059526.3461483871</v>
      </c>
      <c r="M201" s="37">
        <f>'HIST - cubic meters per day'!M201*6.2898</f>
        <v>1530941.8851774193</v>
      </c>
      <c r="N201" s="37">
        <f>'HIST - cubic meters per day'!N201*6.2898</f>
        <v>22011.45944516129</v>
      </c>
      <c r="O201" s="37">
        <f>'HIST - cubic meters per day'!O201*6.2898</f>
        <v>59259.857941935479</v>
      </c>
      <c r="P201" s="37">
        <f>'HIST - cubic meters per day'!P201*6.2898</f>
        <v>221770.99933245964</v>
      </c>
      <c r="Q201" s="37">
        <f>'HIST - cubic meters per day'!Q201*6.2898</f>
        <v>2481.63044516129</v>
      </c>
      <c r="R201" s="37">
        <f>'HIST - cubic meters per day'!R201*6.2898</f>
        <v>2068.9079719354836</v>
      </c>
      <c r="S201" s="46">
        <f>'HIST - cubic meters per day'!S201*6.2898</f>
        <v>4059010.713768024</v>
      </c>
      <c r="U201" s="45">
        <f>'HIST - cubic meters per day'!U201*6.2898</f>
        <v>1279418.5657354838</v>
      </c>
      <c r="V201" s="45">
        <f>'HIST - cubic meters per day'!V201*6.2898</f>
        <v>1452794.0621806451</v>
      </c>
    </row>
    <row r="202" spans="1:22" ht="12">
      <c r="A202" s="44">
        <v>42614</v>
      </c>
      <c r="B202" s="37">
        <f>'HIST - cubic meters per day'!B202*6.2898</f>
        <v>237636.61108</v>
      </c>
      <c r="C202" s="37">
        <f>'HIST - cubic meters per day'!C202*6.2898</f>
        <v>0</v>
      </c>
      <c r="D202" s="37">
        <f>'HIST - cubic meters per day'!D202*6.2898</f>
        <v>751.42143999999996</v>
      </c>
      <c r="E202" s="37">
        <f>'HIST - cubic meters per day'!E202*6.2898</f>
        <v>29.939448000000002</v>
      </c>
      <c r="F202" s="37">
        <f>'HIST - cubic meters per day'!F202*6.2898</f>
        <v>38146.232277999981</v>
      </c>
      <c r="G202" s="37">
        <f>'HIST - cubic meters per day'!G202*6.2898</f>
        <v>9747.0514679999997</v>
      </c>
      <c r="H202" s="37">
        <f>'HIST - cubic meters per day'!H202*6.2898</f>
        <v>165533.48877999999</v>
      </c>
      <c r="I202" s="37">
        <f>'HIST - cubic meters per day'!I202*6.2898</f>
        <v>289886.18933999998</v>
      </c>
      <c r="J202" s="37">
        <f>'HIST - cubic meters per day'!J202*6.2898</f>
        <v>307780.624476875</v>
      </c>
      <c r="K202" s="37">
        <f>'HIST - cubic meters per day'!K202*6.2898</f>
        <v>114618.95988124999</v>
      </c>
      <c r="L202" s="37">
        <f>'HIST - cubic meters per day'!L202*6.2898</f>
        <v>1062501.21527</v>
      </c>
      <c r="M202" s="37">
        <f>'HIST - cubic meters per day'!M202*6.2898</f>
        <v>1508522.8838899999</v>
      </c>
      <c r="N202" s="37">
        <f>'HIST - cubic meters per day'!N202*6.2898</f>
        <v>19566.938819999999</v>
      </c>
      <c r="O202" s="37">
        <f>'HIST - cubic meters per day'!O202*6.2898</f>
        <v>51212.516036000001</v>
      </c>
      <c r="P202" s="37">
        <f>'HIST - cubic meters per day'!P202*6.2898</f>
        <v>234363.54657718749</v>
      </c>
      <c r="Q202" s="37">
        <f>'HIST - cubic meters per day'!Q202*6.2898</f>
        <v>946.19557999999995</v>
      </c>
      <c r="R202" s="37">
        <f>'HIST - cubic meters per day'!R202*6.2898</f>
        <v>2068.9081071999999</v>
      </c>
      <c r="S202" s="46">
        <f>'HIST - cubic meters per day'!S202*6.2898</f>
        <v>4043312.7224725131</v>
      </c>
      <c r="U202" s="45">
        <f>'HIST - cubic meters per day'!U202*6.2898</f>
        <v>1261436.8966099999</v>
      </c>
      <c r="V202" s="45">
        <f>'HIST - cubic meters per day'!V202*6.2898</f>
        <v>1447054.9747499998</v>
      </c>
    </row>
    <row r="203" spans="1:22" ht="12">
      <c r="A203" s="44">
        <v>42644</v>
      </c>
      <c r="B203" s="37">
        <f>'HIST - cubic meters per day'!B203*6.2898</f>
        <v>236447.78477419354</v>
      </c>
      <c r="C203" s="37">
        <f>'HIST - cubic meters per day'!C203*6.2898</f>
        <v>0</v>
      </c>
      <c r="D203" s="37">
        <f>'HIST - cubic meters per day'!D203*6.2898</f>
        <v>573.79207741935477</v>
      </c>
      <c r="E203" s="37">
        <f>'HIST - cubic meters per day'!E203*6.2898</f>
        <v>28.912790322580644</v>
      </c>
      <c r="F203" s="37">
        <f>'HIST - cubic meters per day'!F203*6.2898</f>
        <v>37754.524500000014</v>
      </c>
      <c r="G203" s="37">
        <f>'HIST - cubic meters per day'!G203*6.2898</f>
        <v>9629.0548199999994</v>
      </c>
      <c r="H203" s="37">
        <f>'HIST - cubic meters per day'!H203*6.2898</f>
        <v>164460.41508387096</v>
      </c>
      <c r="I203" s="37">
        <f>'HIST - cubic meters per day'!I203*6.2898</f>
        <v>289143.12048387097</v>
      </c>
      <c r="J203" s="37">
        <f>'HIST - cubic meters per day'!J203*6.2898</f>
        <v>309336.02248245967</v>
      </c>
      <c r="K203" s="37">
        <f>'HIST - cubic meters per day'!K203*6.2898</f>
        <v>112973.28845110886</v>
      </c>
      <c r="L203" s="37">
        <f>'HIST - cubic meters per day'!L203*6.2898</f>
        <v>1108322.9188935482</v>
      </c>
      <c r="M203" s="37">
        <f>'HIST - cubic meters per day'!M203*6.2898</f>
        <v>1527214.2656419354</v>
      </c>
      <c r="N203" s="37">
        <f>'HIST - cubic meters per day'!N203*6.2898</f>
        <v>21270.074632258064</v>
      </c>
      <c r="O203" s="37">
        <f>'HIST - cubic meters per day'!O203*6.2898</f>
        <v>54252.162658064517</v>
      </c>
      <c r="P203" s="37">
        <f>'HIST - cubic meters per day'!P203*6.2898</f>
        <v>204264.61864808467</v>
      </c>
      <c r="Q203" s="37">
        <f>'HIST - cubic meters per day'!Q203*6.2898</f>
        <v>1885.3168258064516</v>
      </c>
      <c r="R203" s="37">
        <f>'HIST - cubic meters per day'!R203*6.2898</f>
        <v>2068.9079719354836</v>
      </c>
      <c r="S203" s="46">
        <f>'HIST - cubic meters per day'!S203*6.2898</f>
        <v>4079625.1807348789</v>
      </c>
      <c r="U203" s="45">
        <f>'HIST - cubic meters per day'!U203*6.2898</f>
        <v>1321302.1410387096</v>
      </c>
      <c r="V203" s="45">
        <f>'HIST - cubic meters per day'!V203*6.2898</f>
        <v>1485716.2956580643</v>
      </c>
    </row>
    <row r="204" spans="1:22" ht="12">
      <c r="A204" s="44">
        <v>42675</v>
      </c>
      <c r="B204" s="37">
        <f>'HIST - cubic meters per day'!B204*6.2898</f>
        <v>246722.01751999996</v>
      </c>
      <c r="C204" s="37">
        <f>'HIST - cubic meters per day'!C204*6.2898</f>
        <v>0</v>
      </c>
      <c r="D204" s="37">
        <f>'HIST - cubic meters per day'!D204*6.2898</f>
        <v>606.54638</v>
      </c>
      <c r="E204" s="37">
        <f>'HIST - cubic meters per day'!E204*6.2898</f>
        <v>27.360629999999997</v>
      </c>
      <c r="F204" s="37">
        <f>'HIST - cubic meters per day'!F204*6.2898</f>
        <v>37072.227962000012</v>
      </c>
      <c r="G204" s="37">
        <f>'HIST - cubic meters per day'!G204*6.2898</f>
        <v>8023.9607580000002</v>
      </c>
      <c r="H204" s="37">
        <f>'HIST - cubic meters per day'!H204*6.2898</f>
        <v>175545.59241999997</v>
      </c>
      <c r="I204" s="37">
        <f>'HIST - cubic meters per day'!I204*6.2898</f>
        <v>297835.02891999995</v>
      </c>
      <c r="J204" s="37">
        <f>'HIST - cubic meters per day'!J204*6.2898</f>
        <v>313368.93487624999</v>
      </c>
      <c r="K204" s="37">
        <f>'HIST - cubic meters per day'!K204*6.2898</f>
        <v>111002.01366718751</v>
      </c>
      <c r="L204" s="37">
        <f>'HIST - cubic meters per day'!L204*6.2898</f>
        <v>1225145.90374</v>
      </c>
      <c r="M204" s="37">
        <f>'HIST - cubic meters per day'!M204*6.2898</f>
        <v>1614060.4863899997</v>
      </c>
      <c r="N204" s="37">
        <f>'HIST - cubic meters per day'!N204*6.2898</f>
        <v>22001.720399999998</v>
      </c>
      <c r="O204" s="37">
        <f>'HIST - cubic meters per day'!O204*6.2898</f>
        <v>56461.018680000001</v>
      </c>
      <c r="P204" s="37">
        <f>'HIST - cubic meters per day'!P204*6.2898</f>
        <v>235631.33766562497</v>
      </c>
      <c r="Q204" s="37">
        <f>'HIST - cubic meters per day'!Q204*6.2898</f>
        <v>2172.70658</v>
      </c>
      <c r="R204" s="37">
        <f>'HIST - cubic meters per day'!R204*6.2898</f>
        <v>2068.9081071999999</v>
      </c>
      <c r="S204" s="46">
        <f>'HIST - cubic meters per day'!S204*6.2898</f>
        <v>4347745.7646962628</v>
      </c>
      <c r="U204" s="45">
        <f>'HIST - cubic meters per day'!U204*6.2898</f>
        <v>1455138.3112199998</v>
      </c>
      <c r="V204" s="45">
        <f>'HIST - cubic meters per day'!V204*6.2898</f>
        <v>1548564.4845</v>
      </c>
    </row>
    <row r="205" spans="1:22" ht="12">
      <c r="A205" s="44">
        <v>42705</v>
      </c>
      <c r="B205" s="37">
        <f>'HIST - cubic meters per day'!B205*6.2898</f>
        <v>233710.91018709677</v>
      </c>
      <c r="C205" s="37">
        <f>'HIST - cubic meters per day'!C205*6.2898</f>
        <v>0</v>
      </c>
      <c r="D205" s="37">
        <f>'HIST - cubic meters per day'!D205*6.2898</f>
        <v>490.19860645161287</v>
      </c>
      <c r="E205" s="37">
        <f>'HIST - cubic meters per day'!E205*6.2898</f>
        <v>17.753467741935484</v>
      </c>
      <c r="F205" s="37">
        <f>'HIST - cubic meters per day'!F205*6.2898</f>
        <v>35373.125061290295</v>
      </c>
      <c r="G205" s="37">
        <f>'HIST - cubic meters per day'!G205*6.2898</f>
        <v>2437.0134445161289</v>
      </c>
      <c r="H205" s="37">
        <f>'HIST - cubic meters per day'!H205*6.2898</f>
        <v>179509.87751612903</v>
      </c>
      <c r="I205" s="37">
        <f>'HIST - cubic meters per day'!I205*6.2898</f>
        <v>298803.23879999999</v>
      </c>
      <c r="J205" s="37">
        <f>'HIST - cubic meters per day'!J205*6.2898</f>
        <v>312576.06204798387</v>
      </c>
      <c r="K205" s="37">
        <f>'HIST - cubic meters per day'!K205*6.2898</f>
        <v>110171.66760120967</v>
      </c>
      <c r="L205" s="37">
        <f>'HIST - cubic meters per day'!L205*6.2898</f>
        <v>1123916.5504741934</v>
      </c>
      <c r="M205" s="37">
        <f>'HIST - cubic meters per day'!M205*6.2898</f>
        <v>1560425.7284709676</v>
      </c>
      <c r="N205" s="37">
        <f>'HIST - cubic meters per day'!N205*6.2898</f>
        <v>22625.01929032258</v>
      </c>
      <c r="O205" s="37">
        <f>'HIST - cubic meters per day'!O205*6.2898</f>
        <v>61392.10014193548</v>
      </c>
      <c r="P205" s="37">
        <f>'HIST - cubic meters per day'!P205*6.2898</f>
        <v>235155.5700922379</v>
      </c>
      <c r="Q205" s="37">
        <f>'HIST - cubic meters per day'!Q205*6.2898</f>
        <v>2014.3591741935481</v>
      </c>
      <c r="R205" s="37">
        <f>'HIST - cubic meters per day'!R205*6.2898</f>
        <v>2068.9079719354836</v>
      </c>
      <c r="S205" s="46">
        <f>'HIST - cubic meters per day'!S205*6.2898</f>
        <v>4180688.0823482056</v>
      </c>
      <c r="U205" s="45">
        <f>'HIST - cubic meters per day'!U205*6.2898</f>
        <v>1295496.9177096772</v>
      </c>
      <c r="V205" s="45">
        <f>'HIST - cubic meters per day'!V205*6.2898</f>
        <v>1551141.7807741934</v>
      </c>
    </row>
    <row r="206" spans="1:22" ht="12">
      <c r="A206" s="44">
        <v>42736</v>
      </c>
      <c r="B206" s="37">
        <f>'HIST - cubic meters per day'!B206*6.2898</f>
        <v>252818.511</v>
      </c>
      <c r="C206" s="37">
        <f>'HIST - cubic meters per day'!C206*6.2898</f>
        <v>0</v>
      </c>
      <c r="D206" s="37">
        <f>'HIST - cubic meters per day'!D206*6.2898</f>
        <v>498.51737419354839</v>
      </c>
      <c r="E206" s="37">
        <f>'HIST - cubic meters per day'!E206*6.2898</f>
        <v>25.483834838709676</v>
      </c>
      <c r="F206" s="37">
        <f>'HIST - cubic meters per day'!F206*6.2898</f>
        <v>35798.822783225834</v>
      </c>
      <c r="G206" s="37">
        <f>'HIST - cubic meters per day'!G206*6.2898</f>
        <v>2057.2312625806449</v>
      </c>
      <c r="H206" s="37">
        <f>'HIST - cubic meters per day'!H206*6.2898</f>
        <v>182484.54712258064</v>
      </c>
      <c r="I206" s="37">
        <f>'HIST - cubic meters per day'!I206*6.2898</f>
        <v>296502.18648387096</v>
      </c>
      <c r="J206" s="37">
        <f>'HIST - cubic meters per day'!J206*6.2898</f>
        <v>317522.54591129033</v>
      </c>
      <c r="K206" s="37">
        <f>'HIST - cubic meters per day'!K206*6.2898</f>
        <v>111398.58439475804</v>
      </c>
      <c r="L206" s="37">
        <f>'HIST - cubic meters per day'!L206*6.2898</f>
        <v>1152822.3408580644</v>
      </c>
      <c r="M206" s="37">
        <f>'HIST - cubic meters per day'!M206*6.2898</f>
        <v>1640650.3014</v>
      </c>
      <c r="N206" s="37">
        <f>'HIST - cubic meters per day'!N206*6.2898</f>
        <v>21616.82521935484</v>
      </c>
      <c r="O206" s="37">
        <f>'HIST - cubic meters per day'!O206*6.2898</f>
        <v>59348.118038709676</v>
      </c>
      <c r="P206" s="37">
        <f>'HIST - cubic meters per day'!P206*6.2898</f>
        <v>244012.55006008063</v>
      </c>
      <c r="Q206" s="37">
        <f>'HIST - cubic meters per day'!Q206*6.2898</f>
        <v>2178.0968709677418</v>
      </c>
      <c r="R206" s="37">
        <f>'HIST - cubic meters per day'!R206*6.2898</f>
        <v>2340.1626983225806</v>
      </c>
      <c r="S206" s="46">
        <f>'HIST - cubic meters per day'!S206*6.2898</f>
        <v>4322074.825312838</v>
      </c>
      <c r="U206" s="45">
        <f>'HIST - cubic meters per day'!U206*6.2898</f>
        <v>1389309.8933999999</v>
      </c>
      <c r="V206" s="45">
        <f>'HIST - cubic meters per day'!V206*6.2898</f>
        <v>1578805.4371064515</v>
      </c>
    </row>
    <row r="207" spans="1:22" ht="12">
      <c r="A207" s="44">
        <v>42767</v>
      </c>
      <c r="B207" s="37">
        <f>'HIST - cubic meters per day'!B207*6.2898</f>
        <v>233251.84174285713</v>
      </c>
      <c r="C207" s="37">
        <f>'HIST - cubic meters per day'!C207*6.2898</f>
        <v>0</v>
      </c>
      <c r="D207" s="37">
        <f>'HIST - cubic meters per day'!D207*6.2898</f>
        <v>373.79382857142855</v>
      </c>
      <c r="E207" s="37">
        <f>'HIST - cubic meters per day'!E207*6.2898</f>
        <v>30.954801428571429</v>
      </c>
      <c r="F207" s="37">
        <f>'HIST - cubic meters per day'!F207*6.2898</f>
        <v>37235.121801428548</v>
      </c>
      <c r="G207" s="37">
        <f>'HIST - cubic meters per day'!G207*6.2898</f>
        <v>1455.8865278571429</v>
      </c>
      <c r="H207" s="37">
        <f>'HIST - cubic meters per day'!H207*6.2898</f>
        <v>188870.11439999999</v>
      </c>
      <c r="I207" s="37">
        <f>'HIST - cubic meters per day'!I207*6.2898</f>
        <v>299270.03181428567</v>
      </c>
      <c r="J207" s="37">
        <f>'HIST - cubic meters per day'!J207*6.2898</f>
        <v>323999.8336265625</v>
      </c>
      <c r="K207" s="37">
        <f>'HIST - cubic meters per day'!K207*6.2898</f>
        <v>113041.25083158481</v>
      </c>
      <c r="L207" s="37">
        <f>'HIST - cubic meters per day'!L207*6.2898</f>
        <v>1152435.5761285713</v>
      </c>
      <c r="M207" s="37">
        <f>'HIST - cubic meters per day'!M207*6.2898</f>
        <v>1678576.4475857143</v>
      </c>
      <c r="N207" s="37">
        <f>'HIST - cubic meters per day'!N207*6.2898</f>
        <v>20551.247592857144</v>
      </c>
      <c r="O207" s="37">
        <f>'HIST - cubic meters per day'!O207*6.2898</f>
        <v>61168.304999999993</v>
      </c>
      <c r="P207" s="37">
        <f>'HIST - cubic meters per day'!P207*6.2898</f>
        <v>241449.98882444194</v>
      </c>
      <c r="Q207" s="37">
        <f>'HIST - cubic meters per day'!Q207*6.2898</f>
        <v>2305.660971428571</v>
      </c>
      <c r="R207" s="37">
        <f>'HIST - cubic meters per day'!R207*6.2898</f>
        <v>2340.1627707857142</v>
      </c>
      <c r="S207" s="46">
        <f>'HIST - cubic meters per day'!S207*6.2898</f>
        <v>4356356.2182483748</v>
      </c>
      <c r="U207" s="45">
        <f>'HIST - cubic meters per day'!U207*6.2898</f>
        <v>1428650.5706785715</v>
      </c>
      <c r="V207" s="45">
        <f>'HIST - cubic meters per day'!V207*6.2898</f>
        <v>1572911.6263928572</v>
      </c>
    </row>
    <row r="208" spans="1:22" ht="12">
      <c r="A208" s="44">
        <v>42795</v>
      </c>
      <c r="B208" s="37">
        <f>'HIST - cubic meters per day'!B208*6.2898</f>
        <v>237405.25465161289</v>
      </c>
      <c r="C208" s="37">
        <f>'HIST - cubic meters per day'!C208*6.2898</f>
        <v>0</v>
      </c>
      <c r="D208" s="37">
        <f>'HIST - cubic meters per day'!D208*6.2898</f>
        <v>699.5880774193547</v>
      </c>
      <c r="E208" s="37">
        <f>'HIST - cubic meters per day'!E208*6.2898</f>
        <v>27.167878064516128</v>
      </c>
      <c r="F208" s="37">
        <f>'HIST - cubic meters per day'!F208*6.2898</f>
        <v>37263.494016774202</v>
      </c>
      <c r="G208" s="37">
        <f>'HIST - cubic meters per day'!G208*6.2898</f>
        <v>0</v>
      </c>
      <c r="H208" s="37">
        <f>'HIST - cubic meters per day'!H208*6.2898</f>
        <v>194867.33725161289</v>
      </c>
      <c r="I208" s="37">
        <f>'HIST - cubic meters per day'!I208*6.2898</f>
        <v>301218.11620645161</v>
      </c>
      <c r="J208" s="37">
        <f>'HIST - cubic meters per day'!J208*6.2898</f>
        <v>329352.85446471773</v>
      </c>
      <c r="K208" s="37">
        <f>'HIST - cubic meters per day'!K208*6.2898</f>
        <v>114484.50166844758</v>
      </c>
      <c r="L208" s="37">
        <f>'HIST - cubic meters per day'!L208*6.2898</f>
        <v>964077.31231935485</v>
      </c>
      <c r="M208" s="37">
        <f>'HIST - cubic meters per day'!M208*6.2898</f>
        <v>1632599.2559516127</v>
      </c>
      <c r="N208" s="37">
        <f>'HIST - cubic meters per day'!N208*6.2898</f>
        <v>20907.092303225807</v>
      </c>
      <c r="O208" s="37">
        <f>'HIST - cubic meters per day'!O208*6.2898</f>
        <v>61212.942290322579</v>
      </c>
      <c r="P208" s="37">
        <f>'HIST - cubic meters per day'!P208*6.2898</f>
        <v>249122.41972106852</v>
      </c>
      <c r="Q208" s="37">
        <f>'HIST - cubic meters per day'!Q208*6.2898</f>
        <v>2143.4015225806447</v>
      </c>
      <c r="R208" s="37">
        <f>'HIST - cubic meters per day'!R208*6.2898</f>
        <v>2340.1626983225806</v>
      </c>
      <c r="S208" s="46">
        <f>'HIST - cubic meters per day'!S208*6.2898</f>
        <v>4147720.9010215886</v>
      </c>
      <c r="U208" s="45">
        <f>'HIST - cubic meters per day'!U208*6.2898</f>
        <v>1182331.5462483871</v>
      </c>
      <c r="V208" s="45">
        <f>'HIST - cubic meters per day'!V208*6.2898</f>
        <v>1561984.1785935482</v>
      </c>
    </row>
    <row r="209" spans="1:22" ht="12">
      <c r="A209" s="44">
        <v>42826</v>
      </c>
      <c r="B209" s="37">
        <f>'HIST - cubic meters per day'!B209*6.2898</f>
        <v>215918.351</v>
      </c>
      <c r="C209" s="37">
        <f>'HIST - cubic meters per day'!C209*6.2898</f>
        <v>0</v>
      </c>
      <c r="D209" s="37">
        <f>'HIST - cubic meters per day'!D209*6.2898</f>
        <v>549.30919999999992</v>
      </c>
      <c r="E209" s="37">
        <f>'HIST - cubic meters per day'!E209*6.2898</f>
        <v>28.073474000000001</v>
      </c>
      <c r="F209" s="37">
        <f>'HIST - cubic meters per day'!F209*6.2898</f>
        <v>38776.952456000006</v>
      </c>
      <c r="G209" s="37">
        <f>'HIST - cubic meters per day'!G209*6.2898</f>
        <v>0</v>
      </c>
      <c r="H209" s="37">
        <f>'HIST - cubic meters per day'!H209*6.2898</f>
        <v>193325.17973999999</v>
      </c>
      <c r="I209" s="37">
        <f>'HIST - cubic meters per day'!I209*6.2898</f>
        <v>296524.86358</v>
      </c>
      <c r="J209" s="37">
        <f>'HIST - cubic meters per day'!J209*6.2898</f>
        <v>326578.25523812498</v>
      </c>
      <c r="K209" s="37">
        <f>'HIST - cubic meters per day'!K209*6.2898</f>
        <v>113861.2322615625</v>
      </c>
      <c r="L209" s="37">
        <f>'HIST - cubic meters per day'!L209*6.2898</f>
        <v>736736.64393999986</v>
      </c>
      <c r="M209" s="37">
        <f>'HIST - cubic meters per day'!M209*6.2898</f>
        <v>1544823.7307799999</v>
      </c>
      <c r="N209" s="37">
        <f>'HIST - cubic meters per day'!N209*6.2898</f>
        <v>20615.448479999999</v>
      </c>
      <c r="O209" s="37">
        <f>'HIST - cubic meters per day'!O209*6.2898</f>
        <v>56825.827079999995</v>
      </c>
      <c r="P209" s="37">
        <f>'HIST - cubic meters per day'!P209*6.2898</f>
        <v>248758.04215968747</v>
      </c>
      <c r="Q209" s="37">
        <f>'HIST - cubic meters per day'!Q209*6.2898</f>
        <v>1968.7073999999998</v>
      </c>
      <c r="R209" s="37">
        <f>'HIST - cubic meters per day'!R209*6.2898</f>
        <v>2340.162022</v>
      </c>
      <c r="S209" s="46">
        <f>'HIST - cubic meters per day'!S209*6.2898</f>
        <v>3797630.7788113747</v>
      </c>
      <c r="U209" s="45">
        <f>'HIST - cubic meters per day'!U209*6.2898</f>
        <v>968265.02058000001</v>
      </c>
      <c r="V209" s="45">
        <f>'HIST - cubic meters per day'!V209*6.2898</f>
        <v>1422927.8260999999</v>
      </c>
    </row>
    <row r="210" spans="1:22" ht="12">
      <c r="A210" s="44">
        <v>42856</v>
      </c>
      <c r="B210" s="37">
        <f>'HIST - cubic meters per day'!B210*6.2898</f>
        <v>237612.61515483871</v>
      </c>
      <c r="C210" s="37">
        <f>'HIST - cubic meters per day'!C210*6.2898</f>
        <v>0</v>
      </c>
      <c r="D210" s="37">
        <f>'HIST - cubic meters per day'!D210*6.2898</f>
        <v>703.84890967741933</v>
      </c>
      <c r="E210" s="37">
        <f>'HIST - cubic meters per day'!E210*6.2898</f>
        <v>29.359163225806444</v>
      </c>
      <c r="F210" s="37">
        <f>'HIST - cubic meters per day'!F210*6.2898</f>
        <v>38129.721214838712</v>
      </c>
      <c r="G210" s="37">
        <f>'HIST - cubic meters per day'!G210*6.2898</f>
        <v>0</v>
      </c>
      <c r="H210" s="37">
        <f>'HIST - cubic meters per day'!H210*6.2898</f>
        <v>187285.89638709676</v>
      </c>
      <c r="I210" s="37">
        <f>'HIST - cubic meters per day'!I210*6.2898</f>
        <v>286884.06779999996</v>
      </c>
      <c r="J210" s="37">
        <f>'HIST - cubic meters per day'!J210*6.2898</f>
        <v>324202.68126169353</v>
      </c>
      <c r="K210" s="37">
        <f>'HIST - cubic meters per day'!K210*6.2898</f>
        <v>111079.30729899193</v>
      </c>
      <c r="L210" s="37">
        <f>'HIST - cubic meters per day'!L210*6.2898</f>
        <v>897451.38843870966</v>
      </c>
      <c r="M210" s="37">
        <f>'HIST - cubic meters per day'!M210*6.2898</f>
        <v>1500009.4603645159</v>
      </c>
      <c r="N210" s="37">
        <f>'HIST - cubic meters per day'!N210*6.2898</f>
        <v>20925.150116129033</v>
      </c>
      <c r="O210" s="37">
        <f>'HIST - cubic meters per day'!O210*6.2898</f>
        <v>61647.83123612903</v>
      </c>
      <c r="P210" s="37">
        <f>'HIST - cubic meters per day'!P210*6.2898</f>
        <v>256748.61834586691</v>
      </c>
      <c r="Q210" s="37">
        <f>'HIST - cubic meters per day'!Q210*6.2898</f>
        <v>2103.6337548387096</v>
      </c>
      <c r="R210" s="37">
        <f>'HIST - cubic meters per day'!R210*6.2898</f>
        <v>2340.1626983225806</v>
      </c>
      <c r="S210" s="46">
        <f>'HIST - cubic meters per day'!S210*6.2898</f>
        <v>3927153.7421448757</v>
      </c>
      <c r="U210" s="45">
        <f>'HIST - cubic meters per day'!U210*6.2898</f>
        <v>1171038.5146935482</v>
      </c>
      <c r="V210" s="45">
        <f>'HIST - cubic meters per day'!V210*6.2898</f>
        <v>1348452.2656354839</v>
      </c>
    </row>
    <row r="211" spans="1:22" ht="12">
      <c r="A211" s="44">
        <v>42887</v>
      </c>
      <c r="B211" s="37">
        <f>'HIST - cubic meters per day'!B211*6.2898</f>
        <v>240772.28604000001</v>
      </c>
      <c r="C211" s="37">
        <f>'HIST - cubic meters per day'!C211*6.2898</f>
        <v>0</v>
      </c>
      <c r="D211" s="37">
        <f>'HIST - cubic meters per day'!D211*6.2898</f>
        <v>585.58037999999988</v>
      </c>
      <c r="E211" s="37">
        <f>'HIST - cubic meters per day'!E211*6.2898</f>
        <v>31.302238000000003</v>
      </c>
      <c r="F211" s="37">
        <f>'HIST - cubic meters per day'!F211*6.2898</f>
        <v>37431.249745999987</v>
      </c>
      <c r="G211" s="37">
        <f>'HIST - cubic meters per day'!G211*6.2898</f>
        <v>0</v>
      </c>
      <c r="H211" s="37">
        <f>'HIST - cubic meters per day'!H211*6.2898</f>
        <v>187434.99169999998</v>
      </c>
      <c r="I211" s="37">
        <f>'HIST - cubic meters per day'!I211*6.2898</f>
        <v>289676.31968000002</v>
      </c>
      <c r="J211" s="37">
        <f>'HIST - cubic meters per day'!J211*6.2898</f>
        <v>328613.92280062498</v>
      </c>
      <c r="K211" s="37">
        <f>'HIST - cubic meters per day'!K211*6.2898</f>
        <v>112316.89308124999</v>
      </c>
      <c r="L211" s="37">
        <f>'HIST - cubic meters per day'!L211*6.2898</f>
        <v>967534.87962999986</v>
      </c>
      <c r="M211" s="37">
        <f>'HIST - cubic meters per day'!M211*6.2898</f>
        <v>1527550.5771899999</v>
      </c>
      <c r="N211" s="37">
        <f>'HIST - cubic meters per day'!N211*6.2898</f>
        <v>20832.027259999999</v>
      </c>
      <c r="O211" s="37">
        <f>'HIST - cubic meters per day'!O211*6.2898</f>
        <v>54907.857399999994</v>
      </c>
      <c r="P211" s="37">
        <f>'HIST - cubic meters per day'!P211*6.2898</f>
        <v>259285.45076843747</v>
      </c>
      <c r="Q211" s="37">
        <f>'HIST - cubic meters per day'!Q211*6.2898</f>
        <v>2378.3830399999997</v>
      </c>
      <c r="R211" s="37">
        <f>'HIST - cubic meters per day'!R211*6.2898</f>
        <v>2340.162022</v>
      </c>
      <c r="S211" s="46">
        <f>'HIST - cubic meters per day'!S211*6.2898</f>
        <v>4031691.8829763113</v>
      </c>
      <c r="U211" s="45">
        <f>'HIST - cubic meters per day'!U211*6.2898</f>
        <v>1178144.63943</v>
      </c>
      <c r="V211" s="45">
        <f>'HIST - cubic meters per day'!V211*6.2898</f>
        <v>1451327.84555</v>
      </c>
    </row>
    <row r="212" spans="1:22" ht="12">
      <c r="A212" s="44">
        <v>42917</v>
      </c>
      <c r="B212" s="37">
        <f>'HIST - cubic meters per day'!B212*6.2898</f>
        <v>223318.33451612899</v>
      </c>
      <c r="C212" s="37">
        <f>'HIST - cubic meters per day'!C212*6.2898</f>
        <v>0</v>
      </c>
      <c r="D212" s="37">
        <f>'HIST - cubic meters per day'!D212*6.2898</f>
        <v>551.67632903225797</v>
      </c>
      <c r="E212" s="37">
        <f>'HIST - cubic meters per day'!E212*6.2898</f>
        <v>29.298294193548386</v>
      </c>
      <c r="F212" s="37">
        <f>'HIST - cubic meters per day'!F212*6.2898</f>
        <v>37629.519797419372</v>
      </c>
      <c r="G212" s="37">
        <f>'HIST - cubic meters per day'!G212*6.2898</f>
        <v>0</v>
      </c>
      <c r="H212" s="37">
        <f>'HIST - cubic meters per day'!H212*6.2898</f>
        <v>189606.83258709675</v>
      </c>
      <c r="I212" s="37">
        <f>'HIST - cubic meters per day'!I212*6.2898</f>
        <v>287536.78672258061</v>
      </c>
      <c r="J212" s="37">
        <f>'HIST - cubic meters per day'!J212*6.2898</f>
        <v>327032.52061451611</v>
      </c>
      <c r="K212" s="37">
        <f>'HIST - cubic meters per day'!K212*6.2898</f>
        <v>114822.00460100806</v>
      </c>
      <c r="L212" s="37">
        <f>'HIST - cubic meters per day'!L212*6.2898</f>
        <v>1049246.4796354838</v>
      </c>
      <c r="M212" s="37">
        <f>'HIST - cubic meters per day'!M212*6.2898</f>
        <v>1644025.4892387097</v>
      </c>
      <c r="N212" s="37">
        <f>'HIST - cubic meters per day'!N212*6.2898</f>
        <v>22020.184006451611</v>
      </c>
      <c r="O212" s="37">
        <f>'HIST - cubic meters per day'!O212*6.2898</f>
        <v>68287.952806451605</v>
      </c>
      <c r="P212" s="37">
        <f>'HIST - cubic meters per day'!P212*6.2898</f>
        <v>277959.35518245964</v>
      </c>
      <c r="Q212" s="37">
        <f>'HIST - cubic meters per day'!Q212*6.2898</f>
        <v>2067.3152322580645</v>
      </c>
      <c r="R212" s="37">
        <f>'HIST - cubic meters per day'!R212*6.2898</f>
        <v>2340.1626983225806</v>
      </c>
      <c r="S212" s="46">
        <f>'HIST - cubic meters per day'!S212*6.2898</f>
        <v>4246473.9122621119</v>
      </c>
      <c r="U212" s="45">
        <f>'HIST - cubic meters per day'!U212*6.2898</f>
        <v>1329947.4711387097</v>
      </c>
      <c r="V212" s="45">
        <f>'HIST - cubic meters per day'!V212*6.2898</f>
        <v>1524460.5506225806</v>
      </c>
    </row>
    <row r="213" spans="1:22" ht="12">
      <c r="A213" s="44">
        <v>42948</v>
      </c>
      <c r="B213" s="37">
        <f>'HIST - cubic meters per day'!B213*6.2898</f>
        <v>172898.08033548386</v>
      </c>
      <c r="C213" s="37">
        <f>'HIST - cubic meters per day'!C213*6.2898</f>
        <v>0</v>
      </c>
      <c r="D213" s="37">
        <f>'HIST - cubic meters per day'!D213*6.2898</f>
        <v>607.67583870967735</v>
      </c>
      <c r="E213" s="37">
        <f>'HIST - cubic meters per day'!E213*6.2898</f>
        <v>22.622990322580645</v>
      </c>
      <c r="F213" s="37">
        <f>'HIST - cubic meters per day'!F213*6.2898</f>
        <v>39182.978659354842</v>
      </c>
      <c r="G213" s="37">
        <f>'HIST - cubic meters per day'!G213*6.2898</f>
        <v>0</v>
      </c>
      <c r="H213" s="37">
        <f>'HIST - cubic meters per day'!H213*6.2898</f>
        <v>192779.93523870967</v>
      </c>
      <c r="I213" s="37">
        <f>'HIST - cubic meters per day'!I213*6.2898</f>
        <v>293559.77746451611</v>
      </c>
      <c r="J213" s="37">
        <f>'HIST - cubic meters per day'!J213*6.2898</f>
        <v>323677.12155181449</v>
      </c>
      <c r="K213" s="37">
        <f>'HIST - cubic meters per day'!K213*6.2898</f>
        <v>116309.64057913305</v>
      </c>
      <c r="L213" s="37">
        <f>'HIST - cubic meters per day'!L213*6.2898</f>
        <v>1180648.1117129033</v>
      </c>
      <c r="M213" s="37">
        <f>'HIST - cubic meters per day'!M213*6.2898</f>
        <v>1726992.4149677418</v>
      </c>
      <c r="N213" s="37">
        <f>'HIST - cubic meters per day'!N213*6.2898</f>
        <v>23164.521812903226</v>
      </c>
      <c r="O213" s="37">
        <f>'HIST - cubic meters per day'!O213*6.2898</f>
        <v>80742.771290322577</v>
      </c>
      <c r="P213" s="37">
        <f>'HIST - cubic meters per day'!P213*6.2898</f>
        <v>256378.53779999999</v>
      </c>
      <c r="Q213" s="37">
        <f>'HIST - cubic meters per day'!Q213*6.2898</f>
        <v>1107.4105935483869</v>
      </c>
      <c r="R213" s="37">
        <f>'HIST - cubic meters per day'!R213*6.2898</f>
        <v>2340.1626983225806</v>
      </c>
      <c r="S213" s="46">
        <f>'HIST - cubic meters per day'!S213*6.2898</f>
        <v>4410411.7635337869</v>
      </c>
      <c r="U213" s="45">
        <f>'HIST - cubic meters per day'!U213*6.2898</f>
        <v>1473720.3282290322</v>
      </c>
      <c r="V213" s="45">
        <f>'HIST - cubic meters per day'!V213*6.2898</f>
        <v>1601854.0034129031</v>
      </c>
    </row>
    <row r="214" spans="1:22" ht="12">
      <c r="A214" s="44">
        <v>42979</v>
      </c>
      <c r="B214" s="37">
        <f>'HIST - cubic meters per day'!B214*6.2898</f>
        <v>157888.23687999998</v>
      </c>
      <c r="C214" s="37">
        <f>'HIST - cubic meters per day'!C214*6.2898</f>
        <v>0</v>
      </c>
      <c r="D214" s="37">
        <f>'HIST - cubic meters per day'!D214*6.2898</f>
        <v>578.87126000000001</v>
      </c>
      <c r="E214" s="37">
        <f>'HIST - cubic meters per day'!E214*6.2898</f>
        <v>21.301455999999995</v>
      </c>
      <c r="F214" s="37">
        <f>'HIST - cubic meters per day'!F214*6.2898</f>
        <v>39737.887133999968</v>
      </c>
      <c r="G214" s="37">
        <f>'HIST - cubic meters per day'!G214*6.2898</f>
        <v>0</v>
      </c>
      <c r="H214" s="37">
        <f>'HIST - cubic meters per day'!H214*6.2898</f>
        <v>198342.97251999998</v>
      </c>
      <c r="I214" s="37">
        <f>'HIST - cubic meters per day'!I214*6.2898</f>
        <v>286759.11043999996</v>
      </c>
      <c r="J214" s="37">
        <f>'HIST - cubic meters per day'!J214*6.2898</f>
        <v>331597.59426062496</v>
      </c>
      <c r="K214" s="37">
        <f>'HIST - cubic meters per day'!K214*6.2898</f>
        <v>115346.70939687498</v>
      </c>
      <c r="L214" s="37">
        <f>'HIST - cubic meters per day'!L214*6.2898</f>
        <v>1008632.6424899999</v>
      </c>
      <c r="M214" s="37">
        <f>'HIST - cubic meters per day'!M214*6.2898</f>
        <v>1689769.6558599998</v>
      </c>
      <c r="N214" s="37">
        <f>'HIST - cubic meters per day'!N214*6.2898</f>
        <v>22072.375819999997</v>
      </c>
      <c r="O214" s="37">
        <f>'HIST - cubic meters per day'!O214*6.2898</f>
        <v>75196.445939999991</v>
      </c>
      <c r="P214" s="37">
        <f>'HIST - cubic meters per day'!P214*6.2898</f>
        <v>282103.74117749999</v>
      </c>
      <c r="Q214" s="37">
        <f>'HIST - cubic meters per day'!Q214*6.2898</f>
        <v>1750.6609999999998</v>
      </c>
      <c r="R214" s="37">
        <f>'HIST - cubic meters per day'!R214*6.2898</f>
        <v>2340.162022</v>
      </c>
      <c r="S214" s="46">
        <f>'HIST - cubic meters per day'!S214*6.2898</f>
        <v>4212138.3676569993</v>
      </c>
      <c r="U214" s="45">
        <f>'HIST - cubic meters per day'!U214*6.2898</f>
        <v>1228350.24235</v>
      </c>
      <c r="V214" s="45">
        <f>'HIST - cubic meters per day'!V214*6.2898</f>
        <v>1608141.0507799997</v>
      </c>
    </row>
    <row r="215" spans="1:22" ht="12">
      <c r="A215" s="44">
        <v>43009</v>
      </c>
      <c r="B215" s="37">
        <f>'HIST - cubic meters per day'!B215*6.2898</f>
        <v>217012.9114645161</v>
      </c>
      <c r="C215" s="37">
        <f>'HIST - cubic meters per day'!C215*6.2898</f>
        <v>0</v>
      </c>
      <c r="D215" s="37">
        <f>'HIST - cubic meters per day'!D215*6.2898</f>
        <v>529.35768387096766</v>
      </c>
      <c r="E215" s="37">
        <f>'HIST - cubic meters per day'!E215*6.2898</f>
        <v>20.025911612903226</v>
      </c>
      <c r="F215" s="37">
        <f>'HIST - cubic meters per day'!F215*6.2898</f>
        <v>40752.993898064524</v>
      </c>
      <c r="G215" s="37">
        <f>'HIST - cubic meters per day'!G215*6.2898</f>
        <v>0</v>
      </c>
      <c r="H215" s="37">
        <f>'HIST - cubic meters per day'!H215*6.2898</f>
        <v>199071.5613096774</v>
      </c>
      <c r="I215" s="37">
        <f>'HIST - cubic meters per day'!I215*6.2898</f>
        <v>290543.51401935483</v>
      </c>
      <c r="J215" s="37">
        <f>'HIST - cubic meters per day'!J215*6.2898</f>
        <v>339751.36486633064</v>
      </c>
      <c r="K215" s="37">
        <f>'HIST - cubic meters per day'!K215*6.2898</f>
        <v>112461.47816794354</v>
      </c>
      <c r="L215" s="37">
        <f>'HIST - cubic meters per day'!L215*6.2898</f>
        <v>900188.36447419343</v>
      </c>
      <c r="M215" s="37">
        <f>'HIST - cubic meters per day'!M215*6.2898</f>
        <v>1682773.0919999999</v>
      </c>
      <c r="N215" s="37">
        <f>'HIST - cubic meters per day'!N215*6.2898</f>
        <v>20383.009935483868</v>
      </c>
      <c r="O215" s="37">
        <f>'HIST - cubic meters per day'!O215*6.2898</f>
        <v>101943.86101935484</v>
      </c>
      <c r="P215" s="37">
        <f>'HIST - cubic meters per day'!P215*6.2898</f>
        <v>297932.40584516124</v>
      </c>
      <c r="Q215" s="37">
        <f>'HIST - cubic meters per day'!Q215*6.2898</f>
        <v>1837.027393548387</v>
      </c>
      <c r="R215" s="37">
        <f>'HIST - cubic meters per day'!R215*6.2898</f>
        <v>2340.1626983225806</v>
      </c>
      <c r="S215" s="46">
        <f>'HIST - cubic meters per day'!S215*6.2898</f>
        <v>4207541.1306874342</v>
      </c>
      <c r="U215" s="45">
        <f>'HIST - cubic meters per day'!U215*6.2898</f>
        <v>1092840.4747451614</v>
      </c>
      <c r="V215" s="45">
        <f>'HIST - cubic meters per day'!V215*6.2898</f>
        <v>1621418.8321064515</v>
      </c>
    </row>
    <row r="216" spans="1:22" ht="12">
      <c r="A216" s="44">
        <v>43040</v>
      </c>
      <c r="B216" s="37">
        <f>'HIST - cubic meters per day'!B216*6.2898</f>
        <v>228307.37005999999</v>
      </c>
      <c r="C216" s="37">
        <f>'HIST - cubic meters per day'!C216*6.2898</f>
        <v>1915.2440999999999</v>
      </c>
      <c r="D216" s="37">
        <f>'HIST - cubic meters per day'!D216*6.2898</f>
        <v>578.66159999999991</v>
      </c>
      <c r="E216" s="37">
        <f>'HIST - cubic meters per day'!E216*6.2898</f>
        <v>19.435482</v>
      </c>
      <c r="F216" s="37">
        <f>'HIST - cubic meters per day'!F216*6.2898</f>
        <v>41822.431683999974</v>
      </c>
      <c r="G216" s="37">
        <f>'HIST - cubic meters per day'!G216*6.2898</f>
        <v>0</v>
      </c>
      <c r="H216" s="37">
        <f>'HIST - cubic meters per day'!H216*6.2898</f>
        <v>203302.68947999997</v>
      </c>
      <c r="I216" s="37">
        <f>'HIST - cubic meters per day'!I216*6.2898</f>
        <v>285769.72489999997</v>
      </c>
      <c r="J216" s="37">
        <f>'HIST - cubic meters per day'!J216*6.2898</f>
        <v>352630.65270124993</v>
      </c>
      <c r="K216" s="37">
        <f>'HIST - cubic meters per day'!K216*6.2898</f>
        <v>117190.10563562499</v>
      </c>
      <c r="L216" s="37">
        <f>'HIST - cubic meters per day'!L216*6.2898</f>
        <v>1082238.18835</v>
      </c>
      <c r="M216" s="37">
        <f>'HIST - cubic meters per day'!M216*6.2898</f>
        <v>1790453.0003799999</v>
      </c>
      <c r="N216" s="37">
        <f>'HIST - cubic meters per day'!N216*6.2898</f>
        <v>21324.518599999999</v>
      </c>
      <c r="O216" s="37">
        <f>'HIST - cubic meters per day'!O216*6.2898</f>
        <v>105177.19695999999</v>
      </c>
      <c r="P216" s="37">
        <f>'HIST - cubic meters per day'!P216*6.2898</f>
        <v>306682.49091562501</v>
      </c>
      <c r="Q216" s="37">
        <f>'HIST - cubic meters per day'!Q216*6.2898</f>
        <v>1678.5379599999999</v>
      </c>
      <c r="R216" s="37">
        <f>'HIST - cubic meters per day'!R216*6.2898</f>
        <v>2340.162022</v>
      </c>
      <c r="S216" s="46">
        <f>'HIST - cubic meters per day'!S216*6.2898</f>
        <v>4541430.4108304996</v>
      </c>
      <c r="U216" s="45">
        <f>'HIST - cubic meters per day'!U216*6.2898</f>
        <v>1417603.72006</v>
      </c>
      <c r="V216" s="45">
        <f>'HIST - cubic meters per day'!V216*6.2898</f>
        <v>1645146.66976</v>
      </c>
    </row>
    <row r="217" spans="1:22" ht="12">
      <c r="A217" s="44">
        <v>43070</v>
      </c>
      <c r="B217" s="37">
        <f>'HIST - cubic meters per day'!B217*6.2898</f>
        <v>206424.1346129032</v>
      </c>
      <c r="C217" s="37">
        <f>'HIST - cubic meters per day'!C217*6.2898</f>
        <v>23290.317812903224</v>
      </c>
      <c r="D217" s="37">
        <f>'HIST - cubic meters per day'!D217*6.2898</f>
        <v>427.09770967741935</v>
      </c>
      <c r="E217" s="37">
        <f>'HIST - cubic meters per day'!E217*6.2898</f>
        <v>27.30990580645161</v>
      </c>
      <c r="F217" s="37">
        <f>'HIST - cubic meters per day'!F217*6.2898</f>
        <v>41981.61502451617</v>
      </c>
      <c r="G217" s="37">
        <f>'HIST - cubic meters per day'!G217*6.2898</f>
        <v>0</v>
      </c>
      <c r="H217" s="37">
        <f>'HIST - cubic meters per day'!H217*6.2898</f>
        <v>201186.55728387096</v>
      </c>
      <c r="I217" s="37">
        <f>'HIST - cubic meters per day'!I217*6.2898</f>
        <v>282870.97250322578</v>
      </c>
      <c r="J217" s="37">
        <f>'HIST - cubic meters per day'!J217*6.2898</f>
        <v>357361.07390322577</v>
      </c>
      <c r="K217" s="37">
        <f>'HIST - cubic meters per day'!K217*6.2898</f>
        <v>117586.53021411289</v>
      </c>
      <c r="L217" s="37">
        <f>'HIST - cubic meters per day'!L217*6.2898</f>
        <v>1227526.5998032258</v>
      </c>
      <c r="M217" s="37">
        <f>'HIST - cubic meters per day'!M217*6.2898</f>
        <v>1716591.7234258065</v>
      </c>
      <c r="N217" s="37">
        <f>'HIST - cubic meters per day'!N217*6.2898</f>
        <v>20588.950161290322</v>
      </c>
      <c r="O217" s="37">
        <f>'HIST - cubic meters per day'!O217*6.2898</f>
        <v>118959.39319354839</v>
      </c>
      <c r="P217" s="37">
        <f>'HIST - cubic meters per day'!P217*6.2898</f>
        <v>304366.50983528222</v>
      </c>
      <c r="Q217" s="37">
        <f>'HIST - cubic meters per day'!Q217*6.2898</f>
        <v>1793.2016903225806</v>
      </c>
      <c r="R217" s="37">
        <f>'HIST - cubic meters per day'!R217*6.2898</f>
        <v>2340.1626983225806</v>
      </c>
      <c r="S217" s="46">
        <f>'HIST - cubic meters per day'!S217*6.2898</f>
        <v>4623322.1497780411</v>
      </c>
      <c r="U217" s="45">
        <f>'HIST - cubic meters per day'!U217*6.2898</f>
        <v>1446536.5227677417</v>
      </c>
      <c r="V217" s="45">
        <f>'HIST - cubic meters per day'!V217*6.2898</f>
        <v>1657778.9485258064</v>
      </c>
    </row>
    <row r="218" spans="1:22" ht="12">
      <c r="A218" s="44">
        <v>43101</v>
      </c>
      <c r="B218" s="37">
        <f>'HIST - cubic meters per day'!B218*6.2898</f>
        <v>200600.59139999998</v>
      </c>
      <c r="C218" s="37">
        <f>'HIST - cubic meters per day'!C218*6.2898</f>
        <v>25444.472864516127</v>
      </c>
      <c r="D218" s="37">
        <f>'HIST - cubic meters per day'!D218*6.2898</f>
        <v>474.16976129032258</v>
      </c>
      <c r="E218" s="37">
        <f>'HIST - cubic meters per day'!E218*6.2898</f>
        <v>37.312716774193547</v>
      </c>
      <c r="F218" s="37">
        <f>'HIST - cubic meters per day'!F218*6.2898</f>
        <v>41961.081870967726</v>
      </c>
      <c r="G218" s="37">
        <f>'HIST - cubic meters per day'!G218*6.2898</f>
        <v>0</v>
      </c>
      <c r="H218" s="37">
        <f>'HIST - cubic meters per day'!H218*6.2898</f>
        <v>199541.47023870968</v>
      </c>
      <c r="I218" s="37">
        <f>'HIST - cubic meters per day'!I218*6.2898</f>
        <v>283180.1871870968</v>
      </c>
      <c r="J218" s="37">
        <f>'HIST - cubic meters per day'!J218*6.2898</f>
        <v>355365.82506895158</v>
      </c>
      <c r="K218" s="37">
        <f>'HIST - cubic meters per day'!K218*6.2898</f>
        <v>117097.20659999999</v>
      </c>
      <c r="L218" s="37">
        <f>'HIST - cubic meters per day'!L218*6.2898</f>
        <v>1041637.6477064516</v>
      </c>
      <c r="M218" s="37">
        <f>'HIST - cubic meters per day'!M218*6.2898</f>
        <v>1747950.4343612902</v>
      </c>
      <c r="N218" s="37">
        <f>'HIST - cubic meters per day'!N218*6.2898</f>
        <v>21749.925503225804</v>
      </c>
      <c r="O218" s="37">
        <f>'HIST - cubic meters per day'!O218*6.2898</f>
        <v>87679.609103225797</v>
      </c>
      <c r="P218" s="37">
        <f>'HIST - cubic meters per day'!P218*6.2898</f>
        <v>302118.10923205642</v>
      </c>
      <c r="Q218" s="37">
        <f>'HIST - cubic meters per day'!Q218*6.2898</f>
        <v>1171.1201806451611</v>
      </c>
      <c r="R218" s="37">
        <f>'HIST - cubic meters per day'!R218*6.2898</f>
        <v>3066.2937317419351</v>
      </c>
      <c r="S218" s="46">
        <f>'HIST - cubic meters per day'!S218*6.2898</f>
        <v>4429075.4575269436</v>
      </c>
      <c r="U218" s="45">
        <f>'HIST - cubic meters per day'!U218*6.2898</f>
        <v>1290029.3568870968</v>
      </c>
      <c r="V218" s="45">
        <f>'HIST - cubic meters per day'!V218*6.2898</f>
        <v>1628824.9701580643</v>
      </c>
    </row>
    <row r="219" spans="1:22" ht="12">
      <c r="A219" s="44">
        <v>43132</v>
      </c>
      <c r="B219" s="37">
        <f>'HIST - cubic meters per day'!B219*6.2898</f>
        <v>223340.91402857142</v>
      </c>
      <c r="C219" s="37">
        <f>'HIST - cubic meters per day'!C219*6.2898</f>
        <v>43786.4427</v>
      </c>
      <c r="D219" s="37">
        <f>'HIST - cubic meters per day'!D219*6.2898</f>
        <v>489.48122142857136</v>
      </c>
      <c r="E219" s="37">
        <f>'HIST - cubic meters per day'!E219*6.2898</f>
        <v>29.764232142857139</v>
      </c>
      <c r="F219" s="37">
        <f>'HIST - cubic meters per day'!F219*6.2898</f>
        <v>41041.618907142867</v>
      </c>
      <c r="G219" s="37">
        <f>'HIST - cubic meters per day'!G219*6.2898</f>
        <v>0</v>
      </c>
      <c r="H219" s="37">
        <f>'HIST - cubic meters per day'!H219*6.2898</f>
        <v>203198.95270714283</v>
      </c>
      <c r="I219" s="37">
        <f>'HIST - cubic meters per day'!I219*6.2898</f>
        <v>285025.65653571428</v>
      </c>
      <c r="J219" s="37">
        <f>'HIST - cubic meters per day'!J219*6.2898</f>
        <v>358185.46523571428</v>
      </c>
      <c r="K219" s="37">
        <f>'HIST - cubic meters per day'!K219*6.2898</f>
        <v>118235.63934040177</v>
      </c>
      <c r="L219" s="37">
        <f>'HIST - cubic meters per day'!L219*6.2898</f>
        <v>1126369.4094321427</v>
      </c>
      <c r="M219" s="37">
        <f>'HIST - cubic meters per day'!M219*6.2898</f>
        <v>1766298.6034178569</v>
      </c>
      <c r="N219" s="37">
        <f>'HIST - cubic meters per day'!N219*6.2898</f>
        <v>20788.013635714284</v>
      </c>
      <c r="O219" s="37">
        <f>'HIST - cubic meters per day'!O219*6.2898</f>
        <v>85661.909378571421</v>
      </c>
      <c r="P219" s="37">
        <f>'HIST - cubic meters per day'!P219*6.2898</f>
        <v>301685.76428571431</v>
      </c>
      <c r="Q219" s="37">
        <f>'HIST - cubic meters per day'!Q219*6.2898</f>
        <v>1527.0735857142856</v>
      </c>
      <c r="R219" s="37">
        <f>'HIST - cubic meters per day'!R219*6.2898</f>
        <v>3066.2954708571424</v>
      </c>
      <c r="S219" s="46">
        <f>'HIST - cubic meters per day'!S219*6.2898</f>
        <v>4578731.004114829</v>
      </c>
      <c r="U219" s="45">
        <f>'HIST - cubic meters per day'!U219*6.2898</f>
        <v>1432191.3911249998</v>
      </c>
      <c r="V219" s="45">
        <f>'HIST - cubic meters per day'!V219*6.2898</f>
        <v>1622971.1337321426</v>
      </c>
    </row>
    <row r="220" spans="1:22" ht="12">
      <c r="A220" s="44">
        <v>43160</v>
      </c>
      <c r="B220" s="37">
        <f>'HIST - cubic meters per day'!B220*6.2898</f>
        <v>198372.58192258063</v>
      </c>
      <c r="C220" s="37">
        <f>'HIST - cubic meters per day'!C220*6.2898</f>
        <v>48552.99516774193</v>
      </c>
      <c r="D220" s="37">
        <f>'HIST - cubic meters per day'!D220*6.2898</f>
        <v>511.50276774193549</v>
      </c>
      <c r="E220" s="37">
        <f>'HIST - cubic meters per day'!E220*6.2898</f>
        <v>35.872149677419358</v>
      </c>
      <c r="F220" s="37">
        <f>'HIST - cubic meters per day'!F220*6.2898</f>
        <v>43745.538710322551</v>
      </c>
      <c r="G220" s="37">
        <f>'HIST - cubic meters per day'!G220*6.2898</f>
        <v>0</v>
      </c>
      <c r="H220" s="37">
        <f>'HIST - cubic meters per day'!H220*6.2898</f>
        <v>216729.66756774191</v>
      </c>
      <c r="I220" s="37">
        <f>'HIST - cubic meters per day'!I220*6.2898</f>
        <v>283450.44569032255</v>
      </c>
      <c r="J220" s="37">
        <f>'HIST - cubic meters per day'!J220*6.2898</f>
        <v>365665.02384012094</v>
      </c>
      <c r="K220" s="37">
        <f>'HIST - cubic meters per day'!K220*6.2898</f>
        <v>118982.09861068548</v>
      </c>
      <c r="L220" s="37">
        <f>'HIST - cubic meters per day'!L220*6.2898</f>
        <v>1101996.1916806451</v>
      </c>
      <c r="M220" s="37">
        <f>'HIST - cubic meters per day'!M220*6.2898</f>
        <v>1807974.1986580645</v>
      </c>
      <c r="N220" s="37">
        <f>'HIST - cubic meters per day'!N220*6.2898</f>
        <v>19979.245354838709</v>
      </c>
      <c r="O220" s="37">
        <f>'HIST - cubic meters per day'!O220*6.2898</f>
        <v>96335.591283870963</v>
      </c>
      <c r="P220" s="37">
        <f>'HIST - cubic meters per day'!P220*6.2898</f>
        <v>317938.31310423388</v>
      </c>
      <c r="Q220" s="37">
        <f>'HIST - cubic meters per day'!Q220*6.2898</f>
        <v>1414.5963096774192</v>
      </c>
      <c r="R220" s="37">
        <f>'HIST - cubic meters per day'!R220*6.2898</f>
        <v>3066.2937317419351</v>
      </c>
      <c r="S220" s="46">
        <f>'HIST - cubic meters per day'!S220*6.2898</f>
        <v>4624750.1565500079</v>
      </c>
      <c r="U220" s="45">
        <f>'HIST - cubic meters per day'!U220*6.2898</f>
        <v>1498193.4327870966</v>
      </c>
      <c r="V220" s="45">
        <f>'HIST - cubic meters per day'!V220*6.2898</f>
        <v>1568461.2523161289</v>
      </c>
    </row>
    <row r="221" spans="1:22" ht="12">
      <c r="A221" s="44">
        <v>43191</v>
      </c>
      <c r="B221" s="37">
        <f>'HIST - cubic meters per day'!B221*6.2898</f>
        <v>202756.73483999999</v>
      </c>
      <c r="C221" s="37">
        <f>'HIST - cubic meters per day'!C221*6.2898</f>
        <v>54223.736819999991</v>
      </c>
      <c r="D221" s="37">
        <f>'HIST - cubic meters per day'!D221*6.2898</f>
        <v>534.42333999999994</v>
      </c>
      <c r="E221" s="37">
        <f>'HIST - cubic meters per day'!E221*6.2898</f>
        <v>31.784455999999995</v>
      </c>
      <c r="F221" s="37">
        <f>'HIST - cubic meters per day'!F221*6.2898</f>
        <v>43791.705165999985</v>
      </c>
      <c r="G221" s="37">
        <f>'HIST - cubic meters per day'!G221*6.2898</f>
        <v>0</v>
      </c>
      <c r="H221" s="37">
        <f>'HIST - cubic meters per day'!H221*6.2898</f>
        <v>212131.05275999996</v>
      </c>
      <c r="I221" s="37">
        <f>'HIST - cubic meters per day'!I221*6.2898</f>
        <v>275185.66877999995</v>
      </c>
      <c r="J221" s="37">
        <f>'HIST - cubic meters per day'!J221*6.2898</f>
        <v>376771.41614749999</v>
      </c>
      <c r="K221" s="37">
        <f>'HIST - cubic meters per day'!K221*6.2898</f>
        <v>116198.62677156249</v>
      </c>
      <c r="L221" s="37">
        <f>'HIST - cubic meters per day'!L221*6.2898</f>
        <v>832053.84559000004</v>
      </c>
      <c r="M221" s="37">
        <f>'HIST - cubic meters per day'!M221*6.2898</f>
        <v>1756900.6912599998</v>
      </c>
      <c r="N221" s="37">
        <f>'HIST - cubic meters per day'!N221*6.2898</f>
        <v>18047.742460000001</v>
      </c>
      <c r="O221" s="37">
        <f>'HIST - cubic meters per day'!O221*6.2898</f>
        <v>99063.721019999997</v>
      </c>
      <c r="P221" s="37">
        <f>'HIST - cubic meters per day'!P221*6.2898</f>
        <v>296966.820308125</v>
      </c>
      <c r="Q221" s="37">
        <f>'HIST - cubic meters per day'!Q221*6.2898</f>
        <v>1553.79026</v>
      </c>
      <c r="R221" s="37">
        <f>'HIST - cubic meters per day'!R221*6.2898</f>
        <v>3066.2942727999998</v>
      </c>
      <c r="S221" s="46">
        <f>'HIST - cubic meters per day'!S221*6.2898</f>
        <v>4289278.0542519875</v>
      </c>
      <c r="U221" s="45">
        <f>'HIST - cubic meters per day'!U221*6.2898</f>
        <v>1133351.4094099998</v>
      </c>
      <c r="V221" s="45">
        <f>'HIST - cubic meters per day'!V221*6.2898</f>
        <v>1567453.8021999998</v>
      </c>
    </row>
    <row r="222" spans="1:22" ht="12">
      <c r="A222" s="44">
        <v>43221</v>
      </c>
      <c r="B222" s="37">
        <f>'HIST - cubic meters per day'!B222*6.2898</f>
        <v>190351.86954193548</v>
      </c>
      <c r="C222" s="37">
        <f>'HIST - cubic meters per day'!C222*6.2898</f>
        <v>69554.231574193545</v>
      </c>
      <c r="D222" s="37">
        <f>'HIST - cubic meters per day'!D222*6.2898</f>
        <v>500.74923870967734</v>
      </c>
      <c r="E222" s="37">
        <f>'HIST - cubic meters per day'!E222*6.2898</f>
        <v>30.130170967741932</v>
      </c>
      <c r="F222" s="37">
        <f>'HIST - cubic meters per day'!F222*6.2898</f>
        <v>42131.86008580646</v>
      </c>
      <c r="G222" s="37">
        <f>'HIST - cubic meters per day'!G222*6.2898</f>
        <v>0</v>
      </c>
      <c r="H222" s="37">
        <f>'HIST - cubic meters per day'!H222*6.2898</f>
        <v>202406.57558709677</v>
      </c>
      <c r="I222" s="37">
        <f>'HIST - cubic meters per day'!I222*6.2898</f>
        <v>277238.76094838709</v>
      </c>
      <c r="J222" s="37">
        <f>'HIST - cubic meters per day'!J222*6.2898</f>
        <v>372837.26629475807</v>
      </c>
      <c r="K222" s="37">
        <f>'HIST - cubic meters per day'!K222*6.2898</f>
        <v>116829.25921784273</v>
      </c>
      <c r="L222" s="37">
        <f>'HIST - cubic meters per day'!L222*6.2898</f>
        <v>960591.1399451613</v>
      </c>
      <c r="M222" s="37">
        <f>'HIST - cubic meters per day'!M222*6.2898</f>
        <v>1841774.3664774194</v>
      </c>
      <c r="N222" s="37">
        <f>'HIST - cubic meters per day'!N222*6.2898</f>
        <v>20441.038412903225</v>
      </c>
      <c r="O222" s="37">
        <f>'HIST - cubic meters per day'!O222*6.2898</f>
        <v>105881.07292258063</v>
      </c>
      <c r="P222" s="37">
        <f>'HIST - cubic meters per day'!P222*6.2898</f>
        <v>288369.70334274188</v>
      </c>
      <c r="Q222" s="37">
        <f>'HIST - cubic meters per day'!Q222*6.2898</f>
        <v>0</v>
      </c>
      <c r="R222" s="37">
        <f>'HIST - cubic meters per day'!R222*6.2898</f>
        <v>3066.2937317419351</v>
      </c>
      <c r="S222" s="46">
        <f>'HIST - cubic meters per day'!S222*6.2898</f>
        <v>4492004.3174922466</v>
      </c>
      <c r="U222" s="45">
        <f>'HIST - cubic meters per day'!U222*6.2898</f>
        <v>1374946.0191677418</v>
      </c>
      <c r="V222" s="45">
        <f>'HIST - cubic meters per day'!V222*6.2898</f>
        <v>1562851.9680967741</v>
      </c>
    </row>
    <row r="223" spans="1:22" ht="12">
      <c r="A223" s="44">
        <v>43252</v>
      </c>
      <c r="B223" s="37">
        <f>'HIST - cubic meters per day'!B223*6.2898</f>
        <v>173409.78599999999</v>
      </c>
      <c r="C223" s="37">
        <f>'HIST - cubic meters per day'!C223*6.2898</f>
        <v>68630.733379999991</v>
      </c>
      <c r="D223" s="37">
        <f>'HIST - cubic meters per day'!D223*6.2898</f>
        <v>552.45409999999993</v>
      </c>
      <c r="E223" s="37">
        <f>'HIST - cubic meters per day'!E223*6.2898</f>
        <v>30.757121999999995</v>
      </c>
      <c r="F223" s="37">
        <f>'HIST - cubic meters per day'!F223*6.2898</f>
        <v>40774.299412000037</v>
      </c>
      <c r="G223" s="37">
        <f>'HIST - cubic meters per day'!G223*6.2898</f>
        <v>0</v>
      </c>
      <c r="H223" s="37">
        <f>'HIST - cubic meters per day'!H223*6.2898</f>
        <v>192153.59965999998</v>
      </c>
      <c r="I223" s="37">
        <f>'HIST - cubic meters per day'!I223*6.2898</f>
        <v>281456.38971999998</v>
      </c>
      <c r="J223" s="37">
        <f>'HIST - cubic meters per day'!J223*6.2898</f>
        <v>362778.81912937498</v>
      </c>
      <c r="K223" s="37">
        <f>'HIST - cubic meters per day'!K223*6.2898</f>
        <v>114834.95554437499</v>
      </c>
      <c r="L223" s="37">
        <f>'HIST - cubic meters per day'!L223*6.2898</f>
        <v>1052967.9750699999</v>
      </c>
      <c r="M223" s="37">
        <f>'HIST - cubic meters per day'!M223*6.2898</f>
        <v>1770143.2361799998</v>
      </c>
      <c r="N223" s="37">
        <f>'HIST - cubic meters per day'!N223*6.2898</f>
        <v>20773.74178</v>
      </c>
      <c r="O223" s="37">
        <f>'HIST - cubic meters per day'!O223*6.2898</f>
        <v>107161.39823400001</v>
      </c>
      <c r="P223" s="37">
        <f>'HIST - cubic meters per day'!P223*6.2898</f>
        <v>296964.04231312498</v>
      </c>
      <c r="Q223" s="37">
        <f>'HIST - cubic meters per day'!Q223*6.2898</f>
        <v>0</v>
      </c>
      <c r="R223" s="37">
        <f>'HIST - cubic meters per day'!R223*6.2898</f>
        <v>3066.2942727999998</v>
      </c>
      <c r="S223" s="46">
        <f>'HIST - cubic meters per day'!S223*6.2898</f>
        <v>4485698.4819176747</v>
      </c>
      <c r="U223" s="45">
        <f>'HIST - cubic meters per day'!U223*6.2898</f>
        <v>1408258.7545399999</v>
      </c>
      <c r="V223" s="45">
        <f>'HIST - cubic meters per day'!V223*6.2898</f>
        <v>1538067.0179599999</v>
      </c>
    </row>
    <row r="224" spans="1:22" ht="12">
      <c r="A224" s="44">
        <v>43282</v>
      </c>
      <c r="B224" s="37">
        <f>'HIST - cubic meters per day'!B224*6.2898</f>
        <v>189490.36983870968</v>
      </c>
      <c r="C224" s="37">
        <f>'HIST - cubic meters per day'!C224*6.2898</f>
        <v>68951.425258064512</v>
      </c>
      <c r="D224" s="37">
        <f>'HIST - cubic meters per day'!D224*6.2898</f>
        <v>506.83614193548385</v>
      </c>
      <c r="E224" s="37">
        <f>'HIST - cubic meters per day'!E224*6.2898</f>
        <v>28.649024516129028</v>
      </c>
      <c r="F224" s="37">
        <f>'HIST - cubic meters per day'!F224*6.2898</f>
        <v>39277.974929032243</v>
      </c>
      <c r="G224" s="37">
        <f>'HIST - cubic meters per day'!G224*6.2898</f>
        <v>0</v>
      </c>
      <c r="H224" s="37">
        <f>'HIST - cubic meters per day'!H224*6.2898</f>
        <v>194421.16724516128</v>
      </c>
      <c r="I224" s="37">
        <f>'HIST - cubic meters per day'!I224*6.2898</f>
        <v>288172.86810967739</v>
      </c>
      <c r="J224" s="37">
        <f>'HIST - cubic meters per day'!J224*6.2898</f>
        <v>365218.96796310483</v>
      </c>
      <c r="K224" s="37">
        <f>'HIST - cubic meters per day'!K224*6.2898</f>
        <v>118143.33919747981</v>
      </c>
      <c r="L224" s="37">
        <f>'HIST - cubic meters per day'!L224*6.2898</f>
        <v>1011918.1398096774</v>
      </c>
      <c r="M224" s="37">
        <f>'HIST - cubic meters per day'!M224*6.2898</f>
        <v>1893484.0296580645</v>
      </c>
      <c r="N224" s="37">
        <f>'HIST - cubic meters per day'!N224*6.2898</f>
        <v>20585.703812903226</v>
      </c>
      <c r="O224" s="37">
        <f>'HIST - cubic meters per day'!O224*6.2898</f>
        <v>118448.4585367742</v>
      </c>
      <c r="P224" s="37">
        <f>'HIST - cubic meters per day'!P224*6.2898</f>
        <v>314667.84536310483</v>
      </c>
      <c r="Q224" s="37">
        <f>'HIST - cubic meters per day'!Q224*6.2898</f>
        <v>0</v>
      </c>
      <c r="R224" s="37">
        <f>'HIST - cubic meters per day'!R224*6.2898</f>
        <v>3066.2937317419351</v>
      </c>
      <c r="S224" s="46">
        <f>'HIST - cubic meters per day'!S224*6.2898</f>
        <v>4626382.0686199479</v>
      </c>
      <c r="U224" s="45">
        <f>'HIST - cubic meters per day'!U224*6.2898</f>
        <v>1422647.0507806451</v>
      </c>
      <c r="V224" s="45">
        <f>'HIST - cubic meters per day'!V224*6.2898</f>
        <v>1612461.9540096773</v>
      </c>
    </row>
    <row r="225" spans="1:22" ht="12">
      <c r="A225" s="44">
        <v>43313</v>
      </c>
      <c r="B225" s="37">
        <f>'HIST - cubic meters per day'!B225*6.2898</f>
        <v>154021.1731548387</v>
      </c>
      <c r="C225" s="37">
        <f>'HIST - cubic meters per day'!C225*6.2898</f>
        <v>68917.744393548375</v>
      </c>
      <c r="D225" s="37">
        <f>'HIST - cubic meters per day'!D225*6.2898</f>
        <v>506.83614193548385</v>
      </c>
      <c r="E225" s="37">
        <f>'HIST - cubic meters per day'!E225*6.2898</f>
        <v>26.396870322580639</v>
      </c>
      <c r="F225" s="37">
        <f>'HIST - cubic meters per day'!F225*6.2898</f>
        <v>40232.949176128983</v>
      </c>
      <c r="G225" s="37">
        <f>'HIST - cubic meters per day'!G225*6.2898</f>
        <v>0</v>
      </c>
      <c r="H225" s="37">
        <f>'HIST - cubic meters per day'!H225*6.2898</f>
        <v>202113.1868516129</v>
      </c>
      <c r="I225" s="37">
        <f>'HIST - cubic meters per day'!I225*6.2898</f>
        <v>286698.6201483871</v>
      </c>
      <c r="J225" s="37">
        <f>'HIST - cubic meters per day'!J225*6.2898</f>
        <v>376623.4849548387</v>
      </c>
      <c r="K225" s="37">
        <f>'HIST - cubic meters per day'!K225*6.2898</f>
        <v>117499.71575685483</v>
      </c>
      <c r="L225" s="37">
        <f>'HIST - cubic meters per day'!L225*6.2898</f>
        <v>1134536.6748774191</v>
      </c>
      <c r="M225" s="37">
        <f>'HIST - cubic meters per day'!M225*6.2898</f>
        <v>1989231.6260903226</v>
      </c>
      <c r="N225" s="37">
        <f>'HIST - cubic meters per day'!N225*6.2898</f>
        <v>24092.08470580645</v>
      </c>
      <c r="O225" s="37">
        <f>'HIST - cubic meters per day'!O225*6.2898</f>
        <v>106913.41170967741</v>
      </c>
      <c r="P225" s="37">
        <f>'HIST - cubic meters per day'!P225*6.2898</f>
        <v>341201.74075403222</v>
      </c>
      <c r="Q225" s="37">
        <f>'HIST - cubic meters per day'!Q225*6.2898</f>
        <v>0</v>
      </c>
      <c r="R225" s="37">
        <f>'HIST - cubic meters per day'!R225*6.2898</f>
        <v>3066.2937317419351</v>
      </c>
      <c r="S225" s="46">
        <f>'HIST - cubic meters per day'!S225*6.2898</f>
        <v>4845681.9393174676</v>
      </c>
      <c r="U225" s="45">
        <f>'HIST - cubic meters per day'!U225*6.2898</f>
        <v>1647399.1553516127</v>
      </c>
      <c r="V225" s="45">
        <f>'HIST - cubic meters per day'!V225*6.2898</f>
        <v>1635477.1437967741</v>
      </c>
    </row>
    <row r="226" spans="1:22" ht="12">
      <c r="A226" s="44">
        <v>43344</v>
      </c>
      <c r="B226" s="37">
        <f>'HIST - cubic meters per day'!B226*6.2898</f>
        <v>86440.931059999988</v>
      </c>
      <c r="C226" s="37">
        <f>'HIST - cubic meters per day'!C226*6.2898</f>
        <v>66854.703519999995</v>
      </c>
      <c r="D226" s="37">
        <f>'HIST - cubic meters per day'!D226*6.2898</f>
        <v>565.66268000000002</v>
      </c>
      <c r="E226" s="37">
        <f>'HIST - cubic meters per day'!E226*6.2898</f>
        <v>28.115405999999997</v>
      </c>
      <c r="F226" s="37">
        <f>'HIST - cubic meters per day'!F226*6.2898</f>
        <v>41399.463600000032</v>
      </c>
      <c r="G226" s="37">
        <f>'HIST - cubic meters per day'!G226*6.2898</f>
        <v>0</v>
      </c>
      <c r="H226" s="37">
        <f>'HIST - cubic meters per day'!H226*6.2898</f>
        <v>203813.42124</v>
      </c>
      <c r="I226" s="37">
        <f>'HIST - cubic meters per day'!I226*6.2898</f>
        <v>286843.81307999999</v>
      </c>
      <c r="J226" s="37">
        <f>'HIST - cubic meters per day'!J226*6.2898</f>
        <v>377312.50929625001</v>
      </c>
      <c r="K226" s="37">
        <f>'HIST - cubic meters per day'!K226*6.2898</f>
        <v>120400.98629281249</v>
      </c>
      <c r="L226" s="37">
        <f>'HIST - cubic meters per day'!L226*6.2898</f>
        <v>889636.12595000002</v>
      </c>
      <c r="M226" s="37">
        <f>'HIST - cubic meters per day'!M226*6.2898</f>
        <v>1943756.8117</v>
      </c>
      <c r="N226" s="37">
        <f>'HIST - cubic meters per day'!N226*6.2898</f>
        <v>23085.075551999998</v>
      </c>
      <c r="O226" s="37">
        <f>'HIST - cubic meters per day'!O226*6.2898</f>
        <v>106013.11137999999</v>
      </c>
      <c r="P226" s="37">
        <f>'HIST - cubic meters per day'!P226*6.2898</f>
        <v>327034.96678874997</v>
      </c>
      <c r="Q226" s="37">
        <f>'HIST - cubic meters per day'!Q226*6.2898</f>
        <v>0</v>
      </c>
      <c r="R226" s="37">
        <f>'HIST - cubic meters per day'!R226*6.2898</f>
        <v>3066.2942727999998</v>
      </c>
      <c r="S226" s="46">
        <f>'HIST - cubic meters per day'!S226*6.2898</f>
        <v>4476251.9918186124</v>
      </c>
      <c r="U226" s="45">
        <f>'HIST - cubic meters per day'!U226*6.2898</f>
        <v>1321643.0718700001</v>
      </c>
      <c r="V226" s="45">
        <f>'HIST - cubic meters per day'!V226*6.2898</f>
        <v>1636257.0857599999</v>
      </c>
    </row>
    <row r="227" spans="1:22" ht="12">
      <c r="A227" s="44">
        <v>43374</v>
      </c>
      <c r="B227" s="37">
        <f>'HIST - cubic meters per day'!B227*6.2898</f>
        <v>130106.54196774194</v>
      </c>
      <c r="C227" s="37">
        <f>'HIST - cubic meters per day'!C227*6.2898</f>
        <v>68994.439374193549</v>
      </c>
      <c r="D227" s="37">
        <f>'HIST - cubic meters per day'!D227*6.2898</f>
        <v>554.92267741935473</v>
      </c>
      <c r="E227" s="37">
        <f>'HIST - cubic meters per day'!E227*6.2898</f>
        <v>29.724377419354834</v>
      </c>
      <c r="F227" s="37">
        <f>'HIST - cubic meters per day'!F227*6.2898</f>
        <v>42459.416638064533</v>
      </c>
      <c r="G227" s="37">
        <f>'HIST - cubic meters per day'!G227*6.2898</f>
        <v>3210.9023206451607</v>
      </c>
      <c r="H227" s="37">
        <f>'HIST - cubic meters per day'!H227*6.2898</f>
        <v>201607.36519354838</v>
      </c>
      <c r="I227" s="37">
        <f>'HIST - cubic meters per day'!I227*6.2898</f>
        <v>289918.9977483871</v>
      </c>
      <c r="J227" s="37">
        <f>'HIST - cubic meters per day'!J227*6.2898</f>
        <v>381295.89965987898</v>
      </c>
      <c r="K227" s="37">
        <f>'HIST - cubic meters per day'!K227*6.2898</f>
        <v>120003.21784022177</v>
      </c>
      <c r="L227" s="37">
        <f>'HIST - cubic meters per day'!L227*6.2898</f>
        <v>1108719.2777419356</v>
      </c>
      <c r="M227" s="37">
        <f>'HIST - cubic meters per day'!M227*6.2898</f>
        <v>1946659.824929032</v>
      </c>
      <c r="N227" s="37">
        <f>'HIST - cubic meters per day'!N227*6.2898</f>
        <v>20901.005399999998</v>
      </c>
      <c r="O227" s="37">
        <f>'HIST - cubic meters per day'!O227*6.2898</f>
        <v>93228.79529806452</v>
      </c>
      <c r="P227" s="37">
        <f>'HIST - cubic meters per day'!P227*6.2898</f>
        <v>351453.79772782256</v>
      </c>
      <c r="Q227" s="37">
        <f>'HIST - cubic meters per day'!Q227*6.2898</f>
        <v>0</v>
      </c>
      <c r="R227" s="37">
        <f>'HIST - cubic meters per day'!R227*6.2898</f>
        <v>3066.2937317419351</v>
      </c>
      <c r="S227" s="46">
        <f>'HIST - cubic meters per day'!S227*6.2898</f>
        <v>4762210.4226261163</v>
      </c>
      <c r="U227" s="45">
        <f>'HIST - cubic meters per day'!U227*6.2898</f>
        <v>1618147.5274161289</v>
      </c>
      <c r="V227" s="45">
        <f>'HIST - cubic meters per day'!V227*6.2898</f>
        <v>1598219.513496774</v>
      </c>
    </row>
    <row r="228" spans="1:22" ht="12">
      <c r="A228" s="44">
        <v>43405</v>
      </c>
      <c r="B228" s="37">
        <f>'HIST - cubic meters per day'!B228*6.2898</f>
        <v>110882.25522000001</v>
      </c>
      <c r="C228" s="37">
        <f>'HIST - cubic meters per day'!C228*6.2898</f>
        <v>74276.457859999995</v>
      </c>
      <c r="D228" s="37">
        <f>'HIST - cubic meters per day'!D228*6.2898</f>
        <v>460.62302</v>
      </c>
      <c r="E228" s="37">
        <f>'HIST - cubic meters per day'!E228*6.2898</f>
        <v>27.381595999999998</v>
      </c>
      <c r="F228" s="37">
        <f>'HIST - cubic meters per day'!F228*6.2898</f>
        <v>42846.93527400001</v>
      </c>
      <c r="G228" s="37">
        <f>'HIST - cubic meters per day'!G228*6.2898</f>
        <v>8685.7944800000005</v>
      </c>
      <c r="H228" s="37">
        <f>'HIST - cubic meters per day'!H228*6.2898</f>
        <v>206294.53768000001</v>
      </c>
      <c r="I228" s="37">
        <f>'HIST - cubic meters per day'!I228*6.2898</f>
        <v>290740.34417999996</v>
      </c>
      <c r="J228" s="37">
        <f>'HIST - cubic meters per day'!J228*6.2898</f>
        <v>384744.27490124997</v>
      </c>
      <c r="K228" s="37">
        <f>'HIST - cubic meters per day'!K228*6.2898</f>
        <v>116092.70260843748</v>
      </c>
      <c r="L228" s="37">
        <f>'HIST - cubic meters per day'!L228*6.2898</f>
        <v>1242937.9658299999</v>
      </c>
      <c r="M228" s="37">
        <f>'HIST - cubic meters per day'!M228*6.2898</f>
        <v>1884549.0373599997</v>
      </c>
      <c r="N228" s="37">
        <f>'HIST - cubic meters per day'!N228*6.2898</f>
        <v>19420.533242000001</v>
      </c>
      <c r="O228" s="37">
        <f>'HIST - cubic meters per day'!O228*6.2898</f>
        <v>101775.63118800003</v>
      </c>
      <c r="P228" s="37">
        <f>'HIST - cubic meters per day'!P228*6.2898</f>
        <v>341456.82955312496</v>
      </c>
      <c r="Q228" s="37">
        <f>'HIST - cubic meters per day'!Q228*6.2898</f>
        <v>0</v>
      </c>
      <c r="R228" s="37">
        <f>'HIST - cubic meters per day'!R228*6.2898</f>
        <v>3066.2942727999998</v>
      </c>
      <c r="S228" s="46">
        <f>'HIST - cubic meters per day'!S228*6.2898</f>
        <v>4828257.5982656116</v>
      </c>
      <c r="U228" s="45">
        <f>'HIST - cubic meters per day'!U228*6.2898</f>
        <v>1804503.3652799998</v>
      </c>
      <c r="V228" s="45">
        <f>'HIST - cubic meters per day'!V228*6.2898</f>
        <v>1485873.7334099999</v>
      </c>
    </row>
    <row r="229" spans="1:22" ht="12">
      <c r="A229" s="44">
        <v>43435</v>
      </c>
      <c r="B229" s="37">
        <f>'HIST - cubic meters per day'!B229*6.2898</f>
        <v>163819.26127741934</v>
      </c>
      <c r="C229" s="37">
        <f>'HIST - cubic meters per day'!C229*6.2898</f>
        <v>80933.494258064515</v>
      </c>
      <c r="D229" s="37">
        <f>'HIST - cubic meters per day'!D229*6.2898</f>
        <v>417.76445806451613</v>
      </c>
      <c r="E229" s="37">
        <f>'HIST - cubic meters per day'!E229*6.2898</f>
        <v>28.709893548387093</v>
      </c>
      <c r="F229" s="37">
        <f>'HIST - cubic meters per day'!F229*6.2898</f>
        <v>44714.999787096735</v>
      </c>
      <c r="G229" s="37">
        <f>'HIST - cubic meters per day'!G229*6.2898</f>
        <v>8349.6080516129023</v>
      </c>
      <c r="H229" s="37">
        <f>'HIST - cubic meters per day'!H229*6.2898</f>
        <v>201565.56845806449</v>
      </c>
      <c r="I229" s="37">
        <f>'HIST - cubic meters per day'!I229*6.2898</f>
        <v>290606.20912258065</v>
      </c>
      <c r="J229" s="37">
        <f>'HIST - cubic meters per day'!J229*6.2898</f>
        <v>387761.40192580642</v>
      </c>
      <c r="K229" s="37">
        <f>'HIST - cubic meters per day'!K229*6.2898</f>
        <v>112289.66898387096</v>
      </c>
      <c r="L229" s="37">
        <f>'HIST - cubic meters per day'!L229*6.2898</f>
        <v>1172683.7031870966</v>
      </c>
      <c r="M229" s="37">
        <f>'HIST - cubic meters per day'!M229*6.2898</f>
        <v>1916396.7565741935</v>
      </c>
      <c r="N229" s="37">
        <f>'HIST - cubic meters per day'!N229*6.2898</f>
        <v>19206.695597419352</v>
      </c>
      <c r="O229" s="37">
        <f>'HIST - cubic meters per day'!O229*6.2898</f>
        <v>100514.69672129033</v>
      </c>
      <c r="P229" s="37">
        <f>'HIST - cubic meters per day'!P229*6.2898</f>
        <v>341603.15300020162</v>
      </c>
      <c r="Q229" s="37">
        <f>'HIST - cubic meters per day'!Q229*6.2898</f>
        <v>0</v>
      </c>
      <c r="R229" s="37">
        <f>'HIST - cubic meters per day'!R229*6.2898</f>
        <v>3066.2937317419351</v>
      </c>
      <c r="S229" s="46">
        <f>'HIST - cubic meters per day'!S229*6.2898</f>
        <v>4843957.9850280723</v>
      </c>
      <c r="U229" s="45">
        <f>'HIST - cubic meters per day'!U229*6.2898</f>
        <v>1698278.2605870967</v>
      </c>
      <c r="V229" s="45">
        <f>'HIST - cubic meters per day'!V229*6.2898</f>
        <v>1540579.1776064516</v>
      </c>
    </row>
    <row r="230" spans="1:22" ht="12">
      <c r="A230" s="44">
        <v>43466</v>
      </c>
      <c r="B230" s="37">
        <f>'HIST - cubic meters per day'!B230*6.2898</f>
        <v>167620.12654838708</v>
      </c>
      <c r="C230" s="37">
        <f>'HIST - cubic meters per day'!C230*6.2898</f>
        <v>84503.057206451602</v>
      </c>
      <c r="D230" s="37">
        <f>'HIST - cubic meters per day'!D230*6.2898</f>
        <v>474.16976129032258</v>
      </c>
      <c r="E230" s="37">
        <f>'HIST - cubic meters per day'!E230*6.2898</f>
        <v>25.443255483870963</v>
      </c>
      <c r="F230" s="37">
        <f>'HIST - cubic meters per day'!F230*6.2898</f>
        <v>44478.340989677432</v>
      </c>
      <c r="G230" s="37">
        <f>'HIST - cubic meters per day'!G230*6.2898</f>
        <v>7615.0202806451607</v>
      </c>
      <c r="H230" s="37">
        <f>'HIST - cubic meters per day'!H230*6.2898</f>
        <v>198083.92068193544</v>
      </c>
      <c r="I230" s="37">
        <f>'HIST - cubic meters per day'!I230*6.2898</f>
        <v>293301.83479548385</v>
      </c>
      <c r="J230" s="37">
        <f>'HIST - cubic meters per day'!J230*6.2898</f>
        <v>376297.54396814515</v>
      </c>
      <c r="K230" s="37">
        <f>'HIST - cubic meters per day'!K230*6.2898</f>
        <v>110669.45581512095</v>
      </c>
      <c r="L230" s="37">
        <f>'HIST - cubic meters per day'!L230*6.2898</f>
        <v>1212455.0216225807</v>
      </c>
      <c r="M230" s="37">
        <f>'HIST - cubic meters per day'!M230*6.2898</f>
        <v>1621349.0356161289</v>
      </c>
      <c r="N230" s="37">
        <f>'HIST - cubic meters per day'!N230*6.2898</f>
        <v>17423.801063225805</v>
      </c>
      <c r="O230" s="37">
        <f>'HIST - cubic meters per day'!O230*6.2898</f>
        <v>82825.892181290328</v>
      </c>
      <c r="P230" s="37">
        <f>'HIST - cubic meters per day'!P230*6.2898</f>
        <v>331252.68475040316</v>
      </c>
      <c r="Q230" s="37">
        <f>'HIST - cubic meters per day'!Q230*6.2898</f>
        <v>0</v>
      </c>
      <c r="R230" s="37">
        <f>'HIST - cubic meters per day'!R230*6.2898</f>
        <v>3562.7395298709671</v>
      </c>
      <c r="S230" s="46">
        <f>'HIST - cubic meters per day'!S230*6.2898</f>
        <v>4551938.0880661206</v>
      </c>
      <c r="U230" s="45">
        <f>'HIST - cubic meters per day'!U230*6.2898</f>
        <v>1541424.0397741934</v>
      </c>
      <c r="V230" s="45">
        <f>'HIST - cubic meters per day'!V230*6.2898</f>
        <v>1471297.6392967741</v>
      </c>
    </row>
    <row r="231" spans="1:22" ht="12">
      <c r="A231" s="44">
        <v>43497</v>
      </c>
      <c r="B231" s="37">
        <f>'HIST - cubic meters per day'!B231*6.2898</f>
        <v>177358.65722142856</v>
      </c>
      <c r="C231" s="37">
        <f>'HIST - cubic meters per day'!C231*6.2898</f>
        <v>80236.956878571422</v>
      </c>
      <c r="D231" s="37">
        <f>'HIST - cubic meters per day'!D231*6.2898</f>
        <v>489.48122142857136</v>
      </c>
      <c r="E231" s="37">
        <f>'HIST - cubic meters per day'!E231*6.2898</f>
        <v>24.305584285714286</v>
      </c>
      <c r="F231" s="37">
        <f>'HIST - cubic meters per day'!F231*6.2898</f>
        <v>43407.190223571401</v>
      </c>
      <c r="G231" s="37">
        <f>'HIST - cubic meters per day'!G231*6.2898</f>
        <v>7514.1769607142851</v>
      </c>
      <c r="H231" s="37">
        <f>'HIST - cubic meters per day'!H231*6.2898</f>
        <v>196618.65380142856</v>
      </c>
      <c r="I231" s="37">
        <f>'HIST - cubic meters per day'!I231*6.2898</f>
        <v>288727.72049785714</v>
      </c>
      <c r="J231" s="37">
        <f>'HIST - cubic meters per day'!J231*6.2898</f>
        <v>368639.86396138393</v>
      </c>
      <c r="K231" s="37">
        <f>'HIST - cubic meters per day'!K231*6.2898</f>
        <v>108884.02647522322</v>
      </c>
      <c r="L231" s="37">
        <f>'HIST - cubic meters per day'!L231*6.2898</f>
        <v>1170124.4031321427</v>
      </c>
      <c r="M231" s="37">
        <f>'HIST - cubic meters per day'!M231*6.2898</f>
        <v>1703933.2146964285</v>
      </c>
      <c r="N231" s="37">
        <f>'HIST - cubic meters per day'!N231*6.2898</f>
        <v>17417.71416</v>
      </c>
      <c r="O231" s="37">
        <f>'HIST - cubic meters per day'!O231*6.2898</f>
        <v>88316.317296428591</v>
      </c>
      <c r="P231" s="37">
        <f>'HIST - cubic meters per day'!P231*6.2898</f>
        <v>317276.24100267852</v>
      </c>
      <c r="Q231" s="37">
        <f>'HIST - cubic meters per day'!Q231*6.2898</f>
        <v>0</v>
      </c>
      <c r="R231" s="37">
        <f>'HIST - cubic meters per day'!R231*6.2898</f>
        <v>3562.7381530714279</v>
      </c>
      <c r="S231" s="46">
        <f>'HIST - cubic meters per day'!S231*6.2898</f>
        <v>4572531.6612666426</v>
      </c>
      <c r="U231" s="45">
        <f>'HIST - cubic meters per day'!U231*6.2898</f>
        <v>1508124.2153999999</v>
      </c>
      <c r="V231" s="45">
        <f>'HIST - cubic meters per day'!V231*6.2898</f>
        <v>1534880.238375</v>
      </c>
    </row>
    <row r="232" spans="1:22" ht="12">
      <c r="A232" s="44">
        <v>43525</v>
      </c>
      <c r="B232" s="37">
        <f>'HIST - cubic meters per day'!B232*6.2898</f>
        <v>164132.53389677417</v>
      </c>
      <c r="C232" s="37">
        <f>'HIST - cubic meters per day'!C232*6.2898</f>
        <v>95875.827193548379</v>
      </c>
      <c r="D232" s="37">
        <f>'HIST - cubic meters per day'!D232*6.2898</f>
        <v>511.50276774193549</v>
      </c>
      <c r="E232" s="37">
        <f>'HIST - cubic meters per day'!E232*6.2898</f>
        <v>24.185295483870966</v>
      </c>
      <c r="F232" s="37">
        <f>'HIST - cubic meters per day'!F232*6.2898</f>
        <v>47046.547488387107</v>
      </c>
      <c r="G232" s="37">
        <f>'HIST - cubic meters per day'!G232*6.2898</f>
        <v>7819.215594193548</v>
      </c>
      <c r="H232" s="37">
        <f>'HIST - cubic meters per day'!H232*6.2898</f>
        <v>207877.66681354842</v>
      </c>
      <c r="I232" s="37">
        <f>'HIST - cubic meters per day'!I232*6.2898</f>
        <v>292243.44406258065</v>
      </c>
      <c r="J232" s="37">
        <f>'HIST - cubic meters per day'!J232*6.2898</f>
        <v>381924.5816552419</v>
      </c>
      <c r="K232" s="37">
        <f>'HIST - cubic meters per day'!K232*6.2898</f>
        <v>111492.34489627017</v>
      </c>
      <c r="L232" s="37">
        <f>'HIST - cubic meters per day'!L232*6.2898</f>
        <v>1166243.1508838709</v>
      </c>
      <c r="M232" s="37">
        <f>'HIST - cubic meters per day'!M232*6.2898</f>
        <v>1725423.2113161287</v>
      </c>
      <c r="N232" s="37">
        <f>'HIST - cubic meters per day'!N232*6.2898</f>
        <v>17365.021867741936</v>
      </c>
      <c r="O232" s="37">
        <f>'HIST - cubic meters per day'!O232*6.2898</f>
        <v>93285.038283870992</v>
      </c>
      <c r="P232" s="37">
        <f>'HIST - cubic meters per day'!P232*6.2898</f>
        <v>323166.08164233872</v>
      </c>
      <c r="Q232" s="37">
        <f>'HIST - cubic meters per day'!Q232*6.2898</f>
        <v>0</v>
      </c>
      <c r="R232" s="37">
        <f>'HIST - cubic meters per day'!R232*6.2898</f>
        <v>3562.7395298709671</v>
      </c>
      <c r="S232" s="46">
        <f>'HIST - cubic meters per day'!S232*6.2898</f>
        <v>4637993.093187592</v>
      </c>
      <c r="U232" s="45">
        <f>'HIST - cubic meters per day'!U232*6.2898</f>
        <v>1499158.6127419355</v>
      </c>
      <c r="V232" s="45">
        <f>'HIST - cubic meters per day'!V232*6.2898</f>
        <v>1546583.5018451612</v>
      </c>
    </row>
    <row r="233" spans="1:22" ht="12">
      <c r="A233" s="44">
        <v>43556</v>
      </c>
      <c r="B233" s="37">
        <f>'HIST - cubic meters per day'!B233*6.2898</f>
        <v>159073.86417999998</v>
      </c>
      <c r="C233" s="37">
        <f>'HIST - cubic meters per day'!C233*6.2898</f>
        <v>101413.17098</v>
      </c>
      <c r="D233" s="37">
        <f>'HIST - cubic meters per day'!D233*6.2898</f>
        <v>534.42333999999994</v>
      </c>
      <c r="E233" s="37">
        <f>'HIST - cubic meters per day'!E233*6.2898</f>
        <v>26.941309999999998</v>
      </c>
      <c r="F233" s="37">
        <f>'HIST - cubic meters per day'!F233*6.2898</f>
        <v>47714.401833999967</v>
      </c>
      <c r="G233" s="37">
        <f>'HIST - cubic meters per day'!G233*6.2898</f>
        <v>7473.2887680000003</v>
      </c>
      <c r="H233" s="37">
        <f>'HIST - cubic meters per day'!H233*6.2898</f>
        <v>206995.59878799994</v>
      </c>
      <c r="I233" s="37">
        <f>'HIST - cubic meters per day'!I233*6.2898</f>
        <v>286693.63362199988</v>
      </c>
      <c r="J233" s="37">
        <f>'HIST - cubic meters per day'!J233*6.2898</f>
        <v>387499.84938499995</v>
      </c>
      <c r="K233" s="37">
        <f>'HIST - cubic meters per day'!K233*6.2898</f>
        <v>110472.51406124998</v>
      </c>
      <c r="L233" s="37">
        <f>'HIST - cubic meters per day'!L233*6.2898</f>
        <v>1062293.5470400001</v>
      </c>
      <c r="M233" s="37">
        <f>'HIST - cubic meters per day'!M233*6.2898</f>
        <v>1905375.4038</v>
      </c>
      <c r="N233" s="37">
        <f>'HIST - cubic meters per day'!N233*6.2898</f>
        <v>17384.378219999999</v>
      </c>
      <c r="O233" s="37">
        <f>'HIST - cubic meters per day'!O233*6.2898</f>
        <v>102054.60478400002</v>
      </c>
      <c r="P233" s="37">
        <f>'HIST - cubic meters per day'!P233*6.2898</f>
        <v>331904.10407687502</v>
      </c>
      <c r="Q233" s="37">
        <f>'HIST - cubic meters per day'!Q233*6.2898</f>
        <v>0</v>
      </c>
      <c r="R233" s="37">
        <f>'HIST - cubic meters per day'!R233*6.2898</f>
        <v>3562.7398003999997</v>
      </c>
      <c r="S233" s="46">
        <f>'HIST - cubic meters per day'!S233*6.2898</f>
        <v>4730472.4639895251</v>
      </c>
      <c r="U233" s="45">
        <f>'HIST - cubic meters per day'!U233*6.2898</f>
        <v>1592637.6372499999</v>
      </c>
      <c r="V233" s="45">
        <f>'HIST - cubic meters per day'!V233*6.2898</f>
        <v>1528637.2449699999</v>
      </c>
    </row>
    <row r="234" spans="1:22" ht="12">
      <c r="A234" s="44">
        <v>43586</v>
      </c>
      <c r="B234" s="37">
        <f>'HIST - cubic meters per day'!B234*6.2898</f>
        <v>151803.71430967739</v>
      </c>
      <c r="C234" s="37">
        <f>'HIST - cubic meters per day'!C234*6.2898</f>
        <v>120401.17767096772</v>
      </c>
      <c r="D234" s="37">
        <f>'HIST - cubic meters per day'!D234*6.2898</f>
        <v>500.74923870967734</v>
      </c>
      <c r="E234" s="37">
        <f>'HIST - cubic meters per day'!E234*6.2898</f>
        <v>27.08671935483871</v>
      </c>
      <c r="F234" s="37">
        <f>'HIST - cubic meters per day'!F234*6.2898</f>
        <v>45272.925336774184</v>
      </c>
      <c r="G234" s="37">
        <f>'HIST - cubic meters per day'!G234*6.2898</f>
        <v>7582.8611419354829</v>
      </c>
      <c r="H234" s="37">
        <f>'HIST - cubic meters per day'!H234*6.2898</f>
        <v>198975.57084580645</v>
      </c>
      <c r="I234" s="37">
        <f>'HIST - cubic meters per day'!I234*6.2898</f>
        <v>286628.68163032254</v>
      </c>
      <c r="J234" s="37">
        <f>'HIST - cubic meters per day'!J234*6.2898</f>
        <v>371445.7875362903</v>
      </c>
      <c r="K234" s="37">
        <f>'HIST - cubic meters per day'!K234*6.2898</f>
        <v>112722.06103124999</v>
      </c>
      <c r="L234" s="37">
        <f>'HIST - cubic meters per day'!L234*6.2898</f>
        <v>1044359.4064838709</v>
      </c>
      <c r="M234" s="37">
        <f>'HIST - cubic meters per day'!M234*6.2898</f>
        <v>1764538.463032258</v>
      </c>
      <c r="N234" s="37">
        <f>'HIST - cubic meters per day'!N234*6.2898</f>
        <v>14172.786050322578</v>
      </c>
      <c r="O234" s="37">
        <f>'HIST - cubic meters per day'!O234*6.2898</f>
        <v>93002.727712258071</v>
      </c>
      <c r="P234" s="37">
        <f>'HIST - cubic meters per day'!P234*6.2898</f>
        <v>340586.80501512095</v>
      </c>
      <c r="Q234" s="37">
        <f>'HIST - cubic meters per day'!Q234*6.2898</f>
        <v>0</v>
      </c>
      <c r="R234" s="37">
        <f>'HIST - cubic meters per day'!R234*6.2898</f>
        <v>3562.7395298709671</v>
      </c>
      <c r="S234" s="46">
        <f>'HIST - cubic meters per day'!S234*6.2898</f>
        <v>4555583.5432847897</v>
      </c>
      <c r="U234" s="45">
        <f>'HIST - cubic meters per day'!U234*6.2898</f>
        <v>1539287.5367419354</v>
      </c>
      <c r="V234" s="45">
        <f>'HIST - cubic meters per day'!V234*6.2898</f>
        <v>1435066.3623290323</v>
      </c>
    </row>
    <row r="235" spans="1:22" ht="12">
      <c r="A235" s="44">
        <v>43617</v>
      </c>
      <c r="B235" s="37">
        <f>'HIST - cubic meters per day'!B235*6.2898</f>
        <v>176809.21323999998</v>
      </c>
      <c r="C235" s="37">
        <f>'HIST - cubic meters per day'!C235*6.2898</f>
        <v>114867.26284</v>
      </c>
      <c r="D235" s="37">
        <f>'HIST - cubic meters per day'!D235*6.2898</f>
        <v>552.45409999999993</v>
      </c>
      <c r="E235" s="37">
        <f>'HIST - cubic meters per day'!E235*6.2898</f>
        <v>19.288720000000001</v>
      </c>
      <c r="F235" s="37">
        <f>'HIST - cubic meters per day'!F235*6.2898</f>
        <v>43368.569354000014</v>
      </c>
      <c r="G235" s="37">
        <f>'HIST - cubic meters per day'!G235*6.2898</f>
        <v>7354.1599559999995</v>
      </c>
      <c r="H235" s="37">
        <f>'HIST - cubic meters per day'!H235*6.2898</f>
        <v>190708.74873599998</v>
      </c>
      <c r="I235" s="37">
        <f>'HIST - cubic meters per day'!I235*6.2898</f>
        <v>268611.02470399998</v>
      </c>
      <c r="J235" s="37">
        <f>'HIST - cubic meters per day'!J235*6.2898</f>
        <v>365401.31192812498</v>
      </c>
      <c r="K235" s="37">
        <f>'HIST - cubic meters per day'!K235*6.2898</f>
        <v>112412.85511843748</v>
      </c>
      <c r="L235" s="37">
        <f>'HIST - cubic meters per day'!L235*6.2898</f>
        <v>1146610.8319599999</v>
      </c>
      <c r="M235" s="37">
        <f>'HIST - cubic meters per day'!M235*6.2898</f>
        <v>1829914.3669400001</v>
      </c>
      <c r="N235" s="37">
        <f>'HIST - cubic meters per day'!N235*6.2898</f>
        <v>16094.591831999996</v>
      </c>
      <c r="O235" s="37">
        <f>'HIST - cubic meters per day'!O235*6.2898</f>
        <v>100802.68299200003</v>
      </c>
      <c r="P235" s="37">
        <f>'HIST - cubic meters per day'!P235*6.2898</f>
        <v>325054.33497624996</v>
      </c>
      <c r="Q235" s="37">
        <f>'HIST - cubic meters per day'!Q235*6.2898</f>
        <v>0</v>
      </c>
      <c r="R235" s="37">
        <f>'HIST - cubic meters per day'!R235*6.2898</f>
        <v>3562.7398003999997</v>
      </c>
      <c r="S235" s="46">
        <f>'HIST - cubic meters per day'!S235*6.2898</f>
        <v>4702144.4371972121</v>
      </c>
      <c r="U235" s="45">
        <f>'HIST - cubic meters per day'!U235*6.2898</f>
        <v>1617165.8654799999</v>
      </c>
      <c r="V235" s="45">
        <f>'HIST - cubic meters per day'!V235*6.2898</f>
        <v>1529322.7283399999</v>
      </c>
    </row>
    <row r="236" spans="1:22" ht="12">
      <c r="A236" s="44">
        <v>43647</v>
      </c>
      <c r="B236" s="37">
        <f>'HIST - cubic meters per day'!B236*6.2898</f>
        <v>117047.49689032258</v>
      </c>
      <c r="C236" s="37">
        <f>'HIST - cubic meters per day'!C236*6.2898</f>
        <v>115886.11575483871</v>
      </c>
      <c r="D236" s="37">
        <f>'HIST - cubic meters per day'!D236*6.2898</f>
        <v>496.69130322580645</v>
      </c>
      <c r="E236" s="37">
        <f>'HIST - cubic meters per day'!E236*6.2898</f>
        <v>23.475156774193547</v>
      </c>
      <c r="F236" s="37">
        <f>'HIST - cubic meters per day'!F236*6.2898</f>
        <v>42269.911050967734</v>
      </c>
      <c r="G236" s="37">
        <f>'HIST - cubic meters per day'!G236*6.2898</f>
        <v>7292.5970167741934</v>
      </c>
      <c r="H236" s="37">
        <f>'HIST - cubic meters per day'!H236*6.2898</f>
        <v>187364.8029425806</v>
      </c>
      <c r="I236" s="37">
        <f>'HIST - cubic meters per day'!I236*6.2898</f>
        <v>279984.36009677424</v>
      </c>
      <c r="J236" s="37">
        <f>'HIST - cubic meters per day'!J236*6.2898</f>
        <v>368131.25315201608</v>
      </c>
      <c r="K236" s="37">
        <f>'HIST - cubic meters per day'!K236*6.2898</f>
        <v>111725.65716502017</v>
      </c>
      <c r="L236" s="37">
        <f>'HIST - cubic meters per day'!L236*6.2898</f>
        <v>1245689.4117870966</v>
      </c>
      <c r="M236" s="37">
        <f>'HIST - cubic meters per day'!M236*6.2898</f>
        <v>1769973.6618193549</v>
      </c>
      <c r="N236" s="37">
        <f>'HIST - cubic meters per day'!N236*6.2898</f>
        <v>16792.20369483871</v>
      </c>
      <c r="O236" s="37">
        <f>'HIST - cubic meters per day'!O236*6.2898</f>
        <v>93582.200899354837</v>
      </c>
      <c r="P236" s="37">
        <f>'HIST - cubic meters per day'!P236*6.2898</f>
        <v>328999.98527177417</v>
      </c>
      <c r="Q236" s="37">
        <f>'HIST - cubic meters per day'!Q236*6.2898</f>
        <v>0</v>
      </c>
      <c r="R236" s="37">
        <f>'HIST - cubic meters per day'!R236*6.2898</f>
        <v>3562.7395298709671</v>
      </c>
      <c r="S236" s="46">
        <f>'HIST - cubic meters per day'!S236*6.2898</f>
        <v>4688822.5635315841</v>
      </c>
      <c r="U236" s="45">
        <f>'HIST - cubic meters per day'!U236*6.2898</f>
        <v>1658294.1034354838</v>
      </c>
      <c r="V236" s="45">
        <f>'HIST - cubic meters per day'!V236*6.2898</f>
        <v>1532266.2938709676</v>
      </c>
    </row>
    <row r="237" spans="1:22" ht="12">
      <c r="A237" s="44">
        <v>43678</v>
      </c>
      <c r="B237" s="37">
        <f>'HIST - cubic meters per day'!B237*6.2898</f>
        <v>67978.129432258065</v>
      </c>
      <c r="C237" s="37">
        <f>'HIST - cubic meters per day'!C237*6.2898</f>
        <v>131004.96888387096</v>
      </c>
      <c r="D237" s="37">
        <f>'HIST - cubic meters per day'!D237*6.2898</f>
        <v>510.69118064516124</v>
      </c>
      <c r="E237" s="37">
        <f>'HIST - cubic meters per day'!E237*6.2898</f>
        <v>26.82295354838709</v>
      </c>
      <c r="F237" s="37">
        <f>'HIST - cubic meters per day'!F237*6.2898</f>
        <v>42641.070120000011</v>
      </c>
      <c r="G237" s="37">
        <f>'HIST - cubic meters per day'!G237*6.2898</f>
        <v>7319.4402599999985</v>
      </c>
      <c r="H237" s="37">
        <f>'HIST - cubic meters per day'!H237*6.2898</f>
        <v>188633.7193683871</v>
      </c>
      <c r="I237" s="37">
        <f>'HIST - cubic meters per day'!I237*6.2898</f>
        <v>286472.16705870966</v>
      </c>
      <c r="J237" s="37">
        <f>'HIST - cubic meters per day'!J237*6.2898</f>
        <v>366451.88289254031</v>
      </c>
      <c r="K237" s="37">
        <f>'HIST - cubic meters per day'!K237*6.2898</f>
        <v>114248.19350201613</v>
      </c>
      <c r="L237" s="37">
        <f>'HIST - cubic meters per day'!L237*6.2898</f>
        <v>1213240.9422774191</v>
      </c>
      <c r="M237" s="37">
        <f>'HIST - cubic meters per day'!M237*6.2898</f>
        <v>1827354.695632258</v>
      </c>
      <c r="N237" s="37">
        <f>'HIST - cubic meters per day'!N237*6.2898</f>
        <v>15598.27791677419</v>
      </c>
      <c r="O237" s="37">
        <f>'HIST - cubic meters per day'!O237*6.2898</f>
        <v>96391.184999999998</v>
      </c>
      <c r="P237" s="37">
        <f>'HIST - cubic meters per day'!P237*6.2898</f>
        <v>346833.17876491934</v>
      </c>
      <c r="Q237" s="37">
        <f>'HIST - cubic meters per day'!Q237*6.2898</f>
        <v>0</v>
      </c>
      <c r="R237" s="37">
        <f>'HIST - cubic meters per day'!R237*6.2898</f>
        <v>3562.7395298709671</v>
      </c>
      <c r="S237" s="46">
        <f>'HIST - cubic meters per day'!S237*6.2898</f>
        <v>4708268.1047732169</v>
      </c>
      <c r="U237" s="45">
        <f>'HIST - cubic meters per day'!U237*6.2898</f>
        <v>1684019.486883871</v>
      </c>
      <c r="V237" s="45">
        <f>'HIST - cubic meters per day'!V237*6.2898</f>
        <v>1532280.6995419355</v>
      </c>
    </row>
    <row r="238" spans="1:22" ht="12">
      <c r="A238" s="44">
        <v>43709</v>
      </c>
      <c r="B238" s="37">
        <f>'HIST - cubic meters per day'!B238*6.2898</f>
        <v>86299.410559999989</v>
      </c>
      <c r="C238" s="37">
        <f>'HIST - cubic meters per day'!C238*6.2898</f>
        <v>88912.822459999996</v>
      </c>
      <c r="D238" s="37">
        <f>'HIST - cubic meters per day'!D238*6.2898</f>
        <v>565.66268000000002</v>
      </c>
      <c r="E238" s="37">
        <f>'HIST - cubic meters per day'!E238*6.2898</f>
        <v>26.773581999999998</v>
      </c>
      <c r="F238" s="37">
        <f>'HIST - cubic meters per day'!F238*6.2898</f>
        <v>41788.802220000012</v>
      </c>
      <c r="G238" s="37">
        <f>'HIST - cubic meters per day'!G238*6.2898</f>
        <v>7120.9132059999984</v>
      </c>
      <c r="H238" s="37">
        <f>'HIST - cubic meters per day'!H238*6.2898</f>
        <v>186569.242662</v>
      </c>
      <c r="I238" s="37">
        <f>'HIST - cubic meters per day'!I238*6.2898</f>
        <v>290719.52494199999</v>
      </c>
      <c r="J238" s="37">
        <f>'HIST - cubic meters per day'!J238*6.2898</f>
        <v>365468.80934437498</v>
      </c>
      <c r="K238" s="37">
        <f>'HIST - cubic meters per day'!K238*6.2898</f>
        <v>114869.67392999999</v>
      </c>
      <c r="L238" s="37">
        <f>'HIST - cubic meters per day'!L238*6.2898</f>
        <v>968025.5888599999</v>
      </c>
      <c r="M238" s="37">
        <f>'HIST - cubic meters per day'!M238*6.2898</f>
        <v>1975485.49814</v>
      </c>
      <c r="N238" s="37">
        <f>'HIST - cubic meters per day'!N238*6.2898</f>
        <v>15314.824360000001</v>
      </c>
      <c r="O238" s="37">
        <f>'HIST - cubic meters per day'!O238*6.2898</f>
        <v>97604.82287600002</v>
      </c>
      <c r="P238" s="37">
        <f>'HIST - cubic meters per day'!P238*6.2898</f>
        <v>340898.91774124996</v>
      </c>
      <c r="Q238" s="37">
        <f>'HIST - cubic meters per day'!Q238*6.2898</f>
        <v>0</v>
      </c>
      <c r="R238" s="37">
        <f>'HIST - cubic meters per day'!R238*6.2898</f>
        <v>3562.7398003999997</v>
      </c>
      <c r="S238" s="46">
        <f>'HIST - cubic meters per day'!S238*6.2898</f>
        <v>4583234.0273640249</v>
      </c>
      <c r="U238" s="45">
        <f>'HIST - cubic meters per day'!U238*6.2898</f>
        <v>1477586.92191</v>
      </c>
      <c r="V238" s="45">
        <f>'HIST - cubic meters per day'!V238*6.2898</f>
        <v>1607707.1594100001</v>
      </c>
    </row>
    <row r="239" spans="1:22" ht="12">
      <c r="A239" s="44">
        <v>43739</v>
      </c>
      <c r="B239" s="37">
        <f>'HIST - cubic meters per day'!B239*6.2898</f>
        <v>180647.92552258063</v>
      </c>
      <c r="C239" s="37">
        <f>'HIST - cubic meters per day'!C239*6.2898</f>
        <v>137431.31841290323</v>
      </c>
      <c r="D239" s="37">
        <f>'HIST - cubic meters per day'!D239*6.2898</f>
        <v>554.92267741935473</v>
      </c>
      <c r="E239" s="37">
        <f>'HIST - cubic meters per day'!E239*6.2898</f>
        <v>23.109942580645161</v>
      </c>
      <c r="F239" s="37">
        <f>'HIST - cubic meters per day'!F239*6.2898</f>
        <v>42543.923144516128</v>
      </c>
      <c r="G239" s="37">
        <f>'HIST - cubic meters per day'!G239*6.2898</f>
        <v>7191.7370303225807</v>
      </c>
      <c r="H239" s="37">
        <f>'HIST - cubic meters per day'!H239*6.2898</f>
        <v>191646.26980258062</v>
      </c>
      <c r="I239" s="37">
        <f>'HIST - cubic meters per day'!I239*6.2898</f>
        <v>303694.97857741936</v>
      </c>
      <c r="J239" s="37">
        <f>'HIST - cubic meters per day'!J239*6.2898</f>
        <v>372080.48034858872</v>
      </c>
      <c r="K239" s="37">
        <f>'HIST - cubic meters per day'!K239*6.2898</f>
        <v>113690.52537762096</v>
      </c>
      <c r="L239" s="37">
        <f>'HIST - cubic meters per day'!L239*6.2898</f>
        <v>901774.30710967735</v>
      </c>
      <c r="M239" s="37">
        <f>'HIST - cubic meters per day'!M239*6.2898</f>
        <v>1987921.7245161287</v>
      </c>
      <c r="N239" s="37">
        <f>'HIST - cubic meters per day'!N239*6.2898</f>
        <v>15436.02136645161</v>
      </c>
      <c r="O239" s="37">
        <f>'HIST - cubic meters per day'!O239*6.2898</f>
        <v>94987.098743225812</v>
      </c>
      <c r="P239" s="37">
        <f>'HIST - cubic meters per day'!P239*6.2898</f>
        <v>342277.29655403225</v>
      </c>
      <c r="Q239" s="37">
        <f>'HIST - cubic meters per day'!Q239*6.2898</f>
        <v>0</v>
      </c>
      <c r="R239" s="37">
        <f>'HIST - cubic meters per day'!R239*6.2898</f>
        <v>3562.7395298709671</v>
      </c>
      <c r="S239" s="46">
        <f>'HIST - cubic meters per day'!S239*6.2898</f>
        <v>4695464.3786559189</v>
      </c>
      <c r="U239" s="45">
        <f>'HIST - cubic meters per day'!U239*6.2898</f>
        <v>1354720.0513354838</v>
      </c>
      <c r="V239" s="45">
        <f>'HIST - cubic meters per day'!V239*6.2898</f>
        <v>1657611.964480645</v>
      </c>
    </row>
    <row r="240" spans="1:22" ht="12">
      <c r="A240" s="44">
        <v>43770</v>
      </c>
      <c r="B240" s="37">
        <f>'HIST - cubic meters per day'!B240*6.2898</f>
        <v>203135.80011999997</v>
      </c>
      <c r="C240" s="37">
        <f>'HIST - cubic meters per day'!C240*6.2898</f>
        <v>137688.12485999998</v>
      </c>
      <c r="D240" s="37">
        <f>'HIST - cubic meters per day'!D240*6.2898</f>
        <v>460.62302</v>
      </c>
      <c r="E240" s="37">
        <f>'HIST - cubic meters per day'!E240*6.2898</f>
        <v>26.081703999999998</v>
      </c>
      <c r="F240" s="37">
        <f>'HIST - cubic meters per day'!F240*6.2898</f>
        <v>43824.475024000043</v>
      </c>
      <c r="G240" s="37">
        <f>'HIST - cubic meters per day'!G240*6.2898</f>
        <v>8075.872574</v>
      </c>
      <c r="H240" s="37">
        <f>'HIST - cubic meters per day'!H240*6.2898</f>
        <v>199294.70312399999</v>
      </c>
      <c r="I240" s="37">
        <f>'HIST - cubic meters per day'!I240*6.2898</f>
        <v>301164.61841400008</v>
      </c>
      <c r="J240" s="37">
        <f>'HIST - cubic meters per day'!J240*6.2898</f>
        <v>380617.23573499999</v>
      </c>
      <c r="K240" s="37">
        <f>'HIST - cubic meters per day'!K240*6.2898</f>
        <v>113961.57750312498</v>
      </c>
      <c r="L240" s="37">
        <f>'HIST - cubic meters per day'!L240*6.2898</f>
        <v>1024188.26136</v>
      </c>
      <c r="M240" s="37">
        <f>'HIST - cubic meters per day'!M240*6.2898</f>
        <v>1961989.26462</v>
      </c>
      <c r="N240" s="37">
        <f>'HIST - cubic meters per day'!N240*6.2898</f>
        <v>15364.912133999998</v>
      </c>
      <c r="O240" s="37">
        <f>'HIST - cubic meters per day'!O240*6.2898</f>
        <v>96365.774208000003</v>
      </c>
      <c r="P240" s="37">
        <f>'HIST - cubic meters per day'!P240*6.2898</f>
        <v>363387.34417562501</v>
      </c>
      <c r="Q240" s="37">
        <f>'HIST - cubic meters per day'!Q240*6.2898</f>
        <v>0</v>
      </c>
      <c r="R240" s="37">
        <f>'HIST - cubic meters per day'!R240*6.2898</f>
        <v>3562.7398003999997</v>
      </c>
      <c r="S240" s="46">
        <f>'HIST - cubic meters per day'!S240*6.2898</f>
        <v>4853107.4083761498</v>
      </c>
      <c r="U240" s="45">
        <f>'HIST - cubic meters per day'!U240*6.2898</f>
        <v>1495888.77229</v>
      </c>
      <c r="V240" s="45">
        <f>'HIST - cubic meters per day'!V240*6.2898</f>
        <v>1625762.1351399999</v>
      </c>
    </row>
    <row r="241" spans="1:22" ht="12">
      <c r="A241" s="44">
        <v>43800</v>
      </c>
      <c r="B241" s="37">
        <f>'HIST - cubic meters per day'!B241*6.2898</f>
        <v>152720.19903870966</v>
      </c>
      <c r="C241" s="37">
        <f>'HIST - cubic meters per day'!C241*6.2898</f>
        <v>127528.53555483872</v>
      </c>
      <c r="D241" s="37">
        <f>'HIST - cubic meters per day'!D241*6.2898</f>
        <v>515.9664967741935</v>
      </c>
      <c r="E241" s="37">
        <f>'HIST - cubic meters per day'!E241*6.2898</f>
        <v>25.252667780645162</v>
      </c>
      <c r="F241" s="37">
        <f>'HIST - cubic meters per day'!F241*6.2898</f>
        <v>45038.052030967774</v>
      </c>
      <c r="G241" s="37">
        <f>'HIST - cubic meters per day'!G241*6.2898</f>
        <v>7657.3039683870966</v>
      </c>
      <c r="H241" s="37">
        <f>'HIST - cubic meters per day'!H241*6.2898</f>
        <v>199002.13003354837</v>
      </c>
      <c r="I241" s="37">
        <f>'HIST - cubic meters per day'!I241*6.2898</f>
        <v>305975.43687096774</v>
      </c>
      <c r="J241" s="37">
        <f>'HIST - cubic meters per day'!J241*6.2898</f>
        <v>392157.14785766124</v>
      </c>
      <c r="K241" s="37">
        <f>'HIST - cubic meters per day'!K241*6.2898</f>
        <v>112996.98616028226</v>
      </c>
      <c r="L241" s="37">
        <f>'HIST - cubic meters per day'!L241*6.2898</f>
        <v>1172459.4008032258</v>
      </c>
      <c r="M241" s="37">
        <f>'HIST - cubic meters per day'!M241*6.2898</f>
        <v>1973283.3309483868</v>
      </c>
      <c r="N241" s="37">
        <f>'HIST - cubic meters per day'!N241*6.2898</f>
        <v>15554.695689677419</v>
      </c>
      <c r="O241" s="37">
        <f>'HIST - cubic meters per day'!O241*6.2898</f>
        <v>99757.404801290337</v>
      </c>
      <c r="P241" s="37">
        <f>'HIST - cubic meters per day'!P241*6.2898</f>
        <v>349429.31273649191</v>
      </c>
      <c r="Q241" s="37">
        <f>'HIST - cubic meters per day'!Q241*6.2898</f>
        <v>0</v>
      </c>
      <c r="R241" s="37">
        <f>'HIST - cubic meters per day'!R241*6.2898</f>
        <v>3562.7395298709671</v>
      </c>
      <c r="S241" s="46">
        <f>'HIST - cubic meters per day'!S241*6.2898</f>
        <v>4957663.8951888606</v>
      </c>
      <c r="U241" s="45">
        <f>'HIST - cubic meters per day'!U241*6.2898</f>
        <v>1635943.0962387098</v>
      </c>
      <c r="V241" s="45">
        <f>'HIST - cubic meters per day'!V241*6.2898</f>
        <v>1672655.2385612901</v>
      </c>
    </row>
    <row r="242" spans="1:22" ht="12">
      <c r="A242" s="44">
        <v>43831</v>
      </c>
      <c r="B242" s="37">
        <f>'HIST - cubic meters per day'!B242*6.2898</f>
        <v>158244.26661290321</v>
      </c>
      <c r="C242" s="37">
        <f>'HIST - cubic meters per day'!C242*6.2898</f>
        <v>134183.14395483871</v>
      </c>
      <c r="D242" s="37">
        <f>'HIST - cubic meters per day'!D242*6.2898</f>
        <v>505.6187612903226</v>
      </c>
      <c r="E242" s="37">
        <f>'HIST - cubic meters per day'!E242*6.2898</f>
        <v>33.315650322580638</v>
      </c>
      <c r="F242" s="37">
        <f>'HIST - cubic meters per day'!F242*6.2898</f>
        <v>43613.878993548395</v>
      </c>
      <c r="G242" s="37">
        <f>'HIST - cubic meters per day'!G242*6.2898</f>
        <v>7523.7370219354834</v>
      </c>
      <c r="H242" s="37">
        <f>'HIST - cubic meters per day'!H242*6.2898</f>
        <v>190688.37384193548</v>
      </c>
      <c r="I242" s="37">
        <f>'HIST - cubic meters per day'!I242*6.2898</f>
        <v>302475.24432967737</v>
      </c>
      <c r="J242" s="37">
        <f>'HIST - cubic meters per day'!J242*6.2898</f>
        <v>366350.61838064517</v>
      </c>
      <c r="K242" s="37">
        <f>'HIST - cubic meters per day'!K242*6.2898</f>
        <v>120488.83224768145</v>
      </c>
      <c r="L242" s="37">
        <f>'HIST - cubic meters per day'!L242*6.2898</f>
        <v>1187496.2836354838</v>
      </c>
      <c r="M242" s="37">
        <f>'HIST - cubic meters per day'!M242*6.2898</f>
        <v>1850970.8656645161</v>
      </c>
      <c r="N242" s="37">
        <f>'HIST - cubic meters per day'!N242*6.2898</f>
        <v>14988.5934</v>
      </c>
      <c r="O242" s="37">
        <f>'HIST - cubic meters per day'!O242*6.2898</f>
        <v>94066.028547096808</v>
      </c>
      <c r="P242" s="37">
        <f>'HIST - cubic meters per day'!P242*6.2898</f>
        <v>323737.49602318543</v>
      </c>
      <c r="Q242" s="37">
        <f>'HIST - cubic meters per day'!Q242*6.2898</f>
        <v>0</v>
      </c>
      <c r="R242" s="37">
        <f>'HIST - cubic meters per day'!R242*6.2898</f>
        <v>3084.2156038064518</v>
      </c>
      <c r="S242" s="46">
        <f>'HIST - cubic meters per day'!S242*6.2898</f>
        <v>4798450.5126688667</v>
      </c>
      <c r="U242" s="45">
        <f>'HIST - cubic meters per day'!U242*6.2898</f>
        <v>1555935.5214096773</v>
      </c>
      <c r="V242" s="45">
        <f>'HIST - cubic meters per day'!V242*6.2898</f>
        <v>1635722.9532387096</v>
      </c>
    </row>
    <row r="243" spans="1:22" ht="12">
      <c r="A243" s="44">
        <v>43862</v>
      </c>
      <c r="B243" s="37">
        <f>'HIST - cubic meters per day'!B243*6.2898</f>
        <v>153220.82933793103</v>
      </c>
      <c r="C243" s="37">
        <f>'HIST - cubic meters per day'!C243*6.2898</f>
        <v>141957.5326551724</v>
      </c>
      <c r="D243" s="37">
        <f>'HIST - cubic meters per day'!D243*6.2898</f>
        <v>522.92095862068959</v>
      </c>
      <c r="E243" s="37">
        <f>'HIST - cubic meters per day'!E243*6.2898</f>
        <v>35.353013793103443</v>
      </c>
      <c r="F243" s="37">
        <f>'HIST - cubic meters per day'!F243*6.2898</f>
        <v>43942.538184827616</v>
      </c>
      <c r="G243" s="37">
        <f>'HIST - cubic meters per day'!G243*6.2898</f>
        <v>7446.580975862069</v>
      </c>
      <c r="H243" s="37">
        <f>'HIST - cubic meters per day'!H243*6.2898</f>
        <v>194858.30764551726</v>
      </c>
      <c r="I243" s="37">
        <f>'HIST - cubic meters per day'!I243*6.2898</f>
        <v>307070.83387655171</v>
      </c>
      <c r="J243" s="37">
        <f>'HIST - cubic meters per day'!J243*6.2898</f>
        <v>383769.37487909477</v>
      </c>
      <c r="K243" s="37">
        <f>'HIST - cubic meters per day'!K243*6.2898</f>
        <v>122005.5279413793</v>
      </c>
      <c r="L243" s="37">
        <f>'HIST - cubic meters per day'!L243*6.2898</f>
        <v>1190790.4666862069</v>
      </c>
      <c r="M243" s="37">
        <f>'HIST - cubic meters per day'!M243*6.2898</f>
        <v>1878366.1350413791</v>
      </c>
      <c r="N243" s="37">
        <f>'HIST - cubic meters per day'!N243*6.2898</f>
        <v>15035.44156551724</v>
      </c>
      <c r="O243" s="37">
        <f>'HIST - cubic meters per day'!O243*6.2898</f>
        <v>97097.529539999989</v>
      </c>
      <c r="P243" s="37">
        <f>'HIST - cubic meters per day'!P243*6.2898</f>
        <v>346741.8373920258</v>
      </c>
      <c r="Q243" s="37">
        <f>'HIST - cubic meters per day'!Q243*6.2898</f>
        <v>0</v>
      </c>
      <c r="R243" s="37">
        <f>'HIST - cubic meters per day'!R243*6.2898</f>
        <v>3084.21644337931</v>
      </c>
      <c r="S243" s="46">
        <f>'HIST - cubic meters per day'!S243*6.2898</f>
        <v>4885945.4261372592</v>
      </c>
      <c r="U243" s="45">
        <f>'HIST - cubic meters per day'!U243*6.2898</f>
        <v>1616703.9483517241</v>
      </c>
      <c r="V243" s="45">
        <f>'HIST - cubic meters per day'!V243*6.2898</f>
        <v>1616792.2224413792</v>
      </c>
    </row>
    <row r="244" spans="1:22" ht="12">
      <c r="A244" s="44">
        <v>43891</v>
      </c>
      <c r="B244" s="37">
        <f>'HIST - cubic meters per day'!B244*6.2898</f>
        <v>157142.13133548386</v>
      </c>
      <c r="C244" s="37">
        <f>'HIST - cubic meters per day'!C244*6.2898</f>
        <v>146204.77782580644</v>
      </c>
      <c r="D244" s="37">
        <f>'HIST - cubic meters per day'!D244*6.2898</f>
        <v>503.58979354838704</v>
      </c>
      <c r="E244" s="37">
        <f>'HIST - cubic meters per day'!E244*6.2898</f>
        <v>33.59970580645161</v>
      </c>
      <c r="F244" s="37">
        <f>'HIST - cubic meters per day'!F244*6.2898</f>
        <v>45401.196677419313</v>
      </c>
      <c r="G244" s="37">
        <f>'HIST - cubic meters per day'!G244*6.2898</f>
        <v>7273.6058787096772</v>
      </c>
      <c r="H244" s="37">
        <f>'HIST - cubic meters per day'!H244*6.2898</f>
        <v>203966.46627677415</v>
      </c>
      <c r="I244" s="37">
        <f>'HIST - cubic meters per day'!I244*6.2898</f>
        <v>297952.95928838709</v>
      </c>
      <c r="J244" s="37">
        <f>'HIST - cubic meters per day'!J244*6.2898</f>
        <v>375072.92878487898</v>
      </c>
      <c r="K244" s="37">
        <f>'HIST - cubic meters per day'!K244*6.2898</f>
        <v>117578.13218981854</v>
      </c>
      <c r="L244" s="37">
        <f>'HIST - cubic meters per day'!L244*6.2898</f>
        <v>1161170.3257354838</v>
      </c>
      <c r="M244" s="37">
        <f>'HIST - cubic meters per day'!M244*6.2898</f>
        <v>1844763.2388580644</v>
      </c>
      <c r="N244" s="37">
        <f>'HIST - cubic meters per day'!N244*6.2898</f>
        <v>15089.027303225812</v>
      </c>
      <c r="O244" s="37">
        <f>'HIST - cubic meters per day'!O244*6.2898</f>
        <v>109214.97126774192</v>
      </c>
      <c r="P244" s="37">
        <f>'HIST - cubic meters per day'!P244*6.2898</f>
        <v>331103.14348729834</v>
      </c>
      <c r="Q244" s="37">
        <f>'HIST - cubic meters per day'!Q244*6.2898</f>
        <v>0</v>
      </c>
      <c r="R244" s="37">
        <f>'HIST - cubic meters per day'!R244*6.2898</f>
        <v>3084.2156038064518</v>
      </c>
      <c r="S244" s="46">
        <f>'HIST - cubic meters per day'!S244*6.2898</f>
        <v>4815554.3100122549</v>
      </c>
      <c r="U244" s="45">
        <f>'HIST - cubic meters per day'!U244*6.2898</f>
        <v>1639472.7899709677</v>
      </c>
      <c r="V244" s="45">
        <f>'HIST - cubic meters per day'!V244*6.2898</f>
        <v>1518991.9753161289</v>
      </c>
    </row>
    <row r="245" spans="1:22" ht="12">
      <c r="A245" s="44">
        <v>43922</v>
      </c>
      <c r="B245" s="37">
        <f>'HIST - cubic meters per day'!B245*6.2898</f>
        <v>155517.40159999998</v>
      </c>
      <c r="C245" s="37">
        <f>'HIST - cubic meters per day'!C245*6.2898</f>
        <v>147957.06199999998</v>
      </c>
      <c r="D245" s="37">
        <f>'HIST - cubic meters per day'!D245*6.2898</f>
        <v>515.97325999999998</v>
      </c>
      <c r="E245" s="37">
        <f>'HIST - cubic meters per day'!E245*6.2898</f>
        <v>15.430975999999998</v>
      </c>
      <c r="F245" s="37">
        <f>'HIST - cubic meters per day'!F245*6.2898</f>
        <v>40697.794478000054</v>
      </c>
      <c r="G245" s="37">
        <f>'HIST - cubic meters per day'!G245*6.2898</f>
        <v>6286.9276579999996</v>
      </c>
      <c r="H245" s="37">
        <f>'HIST - cubic meters per day'!H245*6.2898</f>
        <v>181878.72914199997</v>
      </c>
      <c r="I245" s="37">
        <f>'HIST - cubic meters per day'!I245*6.2898</f>
        <v>216614.191574</v>
      </c>
      <c r="J245" s="37">
        <f>'HIST - cubic meters per day'!J245*6.2898</f>
        <v>311843.55354624998</v>
      </c>
      <c r="K245" s="37">
        <f>'HIST - cubic meters per day'!K245*6.2898</f>
        <v>84677.962362812497</v>
      </c>
      <c r="L245" s="37">
        <f>'HIST - cubic meters per day'!L245*6.2898</f>
        <v>1129964.56177</v>
      </c>
      <c r="M245" s="37">
        <f>'HIST - cubic meters per day'!M245*6.2898</f>
        <v>1482509.2145599998</v>
      </c>
      <c r="N245" s="37">
        <f>'HIST - cubic meters per day'!N245*6.2898</f>
        <v>14053.71946</v>
      </c>
      <c r="O245" s="37">
        <f>'HIST - cubic meters per day'!O245*6.2898</f>
        <v>104329.24805599997</v>
      </c>
      <c r="P245" s="37">
        <f>'HIST - cubic meters per day'!P245*6.2898</f>
        <v>340740.98479437496</v>
      </c>
      <c r="Q245" s="37">
        <f>'HIST - cubic meters per day'!Q245*6.2898</f>
        <v>0</v>
      </c>
      <c r="R245" s="37">
        <f>'HIST - cubic meters per day'!R245*6.2898</f>
        <v>3084.2160095999998</v>
      </c>
      <c r="S245" s="46">
        <f>'HIST - cubic meters per day'!S245*6.2898</f>
        <v>4220686.9712470369</v>
      </c>
      <c r="U245" s="45">
        <f>'HIST - cubic meters per day'!U245*6.2898</f>
        <v>1466719.9296199998</v>
      </c>
      <c r="V245" s="45">
        <f>'HIST - cubic meters per day'!V245*6.2898</f>
        <v>1302433.4985199999</v>
      </c>
    </row>
    <row r="246" spans="1:22" ht="12">
      <c r="A246" s="44">
        <v>43952</v>
      </c>
      <c r="B246" s="37">
        <f>'HIST - cubic meters per day'!B246*6.2898</f>
        <v>151958.3216516129</v>
      </c>
      <c r="C246" s="37">
        <f>'HIST - cubic meters per day'!C246*6.2898</f>
        <v>150186.01832903226</v>
      </c>
      <c r="D246" s="37">
        <f>'HIST - cubic meters per day'!D246*6.2898</f>
        <v>451.44532258064515</v>
      </c>
      <c r="E246" s="37">
        <f>'HIST - cubic meters per day'!E246*6.2898</f>
        <v>0</v>
      </c>
      <c r="F246" s="37">
        <f>'HIST - cubic meters per day'!F246*6.2898</f>
        <v>33596.07395419354</v>
      </c>
      <c r="G246" s="37">
        <f>'HIST - cubic meters per day'!G246*6.2898</f>
        <v>5089.4221045161285</v>
      </c>
      <c r="H246" s="37">
        <f>'HIST - cubic meters per day'!H246*6.2898</f>
        <v>161640.6165851613</v>
      </c>
      <c r="I246" s="37">
        <f>'HIST - cubic meters per day'!I246*6.2898</f>
        <v>199049.3238232258</v>
      </c>
      <c r="J246" s="37">
        <f>'HIST - cubic meters per day'!J246*6.2898</f>
        <v>264779.02855826612</v>
      </c>
      <c r="K246" s="37">
        <f>'HIST - cubic meters per day'!K246*6.2898</f>
        <v>62515.520559072582</v>
      </c>
      <c r="L246" s="37">
        <f>'HIST - cubic meters per day'!L246*6.2898</f>
        <v>1128172.4117612902</v>
      </c>
      <c r="M246" s="37">
        <f>'HIST - cubic meters per day'!M246*6.2898</f>
        <v>1360910.3304677417</v>
      </c>
      <c r="N246" s="37">
        <f>'HIST - cubic meters per day'!N246*6.2898</f>
        <v>13459.360412903234</v>
      </c>
      <c r="O246" s="37">
        <f>'HIST - cubic meters per day'!O246*6.2898</f>
        <v>100253.71060064518</v>
      </c>
      <c r="P246" s="37">
        <f>'HIST - cubic meters per day'!P246*6.2898</f>
        <v>324967.25971209677</v>
      </c>
      <c r="Q246" s="37">
        <f>'HIST - cubic meters per day'!Q246*6.2898</f>
        <v>0</v>
      </c>
      <c r="R246" s="37">
        <f>'HIST - cubic meters per day'!R246*6.2898</f>
        <v>3084.2156038064518</v>
      </c>
      <c r="S246" s="46">
        <f>'HIST - cubic meters per day'!S246*6.2898</f>
        <v>3960113.0594461444</v>
      </c>
      <c r="U246" s="45">
        <f>'HIST - cubic meters per day'!U246*6.2898</f>
        <v>1347620.9975516128</v>
      </c>
      <c r="V246" s="45">
        <f>'HIST - cubic meters per day'!V246*6.2898</f>
        <v>1275679.5839806451</v>
      </c>
    </row>
    <row r="247" spans="1:22" ht="12">
      <c r="A247" s="44">
        <v>43983</v>
      </c>
      <c r="B247" s="37">
        <f>'HIST - cubic meters per day'!B247*6.2898</f>
        <v>142504.85369999998</v>
      </c>
      <c r="C247" s="37">
        <f>'HIST - cubic meters per day'!C247*6.2898</f>
        <v>142723.94839999999</v>
      </c>
      <c r="D247" s="37">
        <f>'HIST - cubic meters per day'!D247*6.2898</f>
        <v>501.0874</v>
      </c>
      <c r="E247" s="37">
        <f>'HIST - cubic meters per day'!E247*6.2898</f>
        <v>0</v>
      </c>
      <c r="F247" s="37">
        <f>'HIST - cubic meters per day'!F247*6.2898</f>
        <v>32148.866045999996</v>
      </c>
      <c r="G247" s="37">
        <f>'HIST - cubic meters per day'!G247*6.2898</f>
        <v>6269.2323539999998</v>
      </c>
      <c r="H247" s="37">
        <f>'HIST - cubic meters per day'!H247*6.2898</f>
        <v>162408.46454800002</v>
      </c>
      <c r="I247" s="37">
        <f>'HIST - cubic meters per day'!I247*6.2898</f>
        <v>232139.82906399996</v>
      </c>
      <c r="J247" s="37">
        <f>'HIST - cubic meters per day'!J247*6.2898</f>
        <v>294438.79899499996</v>
      </c>
      <c r="K247" s="37">
        <f>'HIST - cubic meters per day'!K247*6.2898</f>
        <v>84070.957351562494</v>
      </c>
      <c r="L247" s="37">
        <f>'HIST - cubic meters per day'!L247*6.2898</f>
        <v>1108704.40879</v>
      </c>
      <c r="M247" s="37">
        <f>'HIST - cubic meters per day'!M247*6.2898</f>
        <v>1545720.4465999999</v>
      </c>
      <c r="N247" s="37">
        <f>'HIST - cubic meters per day'!N247*6.2898</f>
        <v>12443.320999999998</v>
      </c>
      <c r="O247" s="37">
        <f>'HIST - cubic meters per day'!O247*6.2898</f>
        <v>101763.26124799998</v>
      </c>
      <c r="P247" s="37">
        <f>'HIST - cubic meters per day'!P247*6.2898</f>
        <v>325723.12416875002</v>
      </c>
      <c r="Q247" s="37">
        <f>'HIST - cubic meters per day'!Q247*6.2898</f>
        <v>0</v>
      </c>
      <c r="R247" s="37">
        <f>'HIST - cubic meters per day'!R247*6.2898</f>
        <v>3084.2160095999998</v>
      </c>
      <c r="S247" s="46">
        <f>'HIST - cubic meters per day'!S247*6.2898</f>
        <v>4194644.8156749131</v>
      </c>
      <c r="U247" s="45">
        <f>'HIST - cubic meters per day'!U247*6.2898</f>
        <v>1436093.5306299999</v>
      </c>
      <c r="V247" s="45">
        <f>'HIST - cubic meters per day'!V247*6.2898</f>
        <v>1353541.2684199999</v>
      </c>
    </row>
    <row r="248" spans="1:22" ht="12">
      <c r="A248" s="44">
        <v>44013</v>
      </c>
      <c r="B248" s="37">
        <f>'HIST - cubic meters per day'!B248*6.2898</f>
        <v>109955.44304516127</v>
      </c>
      <c r="C248" s="37">
        <f>'HIST - cubic meters per day'!C248*6.2898</f>
        <v>152619.56223870968</v>
      </c>
      <c r="D248" s="37">
        <f>'HIST - cubic meters per day'!D248*6.2898</f>
        <v>490.8072967741935</v>
      </c>
      <c r="E248" s="37">
        <f>'HIST - cubic meters per day'!E248*6.2898</f>
        <v>0</v>
      </c>
      <c r="F248" s="37">
        <f>'HIST - cubic meters per day'!F248*6.2898</f>
        <v>33918.700114838699</v>
      </c>
      <c r="G248" s="37">
        <f>'HIST - cubic meters per day'!G248*6.2898</f>
        <v>5901.3541258064515</v>
      </c>
      <c r="H248" s="37">
        <f>'HIST - cubic meters per day'!H248*6.2898</f>
        <v>159039.03356709675</v>
      </c>
      <c r="I248" s="37">
        <f>'HIST - cubic meters per day'!I248*6.2898</f>
        <v>241425.39046645159</v>
      </c>
      <c r="J248" s="37">
        <f>'HIST - cubic meters per day'!J248*6.2898</f>
        <v>309380.43151391129</v>
      </c>
      <c r="K248" s="37">
        <f>'HIST - cubic meters per day'!K248*6.2898</f>
        <v>95393.88711985886</v>
      </c>
      <c r="L248" s="37">
        <f>'HIST - cubic meters per day'!L248*6.2898</f>
        <v>982155.11055483855</v>
      </c>
      <c r="M248" s="37">
        <f>'HIST - cubic meters per day'!M248*6.2898</f>
        <v>1650818.777583871</v>
      </c>
      <c r="N248" s="37">
        <f>'HIST - cubic meters per day'!N248*6.2898</f>
        <v>12921.481064516132</v>
      </c>
      <c r="O248" s="37">
        <f>'HIST - cubic meters per day'!O248*6.2898</f>
        <v>93784.407824516136</v>
      </c>
      <c r="P248" s="37">
        <f>'HIST - cubic meters per day'!P248*6.2898</f>
        <v>323472.24019354838</v>
      </c>
      <c r="Q248" s="37">
        <f>'HIST - cubic meters per day'!Q248*6.2898</f>
        <v>0</v>
      </c>
      <c r="R248" s="37">
        <f>'HIST - cubic meters per day'!R248*6.2898</f>
        <v>3084.2156038064518</v>
      </c>
      <c r="S248" s="46">
        <f>'HIST - cubic meters per day'!S248*6.2898</f>
        <v>4174360.842313705</v>
      </c>
      <c r="U248" s="45">
        <f>'HIST - cubic meters per day'!U248*6.2898</f>
        <v>1299241.5805741935</v>
      </c>
      <c r="V248" s="45">
        <f>'HIST - cubic meters per day'!V248*6.2898</f>
        <v>1480512.1962967741</v>
      </c>
    </row>
    <row r="249" spans="1:22" ht="12">
      <c r="A249" s="44">
        <v>44044</v>
      </c>
      <c r="B249" s="37">
        <f>'HIST - cubic meters per day'!B249*6.2898</f>
        <v>135317.74271612903</v>
      </c>
      <c r="C249" s="37">
        <f>'HIST - cubic meters per day'!C249*6.2898</f>
        <v>144543.25614193548</v>
      </c>
      <c r="D249" s="37">
        <f>'HIST - cubic meters per day'!D249*6.2898</f>
        <v>495.47392258064519</v>
      </c>
      <c r="E249" s="37">
        <f>'HIST - cubic meters per day'!E249*6.2898</f>
        <v>0</v>
      </c>
      <c r="F249" s="37">
        <f>'HIST - cubic meters per day'!F249*6.2898</f>
        <v>35836.622452258074</v>
      </c>
      <c r="G249" s="37">
        <f>'HIST - cubic meters per day'!G249*6.2898</f>
        <v>0</v>
      </c>
      <c r="H249" s="37">
        <f>'HIST - cubic meters per day'!H249*6.2898</f>
        <v>158118.67350967741</v>
      </c>
      <c r="I249" s="37">
        <f>'HIST - cubic meters per day'!I249*6.2898</f>
        <v>266434.36569483869</v>
      </c>
      <c r="J249" s="37">
        <f>'HIST - cubic meters per day'!J249*6.2898</f>
        <v>315541.93100685481</v>
      </c>
      <c r="K249" s="37">
        <f>'HIST - cubic meters per day'!K249*6.2898</f>
        <v>100850.02231784274</v>
      </c>
      <c r="L249" s="37">
        <f>'HIST - cubic meters per day'!L249*6.2898</f>
        <v>887206.52161935484</v>
      </c>
      <c r="M249" s="37">
        <f>'HIST - cubic meters per day'!M249*6.2898</f>
        <v>1666863.0429</v>
      </c>
      <c r="N249" s="37">
        <f>'HIST - cubic meters per day'!N249*6.2898</f>
        <v>13252.405703225806</v>
      </c>
      <c r="O249" s="37">
        <f>'HIST - cubic meters per day'!O249*6.2898</f>
        <v>91804.29762580643</v>
      </c>
      <c r="P249" s="37">
        <f>'HIST - cubic meters per day'!P249*6.2898</f>
        <v>320558.56008931453</v>
      </c>
      <c r="Q249" s="37">
        <f>'HIST - cubic meters per day'!Q249*6.2898</f>
        <v>0</v>
      </c>
      <c r="R249" s="37">
        <f>'HIST - cubic meters per day'!R249*6.2898</f>
        <v>3084.2156038064518</v>
      </c>
      <c r="S249" s="46">
        <f>'HIST - cubic meters per day'!S249*6.2898</f>
        <v>4139907.1313036252</v>
      </c>
      <c r="U249" s="45">
        <f>'HIST - cubic meters per day'!U249*6.2898</f>
        <v>1181400.8587451612</v>
      </c>
      <c r="V249" s="45">
        <f>'HIST - cubic meters per day'!V249*6.2898</f>
        <v>1508040.1146870966</v>
      </c>
    </row>
    <row r="250" spans="1:22" ht="12">
      <c r="A250" s="44">
        <v>44075</v>
      </c>
      <c r="B250" s="37">
        <f>'HIST - cubic meters per day'!B250*6.2898</f>
        <v>144070.38492000001</v>
      </c>
      <c r="C250" s="37">
        <f>'HIST - cubic meters per day'!C250*6.2898</f>
        <v>131361.84401999999</v>
      </c>
      <c r="D250" s="37">
        <f>'HIST - cubic meters per day'!D250*6.2898</f>
        <v>500.24875999999995</v>
      </c>
      <c r="E250" s="37">
        <f>'HIST - cubic meters per day'!E250*6.2898</f>
        <v>0</v>
      </c>
      <c r="F250" s="37">
        <f>'HIST - cubic meters per day'!F250*6.2898</f>
        <v>36411.274812000003</v>
      </c>
      <c r="G250" s="37">
        <f>'HIST - cubic meters per day'!G250*6.2898</f>
        <v>0</v>
      </c>
      <c r="H250" s="37">
        <f>'HIST - cubic meters per day'!H250*6.2898</f>
        <v>156257.41753599999</v>
      </c>
      <c r="I250" s="37">
        <f>'HIST - cubic meters per day'!I250*6.2898</f>
        <v>277122.990078</v>
      </c>
      <c r="J250" s="37">
        <f>'HIST - cubic meters per day'!J250*6.2898</f>
        <v>308645.63577374996</v>
      </c>
      <c r="K250" s="37">
        <f>'HIST - cubic meters per day'!K250*6.2898</f>
        <v>102712.36848125</v>
      </c>
      <c r="L250" s="37">
        <f>'HIST - cubic meters per day'!L250*6.2898</f>
        <v>987921.06489999988</v>
      </c>
      <c r="M250" s="37">
        <f>'HIST - cubic meters per day'!M250*6.2898</f>
        <v>1668621.3564899999</v>
      </c>
      <c r="N250" s="37">
        <f>'HIST - cubic meters per day'!N250*6.2898</f>
        <v>11405.92332</v>
      </c>
      <c r="O250" s="37">
        <f>'HIST - cubic meters per day'!O250*6.2898</f>
        <v>92597.114742000005</v>
      </c>
      <c r="P250" s="37">
        <f>'HIST - cubic meters per day'!P250*6.2898</f>
        <v>311965.89015624998</v>
      </c>
      <c r="Q250" s="37">
        <f>'HIST - cubic meters per day'!Q250*6.2898</f>
        <v>0</v>
      </c>
      <c r="R250" s="37">
        <f>'HIST - cubic meters per day'!R250*6.2898</f>
        <v>3084.2160095999998</v>
      </c>
      <c r="S250" s="46">
        <f>'HIST - cubic meters per day'!S250*6.2898</f>
        <v>4232677.7299988493</v>
      </c>
      <c r="U250" s="45">
        <f>'HIST - cubic meters per day'!U250*6.2898</f>
        <v>1239558.03697</v>
      </c>
      <c r="V250" s="45">
        <f>'HIST - cubic meters per day'!V250*6.2898</f>
        <v>1565798.6413299998</v>
      </c>
    </row>
    <row r="251" spans="1:22" ht="12">
      <c r="A251" s="44">
        <v>44105</v>
      </c>
      <c r="B251" s="37">
        <f>'HIST - cubic meters per day'!B251*6.2898</f>
        <v>134594.41571612903</v>
      </c>
      <c r="C251" s="37">
        <f>'HIST - cubic meters per day'!C251*6.2898</f>
        <v>131321.28495483872</v>
      </c>
      <c r="D251" s="37">
        <f>'HIST - cubic meters per day'!D251*6.2898</f>
        <v>505.01007096774197</v>
      </c>
      <c r="E251" s="37">
        <f>'HIST - cubic meters per day'!E251*6.2898</f>
        <v>0.26376580645161291</v>
      </c>
      <c r="F251" s="37">
        <f>'HIST - cubic meters per day'!F251*6.2898</f>
        <v>37159.428261290283</v>
      </c>
      <c r="G251" s="37">
        <f>'HIST - cubic meters per day'!G251*6.2898</f>
        <v>5190.7284638709671</v>
      </c>
      <c r="H251" s="37">
        <f>'HIST - cubic meters per day'!H251*6.2898</f>
        <v>153871.59765290321</v>
      </c>
      <c r="I251" s="37">
        <f>'HIST - cubic meters per day'!I251*6.2898</f>
        <v>275822.90667870961</v>
      </c>
      <c r="J251" s="37">
        <f>'HIST - cubic meters per day'!J251*6.2898</f>
        <v>312008.21738225804</v>
      </c>
      <c r="K251" s="37">
        <f>'HIST - cubic meters per day'!K251*6.2898</f>
        <v>101601.46954264112</v>
      </c>
      <c r="L251" s="37">
        <f>'HIST - cubic meters per day'!L251*6.2898</f>
        <v>1018875.9774387097</v>
      </c>
      <c r="M251" s="37">
        <f>'HIST - cubic meters per day'!M251*6.2898</f>
        <v>1823111.5153935482</v>
      </c>
      <c r="N251" s="37">
        <f>'HIST - cubic meters per day'!N251*6.2898</f>
        <v>13445.705459999997</v>
      </c>
      <c r="O251" s="37">
        <f>'HIST - cubic meters per day'!O251*6.2898</f>
        <v>98971.463856774193</v>
      </c>
      <c r="P251" s="37">
        <f>'HIST - cubic meters per day'!P251*6.2898</f>
        <v>347571.91323870962</v>
      </c>
      <c r="Q251" s="37">
        <f>'HIST - cubic meters per day'!Q251*6.2898</f>
        <v>0</v>
      </c>
      <c r="R251" s="37">
        <f>'HIST - cubic meters per day'!R251*6.2898</f>
        <v>3084.2156038064518</v>
      </c>
      <c r="S251" s="46">
        <f>'HIST - cubic meters per day'!S251*6.2898</f>
        <v>4457136.1134809628</v>
      </c>
      <c r="U251" s="45">
        <f>'HIST - cubic meters per day'!U251*6.2898</f>
        <v>1453009.8428999998</v>
      </c>
      <c r="V251" s="45">
        <f>'HIST - cubic meters per day'!V251*6.2898</f>
        <v>1533295.5892064516</v>
      </c>
    </row>
    <row r="252" spans="1:22" ht="12">
      <c r="A252" s="44">
        <v>44136</v>
      </c>
      <c r="B252" s="37">
        <f>'HIST - cubic meters per day'!B252*6.2898</f>
        <v>136235.18106</v>
      </c>
      <c r="C252" s="37">
        <f>'HIST - cubic meters per day'!C252*6.2898</f>
        <v>129446.18059999998</v>
      </c>
      <c r="D252" s="37">
        <f>'HIST - cubic meters per day'!D252*6.2898</f>
        <v>509.89311999999995</v>
      </c>
      <c r="E252" s="37">
        <f>'HIST - cubic meters per day'!E252*6.2898</f>
        <v>6.2897999999999996E-2</v>
      </c>
      <c r="F252" s="37">
        <f>'HIST - cubic meters per day'!F252*6.2898</f>
        <v>36169.012682</v>
      </c>
      <c r="G252" s="37">
        <f>'HIST - cubic meters per day'!G252*6.2898</f>
        <v>6575.5665799999997</v>
      </c>
      <c r="H252" s="37">
        <f>'HIST - cubic meters per day'!H252*6.2898</f>
        <v>154365.61342399998</v>
      </c>
      <c r="I252" s="37">
        <f>'HIST - cubic meters per day'!I252*6.2898</f>
        <v>282204.30983799993</v>
      </c>
      <c r="J252" s="37">
        <f>'HIST - cubic meters per day'!J252*6.2898</f>
        <v>319024.75579562498</v>
      </c>
      <c r="K252" s="37">
        <f>'HIST - cubic meters per day'!K252*6.2898</f>
        <v>101599.9354528125</v>
      </c>
      <c r="L252" s="37">
        <f>'HIST - cubic meters per day'!L252*6.2898</f>
        <v>1262797.06586</v>
      </c>
      <c r="M252" s="37">
        <f>'HIST - cubic meters per day'!M252*6.2898</f>
        <v>1891239.2879599999</v>
      </c>
      <c r="N252" s="37">
        <f>'HIST - cubic meters per day'!N252*6.2898</f>
        <v>13432.350118</v>
      </c>
      <c r="O252" s="37">
        <f>'HIST - cubic meters per day'!O252*6.2898</f>
        <v>100012.74701000001</v>
      </c>
      <c r="P252" s="37">
        <f>'HIST - cubic meters per day'!P252*6.2898</f>
        <v>342119.64343562495</v>
      </c>
      <c r="Q252" s="37">
        <f>'HIST - cubic meters per day'!Q252*6.2898</f>
        <v>0</v>
      </c>
      <c r="R252" s="37">
        <f>'HIST - cubic meters per day'!R252*6.2898</f>
        <v>3084.2160095999998</v>
      </c>
      <c r="S252" s="46">
        <f>'HIST - cubic meters per day'!S252*6.2898</f>
        <v>4778815.8218436614</v>
      </c>
      <c r="U252" s="45">
        <f>'HIST - cubic meters per day'!U252*6.2898</f>
        <v>1725950.4724000001</v>
      </c>
      <c r="V252" s="45">
        <f>'HIST - cubic meters per day'!V252*6.2898</f>
        <v>1608401.2388399998</v>
      </c>
    </row>
    <row r="253" spans="1:22" ht="12">
      <c r="A253" s="44">
        <v>44166</v>
      </c>
      <c r="B253" s="37">
        <f>'HIST - cubic meters per day'!B253*6.2898</f>
        <v>137996.79172258065</v>
      </c>
      <c r="C253" s="37">
        <f>'HIST - cubic meters per day'!C253*6.2898</f>
        <v>141252.67625806449</v>
      </c>
      <c r="D253" s="37">
        <f>'HIST - cubic meters per day'!D253*6.2898</f>
        <v>514.95201290322575</v>
      </c>
      <c r="E253" s="37">
        <f>'HIST - cubic meters per day'!E253*6.2898</f>
        <v>2.1709954838709677</v>
      </c>
      <c r="F253" s="37">
        <f>'HIST - cubic meters per day'!F253*6.2898</f>
        <v>36491.796425806475</v>
      </c>
      <c r="G253" s="37">
        <f>'HIST - cubic meters per day'!G253*6.2898</f>
        <v>6337.6430593548384</v>
      </c>
      <c r="H253" s="37">
        <f>'HIST - cubic meters per day'!H253*6.2898</f>
        <v>159016.16710064517</v>
      </c>
      <c r="I253" s="37">
        <f>'HIST - cubic meters per day'!I253*6.2898</f>
        <v>281016.86120129027</v>
      </c>
      <c r="J253" s="37">
        <f>'HIST - cubic meters per day'!J253*6.2898</f>
        <v>320637.29671874997</v>
      </c>
      <c r="K253" s="37">
        <f>'HIST - cubic meters per day'!K253*6.2898</f>
        <v>103004.28198810483</v>
      </c>
      <c r="L253" s="37">
        <f>'HIST - cubic meters per day'!L253*6.2898</f>
        <v>1349693.0808580643</v>
      </c>
      <c r="M253" s="37">
        <f>'HIST - cubic meters per day'!M253*6.2898</f>
        <v>1954582.7410645161</v>
      </c>
      <c r="N253" s="37">
        <f>'HIST - cubic meters per day'!N253*6.2898</f>
        <v>13481.841375483871</v>
      </c>
      <c r="O253" s="37">
        <f>'HIST - cubic meters per day'!O253*6.2898</f>
        <v>98113.210501935464</v>
      </c>
      <c r="P253" s="37">
        <f>'HIST - cubic meters per day'!P253*6.2898</f>
        <v>333139.35844838707</v>
      </c>
      <c r="Q253" s="37">
        <f>'HIST - cubic meters per day'!Q253*6.2898</f>
        <v>0</v>
      </c>
      <c r="R253" s="37">
        <f>'HIST - cubic meters per day'!R253*6.2898</f>
        <v>3084.2156038064518</v>
      </c>
      <c r="S253" s="46">
        <f>'HIST - cubic meters per day'!S253*6.2898</f>
        <v>4938365.0853351774</v>
      </c>
      <c r="U253" s="45">
        <f>'HIST - cubic meters per day'!U253*6.2898</f>
        <v>1844714.746529032</v>
      </c>
      <c r="V253" s="45">
        <f>'HIST - cubic meters per day'!V253*6.2898</f>
        <v>1646480.946</v>
      </c>
    </row>
    <row r="254" spans="1:22" ht="12">
      <c r="A254" s="44">
        <v>44197</v>
      </c>
      <c r="B254" s="37">
        <f>'HIST - cubic meters per day'!B254*6.2898</f>
        <v>136959.58341290322</v>
      </c>
      <c r="C254" s="37">
        <f>'HIST - cubic meters per day'!C254*6.2898</f>
        <v>151207.40069032257</v>
      </c>
      <c r="D254" s="37">
        <f>'HIST - cubic meters per day'!D254*6.2898</f>
        <v>517.18387741935476</v>
      </c>
      <c r="E254" s="37">
        <f>'HIST - cubic meters per day'!E254*6.2898</f>
        <v>15.56218258064516</v>
      </c>
      <c r="F254" s="37">
        <f>'HIST - cubic meters per day'!F254*6.2898</f>
        <v>35666.473217419327</v>
      </c>
      <c r="G254" s="37">
        <f>'HIST - cubic meters per day'!G254*6.2898</f>
        <v>6221.8701599999995</v>
      </c>
      <c r="H254" s="37">
        <f>'HIST - cubic meters per day'!H254*6.2898</f>
        <v>155187.80931677422</v>
      </c>
      <c r="I254" s="37">
        <f>'HIST - cubic meters per day'!I254*6.2898</f>
        <v>275354.41802709672</v>
      </c>
      <c r="J254" s="37">
        <f>'HIST - cubic meters per day'!J254*6.2898</f>
        <v>312230.9663377016</v>
      </c>
      <c r="K254" s="37">
        <f>'HIST - cubic meters per day'!K254*6.2898</f>
        <v>105782.08148860886</v>
      </c>
      <c r="L254" s="37">
        <f>'HIST - cubic meters per day'!L254*6.2898</f>
        <v>1330469.6259870967</v>
      </c>
      <c r="M254" s="37">
        <f>'HIST - cubic meters per day'!M254*6.2898</f>
        <v>1918202.3349677417</v>
      </c>
      <c r="N254" s="37">
        <f>'HIST - cubic meters per day'!N254*6.2898</f>
        <v>13051.31471032258</v>
      </c>
      <c r="O254" s="37">
        <f>'HIST - cubic meters per day'!O254*6.2898</f>
        <v>98673.205598709683</v>
      </c>
      <c r="P254" s="37">
        <f>'HIST - cubic meters per day'!P254*6.2898</f>
        <v>331656.51273629034</v>
      </c>
      <c r="Q254" s="37">
        <f>'HIST - cubic meters per day'!Q254*6.2898</f>
        <v>0</v>
      </c>
      <c r="R254" s="37">
        <f>'HIST - cubic meters per day'!R254*6.2898</f>
        <v>3513.9225659999997</v>
      </c>
      <c r="S254" s="46">
        <f>'HIST - cubic meters per day'!S254*6.2898</f>
        <v>4874710.265276988</v>
      </c>
      <c r="U254" s="45">
        <f>'HIST - cubic meters per day'!U254*6.2898</f>
        <v>1770469.5415354837</v>
      </c>
      <c r="V254" s="45">
        <f>'HIST - cubic meters per day'!V254*6.2898</f>
        <v>1663458.8408225805</v>
      </c>
    </row>
    <row r="255" spans="1:22" ht="12">
      <c r="A255" s="44">
        <v>44228</v>
      </c>
      <c r="B255" s="37">
        <f>'HIST - cubic meters per day'!B255*6.2898</f>
        <v>133267.38385714285</v>
      </c>
      <c r="C255" s="37">
        <f>'HIST - cubic meters per day'!C255*6.2898</f>
        <v>119603.91653571428</v>
      </c>
      <c r="D255" s="37">
        <f>'HIST - cubic meters per day'!D255*6.2898</f>
        <v>519.58240714285716</v>
      </c>
      <c r="E255" s="37">
        <f>'HIST - cubic meters per day'!E255*6.2898</f>
        <v>10.041216428571429</v>
      </c>
      <c r="F255" s="37">
        <f>'HIST - cubic meters per day'!F255*6.2898</f>
        <v>33140.057657142876</v>
      </c>
      <c r="G255" s="37">
        <f>'HIST - cubic meters per day'!G255*6.2898</f>
        <v>5995.954022142857</v>
      </c>
      <c r="H255" s="37">
        <f>'HIST - cubic meters per day'!H255*6.2898</f>
        <v>154316.17709357143</v>
      </c>
      <c r="I255" s="37">
        <f>'HIST - cubic meters per day'!I255*6.2898</f>
        <v>273419.51540357136</v>
      </c>
      <c r="J255" s="37">
        <f>'HIST - cubic meters per day'!J255*6.2898</f>
        <v>301996.99004799104</v>
      </c>
      <c r="K255" s="37">
        <f>'HIST - cubic meters per day'!K255*6.2898</f>
        <v>104713.62583024552</v>
      </c>
      <c r="L255" s="37">
        <f>'HIST - cubic meters per day'!L255*6.2898</f>
        <v>1287668.9717571428</v>
      </c>
      <c r="M255" s="37">
        <f>'HIST - cubic meters per day'!M255*6.2898</f>
        <v>1811056.2586285714</v>
      </c>
      <c r="N255" s="37">
        <f>'HIST - cubic meters per day'!N255*6.2898</f>
        <v>12387.019802142855</v>
      </c>
      <c r="O255" s="37">
        <f>'HIST - cubic meters per day'!O255*6.2898</f>
        <v>98200.109016428556</v>
      </c>
      <c r="P255" s="37">
        <f>'HIST - cubic meters per day'!P255*6.2898</f>
        <v>324806.25478124997</v>
      </c>
      <c r="Q255" s="37">
        <f>'HIST - cubic meters per day'!Q255*6.2898</f>
        <v>0</v>
      </c>
      <c r="R255" s="37">
        <f>'HIST - cubic meters per day'!R255*6.2898</f>
        <v>3513.9225659999997</v>
      </c>
      <c r="S255" s="46">
        <f>'HIST - cubic meters per day'!S255*6.2898</f>
        <v>4664615.7806226294</v>
      </c>
      <c r="U255" s="45">
        <f>'HIST - cubic meters per day'!U255*6.2898</f>
        <v>1626747.5970428572</v>
      </c>
      <c r="V255" s="45">
        <f>'HIST - cubic meters per day'!V255*6.2898</f>
        <v>1653254.7236464284</v>
      </c>
    </row>
    <row r="256" spans="1:22" ht="12">
      <c r="A256" s="44">
        <v>44256</v>
      </c>
      <c r="B256" s="37">
        <f>'HIST - cubic meters per day'!B256*6.2898</f>
        <v>130495.49508387095</v>
      </c>
      <c r="C256" s="37">
        <f>'HIST - cubic meters per day'!C256*6.2898</f>
        <v>153062.283</v>
      </c>
      <c r="D256" s="37">
        <f>'HIST - cubic meters per day'!D256*6.2898</f>
        <v>503.58979354838704</v>
      </c>
      <c r="E256" s="37">
        <f>'HIST - cubic meters per day'!E256*6.2898</f>
        <v>4.4231496774193548</v>
      </c>
      <c r="F256" s="37">
        <f>'HIST - cubic meters per day'!F256*6.2898</f>
        <v>37954.276374193534</v>
      </c>
      <c r="G256" s="37">
        <f>'HIST - cubic meters per day'!G256*6.2898</f>
        <v>6348.8632509677418</v>
      </c>
      <c r="H256" s="37">
        <f>'HIST - cubic meters per day'!H256*6.2898</f>
        <v>165988.45097999999</v>
      </c>
      <c r="I256" s="37">
        <f>'HIST - cubic meters per day'!I256*6.2898</f>
        <v>285277.34853483865</v>
      </c>
      <c r="J256" s="37">
        <f>'HIST - cubic meters per day'!J256*6.2898</f>
        <v>321563.37466088706</v>
      </c>
      <c r="K256" s="37">
        <f>'HIST - cubic meters per day'!K256*6.2898</f>
        <v>107396.81327419354</v>
      </c>
      <c r="L256" s="37">
        <f>'HIST - cubic meters per day'!L256*6.2898</f>
        <v>1186793.043416129</v>
      </c>
      <c r="M256" s="37">
        <f>'HIST - cubic meters per day'!M256*6.2898</f>
        <v>1940702.9785354836</v>
      </c>
      <c r="N256" s="37">
        <f>'HIST - cubic meters per day'!N256*6.2898</f>
        <v>12511.000600645162</v>
      </c>
      <c r="O256" s="37">
        <f>'HIST - cubic meters per day'!O256*6.2898</f>
        <v>99548.603730967763</v>
      </c>
      <c r="P256" s="37">
        <f>'HIST - cubic meters per day'!P256*6.2898</f>
        <v>349859.06078528223</v>
      </c>
      <c r="Q256" s="37">
        <f>'HIST - cubic meters per day'!Q256*6.2898</f>
        <v>0</v>
      </c>
      <c r="R256" s="37">
        <f>'HIST - cubic meters per day'!R256*6.2898</f>
        <v>3513.9225659999997</v>
      </c>
      <c r="S256" s="46">
        <f>'HIST - cubic meters per day'!S256*6.2898</f>
        <v>4801523.5277366852</v>
      </c>
      <c r="U256" s="45">
        <f>'HIST - cubic meters per day'!U256*6.2898</f>
        <v>1614161.011596774</v>
      </c>
      <c r="V256" s="45">
        <f>'HIST - cubic meters per day'!V256*6.2898</f>
        <v>1678422.0721258065</v>
      </c>
    </row>
    <row r="257" spans="1:22" ht="12">
      <c r="A257" s="44">
        <v>44287</v>
      </c>
      <c r="B257" s="37">
        <f>'HIST - cubic meters per day'!B257*6.2898</f>
        <v>122465.34123999999</v>
      </c>
      <c r="C257" s="37">
        <f>'HIST - cubic meters per day'!C257*6.2898</f>
        <v>141581.93037999998</v>
      </c>
      <c r="D257" s="37">
        <f>'HIST - cubic meters per day'!D257*6.2898</f>
        <v>520.79543999999999</v>
      </c>
      <c r="E257" s="37">
        <f>'HIST - cubic meters per day'!E257*6.2898</f>
        <v>5.9543439999999999</v>
      </c>
      <c r="F257" s="37">
        <f>'HIST - cubic meters per day'!F257*6.2898</f>
        <v>37602.793558000005</v>
      </c>
      <c r="G257" s="37">
        <f>'HIST - cubic meters per day'!G257*6.2898</f>
        <v>6549.5687399999997</v>
      </c>
      <c r="H257" s="37">
        <f>'HIST - cubic meters per day'!H257*6.2898</f>
        <v>163998.23246399997</v>
      </c>
      <c r="I257" s="37">
        <f>'HIST - cubic meters per day'!I257*6.2898</f>
        <v>287558.43919</v>
      </c>
      <c r="J257" s="37">
        <f>'HIST - cubic meters per day'!J257*6.2898</f>
        <v>327738.37608874997</v>
      </c>
      <c r="K257" s="37">
        <f>'HIST - cubic meters per day'!K257*6.2898</f>
        <v>111951.14448718748</v>
      </c>
      <c r="L257" s="37">
        <f>'HIST - cubic meters per day'!L257*6.2898</f>
        <v>830570.60591999989</v>
      </c>
      <c r="M257" s="37">
        <f>'HIST - cubic meters per day'!M257*6.2898</f>
        <v>1965227.4633199999</v>
      </c>
      <c r="N257" s="37">
        <f>'HIST - cubic meters per day'!N257*6.2898</f>
        <v>12496.721401999999</v>
      </c>
      <c r="O257" s="37">
        <f>'HIST - cubic meters per day'!O257*6.2898</f>
        <v>100084.534594</v>
      </c>
      <c r="P257" s="37">
        <f>'HIST - cubic meters per day'!P257*6.2898</f>
        <v>354901.27705312497</v>
      </c>
      <c r="Q257" s="37">
        <f>'HIST - cubic meters per day'!Q257*6.2898</f>
        <v>0</v>
      </c>
      <c r="R257" s="37">
        <f>'HIST - cubic meters per day'!R257*6.2898</f>
        <v>3513.9225659999997</v>
      </c>
      <c r="S257" s="46">
        <f>'HIST - cubic meters per day'!S257*6.2898</f>
        <v>4466767.1007870622</v>
      </c>
      <c r="U257" s="45">
        <f>'HIST - cubic meters per day'!U257*6.2898</f>
        <v>1222879.7936299997</v>
      </c>
      <c r="V257" s="45">
        <f>'HIST - cubic meters per day'!V257*6.2898</f>
        <v>1691863.6351099999</v>
      </c>
    </row>
    <row r="258" spans="1:22" ht="12">
      <c r="A258" s="44">
        <v>44317</v>
      </c>
      <c r="B258" s="37">
        <f>'HIST - cubic meters per day'!B258*6.2898</f>
        <v>128832.55312258063</v>
      </c>
      <c r="C258" s="37">
        <f>'HIST - cubic meters per day'!C258*6.2898</f>
        <v>135994.8092516129</v>
      </c>
      <c r="D258" s="37">
        <f>'HIST - cubic meters per day'!D258*6.2898</f>
        <v>519.61863870967738</v>
      </c>
      <c r="E258" s="37">
        <f>'HIST - cubic meters per day'!E258*6.2898</f>
        <v>0.18260709677419354</v>
      </c>
      <c r="F258" s="37">
        <f>'HIST - cubic meters per day'!F258*6.2898</f>
        <v>36604.688190967747</v>
      </c>
      <c r="G258" s="37">
        <f>'HIST - cubic meters per day'!G258*6.2898</f>
        <v>6637.9302851612892</v>
      </c>
      <c r="H258" s="37">
        <f>'HIST - cubic meters per day'!H258*6.2898</f>
        <v>158251.87524193552</v>
      </c>
      <c r="I258" s="37">
        <f>'HIST - cubic meters per day'!I258*6.2898</f>
        <v>285403.02279677422</v>
      </c>
      <c r="J258" s="37">
        <f>'HIST - cubic meters per day'!J258*6.2898</f>
        <v>312230.9663377016</v>
      </c>
      <c r="K258" s="37">
        <f>'HIST - cubic meters per day'!K258*6.2898</f>
        <v>112417.24667116936</v>
      </c>
      <c r="L258" s="37">
        <f>'HIST - cubic meters per day'!L258*6.2898</f>
        <v>1057553.3779161291</v>
      </c>
      <c r="M258" s="37">
        <f>'HIST - cubic meters per day'!M258*6.2898</f>
        <v>1786091.9844580644</v>
      </c>
      <c r="N258" s="37">
        <f>'HIST - cubic meters per day'!N258*6.2898</f>
        <v>12131.847398709677</v>
      </c>
      <c r="O258" s="37">
        <f>'HIST - cubic meters per day'!O258*6.2898</f>
        <v>101705.47759935482</v>
      </c>
      <c r="P258" s="37">
        <f>'HIST - cubic meters per day'!P258*6.2898</f>
        <v>346637.45946411288</v>
      </c>
      <c r="Q258" s="37">
        <f>'HIST - cubic meters per day'!Q258*6.2898</f>
        <v>0</v>
      </c>
      <c r="R258" s="37">
        <f>'HIST - cubic meters per day'!R258*6.2898</f>
        <v>3513.9225659999997</v>
      </c>
      <c r="S258" s="46">
        <f>'HIST - cubic meters per day'!S258*6.2898</f>
        <v>4484526.9625460804</v>
      </c>
      <c r="U258" s="45">
        <f>'HIST - cubic meters per day'!U258*6.2898</f>
        <v>1348997.2463709677</v>
      </c>
      <c r="V258" s="45">
        <f>'HIST - cubic meters per day'!V258*6.2898</f>
        <v>1659740.7574354836</v>
      </c>
    </row>
    <row r="259" spans="1:22" ht="12">
      <c r="A259" s="44">
        <v>44348</v>
      </c>
      <c r="B259" s="37">
        <f>'HIST - cubic meters per day'!B259*6.2898</f>
        <v>130517.12387999998</v>
      </c>
      <c r="C259" s="37">
        <f>'HIST - cubic meters per day'!C259*6.2898</f>
        <v>158358.50425999999</v>
      </c>
      <c r="D259" s="37">
        <f>'HIST - cubic meters per day'!D259*6.2898</f>
        <v>518.27952000000005</v>
      </c>
      <c r="E259" s="37">
        <f>'HIST - cubic meters per day'!E259*6.2898</f>
        <v>13.606934000000001</v>
      </c>
      <c r="F259" s="37">
        <f>'HIST - cubic meters per day'!F259*6.2898</f>
        <v>36079.278202000001</v>
      </c>
      <c r="G259" s="37">
        <f>'HIST - cubic meters per day'!G259*6.2898</f>
        <v>6448.8900079999994</v>
      </c>
      <c r="H259" s="37">
        <f>'HIST - cubic meters per day'!H259*6.2898</f>
        <v>151465.575338</v>
      </c>
      <c r="I259" s="37">
        <f>'HIST - cubic meters per day'!I259*6.2898</f>
        <v>285013.60707600001</v>
      </c>
      <c r="J259" s="37">
        <f>'HIST - cubic meters per day'!J259*6.2898</f>
        <v>307921.94842062501</v>
      </c>
      <c r="K259" s="37">
        <f>'HIST - cubic meters per day'!K259*6.2898</f>
        <v>111920.74051124998</v>
      </c>
      <c r="L259" s="37">
        <f>'HIST - cubic meters per day'!L259*6.2898</f>
        <v>1191645.6951299999</v>
      </c>
      <c r="M259" s="37">
        <f>'HIST - cubic meters per day'!M259*6.2898</f>
        <v>1909100.0137</v>
      </c>
      <c r="N259" s="37">
        <f>'HIST - cubic meters per day'!N259*6.2898</f>
        <v>11765.930505999999</v>
      </c>
      <c r="O259" s="37">
        <f>'HIST - cubic meters per day'!O259*6.2898</f>
        <v>99102.151698000001</v>
      </c>
      <c r="P259" s="37">
        <f>'HIST - cubic meters per day'!P259*6.2898</f>
        <v>332143.62752312497</v>
      </c>
      <c r="Q259" s="37">
        <f>'HIST - cubic meters per day'!Q259*6.2898</f>
        <v>0</v>
      </c>
      <c r="R259" s="37">
        <f>'HIST - cubic meters per day'!R259*6.2898</f>
        <v>3513.9225659999997</v>
      </c>
      <c r="S259" s="46">
        <f>'HIST - cubic meters per day'!S259*6.2898</f>
        <v>4735528.895273</v>
      </c>
      <c r="U259" s="45">
        <f>'HIST - cubic meters per day'!U259*6.2898</f>
        <v>1658875.3113899999</v>
      </c>
      <c r="V259" s="45">
        <f>'HIST - cubic meters per day'!V259*6.2898</f>
        <v>1618849.2256199999</v>
      </c>
    </row>
    <row r="260" spans="1:22" ht="12">
      <c r="A260" s="44">
        <v>44378</v>
      </c>
      <c r="B260" s="37">
        <f>'HIST - cubic meters per day'!B260*6.2898</f>
        <v>121021.43310967741</v>
      </c>
      <c r="C260" s="37">
        <f>'HIST - cubic meters per day'!C260*6.2898</f>
        <v>149401.01070967742</v>
      </c>
      <c r="D260" s="37">
        <f>'HIST - cubic meters per day'!D260*6.2898</f>
        <v>522.25629677419352</v>
      </c>
      <c r="E260" s="37">
        <f>'HIST - cubic meters per day'!E260*6.2898</f>
        <v>4.0985148387096775</v>
      </c>
      <c r="F260" s="37">
        <f>'HIST - cubic meters per day'!F260*6.2898</f>
        <v>34894.937943871002</v>
      </c>
      <c r="G260" s="37">
        <f>'HIST - cubic meters per day'!G260*6.2898</f>
        <v>1573.6268012903224</v>
      </c>
      <c r="H260" s="37">
        <f>'HIST - cubic meters per day'!H260*6.2898</f>
        <v>151235.86710774191</v>
      </c>
      <c r="I260" s="37">
        <f>'HIST - cubic meters per day'!I260*6.2898</f>
        <v>288876.20977741934</v>
      </c>
      <c r="J260" s="37">
        <f>'HIST - cubic meters per day'!J260*6.2898</f>
        <v>315107.32611653226</v>
      </c>
      <c r="K260" s="37">
        <f>'HIST - cubic meters per day'!K260*6.2898</f>
        <v>113687.18392137096</v>
      </c>
      <c r="L260" s="37">
        <f>'HIST - cubic meters per day'!L260*6.2898</f>
        <v>1252157.7609483872</v>
      </c>
      <c r="M260" s="37">
        <f>'HIST - cubic meters per day'!M260*6.2898</f>
        <v>1900925.0659548384</v>
      </c>
      <c r="N260" s="37">
        <f>'HIST - cubic meters per day'!N260*6.2898</f>
        <v>10007.923966451612</v>
      </c>
      <c r="O260" s="37">
        <f>'HIST - cubic meters per day'!O260*6.2898</f>
        <v>97773.7844883871</v>
      </c>
      <c r="P260" s="37">
        <f>'HIST - cubic meters per day'!P260*6.2898</f>
        <v>347746.44250766124</v>
      </c>
      <c r="Q260" s="37">
        <f>'HIST - cubic meters per day'!Q260*6.2898</f>
        <v>0</v>
      </c>
      <c r="R260" s="37">
        <f>'HIST - cubic meters per day'!R260*6.2898</f>
        <v>3513.9225659999997</v>
      </c>
      <c r="S260" s="46">
        <f>'HIST - cubic meters per day'!S260*6.2898</f>
        <v>4788448.8507309193</v>
      </c>
      <c r="U260" s="45">
        <f>'HIST - cubic meters per day'!U260*6.2898</f>
        <v>1673549.201748387</v>
      </c>
      <c r="V260" s="45">
        <f>'HIST - cubic meters per day'!V260*6.2898</f>
        <v>1656267.976248387</v>
      </c>
    </row>
    <row r="261" spans="1:22" ht="12">
      <c r="A261" s="44">
        <v>44409</v>
      </c>
      <c r="B261" s="37">
        <f>'HIST - cubic meters per day'!B261*6.2898</f>
        <v>123789.9595935484</v>
      </c>
      <c r="C261" s="37">
        <f>'HIST - cubic meters per day'!C261*6.2898</f>
        <v>133399.15081935481</v>
      </c>
      <c r="D261" s="37">
        <f>'HIST - cubic meters per day'!D261*6.2898</f>
        <v>528.95189032258054</v>
      </c>
      <c r="E261" s="37">
        <f>'HIST - cubic meters per day'!E261*6.2898</f>
        <v>12.660758709677417</v>
      </c>
      <c r="F261" s="37">
        <f>'HIST - cubic meters per day'!F261*6.2898</f>
        <v>35274.212883870947</v>
      </c>
      <c r="G261" s="37">
        <f>'HIST - cubic meters per day'!G261*6.2898</f>
        <v>1074.358709032258</v>
      </c>
      <c r="H261" s="37">
        <f>'HIST - cubic meters per day'!H261*6.2898</f>
        <v>153743.04225677418</v>
      </c>
      <c r="I261" s="37">
        <f>'HIST - cubic meters per day'!I261*6.2898</f>
        <v>290344.81720838713</v>
      </c>
      <c r="J261" s="37">
        <f>'HIST - cubic meters per day'!J261*6.2898</f>
        <v>327984.78492157254</v>
      </c>
      <c r="K261" s="37">
        <f>'HIST - cubic meters per day'!K261*6.2898</f>
        <v>116151.66324858871</v>
      </c>
      <c r="L261" s="37">
        <f>'HIST - cubic meters per day'!L261*6.2898</f>
        <v>1095982.4327419356</v>
      </c>
      <c r="M261" s="37">
        <f>'HIST - cubic meters per day'!M261*6.2898</f>
        <v>1987383.2364774193</v>
      </c>
      <c r="N261" s="37">
        <f>'HIST - cubic meters per day'!N261*6.2898</f>
        <v>10487.734258064516</v>
      </c>
      <c r="O261" s="37">
        <f>'HIST - cubic meters per day'!O261*6.2898</f>
        <v>97197.537360000002</v>
      </c>
      <c r="P261" s="37">
        <f>'HIST - cubic meters per day'!P261*6.2898</f>
        <v>350349.85540100804</v>
      </c>
      <c r="Q261" s="37">
        <f>'HIST - cubic meters per day'!Q261*6.2898</f>
        <v>0</v>
      </c>
      <c r="R261" s="37">
        <f>'HIST - cubic meters per day'!R261*6.2898</f>
        <v>3513.9225659999997</v>
      </c>
      <c r="S261" s="46">
        <f>'HIST - cubic meters per day'!S261*6.2898</f>
        <v>4727218.3210945884</v>
      </c>
      <c r="U261" s="45">
        <f>'HIST - cubic meters per day'!U261*6.2898</f>
        <v>1564661.0971838709</v>
      </c>
      <c r="V261" s="45">
        <f>'HIST - cubic meters per day'!V261*6.2898</f>
        <v>1656836.6959064514</v>
      </c>
    </row>
    <row r="262" spans="1:22" ht="12">
      <c r="A262" s="44">
        <v>44440</v>
      </c>
      <c r="B262" s="37">
        <f>'HIST - cubic meters per day'!B262*6.2898</f>
        <v>114620.91234</v>
      </c>
      <c r="C262" s="37">
        <f>'HIST - cubic meters per day'!C262*6.2898</f>
        <v>128800.84711999999</v>
      </c>
      <c r="D262" s="37">
        <f>'HIST - cubic meters per day'!D262*6.2898</f>
        <v>524.98864000000003</v>
      </c>
      <c r="E262" s="37">
        <f>'HIST - cubic meters per day'!E262*6.2898</f>
        <v>29.708821999999994</v>
      </c>
      <c r="F262" s="37">
        <f>'HIST - cubic meters per day'!F262*6.2898</f>
        <v>37793.395463999987</v>
      </c>
      <c r="G262" s="37">
        <f>'HIST - cubic meters per day'!G262*6.2898</f>
        <v>6564.9368179999992</v>
      </c>
      <c r="H262" s="37">
        <f>'HIST - cubic meters per day'!H262*6.2898</f>
        <v>155559.60615799998</v>
      </c>
      <c r="I262" s="37">
        <f>'HIST - cubic meters per day'!I262*6.2898</f>
        <v>289662.817576</v>
      </c>
      <c r="J262" s="37">
        <f>'HIST - cubic meters per day'!J262*6.2898</f>
        <v>327178.406988125</v>
      </c>
      <c r="K262" s="37">
        <f>'HIST - cubic meters per day'!K262*6.2898</f>
        <v>114722.11587718748</v>
      </c>
      <c r="L262" s="37">
        <f>'HIST - cubic meters per day'!L262*6.2898</f>
        <v>1092109.71496</v>
      </c>
      <c r="M262" s="37">
        <f>'HIST - cubic meters per day'!M262*6.2898</f>
        <v>1932830.5904599999</v>
      </c>
      <c r="N262" s="37">
        <f>'HIST - cubic meters per day'!N262*6.2898</f>
        <v>10961.737643999999</v>
      </c>
      <c r="O262" s="37">
        <f>'HIST - cubic meters per day'!O262*6.2898</f>
        <v>96311.031981999986</v>
      </c>
      <c r="P262" s="37">
        <f>'HIST - cubic meters per day'!P262*6.2898</f>
        <v>338808.13580624998</v>
      </c>
      <c r="Q262" s="37">
        <f>'HIST - cubic meters per day'!Q262*6.2898</f>
        <v>0</v>
      </c>
      <c r="R262" s="37">
        <f>'HIST - cubic meters per day'!R262*6.2898</f>
        <v>3513.9225659999997</v>
      </c>
      <c r="S262" s="46">
        <f>'HIST - cubic meters per day'!S262*6.2898</f>
        <v>4649992.8692215625</v>
      </c>
      <c r="U262" s="45">
        <f>'HIST - cubic meters per day'!U262*6.2898</f>
        <v>1524739.8752299999</v>
      </c>
      <c r="V262" s="45">
        <f>'HIST - cubic meters per day'!V262*6.2898</f>
        <v>1664532.35751</v>
      </c>
    </row>
    <row r="263" spans="1:22" ht="12">
      <c r="A263" s="44">
        <v>44470</v>
      </c>
      <c r="B263" s="37">
        <f>'HIST - cubic meters per day'!B263*6.2898</f>
        <v>92391.075096774191</v>
      </c>
      <c r="C263" s="37">
        <f>'HIST - cubic meters per day'!C263*6.2898</f>
        <v>131344.21229032258</v>
      </c>
      <c r="D263" s="37">
        <f>'HIST - cubic meters per day'!D263*6.2898</f>
        <v>526.31423225806441</v>
      </c>
      <c r="E263" s="37">
        <f>'HIST - cubic meters per day'!E263*6.2898</f>
        <v>19.965042580645161</v>
      </c>
      <c r="F263" s="37">
        <f>'HIST - cubic meters per day'!F263*6.2898</f>
        <v>38135.199427741922</v>
      </c>
      <c r="G263" s="37">
        <f>'HIST - cubic meters per day'!G263*6.2898</f>
        <v>6819.6040567741929</v>
      </c>
      <c r="H263" s="37">
        <f>'HIST - cubic meters per day'!H263*6.2898</f>
        <v>159079.14625935483</v>
      </c>
      <c r="I263" s="37">
        <f>'HIST - cubic meters per day'!I263*6.2898</f>
        <v>293574.79182580649</v>
      </c>
      <c r="J263" s="37">
        <f>'HIST - cubic meters per day'!J263*6.2898</f>
        <v>341297.53973407252</v>
      </c>
      <c r="K263" s="37">
        <f>'HIST - cubic meters per day'!K263*6.2898</f>
        <v>116136.12579405241</v>
      </c>
      <c r="L263" s="37">
        <f>'HIST - cubic meters per day'!L263*6.2898</f>
        <v>1315271.9474612903</v>
      </c>
      <c r="M263" s="37">
        <f>'HIST - cubic meters per day'!M263*6.2898</f>
        <v>1987996.5934258064</v>
      </c>
      <c r="N263" s="37">
        <f>'HIST - cubic meters per day'!N263*6.2898</f>
        <v>11853.310707096773</v>
      </c>
      <c r="O263" s="37">
        <f>'HIST - cubic meters per day'!O263*6.2898</f>
        <v>92744.866201935482</v>
      </c>
      <c r="P263" s="37">
        <f>'HIST - cubic meters per day'!P263*6.2898</f>
        <v>349911.23061834677</v>
      </c>
      <c r="Q263" s="37">
        <f>'HIST - cubic meters per day'!Q263*6.2898</f>
        <v>0</v>
      </c>
      <c r="R263" s="37">
        <f>'HIST - cubic meters per day'!R263*6.2898</f>
        <v>3513.9225659999997</v>
      </c>
      <c r="S263" s="46">
        <f>'HIST - cubic meters per day'!S263*6.2898</f>
        <v>4940615.8447402138</v>
      </c>
      <c r="U263" s="45">
        <f>'HIST - cubic meters per day'!U263*6.2898</f>
        <v>1782773.4048193549</v>
      </c>
      <c r="V263" s="45">
        <f>'HIST - cubic meters per day'!V263*6.2898</f>
        <v>1746901.4580387096</v>
      </c>
    </row>
    <row r="264" spans="1:22" ht="12">
      <c r="A264" s="44">
        <v>44501</v>
      </c>
      <c r="B264" s="37">
        <f>'HIST - cubic meters per day'!B264*6.2898</f>
        <v>96622.859299999996</v>
      </c>
      <c r="C264" s="37">
        <f>'HIST - cubic meters per day'!C264*6.2898</f>
        <v>125027.38643999999</v>
      </c>
      <c r="D264" s="37">
        <f>'HIST - cubic meters per day'!D264*6.2898</f>
        <v>523.10170000000005</v>
      </c>
      <c r="E264" s="37">
        <f>'HIST - cubic meters per day'!E264*6.2898</f>
        <v>46.754179999999998</v>
      </c>
      <c r="F264" s="37">
        <f>'HIST - cubic meters per day'!F264*6.2898</f>
        <v>38815.110575999999</v>
      </c>
      <c r="G264" s="37">
        <f>'HIST - cubic meters per day'!G264*6.2898</f>
        <v>6670.4377299999996</v>
      </c>
      <c r="H264" s="37">
        <f>'HIST - cubic meters per day'!H264*6.2898</f>
        <v>159060.02661999999</v>
      </c>
      <c r="I264" s="37">
        <f>'HIST - cubic meters per day'!I264*6.2898</f>
        <v>293237.14318800002</v>
      </c>
      <c r="J264" s="37">
        <f>'HIST - cubic meters per day'!J264*6.2898</f>
        <v>346070.26026374998</v>
      </c>
      <c r="K264" s="37">
        <f>'HIST - cubic meters per day'!K264*6.2898</f>
        <v>117393.01392843749</v>
      </c>
      <c r="L264" s="37">
        <f>'HIST - cubic meters per day'!L264*6.2898</f>
        <v>1296912.8362299998</v>
      </c>
      <c r="M264" s="37">
        <f>'HIST - cubic meters per day'!M264*6.2898</f>
        <v>2012256.2979199998</v>
      </c>
      <c r="N264" s="37">
        <f>'HIST - cubic meters per day'!N264*6.2898</f>
        <v>11131.541278000001</v>
      </c>
      <c r="O264" s="37">
        <f>'HIST - cubic meters per day'!O264*6.2898</f>
        <v>107797.65343599998</v>
      </c>
      <c r="P264" s="37">
        <f>'HIST - cubic meters per day'!P264*6.2898</f>
        <v>353345.43605624995</v>
      </c>
      <c r="Q264" s="37">
        <f>'HIST - cubic meters per day'!Q264*6.2898</f>
        <v>0</v>
      </c>
      <c r="R264" s="37">
        <f>'HIST - cubic meters per day'!R264*6.2898</f>
        <v>3513.9225659999997</v>
      </c>
      <c r="S264" s="46">
        <f>'HIST - cubic meters per day'!S264*6.2898</f>
        <v>4968423.7814124366</v>
      </c>
      <c r="U264" s="45">
        <f>'HIST - cubic meters per day'!U264*6.2898</f>
        <v>1722966.6961099999</v>
      </c>
      <c r="V264" s="45">
        <f>'HIST - cubic meters per day'!V264*6.2898</f>
        <v>1757990.3991099996</v>
      </c>
    </row>
    <row r="265" spans="1:22" ht="12">
      <c r="A265" s="44">
        <v>44531</v>
      </c>
      <c r="B265" s="37">
        <f>'HIST - cubic meters per day'!B265*6.2898</f>
        <v>98715.36754838709</v>
      </c>
      <c r="C265" s="37">
        <f>'HIST - cubic meters per day'!C265*6.2898</f>
        <v>132789.6489096774</v>
      </c>
      <c r="D265" s="37">
        <f>'HIST - cubic meters per day'!D265*6.2898</f>
        <v>514.54621935483874</v>
      </c>
      <c r="E265" s="37">
        <f>'HIST - cubic meters per day'!E265*6.2898</f>
        <v>24.53022</v>
      </c>
      <c r="F265" s="37">
        <f>'HIST - cubic meters per day'!F265*6.2898</f>
        <v>38717.797225161296</v>
      </c>
      <c r="G265" s="37">
        <f>'HIST - cubic meters per day'!G265*6.2898</f>
        <v>6167.0271619354835</v>
      </c>
      <c r="H265" s="37">
        <f>'HIST - cubic meters per day'!H265*6.2898</f>
        <v>153502.62986903224</v>
      </c>
      <c r="I265" s="37">
        <f>'HIST - cubic meters per day'!I265*6.2898</f>
        <v>293087.85985741939</v>
      </c>
      <c r="J265" s="37">
        <f>'HIST - cubic meters per day'!J265*6.2898</f>
        <v>340864.41218588705</v>
      </c>
      <c r="K265" s="37">
        <f>'HIST - cubic meters per day'!K265*6.2898</f>
        <v>116046.95266179435</v>
      </c>
      <c r="L265" s="37">
        <f>'HIST - cubic meters per day'!L265*6.2898</f>
        <v>1229795.3915322581</v>
      </c>
      <c r="M265" s="37">
        <f>'HIST - cubic meters per day'!M265*6.2898</f>
        <v>1891228.8320129032</v>
      </c>
      <c r="N265" s="37">
        <f>'HIST - cubic meters per day'!N265*6.2898</f>
        <v>11167.803665806452</v>
      </c>
      <c r="O265" s="37">
        <f>'HIST - cubic meters per day'!O265*6.2898</f>
        <v>106353.35574387095</v>
      </c>
      <c r="P265" s="37">
        <f>'HIST - cubic meters per day'!P265*6.2898</f>
        <v>335428.54764374997</v>
      </c>
      <c r="Q265" s="37">
        <f>'HIST - cubic meters per day'!Q265*6.2898</f>
        <v>0</v>
      </c>
      <c r="R265" s="37">
        <f>'HIST - cubic meters per day'!R265*6.2898</f>
        <v>3513.9225659999997</v>
      </c>
      <c r="S265" s="46">
        <f>'HIST - cubic meters per day'!S265*6.2898</f>
        <v>4757918.6250232384</v>
      </c>
      <c r="U265" s="45">
        <f>'HIST - cubic meters per day'!U265*6.2898</f>
        <v>1583903.3200064516</v>
      </c>
      <c r="V265" s="45">
        <f>'HIST - cubic meters per day'!V265*6.2898</f>
        <v>1715087.4467419353</v>
      </c>
    </row>
    <row r="266" spans="1:22" ht="12">
      <c r="A266" s="44">
        <v>44562</v>
      </c>
      <c r="B266" s="37">
        <f>'HIST - cubic meters per day'!B266*6.2898</f>
        <v>108573.91890967741</v>
      </c>
      <c r="C266" s="37">
        <f>'HIST - cubic meters per day'!C266*6.2898</f>
        <v>127058.82952258064</v>
      </c>
      <c r="D266" s="37">
        <f>'HIST - cubic meters per day'!D266*6.2898</f>
        <v>521.44470967741938</v>
      </c>
      <c r="E266" s="37">
        <f>'HIST - cubic meters per day'!E266*6.2898</f>
        <v>37.921407096774189</v>
      </c>
      <c r="F266" s="37">
        <f>'HIST - cubic meters per day'!F266*6.2898</f>
        <v>37159.773185806451</v>
      </c>
      <c r="G266" s="37">
        <f>'HIST - cubic meters per day'!G266*6.2898</f>
        <v>6370.715233548387</v>
      </c>
      <c r="H266" s="37">
        <f>'HIST - cubic meters per day'!H266*6.2898</f>
        <v>150782.2507896774</v>
      </c>
      <c r="I266" s="37">
        <f>'HIST - cubic meters per day'!I266*6.2898</f>
        <v>283418.20539290324</v>
      </c>
      <c r="J266" s="37">
        <f>'HIST - cubic meters per day'!J266*6.2898</f>
        <v>330081.91963911289</v>
      </c>
      <c r="K266" s="37">
        <f>'HIST - cubic meters per day'!K266*6.2898</f>
        <v>120296.78728064516</v>
      </c>
      <c r="L266" s="37">
        <f>'HIST - cubic meters per day'!L266*6.2898</f>
        <v>1168764.2447516127</v>
      </c>
      <c r="M266" s="37">
        <f>'HIST - cubic meters per day'!M266*6.2898</f>
        <v>1870994.3425161287</v>
      </c>
      <c r="N266" s="37">
        <f>'HIST - cubic meters per day'!N266*6.2898</f>
        <v>10809.995204516128</v>
      </c>
      <c r="O266" s="37">
        <f>'HIST - cubic meters per day'!O266*6.2898</f>
        <v>102729.92370193549</v>
      </c>
      <c r="P266" s="37">
        <f>'HIST - cubic meters per day'!P266*6.2898</f>
        <v>339585.71233124996</v>
      </c>
      <c r="Q266" s="37">
        <f>'HIST - cubic meters per day'!Q266*6.2898</f>
        <v>0</v>
      </c>
      <c r="R266" s="37">
        <f>'HIST - cubic meters per day'!R266*6.2898</f>
        <v>3528.1293981290323</v>
      </c>
      <c r="S266" s="46">
        <f>'HIST - cubic meters per day'!S266*6.2898</f>
        <v>4660714.1139742984</v>
      </c>
      <c r="U266" s="45">
        <f>'HIST - cubic meters per day'!U266*6.2898</f>
        <v>1487521.9754999999</v>
      </c>
      <c r="V266" s="45">
        <f>'HIST - cubic meters per day'!V266*6.2898</f>
        <v>1734433.8570580645</v>
      </c>
    </row>
    <row r="267" spans="1:22" ht="12">
      <c r="A267" s="44">
        <v>44593</v>
      </c>
      <c r="B267" s="37">
        <f>'HIST - cubic meters per day'!B267*6.2898</f>
        <v>109224.84799285715</v>
      </c>
      <c r="C267" s="37">
        <f>'HIST - cubic meters per day'!C267*6.2898</f>
        <v>134357.09170714283</v>
      </c>
      <c r="D267" s="37">
        <f>'HIST - cubic meters per day'!D267*6.2898</f>
        <v>526.09684285714275</v>
      </c>
      <c r="E267" s="37">
        <f>'HIST - cubic meters per day'!E267*6.2898</f>
        <v>31.448999999999998</v>
      </c>
      <c r="F267" s="37">
        <f>'HIST - cubic meters per day'!F267*6.2898</f>
        <v>36798.093019285669</v>
      </c>
      <c r="G267" s="37">
        <f>'HIST - cubic meters per day'!G267*6.2898</f>
        <v>6304.1092949999993</v>
      </c>
      <c r="H267" s="37">
        <f>'HIST - cubic meters per day'!H267*6.2898</f>
        <v>155020.67962071428</v>
      </c>
      <c r="I267" s="37">
        <f>'HIST - cubic meters per day'!I267*6.2898</f>
        <v>287297.19534214289</v>
      </c>
      <c r="J267" s="37">
        <f>'HIST - cubic meters per day'!J267*6.2898</f>
        <v>341862.08642142854</v>
      </c>
      <c r="K267" s="37">
        <f>'HIST - cubic meters per day'!K267*6.2898</f>
        <v>126275.60075993302</v>
      </c>
      <c r="L267" s="37">
        <f>'HIST - cubic meters per day'!L267*6.2898</f>
        <v>1245696.46245</v>
      </c>
      <c r="M267" s="37">
        <f>'HIST - cubic meters per day'!M267*6.2898</f>
        <v>1954963.7377285713</v>
      </c>
      <c r="N267" s="37">
        <f>'HIST - cubic meters per day'!N267*6.2898</f>
        <v>12309.026282142857</v>
      </c>
      <c r="O267" s="37">
        <f>'HIST - cubic meters per day'!O267*6.2898</f>
        <v>102231.8034257143</v>
      </c>
      <c r="P267" s="37">
        <f>'HIST - cubic meters per day'!P267*6.2898</f>
        <v>352313.57190267852</v>
      </c>
      <c r="Q267" s="37">
        <f>'HIST - cubic meters per day'!Q267*6.2898</f>
        <v>0</v>
      </c>
      <c r="R267" s="37">
        <f>'HIST - cubic meters per day'!R267*6.2898</f>
        <v>3528.1307749285716</v>
      </c>
      <c r="S267" s="46">
        <f>'HIST - cubic meters per day'!S267*6.2898</f>
        <v>4868739.9825653974</v>
      </c>
      <c r="U267" s="45">
        <f>'HIST - cubic meters per day'!U267*6.2898</f>
        <v>1656561.9229499998</v>
      </c>
      <c r="V267" s="45">
        <f>'HIST - cubic meters per day'!V267*6.2898</f>
        <v>1742813.0518071428</v>
      </c>
    </row>
    <row r="268" spans="1:22" ht="12">
      <c r="A268" s="44">
        <v>44621</v>
      </c>
      <c r="B268" s="37">
        <f>'HIST - cubic meters per day'!B268*6.2898</f>
        <v>115273.77329032258</v>
      </c>
      <c r="C268" s="37">
        <f>'HIST - cubic meters per day'!C268*6.2898</f>
        <v>135584.55197419354</v>
      </c>
      <c r="D268" s="37">
        <f>'HIST - cubic meters per day'!D268*6.2898</f>
        <v>533.21272258064516</v>
      </c>
      <c r="E268" s="37">
        <f>'HIST - cubic meters per day'!E268*6.2898</f>
        <v>29.74466709677419</v>
      </c>
      <c r="F268" s="37">
        <f>'HIST - cubic meters per day'!F268*6.2898</f>
        <v>39568.279633548394</v>
      </c>
      <c r="G268" s="37">
        <f>'HIST - cubic meters per day'!G268*6.2898</f>
        <v>6318.1446793548384</v>
      </c>
      <c r="H268" s="37">
        <f>'HIST - cubic meters per day'!H268*6.2898</f>
        <v>164093.09076387095</v>
      </c>
      <c r="I268" s="37">
        <f>'HIST - cubic meters per day'!I268*6.2898</f>
        <v>294640.7708980646</v>
      </c>
      <c r="J268" s="37">
        <f>'HIST - cubic meters per day'!J268*6.2898</f>
        <v>358161.53338004032</v>
      </c>
      <c r="K268" s="37">
        <f>'HIST - cubic meters per day'!K268*6.2898</f>
        <v>130245.44383125</v>
      </c>
      <c r="L268" s="37">
        <f>'HIST - cubic meters per day'!L268*6.2898</f>
        <v>1218169.3049225807</v>
      </c>
      <c r="M268" s="37">
        <f>'HIST - cubic meters per day'!M268*6.2898</f>
        <v>1955321.0824258064</v>
      </c>
      <c r="N268" s="37">
        <f>'HIST - cubic meters per day'!N268*6.2898</f>
        <v>11429.053552258065</v>
      </c>
      <c r="O268" s="37">
        <f>'HIST - cubic meters per day'!O268*6.2898</f>
        <v>104089.53498580646</v>
      </c>
      <c r="P268" s="37">
        <f>'HIST - cubic meters per day'!P268*6.2898</f>
        <v>359313.48615604837</v>
      </c>
      <c r="Q268" s="37">
        <f>'HIST - cubic meters per day'!Q268*6.2898</f>
        <v>0</v>
      </c>
      <c r="R268" s="37">
        <f>'HIST - cubic meters per day'!R268*6.2898</f>
        <v>3528.1293981290323</v>
      </c>
      <c r="S268" s="46">
        <f>'HIST - cubic meters per day'!S268*6.2898</f>
        <v>4896299.1372809513</v>
      </c>
      <c r="U268" s="45">
        <f>'HIST - cubic meters per day'!U268*6.2898</f>
        <v>1605643.6079129032</v>
      </c>
      <c r="V268" s="45">
        <f>'HIST - cubic meters per day'!V268*6.2898</f>
        <v>1749482.1021096772</v>
      </c>
    </row>
    <row r="269" spans="1:22" ht="12">
      <c r="A269" s="44">
        <v>44652</v>
      </c>
      <c r="B269" s="37">
        <f>'HIST - cubic meters per day'!B269*6.2898</f>
        <v>108466.55269999999</v>
      </c>
      <c r="C269" s="37">
        <f>'HIST - cubic meters per day'!C269*6.2898</f>
        <v>137181.16697999998</v>
      </c>
      <c r="D269" s="37">
        <f>'HIST - cubic meters per day'!D269*6.2898</f>
        <v>537.77789999999993</v>
      </c>
      <c r="E269" s="37">
        <f>'HIST - cubic meters per day'!E269*6.2898</f>
        <v>20.798271999999997</v>
      </c>
      <c r="F269" s="37">
        <f>'HIST - cubic meters per day'!F269*6.2898</f>
        <v>37962.653981999996</v>
      </c>
      <c r="G269" s="37">
        <f>'HIST - cubic meters per day'!G269*6.2898</f>
        <v>6467.6755439999997</v>
      </c>
      <c r="H269" s="37">
        <f>'HIST - cubic meters per day'!H269*6.2898</f>
        <v>154448.97423999998</v>
      </c>
      <c r="I269" s="37">
        <f>'HIST - cubic meters per day'!I269*6.2898</f>
        <v>304545.36494799994</v>
      </c>
      <c r="J269" s="37">
        <f>'HIST - cubic meters per day'!J269*6.2898</f>
        <v>371318.61817874998</v>
      </c>
      <c r="K269" s="37">
        <f>'HIST - cubic meters per day'!K269*6.2898</f>
        <v>133819.83561718749</v>
      </c>
      <c r="L269" s="37">
        <f>'HIST - cubic meters per day'!L269*6.2898</f>
        <v>1130970.4056199999</v>
      </c>
      <c r="M269" s="37">
        <f>'HIST - cubic meters per day'!M269*6.2898</f>
        <v>1921090.6787599998</v>
      </c>
      <c r="N269" s="37">
        <f>'HIST - cubic meters per day'!N269*6.2898</f>
        <v>12135.057901999999</v>
      </c>
      <c r="O269" s="37">
        <f>'HIST - cubic meters per day'!O269*6.2898</f>
        <v>101668.47396200002</v>
      </c>
      <c r="P269" s="37">
        <f>'HIST - cubic meters per day'!P269*6.2898</f>
        <v>364625.37337187497</v>
      </c>
      <c r="Q269" s="37">
        <f>'HIST - cubic meters per day'!Q269*6.2898</f>
        <v>0</v>
      </c>
      <c r="R269" s="37">
        <f>'HIST - cubic meters per day'!R269*6.2898</f>
        <v>3528.1291275999997</v>
      </c>
      <c r="S269" s="46">
        <f>'HIST - cubic meters per day'!S269*6.2898</f>
        <v>4788787.5371054113</v>
      </c>
      <c r="U269" s="45">
        <f>'HIST - cubic meters per day'!U269*6.2898</f>
        <v>1503694.30926</v>
      </c>
      <c r="V269" s="45">
        <f>'HIST - cubic meters per day'!V269*6.2898</f>
        <v>1735348.0625799999</v>
      </c>
    </row>
    <row r="270" spans="1:22" ht="12">
      <c r="A270" s="44">
        <v>44682</v>
      </c>
      <c r="B270" s="37">
        <f>'HIST - cubic meters per day'!B270*6.2898</f>
        <v>108527.2526516129</v>
      </c>
      <c r="C270" s="37">
        <f>'HIST - cubic meters per day'!C270*6.2898</f>
        <v>136075.76506451613</v>
      </c>
      <c r="D270" s="37">
        <f>'HIST - cubic meters per day'!D270*6.2898</f>
        <v>531.58954838709678</v>
      </c>
      <c r="E270" s="37">
        <f>'HIST - cubic meters per day'!E270*6.2898</f>
        <v>24.733116774193547</v>
      </c>
      <c r="F270" s="37">
        <f>'HIST - cubic meters per day'!F270*6.2898</f>
        <v>37192.256959354832</v>
      </c>
      <c r="G270" s="37">
        <f>'HIST - cubic meters per day'!G270*6.2898</f>
        <v>6264.7625380645159</v>
      </c>
      <c r="H270" s="37">
        <f>'HIST - cubic meters per day'!H270*6.2898</f>
        <v>153309.97938193547</v>
      </c>
      <c r="I270" s="37">
        <f>'HIST - cubic meters per day'!I270*6.2898</f>
        <v>298819.97778387094</v>
      </c>
      <c r="J270" s="37">
        <f>'HIST - cubic meters per day'!J270*6.2898</f>
        <v>358724.59094999998</v>
      </c>
      <c r="K270" s="37">
        <f>'HIST - cubic meters per day'!K270*6.2898</f>
        <v>135887.13446975805</v>
      </c>
      <c r="L270" s="37">
        <f>'HIST - cubic meters per day'!L270*6.2898</f>
        <v>1036888.8487064516</v>
      </c>
      <c r="M270" s="37">
        <f>'HIST - cubic meters per day'!M270*6.2898</f>
        <v>1858437.0611612902</v>
      </c>
      <c r="N270" s="37">
        <f>'HIST - cubic meters per day'!N270*6.2898</f>
        <v>11810.296590967742</v>
      </c>
      <c r="O270" s="37">
        <f>'HIST - cubic meters per day'!O270*6.2898</f>
        <v>100412.35558838706</v>
      </c>
      <c r="P270" s="37">
        <f>'HIST - cubic meters per day'!P270*6.2898</f>
        <v>350882.8335241935</v>
      </c>
      <c r="Q270" s="37">
        <f>'HIST - cubic meters per day'!Q270*6.2898</f>
        <v>0</v>
      </c>
      <c r="R270" s="37">
        <f>'HIST - cubic meters per day'!R270*6.2898</f>
        <v>3528.1293981290323</v>
      </c>
      <c r="S270" s="46">
        <f>'HIST - cubic meters per day'!S270*6.2898</f>
        <v>4597317.5674336934</v>
      </c>
      <c r="U270" s="45">
        <f>'HIST - cubic meters per day'!U270*6.2898</f>
        <v>1479313.7864999999</v>
      </c>
      <c r="V270" s="45">
        <f>'HIST - cubic meters per day'!V270*6.2898</f>
        <v>1578478.8747483871</v>
      </c>
    </row>
    <row r="271" spans="1:22" ht="12">
      <c r="A271" s="44">
        <v>44713</v>
      </c>
      <c r="B271" s="37">
        <f>'HIST - cubic meters per day'!B271*6.2898</f>
        <v>108241.1682</v>
      </c>
      <c r="C271" s="37">
        <f>'HIST - cubic meters per day'!C271*6.2898</f>
        <v>135959.89747999999</v>
      </c>
      <c r="D271" s="37">
        <f>'HIST - cubic meters per day'!D271*6.2898</f>
        <v>514.92495999999994</v>
      </c>
      <c r="E271" s="37">
        <f>'HIST - cubic meters per day'!E271*6.2898</f>
        <v>22.831974000000002</v>
      </c>
      <c r="F271" s="37">
        <f>'HIST - cubic meters per day'!F271*6.2898</f>
        <v>36489.834413999975</v>
      </c>
      <c r="G271" s="37">
        <f>'HIST - cubic meters per day'!G271*6.2898</f>
        <v>6130.7938559999993</v>
      </c>
      <c r="H271" s="37">
        <f>'HIST - cubic meters per day'!H271*6.2898</f>
        <v>150192.91817200001</v>
      </c>
      <c r="I271" s="37">
        <f>'HIST - cubic meters per day'!I271*6.2898</f>
        <v>298427.59097799996</v>
      </c>
      <c r="J271" s="37">
        <f>'HIST - cubic meters per day'!J271*6.2898</f>
        <v>355086.098895</v>
      </c>
      <c r="K271" s="37">
        <f>'HIST - cubic meters per day'!K271*6.2898</f>
        <v>135530.25827687499</v>
      </c>
      <c r="L271" s="37">
        <f>'HIST - cubic meters per day'!L271*6.2898</f>
        <v>1138557.5817</v>
      </c>
      <c r="M271" s="37">
        <f>'HIST - cubic meters per day'!M271*6.2898</f>
        <v>1868076.0511599998</v>
      </c>
      <c r="N271" s="37">
        <f>'HIST - cubic meters per day'!N271*6.2898</f>
        <v>11866.944694</v>
      </c>
      <c r="O271" s="37">
        <f>'HIST - cubic meters per day'!O271*6.2898</f>
        <v>97544.084374000042</v>
      </c>
      <c r="P271" s="37">
        <f>'HIST - cubic meters per day'!P271*6.2898</f>
        <v>341668.88753937499</v>
      </c>
      <c r="Q271" s="37">
        <f>'HIST - cubic meters per day'!Q271*6.2898</f>
        <v>0</v>
      </c>
      <c r="R271" s="37">
        <f>'HIST - cubic meters per day'!R271*6.2898</f>
        <v>3528.1291275999997</v>
      </c>
      <c r="S271" s="46">
        <f>'HIST - cubic meters per day'!S271*6.2898</f>
        <v>4687837.9958008481</v>
      </c>
      <c r="U271" s="45">
        <f>'HIST - cubic meters per day'!U271*6.2898</f>
        <v>1658136.2598899999</v>
      </c>
      <c r="V271" s="45">
        <f>'HIST - cubic meters per day'!V271*6.2898</f>
        <v>1513574.5367599998</v>
      </c>
    </row>
    <row r="272" spans="1:22" ht="12">
      <c r="A272" s="44">
        <v>44743</v>
      </c>
      <c r="B272" s="37">
        <f>'HIST - cubic meters per day'!B272*6.2898</f>
        <v>100221.8760967742</v>
      </c>
      <c r="C272" s="37">
        <f>'HIST - cubic meters per day'!C272*6.2898</f>
        <v>139378.92454838709</v>
      </c>
      <c r="D272" s="37">
        <f>'HIST - cubic meters per day'!D272*6.2898</f>
        <v>524.48816129032252</v>
      </c>
      <c r="E272" s="37">
        <f>'HIST - cubic meters per day'!E272*6.2898</f>
        <v>19.88388387096774</v>
      </c>
      <c r="F272" s="37">
        <f>'HIST - cubic meters per day'!F272*6.2898</f>
        <v>36038.261266451598</v>
      </c>
      <c r="G272" s="37">
        <f>'HIST - cubic meters per day'!G272*6.2898</f>
        <v>5502.661964516129</v>
      </c>
      <c r="H272" s="37">
        <f>'HIST - cubic meters per day'!H272*6.2898</f>
        <v>149900.62372645157</v>
      </c>
      <c r="I272" s="37">
        <f>'HIST - cubic meters per day'!I272*6.2898</f>
        <v>298852.11663290323</v>
      </c>
      <c r="J272" s="37">
        <f>'HIST - cubic meters per day'!J272*6.2898</f>
        <v>357647.35491108871</v>
      </c>
      <c r="K272" s="37">
        <f>'HIST - cubic meters per day'!K272*6.2898</f>
        <v>134964.72452086693</v>
      </c>
      <c r="L272" s="37">
        <f>'HIST - cubic meters per day'!L272*6.2898</f>
        <v>1173947.5471935484</v>
      </c>
      <c r="M272" s="37">
        <f>'HIST - cubic meters per day'!M272*6.2898</f>
        <v>2036264.5186258063</v>
      </c>
      <c r="N272" s="37">
        <f>'HIST - cubic meters per day'!N272*6.2898</f>
        <v>11483.977709032257</v>
      </c>
      <c r="O272" s="37">
        <f>'HIST - cubic meters per day'!O272*6.2898</f>
        <v>98911.933943225784</v>
      </c>
      <c r="P272" s="37">
        <f>'HIST - cubic meters per day'!P272*6.2898</f>
        <v>376274.61663266126</v>
      </c>
      <c r="Q272" s="37">
        <f>'HIST - cubic meters per day'!Q272*6.2898</f>
        <v>0</v>
      </c>
      <c r="R272" s="37">
        <f>'HIST - cubic meters per day'!R272*6.2898</f>
        <v>3528.1293981290323</v>
      </c>
      <c r="S272" s="46">
        <f>'HIST - cubic meters per day'!S272*6.2898</f>
        <v>4923461.6392150028</v>
      </c>
      <c r="U272" s="45">
        <f>'HIST - cubic meters per day'!U272*6.2898</f>
        <v>1651194.5424096771</v>
      </c>
      <c r="V272" s="45">
        <f>'HIST - cubic meters per day'!V272*6.2898</f>
        <v>1723912.0361419353</v>
      </c>
    </row>
    <row r="273" spans="1:24" ht="12">
      <c r="A273" s="44">
        <v>44774</v>
      </c>
      <c r="B273" s="37">
        <f>'HIST - cubic meters per day'!B273*6.2898</f>
        <v>89760.31552258064</v>
      </c>
      <c r="C273" s="37">
        <f>'HIST - cubic meters per day'!C273*6.2898</f>
        <v>140134.91792903226</v>
      </c>
      <c r="D273" s="37">
        <f>'HIST - cubic meters per day'!D273*6.2898</f>
        <v>502.7782064516129</v>
      </c>
      <c r="E273" s="37">
        <f>'HIST - cubic meters per day'!E273*6.2898</f>
        <v>23.272259999999999</v>
      </c>
      <c r="F273" s="37">
        <f>'HIST - cubic meters per day'!F273*6.2898</f>
        <v>37599.91715806452</v>
      </c>
      <c r="G273" s="37">
        <f>'HIST - cubic meters per day'!G273*6.2898</f>
        <v>5277.2436483870961</v>
      </c>
      <c r="H273" s="37">
        <f>'HIST - cubic meters per day'!H273*6.2898</f>
        <v>155348.36153419354</v>
      </c>
      <c r="I273" s="37">
        <f>'HIST - cubic meters per day'!I273*6.2898</f>
        <v>301224.48716516129</v>
      </c>
      <c r="J273" s="37">
        <f>'HIST - cubic meters per day'!J273*6.2898</f>
        <v>364349.28264314512</v>
      </c>
      <c r="K273" s="37">
        <f>'HIST - cubic meters per day'!K273*6.2898</f>
        <v>136841.19314516126</v>
      </c>
      <c r="L273" s="37">
        <f>'HIST - cubic meters per day'!L273*6.2898</f>
        <v>1133624.7553258063</v>
      </c>
      <c r="M273" s="37">
        <f>'HIST - cubic meters per day'!M273*6.2898</f>
        <v>2102601.2131548384</v>
      </c>
      <c r="N273" s="37">
        <f>'HIST - cubic meters per day'!N273*6.2898</f>
        <v>10954.599735483871</v>
      </c>
      <c r="O273" s="37">
        <f>'HIST - cubic meters per day'!O273*6.2898</f>
        <v>97675.298394193567</v>
      </c>
      <c r="P273" s="37">
        <f>'HIST - cubic meters per day'!P273*6.2898</f>
        <v>370030.88688145159</v>
      </c>
      <c r="Q273" s="37">
        <f>'HIST - cubic meters per day'!Q273*6.2898</f>
        <v>0</v>
      </c>
      <c r="R273" s="37">
        <f>'HIST - cubic meters per day'!R273*6.2898</f>
        <v>3528.1293981290323</v>
      </c>
      <c r="S273" s="46">
        <f>'HIST - cubic meters per day'!S273*6.2898</f>
        <v>4949476.6521020802</v>
      </c>
      <c r="U273" s="45">
        <f>'HIST - cubic meters per day'!U273*6.2898</f>
        <v>1666243.0918064516</v>
      </c>
      <c r="V273" s="45">
        <f>'HIST - cubic meters per day'!V273*6.2898</f>
        <v>1729783.2600967742</v>
      </c>
    </row>
    <row r="274" spans="1:24" ht="12">
      <c r="A274" s="44">
        <v>44805</v>
      </c>
      <c r="B274" s="37">
        <f>'HIST - cubic meters per day'!B274*6.2898</f>
        <v>35676.374580000003</v>
      </c>
      <c r="C274" s="37">
        <f>'HIST - cubic meters per day'!C274*6.2898</f>
        <v>138767.03521999999</v>
      </c>
      <c r="D274" s="37">
        <f>'HIST - cubic meters per day'!D274*6.2898</f>
        <v>512.19938000000002</v>
      </c>
      <c r="E274" s="37">
        <f>'HIST - cubic meters per day'!E274*6.2898</f>
        <v>21.909469999999999</v>
      </c>
      <c r="F274" s="37">
        <f>'HIST - cubic meters per day'!F274*6.2898</f>
        <v>38313.142604000008</v>
      </c>
      <c r="G274" s="37">
        <f>'HIST - cubic meters per day'!G274*6.2898</f>
        <v>4577.234222</v>
      </c>
      <c r="H274" s="37">
        <f>'HIST - cubic meters per day'!H274*6.2898</f>
        <v>158893.55657999997</v>
      </c>
      <c r="I274" s="37">
        <f>'HIST - cubic meters per day'!I274*6.2898</f>
        <v>306760.08739200002</v>
      </c>
      <c r="J274" s="37">
        <f>'HIST - cubic meters per day'!J274*6.2898</f>
        <v>358585.51429937501</v>
      </c>
      <c r="K274" s="37">
        <f>'HIST - cubic meters per day'!K274*6.2898</f>
        <v>136345.67187999998</v>
      </c>
      <c r="L274" s="37">
        <f>'HIST - cubic meters per day'!L274*6.2898</f>
        <v>1109452.4756699998</v>
      </c>
      <c r="M274" s="37">
        <f>'HIST - cubic meters per day'!M274*6.2898</f>
        <v>2186003.0075399997</v>
      </c>
      <c r="N274" s="37">
        <f>'HIST - cubic meters per day'!N274*6.2898</f>
        <v>10608.376679999999</v>
      </c>
      <c r="O274" s="37">
        <f>'HIST - cubic meters per day'!O274*6.2898</f>
        <v>87783.824326000031</v>
      </c>
      <c r="P274" s="37">
        <f>'HIST - cubic meters per day'!P274*6.2898</f>
        <v>373976.98249312502</v>
      </c>
      <c r="Q274" s="37">
        <f>'HIST - cubic meters per day'!Q274*6.2898</f>
        <v>0</v>
      </c>
      <c r="R274" s="37">
        <f>'HIST - cubic meters per day'!R274*6.2898</f>
        <v>3528.1291275999997</v>
      </c>
      <c r="S274" s="46">
        <f>'HIST - cubic meters per day'!S274*6.2898</f>
        <v>4949805.5214640992</v>
      </c>
      <c r="U274" s="45">
        <f>'HIST - cubic meters per day'!U274*6.2898</f>
        <v>1694199.8764899999</v>
      </c>
      <c r="V274" s="45">
        <f>'HIST - cubic meters per day'!V274*6.2898</f>
        <v>1722385.83308</v>
      </c>
    </row>
    <row r="275" spans="1:24" ht="12">
      <c r="A275" s="44">
        <v>44835</v>
      </c>
      <c r="B275" s="37">
        <f>'HIST - cubic meters per day'!B275*6.2898</f>
        <v>36618.606909677415</v>
      </c>
      <c r="C275" s="37">
        <f>'HIST - cubic meters per day'!C275*6.2898</f>
        <v>145764.08603225806</v>
      </c>
      <c r="D275" s="37">
        <f>'HIST - cubic meters per day'!D275*6.2898</f>
        <v>524.28526451612902</v>
      </c>
      <c r="E275" s="37">
        <f>'HIST - cubic meters per day'!E275*6.2898</f>
        <v>21.040395483870967</v>
      </c>
      <c r="F275" s="37">
        <f>'HIST - cubic meters per day'!F275*6.2898</f>
        <v>39636.838453548378</v>
      </c>
      <c r="G275" s="37">
        <f>'HIST - cubic meters per day'!G275*6.2898</f>
        <v>4549.8992922580646</v>
      </c>
      <c r="H275" s="37">
        <f>'HIST - cubic meters per day'!H275*6.2898</f>
        <v>159986.13541935483</v>
      </c>
      <c r="I275" s="37">
        <f>'HIST - cubic meters per day'!I275*6.2898</f>
        <v>301554.39731999999</v>
      </c>
      <c r="J275" s="37">
        <f>'HIST - cubic meters per day'!J275*6.2898</f>
        <v>372309.10062943544</v>
      </c>
      <c r="K275" s="37">
        <f>'HIST - cubic meters per day'!K275*6.2898</f>
        <v>135955.97671118949</v>
      </c>
      <c r="L275" s="37">
        <f>'HIST - cubic meters per day'!L275*6.2898</f>
        <v>1097184.5961290323</v>
      </c>
      <c r="M275" s="37">
        <f>'HIST - cubic meters per day'!M275*6.2898</f>
        <v>2149873.7267806451</v>
      </c>
      <c r="N275" s="37">
        <f>'HIST - cubic meters per day'!N275*6.2898</f>
        <v>11158.308096774193</v>
      </c>
      <c r="O275" s="37">
        <f>'HIST - cubic meters per day'!O275*6.2898</f>
        <v>103738.19893161289</v>
      </c>
      <c r="P275" s="37">
        <f>'HIST - cubic meters per day'!P275*6.2898</f>
        <v>382401.89631653222</v>
      </c>
      <c r="Q275" s="37">
        <f>'HIST - cubic meters per day'!Q275*6.2898</f>
        <v>0</v>
      </c>
      <c r="R275" s="37">
        <f>'HIST - cubic meters per day'!R275*6.2898</f>
        <v>3528.1293981290323</v>
      </c>
      <c r="S275" s="46">
        <f>'HIST - cubic meters per day'!S275*6.2898</f>
        <v>4944805.2220804468</v>
      </c>
      <c r="U275" s="45">
        <f>'HIST - cubic meters per day'!U275*6.2898</f>
        <v>1627353.4613032257</v>
      </c>
      <c r="V275" s="45">
        <f>'HIST - cubic meters per day'!V275*6.2898</f>
        <v>1786551.3427548385</v>
      </c>
    </row>
    <row r="276" spans="1:24" ht="12">
      <c r="A276" s="44">
        <v>44866</v>
      </c>
      <c r="B276" s="37">
        <f>'HIST - cubic meters per day'!B276*6.2898</f>
        <v>101499.34123999999</v>
      </c>
      <c r="C276" s="37">
        <f>'HIST - cubic meters per day'!C276*6.2898</f>
        <v>141085.66515999998</v>
      </c>
      <c r="D276" s="37">
        <f>'HIST - cubic meters per day'!D276*6.2898</f>
        <v>521.00509999999997</v>
      </c>
      <c r="E276" s="37">
        <f>'HIST - cubic meters per day'!E276*6.2898</f>
        <v>25.746248000000001</v>
      </c>
      <c r="F276" s="37">
        <f>'HIST - cubic meters per day'!F276*6.2898</f>
        <v>39382.765026000001</v>
      </c>
      <c r="G276" s="37">
        <f>'HIST - cubic meters per day'!G276*6.2898</f>
        <v>4368.6434879999997</v>
      </c>
      <c r="H276" s="37">
        <f>'HIST - cubic meters per day'!H276*6.2898</f>
        <v>161486.27503799999</v>
      </c>
      <c r="I276" s="37">
        <f>'HIST - cubic meters per day'!I276*6.2898</f>
        <v>301116.45951199997</v>
      </c>
      <c r="J276" s="37">
        <f>'HIST - cubic meters per day'!J276*6.2898</f>
        <v>371280.76144500001</v>
      </c>
      <c r="K276" s="37">
        <f>'HIST - cubic meters per day'!K276*6.2898</f>
        <v>132631.66946562499</v>
      </c>
      <c r="L276" s="37">
        <f>'HIST - cubic meters per day'!L276*6.2898</f>
        <v>1328947.3117799999</v>
      </c>
      <c r="M276" s="37">
        <f>'HIST - cubic meters per day'!M276*6.2898</f>
        <v>2037289.9115799998</v>
      </c>
      <c r="N276" s="37">
        <f>'HIST - cubic meters per day'!N276*6.2898</f>
        <v>11263.564179999999</v>
      </c>
      <c r="O276" s="37">
        <f>'HIST - cubic meters per day'!O276*6.2898</f>
        <v>109121.53053999999</v>
      </c>
      <c r="P276" s="37">
        <f>'HIST - cubic meters per day'!P276*6.2898</f>
        <v>385295.22862187494</v>
      </c>
      <c r="Q276" s="37">
        <f>'HIST - cubic meters per day'!Q276*6.2898</f>
        <v>0</v>
      </c>
      <c r="R276" s="37">
        <f>'HIST - cubic meters per day'!R276*6.2898</f>
        <v>3528.1291275999997</v>
      </c>
      <c r="S276" s="46">
        <f>'HIST - cubic meters per day'!S276*6.2898</f>
        <v>5128844.0075520994</v>
      </c>
      <c r="U276" s="45">
        <f>'HIST - cubic meters per day'!U276*6.2898</f>
        <v>1755689.1709499999</v>
      </c>
      <c r="V276" s="45">
        <f>'HIST - cubic meters per day'!V276*6.2898</f>
        <v>1790682.9973999998</v>
      </c>
    </row>
    <row r="277" spans="1:24" ht="12">
      <c r="A277" s="44">
        <v>44896</v>
      </c>
      <c r="B277" s="37">
        <f>'HIST - cubic meters per day'!B277*6.2898</f>
        <v>95262.470245161283</v>
      </c>
      <c r="C277" s="37">
        <f>'HIST - cubic meters per day'!C277*6.2898</f>
        <v>142191.47963225804</v>
      </c>
      <c r="D277" s="37">
        <f>'HIST - cubic meters per day'!D277*6.2898</f>
        <v>491.61888387096769</v>
      </c>
      <c r="E277" s="37">
        <f>'HIST - cubic meters per day'!E277*6.2898</f>
        <v>24.895434193548386</v>
      </c>
      <c r="F277" s="37">
        <f>'HIST - cubic meters per day'!F277*6.2898</f>
        <v>39990.365792903256</v>
      </c>
      <c r="G277" s="37">
        <f>'HIST - cubic meters per day'!G277*6.2898</f>
        <v>4342.599658064516</v>
      </c>
      <c r="H277" s="37">
        <f>'HIST - cubic meters per day'!H277*6.2898</f>
        <v>154428.30582193547</v>
      </c>
      <c r="I277" s="37">
        <f>'HIST - cubic meters per day'!I277*6.2898</f>
        <v>296275.89571161289</v>
      </c>
      <c r="J277" s="37">
        <f>'HIST - cubic meters per day'!J277*6.2898</f>
        <v>369459.54224637098</v>
      </c>
      <c r="K277" s="37">
        <f>'HIST - cubic meters per day'!K277*6.2898</f>
        <v>126995.03750866935</v>
      </c>
      <c r="L277" s="37">
        <f>'HIST - cubic meters per day'!L277*6.2898</f>
        <v>1232725.5252967742</v>
      </c>
      <c r="M277" s="37">
        <f>'HIST - cubic meters per day'!M277*6.2898</f>
        <v>1994293.0890193547</v>
      </c>
      <c r="N277" s="37">
        <f>'HIST - cubic meters per day'!N277*6.2898</f>
        <v>10844.020993548385</v>
      </c>
      <c r="O277" s="37">
        <f>'HIST - cubic meters per day'!O277*6.2898</f>
        <v>69081.786435483868</v>
      </c>
      <c r="P277" s="37">
        <f>'HIST - cubic meters per day'!P277*6.2898</f>
        <v>383416.43725221773</v>
      </c>
      <c r="Q277" s="37">
        <f>'HIST - cubic meters per day'!Q277*6.2898</f>
        <v>0</v>
      </c>
      <c r="R277" s="37">
        <f>'HIST - cubic meters per day'!R277*6.2898</f>
        <v>3528.1293981290323</v>
      </c>
      <c r="S277" s="46">
        <f>'HIST - cubic meters per day'!S277*6.2898</f>
        <v>4923351.1993305478</v>
      </c>
      <c r="U277" s="45">
        <f>'HIST - cubic meters per day'!U277*6.2898</f>
        <v>1625720.3451677419</v>
      </c>
      <c r="V277" s="45">
        <f>'HIST - cubic meters per day'!V277*6.2898</f>
        <v>1776560.7055935482</v>
      </c>
    </row>
    <row r="278" spans="1:24" ht="12">
      <c r="A278" s="44">
        <v>44927</v>
      </c>
      <c r="B278" s="37">
        <f>'HIST - cubic meters per day'!B278*6.2898</f>
        <v>95002.965270967747</v>
      </c>
      <c r="C278" s="37">
        <f>'HIST - cubic meters per day'!C278*6.2898</f>
        <v>139574.71993548385</v>
      </c>
      <c r="D278" s="37">
        <f>'HIST - cubic meters per day'!D278*6.2898</f>
        <v>498.31447741935477</v>
      </c>
      <c r="E278" s="37">
        <f>'HIST - cubic meters per day'!E278*6.2898</f>
        <v>25.707021290322579</v>
      </c>
      <c r="F278" s="37">
        <f>'HIST - cubic meters per day'!F278*6.2898</f>
        <v>40612.893675483851</v>
      </c>
      <c r="G278" s="37">
        <f>'HIST - cubic meters per day'!G278*6.2898</f>
        <v>4240.217945806452</v>
      </c>
      <c r="H278" s="37">
        <f>'HIST - cubic meters per day'!H278*6.2898</f>
        <v>155732.60744516127</v>
      </c>
      <c r="I278" s="37">
        <f>'HIST - cubic meters per day'!I278*6.2898</f>
        <v>294798.54342967743</v>
      </c>
      <c r="J278" s="37">
        <f>'HIST - cubic meters per day'!J278*6.2898</f>
        <v>370985.56058770162</v>
      </c>
      <c r="K278" s="37">
        <f>'HIST - cubic meters per day'!K278*6.2898</f>
        <v>145039.6272486895</v>
      </c>
      <c r="L278" s="37">
        <f>'HIST - cubic meters per day'!L278*6.2898</f>
        <v>1154262.1978161291</v>
      </c>
      <c r="M278" s="37">
        <f>'HIST - cubic meters per day'!M278*6.2898</f>
        <v>1996203.3621483869</v>
      </c>
      <c r="N278" s="37">
        <f>'HIST - cubic meters per day'!N278*6.2898</f>
        <v>10897.179948387096</v>
      </c>
      <c r="O278" s="37">
        <f>'HIST - cubic meters per day'!O278*6.2898</f>
        <v>96576.531203225793</v>
      </c>
      <c r="P278" s="37">
        <f>'HIST - cubic meters per day'!P278*6.2898</f>
        <v>362917.09137883061</v>
      </c>
      <c r="Q278" s="37">
        <f>'HIST - cubic meters per day'!Q278*6.2898</f>
        <v>0</v>
      </c>
      <c r="R278" s="37">
        <f>'HIST - cubic meters per day'!R278*6.2898</f>
        <v>3602.5580218064515</v>
      </c>
      <c r="S278" s="46">
        <f>'HIST - cubic meters per day'!S278*6.2898</f>
        <v>4870970.0775544476</v>
      </c>
      <c r="U278" s="45">
        <f>'HIST - cubic meters per day'!U278*6.2898</f>
        <v>1547230.7425548385</v>
      </c>
      <c r="V278" s="45">
        <f>'HIST - cubic meters per day'!V278*6.2898</f>
        <v>1775473.1788838711</v>
      </c>
      <c r="X278" s="52"/>
    </row>
    <row r="279" spans="1:24" ht="12">
      <c r="A279" s="44">
        <v>44958</v>
      </c>
      <c r="B279" s="37">
        <f>'HIST - cubic meters per day'!B279*6.2898</f>
        <v>89126.016728571412</v>
      </c>
      <c r="C279" s="37">
        <f>'HIST - cubic meters per day'!C279*6.2898</f>
        <v>118511.06378571427</v>
      </c>
      <c r="D279" s="37">
        <f>'HIST - cubic meters per day'!D279*6.2898</f>
        <v>502.51009285714281</v>
      </c>
      <c r="E279" s="37">
        <f>'HIST - cubic meters per day'!E279*6.2898</f>
        <v>24.32804785714286</v>
      </c>
      <c r="F279" s="37">
        <f>'HIST - cubic meters per day'!F279*6.2898</f>
        <v>39117.434305714269</v>
      </c>
      <c r="G279" s="37">
        <f>'HIST - cubic meters per day'!G279*6.2898</f>
        <v>4059.549237857143</v>
      </c>
      <c r="H279" s="37">
        <f>'HIST - cubic meters per day'!H279*6.2898</f>
        <v>161729.7172542857</v>
      </c>
      <c r="I279" s="37">
        <f>'HIST - cubic meters per day'!I279*6.2898</f>
        <v>296632.71867428574</v>
      </c>
      <c r="J279" s="37">
        <f>'HIST - cubic meters per day'!J279*6.2898</f>
        <v>373547.68398749997</v>
      </c>
      <c r="K279" s="37">
        <f>'HIST - cubic meters per day'!K279*6.2898</f>
        <v>149038.74497310267</v>
      </c>
      <c r="L279" s="37">
        <f>'HIST - cubic meters per day'!L279*6.2898</f>
        <v>1291291.3349678572</v>
      </c>
      <c r="M279" s="37">
        <f>'HIST - cubic meters per day'!M279*6.2898</f>
        <v>1958621.9303357142</v>
      </c>
      <c r="N279" s="37">
        <f>'HIST - cubic meters per day'!N279*6.2898</f>
        <v>10968.961928571427</v>
      </c>
      <c r="O279" s="37">
        <f>'HIST - cubic meters per day'!O279*6.2898</f>
        <v>91810.907712857152</v>
      </c>
      <c r="P279" s="37">
        <f>'HIST - cubic meters per day'!P279*6.2898</f>
        <v>359838.48925848212</v>
      </c>
      <c r="Q279" s="37">
        <f>'HIST - cubic meters per day'!Q279*6.2898</f>
        <v>0</v>
      </c>
      <c r="R279" s="37">
        <f>'HIST - cubic meters per day'!R279*6.2898</f>
        <v>3602.557079785714</v>
      </c>
      <c r="S279" s="46">
        <f>'HIST - cubic meters per day'!S279*6.2898</f>
        <v>4948423.9483710136</v>
      </c>
      <c r="U279" s="45">
        <f>'HIST - cubic meters per day'!U279*6.2898</f>
        <v>1659343.3623642854</v>
      </c>
      <c r="V279" s="45">
        <f>'HIST - cubic meters per day'!V279*6.2898</f>
        <v>1779351.5108678569</v>
      </c>
      <c r="X279" s="52"/>
    </row>
    <row r="280" spans="1:24" ht="12">
      <c r="A280" s="44">
        <v>44986</v>
      </c>
      <c r="B280" s="37">
        <f>'HIST - cubic meters per day'!B280*6.2898</f>
        <v>73014.230264516125</v>
      </c>
      <c r="C280" s="37">
        <f>'HIST - cubic meters per day'!C280*6.2898</f>
        <v>118107.42963870967</v>
      </c>
      <c r="D280" s="37">
        <f>'HIST - cubic meters per day'!D280*6.2898</f>
        <v>507.03903870967736</v>
      </c>
      <c r="E280" s="37">
        <f>'HIST - cubic meters per day'!E280*6.2898</f>
        <v>22.805597419354839</v>
      </c>
      <c r="F280" s="37">
        <f>'HIST - cubic meters per day'!F280*6.2898</f>
        <v>38452.976355483865</v>
      </c>
      <c r="G280" s="37">
        <f>'HIST - cubic meters per day'!G280*6.2898</f>
        <v>3900.264400645161</v>
      </c>
      <c r="H280" s="37">
        <f>'HIST - cubic meters per day'!H280*6.2898</f>
        <v>163732.25914064515</v>
      </c>
      <c r="I280" s="37">
        <f>'HIST - cubic meters per day'!I280*6.2898</f>
        <v>296305.76211677422</v>
      </c>
      <c r="J280" s="37">
        <f>'HIST - cubic meters per day'!J280*6.2898</f>
        <v>380874.21041733871</v>
      </c>
      <c r="K280" s="37">
        <f>'HIST - cubic meters per day'!K280*6.2898</f>
        <v>148154.2734375</v>
      </c>
      <c r="L280" s="37">
        <f>'HIST - cubic meters per day'!L280*6.2898</f>
        <v>1289631.5777612901</v>
      </c>
      <c r="M280" s="37">
        <f>'HIST - cubic meters per day'!M280*6.2898</f>
        <v>1966519.1582903226</v>
      </c>
      <c r="N280" s="37">
        <f>'HIST - cubic meters per day'!N280*6.2898</f>
        <v>10822.51393548387</v>
      </c>
      <c r="O280" s="37">
        <f>'HIST - cubic meters per day'!O280*6.2898</f>
        <v>101534.8819916129</v>
      </c>
      <c r="P280" s="37">
        <f>'HIST - cubic meters per day'!P280*6.2898</f>
        <v>363750.62302983872</v>
      </c>
      <c r="Q280" s="37">
        <f>'HIST - cubic meters per day'!Q280*6.2898</f>
        <v>0</v>
      </c>
      <c r="R280" s="37">
        <f>'HIST - cubic meters per day'!R280*6.2898</f>
        <v>3602.5580218064515</v>
      </c>
      <c r="S280" s="46">
        <f>'HIST - cubic meters per day'!S280*6.2898</f>
        <v>4958932.5634380961</v>
      </c>
      <c r="U280" s="45">
        <f>'HIST - cubic meters per day'!U280*6.2898</f>
        <v>1680507.7495161288</v>
      </c>
      <c r="V280" s="45">
        <f>'HIST - cubic meters per day'!V280*6.2898</f>
        <v>1776211.3173483869</v>
      </c>
    </row>
    <row r="281" spans="1:24" ht="12">
      <c r="A281" s="44">
        <v>45017</v>
      </c>
      <c r="B281" s="37">
        <f>'HIST - cubic meters per day'!B281*6.2898</f>
        <v>79805.192059999987</v>
      </c>
      <c r="C281" s="37">
        <f>'HIST - cubic meters per day'!C281*6.2898</f>
        <v>137883.73763999998</v>
      </c>
      <c r="D281" s="37">
        <f>'HIST - cubic meters per day'!D281*6.2898</f>
        <v>506.32889999999998</v>
      </c>
      <c r="E281" s="37">
        <f>'HIST - cubic meters per day'!E281*6.2898</f>
        <v>14.948757999999998</v>
      </c>
      <c r="F281" s="37">
        <f>'HIST - cubic meters per day'!F281*6.2898</f>
        <v>37521.885764000006</v>
      </c>
      <c r="G281" s="37">
        <f>'HIST - cubic meters per day'!G281*6.2898</f>
        <v>4210.2872899999993</v>
      </c>
      <c r="H281" s="37">
        <f>'HIST - cubic meters per day'!H281*6.2898</f>
        <v>158187.31686999998</v>
      </c>
      <c r="I281" s="37">
        <f>'HIST - cubic meters per day'!I281*6.2898</f>
        <v>298715.60092</v>
      </c>
      <c r="J281" s="37">
        <f>'HIST - cubic meters per day'!J281*6.2898</f>
        <v>384200.06305999996</v>
      </c>
      <c r="K281" s="37">
        <f>'HIST - cubic meters per day'!K281*6.2898</f>
        <v>147403.72994875</v>
      </c>
      <c r="L281" s="37">
        <f>'HIST - cubic meters per day'!L281*6.2898</f>
        <v>1122259.13745</v>
      </c>
      <c r="M281" s="37">
        <f>'HIST - cubic meters per day'!M281*6.2898</f>
        <v>1803903.3183599999</v>
      </c>
      <c r="N281" s="37">
        <f>'HIST - cubic meters per day'!N281*6.2898</f>
        <v>11756.474840000001</v>
      </c>
      <c r="O281" s="37">
        <f>'HIST - cubic meters per day'!O281*6.2898</f>
        <v>104688.60529600001</v>
      </c>
      <c r="P281" s="37">
        <f>'HIST - cubic meters per day'!P281*6.2898</f>
        <v>360165.68896</v>
      </c>
      <c r="Q281" s="37">
        <f>'HIST - cubic meters per day'!Q281*6.2898</f>
        <v>0</v>
      </c>
      <c r="R281" s="37">
        <f>'HIST - cubic meters per day'!R281*6.2898</f>
        <v>3602.5584276</v>
      </c>
      <c r="S281" s="46">
        <f>'HIST - cubic meters per day'!S281*6.2898</f>
        <v>4654824.8745443495</v>
      </c>
      <c r="U281" s="45">
        <f>'HIST - cubic meters per day'!U281*6.2898</f>
        <v>1461227.5714299998</v>
      </c>
      <c r="V281" s="45">
        <f>'HIST - cubic meters per day'!V281*6.2898</f>
        <v>1677345.3090899999</v>
      </c>
    </row>
    <row r="282" spans="1:24" ht="12">
      <c r="A282" s="44">
        <v>45047</v>
      </c>
      <c r="B282" s="37">
        <f>'HIST - cubic meters per day'!B282*6.2898</f>
        <v>84595.983929032242</v>
      </c>
      <c r="C282" s="37">
        <f>'HIST - cubic meters per day'!C282*6.2898</f>
        <v>131553.8046580645</v>
      </c>
      <c r="D282" s="37">
        <f>'HIST - cubic meters per day'!D282*6.2898</f>
        <v>485.32908387096768</v>
      </c>
      <c r="E282" s="37">
        <f>'HIST - cubic meters per day'!E282*6.2898</f>
        <v>0</v>
      </c>
      <c r="F282" s="37">
        <f>'HIST - cubic meters per day'!F282*6.2898</f>
        <v>40352.252479354822</v>
      </c>
      <c r="G282" s="37">
        <f>'HIST - cubic meters per day'!G282*6.2898</f>
        <v>3899.2702064516125</v>
      </c>
      <c r="H282" s="37">
        <f>'HIST - cubic meters per day'!H282*6.2898</f>
        <v>151969.78531935482</v>
      </c>
      <c r="I282" s="37">
        <f>'HIST - cubic meters per day'!I282*6.2898</f>
        <v>299094.35509161284</v>
      </c>
      <c r="J282" s="37">
        <f>'HIST - cubic meters per day'!J282*6.2898</f>
        <v>333650.34129314515</v>
      </c>
      <c r="K282" s="37">
        <f>'HIST - cubic meters per day'!K282*6.2898</f>
        <v>143744.7178439516</v>
      </c>
      <c r="L282" s="37">
        <f>'HIST - cubic meters per day'!L282*6.2898</f>
        <v>1076539.4435612902</v>
      </c>
      <c r="M282" s="37">
        <f>'HIST - cubic meters per day'!M282*6.2898</f>
        <v>1804130.5221677418</v>
      </c>
      <c r="N282" s="37">
        <f>'HIST - cubic meters per day'!N282*6.2898</f>
        <v>7948.2782322580642</v>
      </c>
      <c r="O282" s="37">
        <f>'HIST - cubic meters per day'!O282*6.2898</f>
        <v>92058.101200645178</v>
      </c>
      <c r="P282" s="37">
        <f>'HIST - cubic meters per day'!P282*6.2898</f>
        <v>308957.78485221771</v>
      </c>
      <c r="Q282" s="37">
        <f>'HIST - cubic meters per day'!Q282*6.2898</f>
        <v>0</v>
      </c>
      <c r="R282" s="37">
        <f>'HIST - cubic meters per day'!R282*6.2898</f>
        <v>3602.5580218064515</v>
      </c>
      <c r="S282" s="46">
        <f>'HIST - cubic meters per day'!S282*6.2898</f>
        <v>4482582.5279407976</v>
      </c>
      <c r="U282" s="45">
        <f>'HIST - cubic meters per day'!U282*6.2898</f>
        <v>1375356.2764451613</v>
      </c>
      <c r="V282" s="45">
        <f>'HIST - cubic meters per day'!V282*6.2898</f>
        <v>1686066.816783871</v>
      </c>
    </row>
    <row r="283" spans="1:24" ht="12">
      <c r="A283" s="44">
        <v>45078</v>
      </c>
      <c r="B283" s="37">
        <f>'HIST - cubic meters per day'!B283*6.2898</f>
        <v>76763.864099999992</v>
      </c>
      <c r="C283" s="37">
        <f>'HIST - cubic meters per day'!C283*6.2898</f>
        <v>127668.47345999999</v>
      </c>
      <c r="D283" s="37">
        <f>'HIST - cubic meters per day'!D283*6.2898</f>
        <v>489.55609999999996</v>
      </c>
      <c r="E283" s="37">
        <f>'HIST - cubic meters per day'!E283*6.2898</f>
        <v>0</v>
      </c>
      <c r="F283" s="37">
        <f>'HIST - cubic meters per day'!F283*6.2898</f>
        <v>38559.220546000011</v>
      </c>
      <c r="G283" s="37">
        <f>'HIST - cubic meters per day'!G283*6.2898</f>
        <v>4009.2233499999993</v>
      </c>
      <c r="H283" s="37">
        <f>'HIST - cubic meters per day'!H283*6.2898</f>
        <v>148195.25672599996</v>
      </c>
      <c r="I283" s="37">
        <f>'HIST - cubic meters per day'!I283*6.2898</f>
        <v>295615.81975199992</v>
      </c>
      <c r="J283" s="37">
        <f>'HIST - cubic meters per day'!J283*6.2898</f>
        <v>346818.30093625002</v>
      </c>
      <c r="K283" s="37">
        <f>'HIST - cubic meters per day'!K283*6.2898</f>
        <v>139364.21241874999</v>
      </c>
      <c r="L283" s="37">
        <f>'HIST - cubic meters per day'!L283*6.2898</f>
        <v>1146472.3515299999</v>
      </c>
      <c r="M283" s="37">
        <f>'HIST - cubic meters per day'!M283*6.2898</f>
        <v>1916312.5273599997</v>
      </c>
      <c r="N283" s="37">
        <f>'HIST - cubic meters per day'!N283*6.2898</f>
        <v>8843.668459999999</v>
      </c>
      <c r="O283" s="37">
        <f>'HIST - cubic meters per day'!O283*6.2898</f>
        <v>95650.875540000037</v>
      </c>
      <c r="P283" s="37">
        <f>'HIST - cubic meters per day'!P283*6.2898</f>
        <v>345906.85650124995</v>
      </c>
      <c r="Q283" s="37">
        <f>'HIST - cubic meters per day'!Q283*6.2898</f>
        <v>0</v>
      </c>
      <c r="R283" s="37">
        <f>'HIST - cubic meters per day'!R283*6.2898</f>
        <v>3602.5584276</v>
      </c>
      <c r="S283" s="46">
        <f>'HIST - cubic meters per day'!S283*6.2898</f>
        <v>4694272.7652078494</v>
      </c>
      <c r="U283" s="45">
        <f>'HIST - cubic meters per day'!U283*6.2898</f>
        <v>1506092.71483</v>
      </c>
      <c r="V283" s="45">
        <f>'HIST - cubic meters per day'!V283*6.2898</f>
        <v>1750090.0958199997</v>
      </c>
    </row>
    <row r="284" spans="1:24" ht="12">
      <c r="A284" s="44">
        <v>45108</v>
      </c>
      <c r="B284" s="37">
        <f>'HIST - cubic meters per day'!B284*6.2898</f>
        <v>87399.002864516122</v>
      </c>
      <c r="C284" s="37">
        <f>'HIST - cubic meters per day'!C284*6.2898</f>
        <v>125304.17821935483</v>
      </c>
      <c r="D284" s="37">
        <f>'HIST - cubic meters per day'!D284*6.2898</f>
        <v>496.08261290322582</v>
      </c>
      <c r="E284" s="37">
        <f>'HIST - cubic meters per day'!E284*6.2898</f>
        <v>0</v>
      </c>
      <c r="F284" s="37">
        <f>'HIST - cubic meters per day'!F284*6.2898</f>
        <v>37863.27717096774</v>
      </c>
      <c r="G284" s="37">
        <f>'HIST - cubic meters per day'!G284*6.2898</f>
        <v>4144.3492200000001</v>
      </c>
      <c r="H284" s="37">
        <f>'HIST - cubic meters per day'!H284*6.2898</f>
        <v>153040.1875412903</v>
      </c>
      <c r="I284" s="37">
        <f>'HIST - cubic meters per day'!I284*6.2898</f>
        <v>297004.45744838705</v>
      </c>
      <c r="J284" s="37">
        <f>'HIST - cubic meters per day'!J284*6.2898</f>
        <v>372373.19064798387</v>
      </c>
      <c r="K284" s="37">
        <f>'HIST - cubic meters per day'!K284*6.2898</f>
        <v>143024.16799354838</v>
      </c>
      <c r="L284" s="37">
        <f>'HIST - cubic meters per day'!L284*6.2898</f>
        <v>1364902.425948387</v>
      </c>
      <c r="M284" s="37">
        <f>'HIST - cubic meters per day'!M284*6.2898</f>
        <v>1946504.0002064514</v>
      </c>
      <c r="N284" s="37">
        <f>'HIST - cubic meters per day'!N284*6.2898</f>
        <v>8249.9857354838714</v>
      </c>
      <c r="O284" s="37">
        <f>'HIST - cubic meters per day'!O284*6.2898</f>
        <v>97027.530152903229</v>
      </c>
      <c r="P284" s="37">
        <f>'HIST - cubic meters per day'!P284*6.2898</f>
        <v>368010.1745020161</v>
      </c>
      <c r="Q284" s="37">
        <f>'HIST - cubic meters per day'!Q284*6.2898</f>
        <v>0</v>
      </c>
      <c r="R284" s="37">
        <f>'HIST - cubic meters per day'!R284*6.2898</f>
        <v>3602.5580218064515</v>
      </c>
      <c r="S284" s="46">
        <f>'HIST - cubic meters per day'!S284*6.2898</f>
        <v>5008945.5682860008</v>
      </c>
      <c r="U284" s="45">
        <f>'HIST - cubic meters per day'!U284*6.2898</f>
        <v>1754513.7392129032</v>
      </c>
      <c r="V284" s="45">
        <f>'HIST - cubic meters per day'!V284*6.2898</f>
        <v>1777677.2465419353</v>
      </c>
    </row>
    <row r="285" spans="1:24" ht="12">
      <c r="A285" s="44">
        <v>45139</v>
      </c>
      <c r="B285" s="37">
        <f>'HIST - cubic meters per day'!B285*6.2898</f>
        <v>85322.15148387097</v>
      </c>
      <c r="C285" s="37">
        <f>'HIST - cubic meters per day'!C285*6.2898</f>
        <v>121608.21058064516</v>
      </c>
      <c r="D285" s="37">
        <f>'HIST - cubic meters per day'!D285*6.2898</f>
        <v>482.08273548387092</v>
      </c>
      <c r="E285" s="37">
        <f>'HIST - cubic meters per day'!E285*6.2898</f>
        <v>0</v>
      </c>
      <c r="F285" s="37">
        <f>'HIST - cubic meters per day'!F285*6.2898</f>
        <v>36698.588818064498</v>
      </c>
      <c r="G285" s="37">
        <f>'HIST - cubic meters per day'!G285*6.2898</f>
        <v>4051.2398903225808</v>
      </c>
      <c r="H285" s="37">
        <f>'HIST - cubic meters per day'!H285*6.2898</f>
        <v>155921.56521096773</v>
      </c>
      <c r="I285" s="37">
        <f>'HIST - cubic meters per day'!I285*6.2898</f>
        <v>294373.59642580646</v>
      </c>
      <c r="J285" s="37">
        <f>'HIST - cubic meters per day'!J285*6.2898</f>
        <v>382852.29545262095</v>
      </c>
      <c r="K285" s="37">
        <f>'HIST - cubic meters per day'!K285*6.2898</f>
        <v>142197.48410866936</v>
      </c>
      <c r="L285" s="37">
        <f>'HIST - cubic meters per day'!L285*6.2898</f>
        <v>1316104.2300290323</v>
      </c>
      <c r="M285" s="37">
        <f>'HIST - cubic meters per day'!M285*6.2898</f>
        <v>1966401.6810580646</v>
      </c>
      <c r="N285" s="37">
        <f>'HIST - cubic meters per day'!N285*6.2898</f>
        <v>8198.2470580645168</v>
      </c>
      <c r="O285" s="37">
        <f>'HIST - cubic meters per day'!O285*6.2898</f>
        <v>108406.61022967739</v>
      </c>
      <c r="P285" s="37">
        <f>'HIST - cubic meters per day'!P285*6.2898</f>
        <v>379586.95085504034</v>
      </c>
      <c r="Q285" s="37">
        <f>'HIST - cubic meters per day'!Q285*6.2898</f>
        <v>0</v>
      </c>
      <c r="R285" s="37">
        <f>'HIST - cubic meters per day'!R285*6.2898</f>
        <v>3602.5580218064515</v>
      </c>
      <c r="S285" s="46">
        <f>'HIST - cubic meters per day'!S285*6.2898</f>
        <v>5005807.4919581367</v>
      </c>
      <c r="U285" s="45">
        <f>'HIST - cubic meters per day'!U285*6.2898</f>
        <v>1696214.5974967743</v>
      </c>
      <c r="V285" s="45">
        <f>'HIST - cubic meters per day'!V285*6.2898</f>
        <v>1808837.524432258</v>
      </c>
    </row>
    <row r="286" spans="1:24" ht="12">
      <c r="A286" s="44">
        <v>45170</v>
      </c>
      <c r="B286" s="37">
        <f>'HIST - cubic meters per day'!B286*6.2898</f>
        <v>82933.73857999999</v>
      </c>
      <c r="C286" s="37">
        <f>'HIST - cubic meters per day'!C286*6.2898</f>
        <v>30664.032959999997</v>
      </c>
      <c r="D286" s="37">
        <f>'HIST - cubic meters per day'!D286*6.2898</f>
        <v>490.60439999999994</v>
      </c>
      <c r="E286" s="37">
        <f>'HIST - cubic meters per day'!E286*6.2898</f>
        <v>0</v>
      </c>
      <c r="F286" s="37">
        <f>'HIST - cubic meters per day'!F286*6.2898</f>
        <v>36022.250682000013</v>
      </c>
      <c r="G286" s="37">
        <f>'HIST - cubic meters per day'!G286*6.2898</f>
        <v>4122.9010019999996</v>
      </c>
      <c r="H286" s="37">
        <f>'HIST - cubic meters per day'!H286*6.2898</f>
        <v>160163.86555399999</v>
      </c>
      <c r="I286" s="37">
        <f>'HIST - cubic meters per day'!I286*6.2898</f>
        <v>287031.12332399999</v>
      </c>
      <c r="J286" s="37">
        <f>'HIST - cubic meters per day'!J286*6.2898</f>
        <v>377822.93311812496</v>
      </c>
      <c r="K286" s="37">
        <f>'HIST - cubic meters per day'!K286*6.2898</f>
        <v>143804.39189874998</v>
      </c>
      <c r="L286" s="37">
        <f>'HIST - cubic meters per day'!L286*6.2898</f>
        <v>1078987.9341999998</v>
      </c>
      <c r="M286" s="37">
        <f>'HIST - cubic meters per day'!M286*6.2898</f>
        <v>2202971.4203199996</v>
      </c>
      <c r="N286" s="37">
        <f>'HIST - cubic meters per day'!N286*6.2898</f>
        <v>6829.4648399999996</v>
      </c>
      <c r="O286" s="37">
        <f>'HIST - cubic meters per day'!O286*6.2898</f>
        <v>104213.09641599999</v>
      </c>
      <c r="P286" s="37">
        <f>'HIST - cubic meters per day'!P286*6.2898</f>
        <v>360313.74823124998</v>
      </c>
      <c r="Q286" s="37">
        <f>'HIST - cubic meters per day'!Q286*6.2898</f>
        <v>0</v>
      </c>
      <c r="R286" s="37">
        <f>'HIST - cubic meters per day'!R286*6.2898</f>
        <v>3602.5584276</v>
      </c>
      <c r="S286" s="46">
        <f>'HIST - cubic meters per day'!S286*6.2898</f>
        <v>4879974.0639537256</v>
      </c>
      <c r="U286" s="45">
        <f>'HIST - cubic meters per day'!U286*6.2898</f>
        <v>1664034.1005199999</v>
      </c>
      <c r="V286" s="45">
        <f>'HIST - cubic meters per day'!V286*6.2898</f>
        <v>1773158.77596</v>
      </c>
    </row>
    <row r="287" spans="1:24" ht="12">
      <c r="A287" s="44">
        <v>45200</v>
      </c>
      <c r="B287" s="37">
        <f>'HIST - cubic meters per day'!B287*6.2898</f>
        <v>77640.885406451605</v>
      </c>
      <c r="C287" s="37">
        <f>'HIST - cubic meters per day'!C287*6.2898</f>
        <v>113416.86201290322</v>
      </c>
      <c r="D287" s="37">
        <f>'HIST - cubic meters per day'!D287*6.2898</f>
        <v>496.89419999999996</v>
      </c>
      <c r="E287" s="37">
        <f>'HIST - cubic meters per day'!E287*6.2898</f>
        <v>0</v>
      </c>
      <c r="F287" s="37">
        <f>'HIST - cubic meters per day'!F287*6.2898</f>
        <v>38507.393270322544</v>
      </c>
      <c r="G287" s="37">
        <f>'HIST - cubic meters per day'!G287*6.2898</f>
        <v>3960.5856116129034</v>
      </c>
      <c r="H287" s="37">
        <f>'HIST - cubic meters per day'!H287*6.2898</f>
        <v>160281.20819806453</v>
      </c>
      <c r="I287" s="37">
        <f>'HIST - cubic meters per day'!I287*6.2898</f>
        <v>292997.95629677415</v>
      </c>
      <c r="J287" s="37">
        <f>'HIST - cubic meters per day'!J287*6.2898</f>
        <v>380915.86766129034</v>
      </c>
      <c r="K287" s="37">
        <f>'HIST - cubic meters per day'!K287*6.2898</f>
        <v>146746.61683155241</v>
      </c>
      <c r="L287" s="37">
        <f>'HIST - cubic meters per day'!L287*6.2898</f>
        <v>1059855.9519580645</v>
      </c>
      <c r="M287" s="37">
        <f>'HIST - cubic meters per day'!M287*6.2898</f>
        <v>2158161.2484193547</v>
      </c>
      <c r="N287" s="37">
        <f>'HIST - cubic meters per day'!N287*6.2898</f>
        <v>8139.6098903225793</v>
      </c>
      <c r="O287" s="37">
        <f>'HIST - cubic meters per day'!O287*6.2898</f>
        <v>112995.40483354837</v>
      </c>
      <c r="P287" s="37">
        <f>'HIST - cubic meters per day'!P287*6.2898</f>
        <v>398418.40915826609</v>
      </c>
      <c r="Q287" s="37">
        <f>'HIST - cubic meters per day'!Q287*6.2898</f>
        <v>0</v>
      </c>
      <c r="R287" s="37">
        <f>'HIST - cubic meters per day'!R287*6.2898</f>
        <v>3602.5580218064515</v>
      </c>
      <c r="S287" s="46">
        <f>'HIST - cubic meters per day'!S287*6.2898</f>
        <v>4956137.4517703345</v>
      </c>
      <c r="U287" s="45">
        <f>'HIST - cubic meters per day'!U287*6.2898</f>
        <v>1570544.5963935482</v>
      </c>
      <c r="V287" s="45">
        <f>'HIST - cubic meters per day'!V287*6.2898</f>
        <v>1797608.202464516</v>
      </c>
      <c r="W287" s="52"/>
    </row>
    <row r="288" spans="1:24" ht="12">
      <c r="A288" s="44">
        <v>45231</v>
      </c>
      <c r="B288" s="37">
        <f>'HIST - cubic meters per day'!B288*6.2898</f>
        <v>74089.650800000003</v>
      </c>
      <c r="C288" s="37">
        <f>'HIST - cubic meters per day'!C288*6.2898</f>
        <v>126478.4433</v>
      </c>
      <c r="D288" s="37">
        <f>'HIST - cubic meters per day'!D288*6.2898</f>
        <v>501.29705999999999</v>
      </c>
      <c r="E288" s="37">
        <f>'HIST - cubic meters per day'!E288*6.2898</f>
        <v>0</v>
      </c>
      <c r="F288" s="37">
        <f>'HIST - cubic meters per day'!F288*6.2898</f>
        <v>39351.127331999996</v>
      </c>
      <c r="G288" s="37">
        <f>'HIST - cubic meters per day'!G288*6.2898</f>
        <v>3936.555194</v>
      </c>
      <c r="H288" s="37">
        <f>'HIST - cubic meters per day'!H288*6.2898</f>
        <v>157894.98793199999</v>
      </c>
      <c r="I288" s="37">
        <f>'HIST - cubic meters per day'!I288*6.2898</f>
        <v>299850.28083999996</v>
      </c>
      <c r="J288" s="37">
        <f>'HIST - cubic meters per day'!J288*6.2898</f>
        <v>387770.45492624998</v>
      </c>
      <c r="K288" s="37">
        <f>'HIST - cubic meters per day'!K288*6.2898</f>
        <v>147686.22059124999</v>
      </c>
      <c r="L288" s="37">
        <f>'HIST - cubic meters per day'!L288*6.2898</f>
        <v>1360972.2477999998</v>
      </c>
      <c r="M288" s="37">
        <f>'HIST - cubic meters per day'!M288*6.2898</f>
        <v>2187548.4113999996</v>
      </c>
      <c r="N288" s="37">
        <f>'HIST - cubic meters per day'!N288*6.2898</f>
        <v>8543.8546599999991</v>
      </c>
      <c r="O288" s="37">
        <f>'HIST - cubic meters per day'!O288*6.2898</f>
        <v>120314.33447000002</v>
      </c>
      <c r="P288" s="37">
        <f>'HIST - cubic meters per day'!P288*6.2898</f>
        <v>402608.89900687494</v>
      </c>
      <c r="Q288" s="37">
        <f>'HIST - cubic meters per day'!Q288*6.2898</f>
        <v>0</v>
      </c>
      <c r="R288" s="37">
        <f>'HIST - cubic meters per day'!R288*6.2898</f>
        <v>3602.5584276</v>
      </c>
      <c r="S288" s="46">
        <f>'HIST - cubic meters per day'!S288*6.2898</f>
        <v>5321149.3237399738</v>
      </c>
      <c r="U288" s="45">
        <f>'HIST - cubic meters per day'!U288*6.2898</f>
        <v>1944350.1494999998</v>
      </c>
      <c r="V288" s="45">
        <f>'HIST - cubic meters per day'!V288*6.2898</f>
        <v>1833142.0826399999</v>
      </c>
    </row>
    <row r="289" spans="1:24" ht="12">
      <c r="A289" s="44">
        <v>45261</v>
      </c>
      <c r="B289" s="37">
        <f>'HIST - cubic meters per day'!B289*6.2898</f>
        <v>85590.786812903214</v>
      </c>
      <c r="C289" s="37">
        <f>'HIST - cubic meters per day'!C289*6.2898</f>
        <v>119308.57854193548</v>
      </c>
      <c r="D289" s="37">
        <f>'HIST - cubic meters per day'!D289*6.2898</f>
        <v>503.18399999999997</v>
      </c>
      <c r="E289" s="37">
        <f>'HIST - cubic meters per day'!E289*6.2898</f>
        <v>0</v>
      </c>
      <c r="F289" s="37">
        <f>'HIST - cubic meters per day'!F289*6.2898</f>
        <v>39157.53540387097</v>
      </c>
      <c r="G289" s="37">
        <f>'HIST - cubic meters per day'!G289*6.2898</f>
        <v>3865.7922387096773</v>
      </c>
      <c r="H289" s="37">
        <f>'HIST - cubic meters per day'!H289*6.2898</f>
        <v>157012.88609032257</v>
      </c>
      <c r="I289" s="37">
        <f>'HIST - cubic meters per day'!I289*6.2898</f>
        <v>305648.26582258061</v>
      </c>
      <c r="J289" s="37">
        <f>'HIST - cubic meters per day'!J289*6.2898</f>
        <v>394255.71553366934</v>
      </c>
      <c r="K289" s="37">
        <f>'HIST - cubic meters per day'!K289*6.2898</f>
        <v>148056.27112530242</v>
      </c>
      <c r="L289" s="37">
        <f>'HIST - cubic meters per day'!L289*6.2898</f>
        <v>1403748.7379903225</v>
      </c>
      <c r="M289" s="37">
        <f>'HIST - cubic meters per day'!M289*6.2898</f>
        <v>2168008.0317677418</v>
      </c>
      <c r="N289" s="37">
        <f>'HIST - cubic meters per day'!N289*6.2898</f>
        <v>9714.9004451612891</v>
      </c>
      <c r="O289" s="37">
        <f>'HIST - cubic meters per day'!O289*6.2898</f>
        <v>122612.71193032258</v>
      </c>
      <c r="P289" s="37">
        <f>'HIST - cubic meters per day'!P289*6.2898</f>
        <v>416837.91726411285</v>
      </c>
      <c r="Q289" s="37">
        <f>'HIST - cubic meters per day'!Q289*6.2898</f>
        <v>0</v>
      </c>
      <c r="R289" s="37">
        <f>'HIST - cubic meters per day'!R289*6.2898</f>
        <v>3602.5580218064515</v>
      </c>
      <c r="S289" s="46">
        <f>'HIST - cubic meters per day'!S289*6.2898</f>
        <v>5377923.8729887614</v>
      </c>
      <c r="U289" s="45">
        <f>'HIST - cubic meters per day'!U289*6.2898</f>
        <v>1910819.327148387</v>
      </c>
      <c r="V289" s="45">
        <f>'HIST - cubic meters per day'!V289*6.2898</f>
        <v>1879057.2574258065</v>
      </c>
    </row>
    <row r="290" spans="1:24" ht="12">
      <c r="A290" s="44">
        <v>45292</v>
      </c>
      <c r="B290" s="37">
        <f>'HIST - cubic meters per day'!B290*6.2898</f>
        <v>68932.961651612903</v>
      </c>
      <c r="C290" s="37">
        <f>'HIST - cubic meters per day'!C290*6.2898</f>
        <v>121153.51890967741</v>
      </c>
      <c r="D290" s="37">
        <f>'HIST - cubic meters per day'!D290*6.2898</f>
        <v>479.85087096774197</v>
      </c>
      <c r="E290" s="37">
        <f>'HIST - cubic meters per day'!E290*6.2898</f>
        <v>28.141782580645156</v>
      </c>
      <c r="F290" s="37">
        <f>'HIST - cubic meters per day'!F290*6.2898</f>
        <v>37381.133566451594</v>
      </c>
      <c r="G290" s="37">
        <f>'HIST - cubic meters per day'!G290*6.2898</f>
        <v>3829.2099503225809</v>
      </c>
      <c r="H290" s="37">
        <f>'HIST - cubic meters per day'!H290*6.2898</f>
        <v>146929.58597225804</v>
      </c>
      <c r="I290" s="37">
        <f>'HIST - cubic meters per day'!I290*6.2898</f>
        <v>298144.02718064515</v>
      </c>
      <c r="J290" s="37">
        <f>'HIST - cubic meters per day'!J290*6.2898</f>
        <v>359635.74329818547</v>
      </c>
      <c r="K290" s="37">
        <f>'HIST - cubic meters per day'!K290*6.2898</f>
        <v>147740.0152893145</v>
      </c>
      <c r="L290" s="37">
        <f>'HIST - cubic meters per day'!L290*6.2898</f>
        <v>1275678.9752903224</v>
      </c>
      <c r="M290" s="37">
        <f>'HIST - cubic meters per day'!M290*6.2898</f>
        <v>1955160.7939741933</v>
      </c>
      <c r="N290" s="37">
        <f>'HIST - cubic meters per day'!N290*6.2898</f>
        <v>9472.4387999999999</v>
      </c>
      <c r="O290" s="37">
        <f>'HIST - cubic meters per day'!O290*6.2898</f>
        <v>122711.07628645163</v>
      </c>
      <c r="P290" s="37">
        <f>'HIST - cubic meters per day'!P290*6.2898</f>
        <v>375728.09514979838</v>
      </c>
      <c r="Q290" s="37">
        <f>'HIST - cubic meters per day'!Q290*6.2898</f>
        <v>0</v>
      </c>
      <c r="R290" s="37">
        <f>'HIST - cubic meters per day'!R290*6.2898</f>
        <v>3570.703228258064</v>
      </c>
      <c r="S290" s="46">
        <f>'HIST - cubic meters per day'!S290*6.2898</f>
        <v>4926576.2712010397</v>
      </c>
      <c r="U290" s="45">
        <f>'HIST - cubic meters per day'!U290*6.2898</f>
        <v>1631726.5969258065</v>
      </c>
      <c r="V290" s="45">
        <f>'HIST - cubic meters per day'!V290*6.2898</f>
        <v>1822338.478683871</v>
      </c>
      <c r="X290" s="52"/>
    </row>
    <row r="291" spans="1:24" ht="12">
      <c r="A291" s="44">
        <v>45323</v>
      </c>
      <c r="B291" s="37">
        <f>'HIST - cubic meters per day'!B291*6.2898</f>
        <v>99227.667910344811</v>
      </c>
      <c r="C291" s="37">
        <f>'HIST - cubic meters per day'!C291*6.2898</f>
        <v>112929.88876551723</v>
      </c>
      <c r="D291" s="37">
        <f>'HIST - cubic meters per day'!D291*6.2898</f>
        <v>505.56978620689654</v>
      </c>
      <c r="E291" s="37">
        <f>'HIST - cubic meters per day'!E291*6.2898</f>
        <v>25.224266896551722</v>
      </c>
      <c r="F291" s="37">
        <f>'HIST - cubic meters per day'!F291*6.2898</f>
        <v>38125.405810344841</v>
      </c>
      <c r="G291" s="37">
        <f>'HIST - cubic meters per day'!G291*6.2898</f>
        <v>3617.1772241379308</v>
      </c>
      <c r="H291" s="37">
        <f>'HIST - cubic meters per day'!H291*6.2898</f>
        <v>153837.46831655173</v>
      </c>
      <c r="I291" s="37">
        <f>'HIST - cubic meters per day'!I291*6.2898</f>
        <v>303173.69548551727</v>
      </c>
      <c r="J291" s="37">
        <f>'HIST - cubic meters per day'!J291*6.2898</f>
        <v>378190.42394612066</v>
      </c>
      <c r="K291" s="37">
        <f>'HIST - cubic meters per day'!K291*6.2898</f>
        <v>156234.96182036636</v>
      </c>
      <c r="L291" s="37">
        <f>'HIST - cubic meters per day'!L291*6.2898</f>
        <v>1295101.8112241379</v>
      </c>
      <c r="M291" s="37">
        <f>'HIST - cubic meters per day'!M291*6.2898</f>
        <v>2049211.4177586206</v>
      </c>
      <c r="N291" s="37">
        <f>'HIST - cubic meters per day'!N291*6.2898</f>
        <v>10014.012268965516</v>
      </c>
      <c r="O291" s="37">
        <f>'HIST - cubic meters per day'!O291*6.2898</f>
        <v>123007.79672689656</v>
      </c>
      <c r="P291" s="37">
        <f>'HIST - cubic meters per day'!P291*6.2898</f>
        <v>379931.05831810343</v>
      </c>
      <c r="Q291" s="37">
        <f>'HIST - cubic meters per day'!Q291*6.2898</f>
        <v>0</v>
      </c>
      <c r="R291" s="37">
        <f>'HIST - cubic meters per day'!R291*6.2898</f>
        <v>3570.7021088275865</v>
      </c>
      <c r="S291" s="46">
        <f>'HIST - cubic meters per day'!S291*6.2898</f>
        <v>5106704.2817375557</v>
      </c>
      <c r="U291" s="45">
        <f>'HIST - cubic meters per day'!U291*6.2898</f>
        <v>1692659.2478172414</v>
      </c>
      <c r="V291" s="45">
        <f>'HIST - cubic meters per day'!V291*6.2898</f>
        <v>1854654.8903793101</v>
      </c>
      <c r="X291" s="45"/>
    </row>
    <row r="292" spans="1:24" ht="12">
      <c r="A292" s="44">
        <v>45352</v>
      </c>
      <c r="B292" s="37">
        <f>'HIST - cubic meters per day'!B292*6.2898</f>
        <v>78186.271935483863</v>
      </c>
      <c r="C292" s="37">
        <f>'HIST - cubic meters per day'!C292*6.2898</f>
        <v>112158.69911612904</v>
      </c>
      <c r="D292" s="37">
        <f>'HIST - cubic meters per day'!D292*6.2898</f>
        <v>520.63312258064514</v>
      </c>
      <c r="E292" s="37">
        <f>'HIST - cubic meters per day'!E292*6.2898</f>
        <v>22.257776129032255</v>
      </c>
      <c r="F292" s="37">
        <f>'HIST - cubic meters per day'!F292*6.2898</f>
        <v>39219.33776129035</v>
      </c>
      <c r="G292" s="37">
        <f>'HIST - cubic meters per day'!G292*6.2898</f>
        <v>4059.903582580645</v>
      </c>
      <c r="H292" s="37">
        <f>'HIST - cubic meters per day'!H292*6.2898</f>
        <v>157209.26987806452</v>
      </c>
      <c r="I292" s="37">
        <f>'HIST - cubic meters per day'!I292*6.2898</f>
        <v>302651.21670193545</v>
      </c>
      <c r="J292" s="37">
        <f>'HIST - cubic meters per day'!J292*6.2898</f>
        <v>389704.81697479833</v>
      </c>
      <c r="K292" s="37">
        <f>'HIST - cubic meters per day'!K292*6.2898</f>
        <v>157290.02406229838</v>
      </c>
      <c r="L292" s="37">
        <f>'HIST - cubic meters per day'!L292*6.2898</f>
        <v>1294672.7510129032</v>
      </c>
      <c r="M292" s="37">
        <f>'HIST - cubic meters per day'!M292*6.2898</f>
        <v>2122813.9926967742</v>
      </c>
      <c r="N292" s="37">
        <f>'HIST - cubic meters per day'!N292*6.2898</f>
        <v>9382.1497354838702</v>
      </c>
      <c r="O292" s="37">
        <f>'HIST - cubic meters per day'!O292*6.2898</f>
        <v>124809.45501483872</v>
      </c>
      <c r="P292" s="37">
        <f>'HIST - cubic meters per day'!P292*6.2898</f>
        <v>378862.67911693547</v>
      </c>
      <c r="Q292" s="37">
        <f>'HIST - cubic meters per day'!Q292*6.2898</f>
        <v>0</v>
      </c>
      <c r="R292" s="37">
        <f>'HIST - cubic meters per day'!R292*6.2898</f>
        <v>3570.703228258064</v>
      </c>
      <c r="S292" s="46">
        <f>'HIST - cubic meters per day'!S292*6.2898</f>
        <v>5175134.1617164835</v>
      </c>
      <c r="U292" s="45">
        <f>'HIST - cubic meters per day'!U292*6.2898</f>
        <v>1771537.1843612902</v>
      </c>
      <c r="V292" s="45">
        <f>'HIST - cubic meters per day'!V292*6.2898</f>
        <v>1856216.9646580645</v>
      </c>
    </row>
    <row r="293" spans="1:24" ht="12">
      <c r="A293" s="44">
        <v>45383</v>
      </c>
      <c r="B293" s="37">
        <f>'HIST - cubic meters per day'!B293*6.2898</f>
        <v>115664.59981999999</v>
      </c>
      <c r="C293" s="37">
        <f>'HIST - cubic meters per day'!C293*6.2898</f>
        <v>104226.59852</v>
      </c>
      <c r="D293" s="37">
        <f>'HIST - cubic meters per day'!D293*6.2898</f>
        <v>515.13462000000004</v>
      </c>
      <c r="E293" s="37">
        <f>'HIST - cubic meters per day'!E293*6.2898</f>
        <v>28.891148000000001</v>
      </c>
      <c r="F293" s="37">
        <f>'HIST - cubic meters per day'!F293*6.2898</f>
        <v>38393.924601999985</v>
      </c>
      <c r="G293" s="37">
        <f>'HIST - cubic meters per day'!G293*6.2898</f>
        <v>3992.4715159999996</v>
      </c>
      <c r="H293" s="37">
        <f>'HIST - cubic meters per day'!H293*6.2898</f>
        <v>157113.81573799998</v>
      </c>
      <c r="I293" s="37">
        <f>'HIST - cubic meters per day'!I293*6.2898</f>
        <v>304244.35608599993</v>
      </c>
      <c r="J293" s="37">
        <f>'HIST - cubic meters per day'!J293*6.2898</f>
        <v>391771.42291374999</v>
      </c>
      <c r="K293" s="37">
        <f>'HIST - cubic meters per day'!K293*6.2898</f>
        <v>152309.72808562499</v>
      </c>
      <c r="L293" s="37">
        <f>'HIST - cubic meters per day'!L293*6.2898</f>
        <v>1228847.3462100001</v>
      </c>
      <c r="M293" s="37">
        <f>'HIST - cubic meters per day'!M293*6.2898</f>
        <v>2078564.83714</v>
      </c>
      <c r="N293" s="37">
        <f>'HIST - cubic meters per day'!N293*6.2898</f>
        <v>11751.233339999999</v>
      </c>
      <c r="O293" s="37">
        <f>'HIST - cubic meters per day'!O293*6.2898</f>
        <v>126055.160726</v>
      </c>
      <c r="P293" s="37">
        <f>'HIST - cubic meters per day'!P293*6.2898</f>
        <v>385406.918435</v>
      </c>
      <c r="Q293" s="37">
        <f>'HIST - cubic meters per day'!Q293*6.2898</f>
        <v>0</v>
      </c>
      <c r="R293" s="37">
        <f>'HIST - cubic meters per day'!R293*6.2898</f>
        <v>3570.7026871999997</v>
      </c>
      <c r="S293" s="46">
        <f>'HIST - cubic meters per day'!S293*6.2898</f>
        <v>5102457.141587575</v>
      </c>
      <c r="U293" s="45">
        <f>'HIST - cubic meters per day'!U293*6.2898</f>
        <v>1665389.9717399997</v>
      </c>
      <c r="V293" s="45">
        <f>'HIST - cubic meters per day'!V293*6.2898</f>
        <v>1835876.6780199998</v>
      </c>
    </row>
    <row r="294" spans="1:24" ht="12">
      <c r="A294" s="44">
        <v>45413</v>
      </c>
      <c r="B294" s="37">
        <f>'HIST - cubic meters per day'!B294*6.2898</f>
        <v>95453.801903225802</v>
      </c>
      <c r="C294" s="37">
        <f>'HIST - cubic meters per day'!C294*6.2898</f>
        <v>107257.32174193549</v>
      </c>
      <c r="D294" s="37">
        <f>'HIST - cubic meters per day'!D294*6.2898</f>
        <v>506.22745161290322</v>
      </c>
      <c r="E294" s="37">
        <f>'HIST - cubic meters per day'!E294*6.2898</f>
        <v>20.330256774193547</v>
      </c>
      <c r="F294" s="37">
        <f>'HIST - cubic meters per day'!F294*6.2898</f>
        <v>36835.361533548363</v>
      </c>
      <c r="G294" s="37">
        <f>'HIST - cubic meters per day'!G294*6.2898</f>
        <v>4121.5436225806452</v>
      </c>
      <c r="H294" s="37">
        <f>'HIST - cubic meters per day'!H294*6.2898</f>
        <v>150598.38573290323</v>
      </c>
      <c r="I294" s="37">
        <f>'HIST - cubic meters per day'!I294*6.2898</f>
        <v>303343.31788838707</v>
      </c>
      <c r="J294" s="37">
        <f>'HIST - cubic meters per day'!J294*6.2898</f>
        <v>381678.3156955645</v>
      </c>
      <c r="K294" s="37">
        <f>'HIST - cubic meters per day'!K294*6.2898</f>
        <v>156598.64696370967</v>
      </c>
      <c r="L294" s="37">
        <f>'HIST - cubic meters per day'!L294*6.2898</f>
        <v>1022798.9865677418</v>
      </c>
      <c r="M294" s="37">
        <f>'HIST - cubic meters per day'!M294*6.2898</f>
        <v>2044837.110232258</v>
      </c>
      <c r="N294" s="37">
        <f>'HIST - cubic meters per day'!N294*6.2898</f>
        <v>9882.4931806451605</v>
      </c>
      <c r="O294" s="37">
        <f>'HIST - cubic meters per day'!O294*6.2898</f>
        <v>121626.75534580645</v>
      </c>
      <c r="P294" s="37">
        <f>'HIST - cubic meters per day'!P294*6.2898</f>
        <v>364512.79842157254</v>
      </c>
      <c r="Q294" s="37">
        <f>'HIST - cubic meters per day'!Q294*6.2898</f>
        <v>0</v>
      </c>
      <c r="R294" s="37">
        <f>'HIST - cubic meters per day'!R294*6.2898</f>
        <v>3570.703228258064</v>
      </c>
      <c r="S294" s="46">
        <f>'HIST - cubic meters per day'!S294*6.2898</f>
        <v>4803642.0997665245</v>
      </c>
      <c r="U294" s="45">
        <f>'HIST - cubic meters per day'!U294*6.2898</f>
        <v>1391679.3219290322</v>
      </c>
      <c r="V294" s="45">
        <f>'HIST - cubic meters per day'!V294*6.2898</f>
        <v>1831970.8001419352</v>
      </c>
    </row>
    <row r="295" spans="1:24" ht="12">
      <c r="A295" s="44">
        <v>45444</v>
      </c>
      <c r="B295" s="37">
        <f>'HIST - cubic meters per day'!B295*6.2898</f>
        <v>81635.943180000002</v>
      </c>
      <c r="C295" s="37">
        <f>'HIST - cubic meters per day'!C295*6.2898</f>
        <v>106976.49907999999</v>
      </c>
      <c r="D295" s="37">
        <f>'HIST - cubic meters per day'!D295*6.2898</f>
        <v>498.99079999999992</v>
      </c>
      <c r="E295" s="37">
        <f>'HIST - cubic meters per day'!E295*6.2898</f>
        <v>13.732729999999998</v>
      </c>
      <c r="F295" s="37">
        <f>'HIST - cubic meters per day'!F295*6.2898</f>
        <v>36477.527371999975</v>
      </c>
      <c r="G295" s="37">
        <f>'HIST - cubic meters per day'!G295*6.2898</f>
        <v>3930.6427820000004</v>
      </c>
      <c r="H295" s="37">
        <f>'HIST - cubic meters per day'!H295*6.2898</f>
        <v>144938.27249</v>
      </c>
      <c r="I295" s="37">
        <f>'HIST - cubic meters per day'!I295*6.2898</f>
        <v>295715.78563999996</v>
      </c>
      <c r="J295" s="37">
        <f>'HIST - cubic meters per day'!J295*6.2898</f>
        <v>367511.15981937497</v>
      </c>
      <c r="K295" s="37">
        <f>'HIST - cubic meters per day'!K295*6.2898</f>
        <v>160950.40307843749</v>
      </c>
      <c r="L295" s="37">
        <f>'HIST - cubic meters per day'!L295*6.2898</f>
        <v>1188164.7101499999</v>
      </c>
      <c r="M295" s="37">
        <f>'HIST - cubic meters per day'!M295*6.2898</f>
        <v>2091282.1837599997</v>
      </c>
      <c r="N295" s="37">
        <f>'HIST - cubic meters per day'!N295*6.2898</f>
        <v>10232.246639999999</v>
      </c>
      <c r="O295" s="37">
        <f>'HIST - cubic meters per day'!O295*6.2898</f>
        <v>125443.16318600001</v>
      </c>
      <c r="P295" s="37">
        <f>'HIST - cubic meters per day'!P295*6.2898</f>
        <v>380793.21909749997</v>
      </c>
      <c r="Q295" s="37">
        <f>'HIST - cubic meters per day'!Q295*6.2898</f>
        <v>0</v>
      </c>
      <c r="R295" s="37">
        <f>'HIST - cubic meters per day'!R295*6.2898</f>
        <v>3570.7026871999997</v>
      </c>
      <c r="S295" s="46">
        <f>'HIST - cubic meters per day'!S295*6.2898</f>
        <v>4998135.1824925123</v>
      </c>
      <c r="U295" s="45">
        <f>'HIST - cubic meters per day'!U295*6.2898</f>
        <v>1601706.79504</v>
      </c>
      <c r="V295" s="45">
        <f>'HIST - cubic meters per day'!V295*6.2898</f>
        <v>1880263.1676399999</v>
      </c>
    </row>
    <row r="296" spans="1:24" ht="12">
      <c r="A296" s="44">
        <v>45474</v>
      </c>
      <c r="B296" s="37">
        <f>'HIST - cubic meters per day'!B296*6.2898</f>
        <v>102328.14750967741</v>
      </c>
      <c r="C296" s="37">
        <f>'HIST - cubic meters per day'!C296*6.2898</f>
        <v>112446.20384516128</v>
      </c>
      <c r="D296" s="37">
        <f>'HIST - cubic meters per day'!D296*6.2898</f>
        <v>494.25654193548382</v>
      </c>
      <c r="E296" s="37">
        <f>'HIST - cubic meters per day'!E296*6.2898</f>
        <v>20.3505464516129</v>
      </c>
      <c r="F296" s="37">
        <f>'HIST - cubic meters per day'!F296*6.2898</f>
        <v>36902.723262580665</v>
      </c>
      <c r="G296" s="37">
        <f>'HIST - cubic meters per day'!G296*6.2898</f>
        <v>3499.3403748387095</v>
      </c>
      <c r="H296" s="37">
        <f>'HIST - cubic meters per day'!H296*6.2898</f>
        <v>143528.56937419352</v>
      </c>
      <c r="I296" s="37">
        <f>'HIST - cubic meters per day'!I296*6.2898</f>
        <v>293618.35376322578</v>
      </c>
      <c r="J296" s="37">
        <f>'HIST - cubic meters per day'!J296*6.2898</f>
        <v>366798.13891874999</v>
      </c>
      <c r="K296" s="37">
        <f>'HIST - cubic meters per day'!K296*6.2898</f>
        <v>157558.06972258064</v>
      </c>
      <c r="L296" s="37">
        <f>'HIST - cubic meters per day'!L296*6.2898</f>
        <v>1326506.4432967741</v>
      </c>
      <c r="M296" s="37">
        <f>'HIST - cubic meters per day'!M296*6.2898</f>
        <v>2071021.3447354836</v>
      </c>
      <c r="N296" s="37">
        <f>'HIST - cubic meters per day'!N296*6.2898</f>
        <v>9246.0059999999994</v>
      </c>
      <c r="O296" s="37">
        <f>'HIST - cubic meters per day'!O296*6.2898</f>
        <v>118591.68336967744</v>
      </c>
      <c r="P296" s="37">
        <f>'HIST - cubic meters per day'!P296*6.2898</f>
        <v>382480.27153608872</v>
      </c>
      <c r="Q296" s="37">
        <f>'HIST - cubic meters per day'!Q296*6.2898</f>
        <v>0</v>
      </c>
      <c r="R296" s="37">
        <f>'HIST - cubic meters per day'!R296*6.2898</f>
        <v>3570.703228258064</v>
      </c>
      <c r="S296" s="46">
        <f>'HIST - cubic meters per day'!S296*6.2898</f>
        <v>5128610.6060256772</v>
      </c>
      <c r="U296" s="45">
        <f>'HIST - cubic meters per day'!U296*6.2898</f>
        <v>1769904.8798129032</v>
      </c>
      <c r="V296" s="45">
        <f>'HIST - cubic meters per day'!V296*6.2898</f>
        <v>1827573.8241483869</v>
      </c>
    </row>
    <row r="297" spans="1:24" ht="12">
      <c r="A297" s="44">
        <v>45505</v>
      </c>
      <c r="B297" s="37">
        <f>'HIST - cubic meters per day'!B297*6.2898</f>
        <v>111669.92078709677</v>
      </c>
      <c r="C297" s="37">
        <f>'HIST - cubic meters per day'!C297*6.2898</f>
        <v>116472.69032903225</v>
      </c>
      <c r="D297" s="37">
        <f>'HIST - cubic meters per day'!D297*6.2898</f>
        <v>499.53185806451609</v>
      </c>
      <c r="E297" s="37">
        <f>'HIST - cubic meters per day'!E297*6.2898</f>
        <v>13.492635483870966</v>
      </c>
      <c r="F297" s="37">
        <f>'HIST - cubic meters per day'!F297*6.2898</f>
        <v>36868.981529032259</v>
      </c>
      <c r="G297" s="37">
        <f>'HIST - cubic meters per day'!G297*6.2898</f>
        <v>3912.2353103225805</v>
      </c>
      <c r="H297" s="37">
        <f>'HIST - cubic meters per day'!H297*6.2898</f>
        <v>148865.89075741934</v>
      </c>
      <c r="I297" s="37">
        <f>'HIST - cubic meters per day'!I297*6.2898</f>
        <v>297348.55008774198</v>
      </c>
      <c r="J297" s="37">
        <f>'HIST - cubic meters per day'!J297*6.2898</f>
        <v>374710.46637883061</v>
      </c>
      <c r="K297" s="37">
        <f>'HIST - cubic meters per day'!K297*6.2898</f>
        <v>158975.23711481853</v>
      </c>
      <c r="L297" s="37">
        <f>'HIST - cubic meters per day'!L297*6.2898</f>
        <v>1376053.226864516</v>
      </c>
      <c r="M297" s="37">
        <f>'HIST - cubic meters per day'!M297*6.2898</f>
        <v>2038981.7122258064</v>
      </c>
      <c r="N297" s="37">
        <f>'HIST - cubic meters per day'!N297*6.2898</f>
        <v>12512.035374193547</v>
      </c>
      <c r="O297" s="37">
        <f>'HIST - cubic meters per day'!O297*6.2898</f>
        <v>129224.40766258069</v>
      </c>
      <c r="P297" s="37">
        <f>'HIST - cubic meters per day'!P297*6.2898</f>
        <v>409422.19233991933</v>
      </c>
      <c r="Q297" s="37">
        <f>'HIST - cubic meters per day'!Q297*6.2898</f>
        <v>0</v>
      </c>
      <c r="R297" s="37">
        <f>'HIST - cubic meters per day'!R297*6.2898</f>
        <v>3570.703228258064</v>
      </c>
      <c r="S297" s="46">
        <f>'HIST - cubic meters per day'!S297*6.2898</f>
        <v>5219101.2744831163</v>
      </c>
      <c r="U297" s="45">
        <f>'HIST - cubic meters per day'!U297*6.2898</f>
        <v>1862501.2864451613</v>
      </c>
      <c r="V297" s="45">
        <f>'HIST - cubic meters per day'!V297*6.2898</f>
        <v>1764777.8812258064</v>
      </c>
    </row>
    <row r="298" spans="1:24" ht="12">
      <c r="A298" s="44">
        <v>45536</v>
      </c>
      <c r="B298" s="37">
        <f>'HIST - cubic meters per day'!B298*6.2898</f>
        <v>92942.068339999998</v>
      </c>
      <c r="C298" s="37">
        <f>'HIST - cubic meters per day'!C298*6.2898</f>
        <v>125564.95468</v>
      </c>
      <c r="D298" s="37">
        <f>'HIST - cubic meters per day'!D298*6.2898</f>
        <v>494.79759999999999</v>
      </c>
      <c r="E298" s="37"/>
      <c r="F298" s="37">
        <f>'HIST - cubic meters per day'!F298*6.2898</f>
        <v>36332.589414000031</v>
      </c>
      <c r="G298" s="37">
        <f>'HIST - cubic meters per day'!G298*6.2898</f>
        <v>3907.9785359999992</v>
      </c>
      <c r="H298" s="37">
        <f>'HIST - cubic meters per day'!H298*6.2898</f>
        <v>150566.70002000002</v>
      </c>
      <c r="I298" s="37">
        <f>'HIST - cubic meters per day'!I298*6.2898</f>
        <v>284284.95471199998</v>
      </c>
      <c r="J298" s="37">
        <f>'HIST - cubic meters per day'!J298*6.2898</f>
        <v>370202.08040062495</v>
      </c>
      <c r="K298" s="37">
        <f>'HIST - cubic meters per day'!K298*6.2898</f>
        <v>156105.13754687499</v>
      </c>
      <c r="L298" s="37">
        <f>'HIST - cubic meters per day'!L298*6.2898</f>
        <v>1205574.7717199998</v>
      </c>
      <c r="M298" s="37">
        <f>'HIST - cubic meters per day'!M298*6.2898</f>
        <v>1993834.52202</v>
      </c>
      <c r="N298" s="37">
        <f>'HIST - cubic meters per day'!N298*6.2898</f>
        <v>12907.088919999998</v>
      </c>
      <c r="O298" s="37">
        <f>'HIST - cubic meters per day'!O298*6.2898</f>
        <v>129820.31886999999</v>
      </c>
      <c r="P298" s="37">
        <f>'HIST - cubic meters per day'!P298*6.2898</f>
        <v>377874.81741625001</v>
      </c>
      <c r="Q298" s="37">
        <f>'HIST - cubic meters per day'!Q298*6.2898</f>
        <v>0</v>
      </c>
      <c r="R298" s="37">
        <f>'HIST - cubic meters per day'!R298*6.2898</f>
        <v>3570.7026871999997</v>
      </c>
      <c r="S298" s="46">
        <f>'HIST - cubic meters per day'!S298*6.2898</f>
        <v>4943983.4828829495</v>
      </c>
      <c r="U298" s="45">
        <f>'HIST - cubic meters per day'!U298*6.2898</f>
        <v>1722788.6947699999</v>
      </c>
      <c r="V298" s="45">
        <f>'HIST - cubic meters per day'!V298*6.2898</f>
        <v>1696644.3024299997</v>
      </c>
    </row>
    <row r="299" spans="1:24" ht="12">
      <c r="A299" s="44">
        <v>45566</v>
      </c>
      <c r="B299" s="37">
        <f>'HIST - cubic meters per day'!B299*6.2898</f>
        <v>76593.329361290322</v>
      </c>
      <c r="C299" s="37">
        <f>'HIST - cubic meters per day'!C299*6.2898</f>
        <v>119960.68877419354</v>
      </c>
      <c r="D299" s="37">
        <f>'HIST - cubic meters per day'!D299*6.2898</f>
        <v>505.01007096774197</v>
      </c>
      <c r="E299" s="37"/>
      <c r="F299" s="37">
        <f>'HIST - cubic meters per day'!F299*6.2898</f>
        <v>35729.087161935502</v>
      </c>
      <c r="G299" s="37">
        <f>'HIST - cubic meters per day'!G299*6.2898</f>
        <v>3792.3436064516122</v>
      </c>
      <c r="H299" s="37">
        <f>'HIST - cubic meters per day'!H299*6.2898</f>
        <v>153775.70863741936</v>
      </c>
      <c r="I299" s="37">
        <f>'HIST - cubic meters per day'!I299*6.2898</f>
        <v>295509.35169870971</v>
      </c>
      <c r="J299" s="37">
        <f>'HIST - cubic meters per day'!J299*6.2898</f>
        <v>388784.09043508064</v>
      </c>
      <c r="K299" s="37">
        <f>'HIST - cubic meters per day'!K299*6.2898</f>
        <v>155972.22219495967</v>
      </c>
      <c r="L299" s="37">
        <f>'HIST - cubic meters per day'!L299*6.2898</f>
        <v>1251038.4808935483</v>
      </c>
      <c r="M299" s="37">
        <f>'HIST - cubic meters per day'!M299*6.2898</f>
        <v>2247013.8037741934</v>
      </c>
      <c r="N299" s="37">
        <f>'HIST - cubic meters per day'!N299*6.2898</f>
        <v>11985.518245161289</v>
      </c>
      <c r="O299" s="37">
        <f>'HIST - cubic meters per day'!O299*6.2898</f>
        <v>126083.26125290326</v>
      </c>
      <c r="P299" s="37">
        <f>'HIST - cubic meters per day'!P299*6.2898</f>
        <v>420587.50037540321</v>
      </c>
      <c r="Q299" s="37">
        <f>'HIST - cubic meters per day'!Q299*6.2898</f>
        <v>0</v>
      </c>
      <c r="R299" s="37">
        <f>'HIST - cubic meters per day'!R299*6.2898</f>
        <v>3570.703228258064</v>
      </c>
      <c r="S299" s="46">
        <f>'HIST - cubic meters per day'!S299*6.2898</f>
        <v>5290901.0997104757</v>
      </c>
      <c r="U299" s="45">
        <f>'HIST - cubic meters per day'!U299*6.2898</f>
        <v>1752502.6263870967</v>
      </c>
      <c r="V299" s="45">
        <f>'HIST - cubic meters per day'!V299*6.2898</f>
        <v>1921167.2655290321</v>
      </c>
    </row>
    <row r="300" spans="1:24" ht="12">
      <c r="A300" s="44">
        <v>45597</v>
      </c>
      <c r="B300" s="37">
        <f>'HIST - cubic meters per day'!B300*6.2898</f>
        <v>87283.554599999989</v>
      </c>
      <c r="C300" s="37">
        <f>'HIST - cubic meters per day'!C300*6.2898</f>
        <v>115877.40471999999</v>
      </c>
      <c r="D300" s="37"/>
      <c r="E300" s="37"/>
      <c r="F300" s="37">
        <f>'HIST - cubic meters per day'!F300*6.2898</f>
        <v>34787.940329999998</v>
      </c>
      <c r="G300" s="37">
        <f>'HIST - cubic meters per day'!G300*6.2898</f>
        <v>3748.9514259999996</v>
      </c>
      <c r="H300" s="37">
        <f>'HIST - cubic meters per day'!H300*6.2898</f>
        <v>154280.19794000001</v>
      </c>
      <c r="I300" s="37">
        <f>'HIST - cubic meters per day'!I300*6.2898</f>
        <v>294799.67626999994</v>
      </c>
      <c r="J300" s="37">
        <f>'HIST - cubic meters per day'!J300*6.2898</f>
        <v>404266.03199125</v>
      </c>
      <c r="K300" s="37">
        <f>'HIST - cubic meters per day'!K300*6.2898</f>
        <v>152807.72955250001</v>
      </c>
      <c r="L300" s="37">
        <f>'HIST - cubic meters per day'!L300*6.2898</f>
        <v>1370569.5391299999</v>
      </c>
      <c r="M300" s="37">
        <f>'HIST - cubic meters per day'!M300*6.2898</f>
        <v>2168783.2124199998</v>
      </c>
      <c r="N300" s="37">
        <f>'HIST - cubic meters per day'!N300*6.2898</f>
        <v>12268.464559999999</v>
      </c>
      <c r="O300" s="37">
        <f>'HIST - cubic meters per day'!O300*6.2898</f>
        <v>135347.37579000002</v>
      </c>
      <c r="P300" s="37">
        <f>'HIST - cubic meters per day'!P300*6.2898</f>
        <v>433545.85031999991</v>
      </c>
      <c r="Q300" s="37">
        <f>'HIST - cubic meters per day'!Q300*6.2898</f>
        <v>0</v>
      </c>
      <c r="R300" s="37">
        <f>'HIST - cubic meters per day'!R300*6.2898</f>
        <v>3570.7026871999997</v>
      </c>
      <c r="S300" s="46">
        <f>'HIST - cubic meters per day'!S300*6.2898</f>
        <v>5371936.6317369491</v>
      </c>
      <c r="U300" s="45">
        <f>'HIST - cubic meters per day'!U300*6.2898</f>
        <v>1837662.5618999999</v>
      </c>
      <c r="V300" s="45">
        <f>'HIST - cubic meters per day'!V300*6.2898</f>
        <v>1927381.3174000001</v>
      </c>
    </row>
    <row r="301" spans="1:24" ht="12">
      <c r="A301" s="44">
        <v>45627</v>
      </c>
      <c r="B301" s="37">
        <f>'HIST - cubic meters per day'!B301*6.2898</f>
        <v>121062.4182580645</v>
      </c>
      <c r="C301" s="37">
        <f>'HIST - cubic meters per day'!C301*6.2898</f>
        <v>120765.37738064516</v>
      </c>
      <c r="D301" s="37"/>
      <c r="E301" s="37"/>
      <c r="F301" s="37"/>
      <c r="G301" s="37">
        <f>'HIST - cubic meters per day'!G301*6.2898</f>
        <v>3686.9184425806452</v>
      </c>
      <c r="H301" s="37">
        <f>'HIST - cubic meters per day'!H301*6.2898</f>
        <v>152203.62385161291</v>
      </c>
      <c r="I301" s="37">
        <f>'HIST - cubic meters per day'!I301*6.2898</f>
        <v>295981.33017483872</v>
      </c>
      <c r="J301" s="37">
        <f>'HIST - cubic meters per day'!J301*6.2898</f>
        <v>406610.72782620962</v>
      </c>
      <c r="K301" s="37">
        <f>'HIST - cubic meters per day'!K301*6.2898</f>
        <v>151180.3298222782</v>
      </c>
      <c r="L301" s="37">
        <f>'HIST - cubic meters per day'!L301*6.2898</f>
        <v>1421361.4968193548</v>
      </c>
      <c r="M301" s="37">
        <f>'HIST - cubic meters per day'!M301*6.2898</f>
        <v>2183405.665064516</v>
      </c>
      <c r="N301" s="37">
        <f>'HIST - cubic meters per day'!N301*6.2898</f>
        <v>11803.316941935484</v>
      </c>
      <c r="O301" s="37">
        <f>'HIST - cubic meters per day'!O301*6.2898</f>
        <v>150638.33610774198</v>
      </c>
      <c r="P301" s="37">
        <f>'HIST - cubic meters per day'!P301*6.2898</f>
        <v>424138.18758326612</v>
      </c>
      <c r="Q301" s="37">
        <f>'HIST - cubic meters per day'!Q301*6.2898</f>
        <v>0</v>
      </c>
      <c r="R301" s="37">
        <f>'HIST - cubic meters per day'!R301*6.2898</f>
        <v>3570.703228258064</v>
      </c>
      <c r="S301" s="46">
        <f>'HIST - cubic meters per day'!S301*6.2898</f>
        <v>5446408.4315013029</v>
      </c>
      <c r="U301" s="45">
        <f>'HIST - cubic meters per day'!U301*6.2898</f>
        <v>1870998.6033483869</v>
      </c>
      <c r="V301" s="45">
        <f>'HIST - cubic meters per day'!V301*6.2898</f>
        <v>1954101.0641225805</v>
      </c>
    </row>
    <row r="302" spans="1:24" ht="12">
      <c r="A302" s="44">
        <v>45658</v>
      </c>
      <c r="B302" s="37">
        <f>'HIST - cubic meters per day'!B302*6.2898</f>
        <v>106133.27361290321</v>
      </c>
      <c r="C302" s="37">
        <f>'HIST - cubic meters per day'!C302*6.2898</f>
        <v>128419.25239354839</v>
      </c>
      <c r="D302" s="37"/>
      <c r="E302" s="37"/>
      <c r="F302" s="37"/>
      <c r="G302" s="37"/>
      <c r="H302" s="37"/>
      <c r="I302" s="37"/>
      <c r="J302" s="37">
        <f>'HIST - cubic meters per day'!J302*6.2898</f>
        <v>394943.89700806449</v>
      </c>
      <c r="K302" s="37">
        <f>'HIST - cubic meters per day'!K302*6.2898</f>
        <v>154903.22566723789</v>
      </c>
      <c r="L302" s="37">
        <f>'HIST - cubic meters per day'!L302*6.2898</f>
        <v>1428711.2295677417</v>
      </c>
      <c r="M302" s="37">
        <f>'HIST - cubic meters per day'!M302*6.2898</f>
        <v>2128562.0583096771</v>
      </c>
      <c r="N302" s="37">
        <f>'HIST - cubic meters per day'!N302*6.2898</f>
        <v>11044.685903225805</v>
      </c>
      <c r="O302" s="37">
        <f>'HIST - cubic meters per day'!O302*6.2898</f>
        <v>147973.24639935486</v>
      </c>
      <c r="P302" s="37">
        <f>'HIST - cubic meters per day'!P302*6.2898</f>
        <v>415888.93100806448</v>
      </c>
      <c r="Q302" s="37">
        <f>'HIST - cubic meters per day'!Q302*6.2898</f>
        <v>0</v>
      </c>
      <c r="R302" s="37"/>
      <c r="S302" s="46">
        <f>'HIST - cubic meters per day'!S302*6.2898</f>
        <v>4916579.7998698177</v>
      </c>
      <c r="U302" s="45">
        <f>'HIST - cubic meters per day'!U302*6.2898</f>
        <v>1814500.7791935483</v>
      </c>
      <c r="V302" s="45">
        <f>'HIST - cubic meters per day'!V302*6.2898</f>
        <v>1954487.3795806449</v>
      </c>
    </row>
    <row r="303" spans="1:24" ht="12">
      <c r="A303" s="44">
        <v>45689</v>
      </c>
      <c r="B303" s="37">
        <f>'HIST - cubic meters per day'!B303*6.2898</f>
        <v>74562.434099999999</v>
      </c>
      <c r="C303" s="37">
        <f>'HIST - cubic meters per day'!C303*6.2898</f>
        <v>108090.43763571428</v>
      </c>
      <c r="D303" s="37"/>
      <c r="E303" s="37"/>
      <c r="F303" s="37"/>
      <c r="G303" s="37"/>
      <c r="H303" s="37"/>
      <c r="I303" s="37"/>
      <c r="J303" s="37">
        <f>'HIST - cubic meters per day'!J303*6.2898</f>
        <v>397335.97434241069</v>
      </c>
      <c r="K303" s="37">
        <f>'HIST - cubic meters per day'!K303*6.2898</f>
        <v>152762.84359285716</v>
      </c>
      <c r="L303" s="37">
        <f>'HIST - cubic meters per day'!L303*6.2898</f>
        <v>1344960.9628714283</v>
      </c>
      <c r="M303" s="37">
        <f>'HIST - cubic meters per day'!M303*6.2898</f>
        <v>2041096.7081999998</v>
      </c>
      <c r="N303" s="37"/>
      <c r="O303" s="37"/>
      <c r="P303" s="37">
        <f>'HIST - cubic meters per day'!P303*6.2898</f>
        <v>397272.67621004459</v>
      </c>
      <c r="Q303" s="37">
        <f>'HIST - cubic meters per day'!Q303*6.2898</f>
        <v>0</v>
      </c>
      <c r="R303" s="37"/>
      <c r="S303" s="46">
        <f>'HIST - cubic meters per day'!S303*6.2898</f>
        <v>4516082.0369524555</v>
      </c>
      <c r="U303" s="45">
        <f>'HIST - cubic meters per day'!U303*6.2898</f>
        <v>1656593.7089035714</v>
      </c>
      <c r="V303" s="45">
        <f>'HIST - cubic meters per day'!V303*6.2898</f>
        <v>1928860.3938214283</v>
      </c>
    </row>
    <row r="304" spans="1:24" ht="12">
      <c r="A304" s="44">
        <v>45717</v>
      </c>
      <c r="D304" s="37"/>
      <c r="R304" s="37"/>
    </row>
    <row r="305" spans="1:18" ht="12">
      <c r="A305" s="44">
        <v>45748</v>
      </c>
      <c r="D305" s="37"/>
      <c r="R305" s="37"/>
    </row>
    <row r="306" spans="1:18" ht="12">
      <c r="A306" s="44">
        <v>45778</v>
      </c>
      <c r="D306" s="37"/>
      <c r="R306" s="37"/>
    </row>
    <row r="307" spans="1:18" ht="12">
      <c r="A307" s="44">
        <v>45809</v>
      </c>
      <c r="D307" s="37"/>
      <c r="R307" s="37"/>
    </row>
    <row r="308" spans="1:18" ht="12">
      <c r="A308" s="44">
        <v>45839</v>
      </c>
      <c r="D308" s="37"/>
      <c r="R308" s="37"/>
    </row>
    <row r="309" spans="1:18" ht="12">
      <c r="A309" s="44">
        <v>45870</v>
      </c>
      <c r="D309" s="37"/>
      <c r="R309" s="37"/>
    </row>
    <row r="310" spans="1:18" ht="12">
      <c r="A310" s="44">
        <v>45901</v>
      </c>
      <c r="D310" s="37"/>
      <c r="R310" s="37"/>
    </row>
    <row r="311" spans="1:18" ht="12">
      <c r="A311" s="44">
        <v>45931</v>
      </c>
      <c r="D311" s="37"/>
      <c r="R311" s="37"/>
    </row>
    <row r="312" spans="1:18" ht="12">
      <c r="A312" s="44">
        <v>45962</v>
      </c>
      <c r="D312" s="37"/>
      <c r="R312" s="37"/>
    </row>
    <row r="313" spans="1:18" ht="12">
      <c r="A313" s="44">
        <v>45992</v>
      </c>
      <c r="D313" s="37"/>
      <c r="R313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37AF2-528C-4F06-9CF0-C69FBBD6672B}">
  <dimension ref="A1:U1087"/>
  <sheetViews>
    <sheetView showOutlineSymbols="0" zoomScaleNormal="100" zoomScaleSheetLayoutView="100" workbookViewId="0">
      <selection activeCell="X17" sqref="X17"/>
    </sheetView>
  </sheetViews>
  <sheetFormatPr baseColWidth="10" defaultColWidth="9.25" defaultRowHeight="10" customHeight="1" outlineLevelRow="3" outlineLevelCol="1"/>
  <cols>
    <col min="1" max="1" width="33.5" style="1" customWidth="1"/>
    <col min="2" max="8" width="9.75" style="2" customWidth="1" outlineLevel="1"/>
    <col min="9" max="9" width="10.25" style="2" customWidth="1" outlineLevel="1"/>
    <col min="10" max="12" width="9.75" style="2" customWidth="1" outlineLevel="1"/>
    <col min="13" max="13" width="10.75" style="2" bestFit="1" customWidth="1" outlineLevel="1"/>
    <col min="14" max="14" width="15.75" style="2" customWidth="1"/>
    <col min="15" max="15" width="1.75" style="1" customWidth="1"/>
    <col min="16" max="16" width="9.25" style="1"/>
    <col min="17" max="17" width="10.25" style="1" bestFit="1" customWidth="1"/>
    <col min="18" max="18" width="12.25" style="1" customWidth="1"/>
    <col min="19" max="16384" width="9.25" style="1"/>
  </cols>
  <sheetData>
    <row r="1" spans="1:21" ht="32.25" customHeight="1"/>
    <row r="2" spans="1:21" ht="13">
      <c r="A2" s="5">
        <v>45772</v>
      </c>
      <c r="H2" s="4" t="s">
        <v>142</v>
      </c>
    </row>
    <row r="3" spans="1:21" ht="10.5" customHeight="1">
      <c r="A3" s="6"/>
      <c r="H3" s="4" t="s">
        <v>143</v>
      </c>
    </row>
    <row r="4" spans="1:21" s="7" customFormat="1" ht="1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3">
        <v>2025</v>
      </c>
    </row>
    <row r="5" spans="1:21" s="7" customFormat="1" ht="11">
      <c r="B5" s="8" t="s">
        <v>59</v>
      </c>
      <c r="C5" s="8" t="s">
        <v>60</v>
      </c>
      <c r="D5" s="8" t="s">
        <v>61</v>
      </c>
      <c r="E5" s="8" t="s">
        <v>62</v>
      </c>
      <c r="F5" s="8" t="s">
        <v>63</v>
      </c>
      <c r="G5" s="8" t="s">
        <v>64</v>
      </c>
      <c r="H5" s="8" t="s">
        <v>65</v>
      </c>
      <c r="I5" s="8" t="s">
        <v>66</v>
      </c>
      <c r="J5" s="8" t="s">
        <v>67</v>
      </c>
      <c r="K5" s="8" t="s">
        <v>68</v>
      </c>
      <c r="L5" s="8" t="s">
        <v>69</v>
      </c>
      <c r="M5" s="8" t="s">
        <v>70</v>
      </c>
      <c r="N5" s="8" t="s">
        <v>71</v>
      </c>
    </row>
    <row r="6" spans="1:21" s="7" customFormat="1" ht="12">
      <c r="A6" s="9" t="s">
        <v>72</v>
      </c>
      <c r="B6" s="2" t="s">
        <v>73</v>
      </c>
      <c r="C6" s="2" t="s">
        <v>73</v>
      </c>
      <c r="D6" s="2" t="s">
        <v>73</v>
      </c>
      <c r="E6" s="2" t="s">
        <v>73</v>
      </c>
      <c r="F6" s="2" t="s">
        <v>73</v>
      </c>
      <c r="G6" s="2" t="s">
        <v>73</v>
      </c>
      <c r="H6" s="2" t="s">
        <v>73</v>
      </c>
      <c r="I6" s="2" t="s">
        <v>73</v>
      </c>
      <c r="J6" s="2" t="s">
        <v>73</v>
      </c>
      <c r="K6" s="2" t="s">
        <v>73</v>
      </c>
      <c r="L6" s="2" t="s">
        <v>73</v>
      </c>
      <c r="M6" s="2" t="s">
        <v>73</v>
      </c>
      <c r="N6" s="2"/>
    </row>
    <row r="7" spans="1:21" s="7" customFormat="1" ht="11">
      <c r="A7" s="10" t="s">
        <v>74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33"/>
    </row>
    <row r="8" spans="1:21" s="12" customFormat="1" ht="11" outlineLevel="1">
      <c r="A8" s="11" t="s">
        <v>5</v>
      </c>
      <c r="B8" s="40">
        <v>63296.370967741932</v>
      </c>
      <c r="C8" s="40">
        <v>63171.479910714283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>
        <f>B8</f>
        <v>63296.370967741932</v>
      </c>
      <c r="P8" s="7"/>
      <c r="Q8" s="7"/>
    </row>
    <row r="9" spans="1:21" s="12" customFormat="1" ht="11" outlineLevel="1">
      <c r="A9" s="11" t="s">
        <v>3</v>
      </c>
      <c r="B9" s="40">
        <v>1755.9677419354839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>
        <f>B9</f>
        <v>1755.9677419354839</v>
      </c>
      <c r="P9" s="7"/>
      <c r="Q9" s="7"/>
    </row>
    <row r="10" spans="1:21" s="12" customFormat="1" ht="11" outlineLevel="1">
      <c r="A10" s="11" t="s">
        <v>7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P10" s="7"/>
      <c r="Q10" s="7"/>
    </row>
    <row r="11" spans="1:21" s="12" customFormat="1" ht="11" outlineLevel="1">
      <c r="A11" s="11" t="s">
        <v>9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P11" s="7"/>
      <c r="Q11" s="7"/>
    </row>
    <row r="12" spans="1:21" s="12" customFormat="1" ht="11" outlineLevel="1">
      <c r="A12" s="11" t="s">
        <v>75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P12" s="7"/>
      <c r="Q12" s="7"/>
    </row>
    <row r="13" spans="1:21" s="13" customFormat="1" ht="11" outlineLevel="1">
      <c r="A13" s="11" t="s">
        <v>76</v>
      </c>
      <c r="B13" s="40">
        <v>16873.870967741936</v>
      </c>
      <c r="C13" s="40">
        <v>11854.5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>
        <v>14491.796610169491</v>
      </c>
      <c r="P13" s="7"/>
      <c r="Q13" s="7"/>
      <c r="U13" s="12"/>
    </row>
    <row r="14" spans="1:21" s="13" customFormat="1" ht="11" outlineLevel="1">
      <c r="A14" s="11" t="s">
        <v>17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P14" s="7"/>
      <c r="Q14" s="7"/>
      <c r="U14" s="12"/>
    </row>
    <row r="15" spans="1:21" s="13" customFormat="1" ht="11" outlineLevel="1">
      <c r="A15" s="11" t="s">
        <v>13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P15" s="7"/>
      <c r="Q15" s="7"/>
      <c r="U15" s="12"/>
    </row>
    <row r="16" spans="1:21" s="12" customFormat="1" ht="11">
      <c r="A16" s="30" t="s">
        <v>77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P16" s="7"/>
      <c r="Q16" s="7"/>
    </row>
    <row r="17" spans="1:17" s="12" customFormat="1" ht="26">
      <c r="A17" s="9" t="s">
        <v>78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P17" s="7"/>
      <c r="Q17" s="7"/>
    </row>
    <row r="18" spans="1:17" s="12" customFormat="1" ht="11">
      <c r="A18" s="14" t="s">
        <v>77</v>
      </c>
      <c r="B18" s="40">
        <v>227147.32258064515</v>
      </c>
      <c r="C18" s="40">
        <v>213832.07142857142</v>
      </c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>
        <f>B18</f>
        <v>227147.32258064515</v>
      </c>
      <c r="P18" s="7"/>
      <c r="Q18" s="7"/>
    </row>
    <row r="19" spans="1:17" s="12" customFormat="1" ht="11">
      <c r="A19" s="3" t="s">
        <v>79</v>
      </c>
      <c r="B19" s="40"/>
      <c r="C19" s="40"/>
      <c r="D19" s="40"/>
      <c r="E19" s="40"/>
      <c r="F19" s="40"/>
      <c r="G19" s="59"/>
      <c r="H19" s="40"/>
      <c r="I19" s="40"/>
      <c r="J19" s="40"/>
      <c r="K19" s="40"/>
      <c r="L19" s="40"/>
      <c r="M19" s="40"/>
      <c r="N19" s="40"/>
      <c r="P19" s="7"/>
      <c r="Q19" s="7"/>
    </row>
    <row r="20" spans="1:17" s="12" customFormat="1" ht="11" outlineLevel="1">
      <c r="A20" s="11" t="s">
        <v>5</v>
      </c>
      <c r="B20" s="40">
        <v>66121.169354838712</v>
      </c>
      <c r="C20" s="40">
        <v>63161.416294642855</v>
      </c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>
        <f>B20</f>
        <v>66121.169354838712</v>
      </c>
      <c r="P20" s="7"/>
      <c r="Q20" s="7"/>
    </row>
    <row r="21" spans="1:17" s="12" customFormat="1" ht="11" outlineLevel="1">
      <c r="A21" s="11" t="s">
        <v>3</v>
      </c>
      <c r="B21" s="40">
        <v>23525.906451612907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P21" s="7"/>
      <c r="Q21" s="7"/>
    </row>
    <row r="22" spans="1:17" s="12" customFormat="1" ht="11" outlineLevel="1">
      <c r="A22" s="11" t="s">
        <v>7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P22" s="7"/>
      <c r="Q22" s="7"/>
    </row>
    <row r="23" spans="1:17" s="13" customFormat="1" ht="11">
      <c r="A23" s="14" t="s">
        <v>77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P23" s="7"/>
      <c r="Q23" s="7"/>
    </row>
    <row r="24" spans="1:17" s="12" customFormat="1" ht="10.5" customHeight="1">
      <c r="A24" s="16" t="s">
        <v>80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P24" s="7"/>
      <c r="Q24" s="7"/>
    </row>
    <row r="25" spans="1:17" s="12" customFormat="1" ht="10.5" customHeight="1" outlineLevel="3">
      <c r="A25" s="3" t="s">
        <v>81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P25" s="7"/>
      <c r="Q25" s="7"/>
    </row>
    <row r="26" spans="1:17" s="13" customFormat="1" ht="10.5" customHeight="1" outlineLevel="3">
      <c r="A26" s="11" t="s">
        <v>82</v>
      </c>
      <c r="B26" s="40">
        <v>24627.686995967742</v>
      </c>
      <c r="C26" s="40">
        <v>24287.392857142859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>
        <v>24466.191472457627</v>
      </c>
      <c r="P26" s="7"/>
      <c r="Q26" s="7"/>
    </row>
    <row r="27" spans="1:17" s="13" customFormat="1" ht="20.25" customHeight="1" outlineLevel="3">
      <c r="A27" s="17" t="s">
        <v>83</v>
      </c>
      <c r="B27" s="40">
        <v>338414.90322580643</v>
      </c>
      <c r="C27" s="40">
        <v>324509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>
        <v>331815.49152542371</v>
      </c>
      <c r="P27" s="7"/>
      <c r="Q27" s="7"/>
    </row>
    <row r="28" spans="1:17" s="12" customFormat="1" ht="10.5" customHeight="1" outlineLevel="2">
      <c r="A28" s="14" t="s">
        <v>84</v>
      </c>
      <c r="B28" s="40">
        <f t="shared" ref="B28:C28" si="0">SUM(B26:B27)</f>
        <v>363042.59022177418</v>
      </c>
      <c r="C28" s="40">
        <f t="shared" si="0"/>
        <v>348796.39285714284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>
        <v>356281.68299788138</v>
      </c>
      <c r="P28" s="7"/>
      <c r="Q28" s="7"/>
    </row>
    <row r="29" spans="1:17" s="13" customFormat="1" ht="10.5" customHeight="1" outlineLevel="2">
      <c r="A29" s="11" t="s">
        <v>85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60"/>
      <c r="M29" s="40"/>
      <c r="N29" s="40"/>
      <c r="P29" s="7"/>
      <c r="Q29" s="7"/>
    </row>
    <row r="30" spans="1:17" s="13" customFormat="1" ht="10.5" customHeight="1" outlineLevel="2">
      <c r="A30" s="11" t="s">
        <v>86</v>
      </c>
      <c r="B30" s="40">
        <v>20417.064516129034</v>
      </c>
      <c r="C30" s="40">
        <v>17185.035714285714</v>
      </c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>
        <v>18883.22033898305</v>
      </c>
      <c r="P30" s="7"/>
      <c r="Q30" s="7"/>
    </row>
    <row r="31" spans="1:17" s="12" customFormat="1" ht="14" outlineLevel="1" thickBot="1">
      <c r="A31" s="27" t="s">
        <v>87</v>
      </c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P31" s="7"/>
      <c r="Q31" s="7"/>
    </row>
    <row r="32" spans="1:17" s="12" customFormat="1" ht="12" outlineLevel="1" thickBot="1">
      <c r="A32" s="27" t="s">
        <v>88</v>
      </c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P32" s="7"/>
      <c r="Q32" s="7"/>
    </row>
    <row r="33" spans="1:17" ht="11" outlineLevel="1">
      <c r="A33" s="8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P33" s="7"/>
      <c r="Q33" s="7"/>
    </row>
    <row r="34" spans="1:17" ht="11" outlineLevel="1">
      <c r="A34" s="8"/>
      <c r="B34" s="36"/>
      <c r="C34" s="36"/>
      <c r="D34" s="36"/>
      <c r="E34" s="36"/>
      <c r="F34" s="36"/>
      <c r="G34" s="36"/>
      <c r="H34" s="35"/>
      <c r="I34" s="36"/>
      <c r="J34" s="36"/>
      <c r="K34" s="36"/>
      <c r="L34" s="36"/>
      <c r="M34" s="36"/>
      <c r="N34" s="22"/>
      <c r="P34" s="12"/>
      <c r="Q34" s="12"/>
    </row>
    <row r="35" spans="1:17" ht="11" outlineLevel="1">
      <c r="A35" s="8"/>
      <c r="B35" s="36"/>
      <c r="C35" s="36"/>
      <c r="D35" s="36"/>
      <c r="E35" s="1"/>
      <c r="F35" s="36"/>
      <c r="G35" s="36"/>
      <c r="H35" s="35" t="s">
        <v>89</v>
      </c>
      <c r="I35" s="1"/>
      <c r="J35" s="36"/>
      <c r="K35" s="36"/>
      <c r="L35" s="36"/>
      <c r="M35" s="36"/>
      <c r="N35" s="22"/>
      <c r="P35" s="12"/>
      <c r="Q35" s="12"/>
    </row>
    <row r="36" spans="1:17" ht="36" outlineLevel="1">
      <c r="A36" s="18" t="s">
        <v>90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20"/>
      <c r="P36" s="12"/>
      <c r="Q36" s="12"/>
    </row>
    <row r="37" spans="1:17" s="7" customFormat="1" ht="11">
      <c r="A37" s="19" t="s">
        <v>91</v>
      </c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</row>
    <row r="38" spans="1:17" s="20" customFormat="1" ht="19.5" customHeight="1">
      <c r="A38" s="17" t="s">
        <v>92</v>
      </c>
      <c r="B38" s="40">
        <v>227147.32258064515</v>
      </c>
      <c r="C38" s="40">
        <v>213832.07142857142</v>
      </c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P38" s="7"/>
      <c r="Q38" s="7"/>
    </row>
    <row r="39" spans="1:17" s="12" customFormat="1" ht="11" outlineLevel="1">
      <c r="A39" s="14" t="s">
        <v>93</v>
      </c>
      <c r="B39" s="40">
        <v>89647.075806451612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P39" s="7"/>
      <c r="Q39" s="7"/>
    </row>
    <row r="40" spans="1:17" s="12" customFormat="1" ht="11" outlineLevel="1">
      <c r="A40" s="28" t="s">
        <v>80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P40" s="7"/>
      <c r="Q40" s="7"/>
    </row>
    <row r="41" spans="1:17" s="12" customFormat="1" ht="10.5" customHeight="1" outlineLevel="1">
      <c r="A41" s="19" t="s">
        <v>94</v>
      </c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P41" s="7"/>
      <c r="Q41" s="7"/>
    </row>
    <row r="42" spans="1:17" s="12" customFormat="1" ht="24" outlineLevel="1">
      <c r="A42" s="17" t="s">
        <v>83</v>
      </c>
      <c r="B42" s="40">
        <f>B27</f>
        <v>338414.90322580643</v>
      </c>
      <c r="C42" s="40">
        <f>C27</f>
        <v>324509</v>
      </c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P42" s="7"/>
      <c r="Q42" s="7"/>
    </row>
    <row r="43" spans="1:17" s="12" customFormat="1" ht="11" outlineLevel="1">
      <c r="A43" s="28" t="s">
        <v>95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0"/>
      <c r="P43" s="7"/>
      <c r="Q43" s="7"/>
    </row>
    <row r="44" spans="1:17" s="12" customFormat="1" ht="27" customHeight="1" outlineLevel="1">
      <c r="A44" s="16" t="s">
        <v>96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P44" s="7"/>
      <c r="Q44" s="7"/>
    </row>
    <row r="45" spans="1:17" s="12" customFormat="1" ht="32.25" customHeight="1" outlineLevel="1" thickBot="1">
      <c r="A45" s="26" t="s">
        <v>97</v>
      </c>
      <c r="B45" s="39">
        <f>SUM(B13:B15,B30)</f>
        <v>37290.93548387097</v>
      </c>
      <c r="C45" s="39">
        <f>SUM(C13:C15,C30)</f>
        <v>29039.535714285714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40"/>
      <c r="P45" s="7"/>
      <c r="Q45" s="7"/>
    </row>
    <row r="46" spans="1:17" s="12" customFormat="1" ht="12" outlineLevel="1" thickBot="1">
      <c r="A46" s="25" t="s">
        <v>98</v>
      </c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P46" s="7"/>
      <c r="Q46" s="7"/>
    </row>
    <row r="47" spans="1:17" s="12" customFormat="1" ht="11" outlineLevel="1">
      <c r="A47" s="3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P47" s="7"/>
    </row>
    <row r="48" spans="1:17" s="12" customFormat="1" ht="11" outlineLevel="1">
      <c r="A48" s="3" t="s">
        <v>99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P48" s="7"/>
    </row>
    <row r="49" spans="1:14" s="12" customFormat="1" ht="10.5" customHeight="1" outlineLevel="1">
      <c r="A49" s="3" t="s">
        <v>100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s="13" customFormat="1" ht="11" outlineLevel="1">
      <c r="A50" s="3" t="s">
        <v>101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s="13" customFormat="1" ht="13" outlineLevel="1">
      <c r="A51" s="21" t="s">
        <v>102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s="12" customFormat="1" ht="13">
      <c r="A52" s="22" t="s">
        <v>103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1:14" s="12" customFormat="1" ht="11">
      <c r="A53" s="3"/>
      <c r="B53" s="2"/>
      <c r="C53" s="2"/>
      <c r="D53" s="2"/>
      <c r="E53" s="2"/>
      <c r="F53" s="2"/>
      <c r="G53" s="7"/>
      <c r="H53" s="2"/>
      <c r="I53" s="2"/>
      <c r="J53" s="2"/>
      <c r="K53" s="2"/>
      <c r="L53" s="2"/>
      <c r="M53" s="2"/>
      <c r="N53" s="2"/>
    </row>
    <row r="54" spans="1:14" s="12" customFormat="1" ht="11">
      <c r="A54" s="22" t="s">
        <v>104</v>
      </c>
      <c r="B54" s="2"/>
      <c r="C54" s="2"/>
      <c r="D54" s="2"/>
      <c r="E54" s="2"/>
      <c r="F54" s="2"/>
      <c r="G54" s="7"/>
      <c r="H54" s="2"/>
      <c r="I54" s="2"/>
      <c r="J54" s="2"/>
      <c r="K54" s="2"/>
      <c r="L54" s="2"/>
      <c r="M54" s="2"/>
      <c r="N54" s="2"/>
    </row>
    <row r="55" spans="1:14" s="12" customFormat="1" ht="11">
      <c r="A55" s="23" t="s">
        <v>105</v>
      </c>
      <c r="B55" s="2"/>
      <c r="C55" s="2"/>
      <c r="D55" s="2"/>
      <c r="E55" s="2"/>
      <c r="F55" s="2"/>
      <c r="G55" s="7"/>
      <c r="H55" s="2"/>
      <c r="I55" s="2"/>
      <c r="J55" s="2"/>
      <c r="K55" s="2"/>
      <c r="L55" s="2"/>
      <c r="M55" s="2"/>
      <c r="N55" s="2"/>
    </row>
    <row r="56" spans="1:14" ht="13">
      <c r="A56" s="24" t="s">
        <v>106</v>
      </c>
    </row>
    <row r="57" spans="1:14" s="13" customFormat="1" ht="11.25" customHeight="1">
      <c r="A57" s="21" t="s">
        <v>107</v>
      </c>
      <c r="B57" s="2"/>
      <c r="C57" s="2"/>
      <c r="D57" s="2"/>
      <c r="E57" s="2"/>
      <c r="F57" s="2"/>
      <c r="G57" s="7"/>
      <c r="H57" s="2"/>
      <c r="I57" s="2"/>
      <c r="J57" s="2"/>
      <c r="K57" s="2"/>
      <c r="L57" s="2"/>
      <c r="M57" s="2"/>
      <c r="N57" s="2"/>
    </row>
    <row r="58" spans="1:14" ht="10" customHeight="1">
      <c r="A58" s="3"/>
    </row>
    <row r="1087" ht="10.5" customHeight="1"/>
  </sheetData>
  <sheetProtection password="F6C6"/>
  <printOptions horizontalCentered="1" verticalCentered="1"/>
  <pageMargins left="0.24" right="0.22" top="0.37" bottom="0.42" header="0.25" footer="0.17"/>
  <pageSetup scale="95" fitToHeight="2" orientation="landscape" r:id="rId1"/>
  <headerFooter alignWithMargins="0">
    <oddFooter>&amp;RNEB/ RP:  &amp;D</oddFooter>
  </headerFooter>
  <rowBreaks count="1" manualBreakCount="1">
    <brk id="34" max="45" man="1"/>
  </rowBreaks>
  <colBreaks count="1" manualBreakCount="1">
    <brk id="15" max="59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491DA-CD50-4E71-907E-05D5A8C12BBB}">
  <sheetPr>
    <pageSetUpPr fitToPage="1"/>
  </sheetPr>
  <dimension ref="A1:U57"/>
  <sheetViews>
    <sheetView zoomScaleNormal="100" workbookViewId="0">
      <selection activeCell="I19" sqref="I19"/>
    </sheetView>
  </sheetViews>
  <sheetFormatPr baseColWidth="10" defaultColWidth="8.75" defaultRowHeight="11"/>
  <cols>
    <col min="1" max="1" width="33.5" customWidth="1"/>
    <col min="2" max="13" width="9.75" bestFit="1" customWidth="1"/>
    <col min="14" max="14" width="14" bestFit="1" customWidth="1"/>
    <col min="16" max="17" width="12.75" bestFit="1" customWidth="1"/>
    <col min="18" max="18" width="11.5" customWidth="1"/>
    <col min="19" max="21" width="10.25" bestFit="1" customWidth="1"/>
  </cols>
  <sheetData>
    <row r="1" spans="1:18" ht="30" customHeight="1"/>
    <row r="2" spans="1:18">
      <c r="A2" s="5">
        <f>'25TABLE - cubic meters per day'!A2</f>
        <v>45772</v>
      </c>
      <c r="H2" s="4" t="s">
        <v>140</v>
      </c>
    </row>
    <row r="3" spans="1:18">
      <c r="H3" s="4" t="s">
        <v>141</v>
      </c>
    </row>
    <row r="4" spans="1:18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>
        <v>2025</v>
      </c>
    </row>
    <row r="5" spans="1:18">
      <c r="A5" s="9"/>
      <c r="B5" s="7" t="s">
        <v>59</v>
      </c>
      <c r="C5" s="7" t="s">
        <v>60</v>
      </c>
      <c r="D5" s="7" t="s">
        <v>61</v>
      </c>
      <c r="E5" s="7" t="s">
        <v>62</v>
      </c>
      <c r="F5" s="7" t="s">
        <v>63</v>
      </c>
      <c r="G5" s="7" t="s">
        <v>64</v>
      </c>
      <c r="H5" s="7" t="s">
        <v>65</v>
      </c>
      <c r="I5" s="7" t="s">
        <v>66</v>
      </c>
      <c r="J5" s="7" t="s">
        <v>67</v>
      </c>
      <c r="K5" s="7" t="s">
        <v>68</v>
      </c>
      <c r="L5" s="7" t="s">
        <v>69</v>
      </c>
      <c r="M5" s="7" t="s">
        <v>70</v>
      </c>
      <c r="N5" s="7" t="s">
        <v>71</v>
      </c>
    </row>
    <row r="6" spans="1:18" ht="12">
      <c r="A6" s="9" t="s">
        <v>72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33"/>
    </row>
    <row r="7" spans="1:18">
      <c r="A7" s="10" t="s">
        <v>74</v>
      </c>
      <c r="B7" s="32"/>
      <c r="C7" s="32"/>
      <c r="D7" s="34"/>
      <c r="E7" s="34"/>
      <c r="F7" s="29"/>
      <c r="G7" s="29"/>
      <c r="H7" s="29"/>
      <c r="I7" s="29"/>
      <c r="J7" s="29"/>
      <c r="K7" s="29"/>
      <c r="L7" s="29"/>
      <c r="M7" s="29"/>
      <c r="N7" s="29"/>
    </row>
    <row r="8" spans="1:18">
      <c r="A8" s="11" t="s">
        <v>5</v>
      </c>
      <c r="B8" s="40">
        <f>'25TABLE - cubic meters per day'!B8*6.2898</f>
        <v>398121.51411290315</v>
      </c>
      <c r="C8" s="40">
        <f>'25TABLE - cubic meters per day'!C8*6.2898</f>
        <v>397335.97434241069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>
        <f>'25TABLE - cubic meters per day'!N8*6.2898</f>
        <v>398121.51411290315</v>
      </c>
      <c r="R8" s="54"/>
    </row>
    <row r="9" spans="1:18">
      <c r="A9" s="11" t="s">
        <v>3</v>
      </c>
      <c r="B9" s="40">
        <f>'25TABLE - cubic meters per day'!B9*6.2898</f>
        <v>11044.685903225805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>
        <f>'25TABLE - cubic meters per day'!N9*6.2898</f>
        <v>11044.685903225805</v>
      </c>
      <c r="R9" s="54"/>
    </row>
    <row r="10" spans="1:18">
      <c r="A10" s="11" t="s">
        <v>7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>
        <f>'25TABLE - cubic meters per day'!N10*6.2898</f>
        <v>0</v>
      </c>
      <c r="R10" s="12"/>
    </row>
    <row r="11" spans="1:18">
      <c r="A11" s="11" t="s">
        <v>9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>
        <f>'25TABLE - cubic meters per day'!N11*6.2898</f>
        <v>0</v>
      </c>
      <c r="R11" s="52"/>
    </row>
    <row r="12" spans="1:18">
      <c r="A12" s="11" t="s">
        <v>75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>
        <f>'25TABLE - cubic meters per day'!N12*6.2898</f>
        <v>0</v>
      </c>
    </row>
    <row r="13" spans="1:18">
      <c r="A13" s="11" t="s">
        <v>76</v>
      </c>
      <c r="B13" s="40">
        <f>'25TABLE - cubic meters per day'!B13*6.2898</f>
        <v>106133.27361290321</v>
      </c>
      <c r="C13" s="40">
        <f>'25TABLE - cubic meters per day'!C13*6.2898</f>
        <v>74562.434099999999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>
        <f>'25TABLE - cubic meters per day'!N13*6.2898</f>
        <v>91150.502318644052</v>
      </c>
    </row>
    <row r="14" spans="1:18">
      <c r="A14" s="11" t="s">
        <v>17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</row>
    <row r="15" spans="1:18">
      <c r="A15" s="11" t="s">
        <v>13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</row>
    <row r="16" spans="1:18">
      <c r="A16" s="30" t="s">
        <v>77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>
        <f>'25TABLE - cubic meters per day'!N16*6.2898</f>
        <v>0</v>
      </c>
    </row>
    <row r="17" spans="1:21" ht="26">
      <c r="A17" s="9" t="s">
        <v>78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</row>
    <row r="18" spans="1:21">
      <c r="A18" s="14" t="s">
        <v>77</v>
      </c>
      <c r="B18" s="40">
        <f>'25TABLE - cubic meters per day'!B18*6.2898</f>
        <v>1428711.2295677417</v>
      </c>
      <c r="C18" s="40">
        <f>'25TABLE - cubic meters per day'!C18*6.2898</f>
        <v>1344960.9628714283</v>
      </c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>
        <f>'25TABLE - cubic meters per day'!N18*6.2898</f>
        <v>1428711.2295677417</v>
      </c>
      <c r="T18" s="31"/>
    </row>
    <row r="19" spans="1:21">
      <c r="A19" s="3" t="s">
        <v>79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T19" s="31"/>
      <c r="U19" s="31"/>
    </row>
    <row r="20" spans="1:21">
      <c r="A20" s="11" t="s">
        <v>5</v>
      </c>
      <c r="B20" s="40">
        <f>'25TABLE - cubic meters per day'!B20*6.2898</f>
        <v>415888.93100806448</v>
      </c>
      <c r="C20" s="40">
        <f>'25TABLE - cubic meters per day'!C20*6.2898</f>
        <v>397272.67621004459</v>
      </c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>
        <f>'25TABLE - cubic meters per day'!N20*6.2898</f>
        <v>415888.93100806448</v>
      </c>
    </row>
    <row r="21" spans="1:21">
      <c r="A21" s="11" t="s">
        <v>3</v>
      </c>
      <c r="B21" s="40">
        <f>'25TABLE - cubic meters per day'!B21*6.2898</f>
        <v>147973.24639935486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>
        <f>'25TABLE - cubic meters per day'!N21*6.2898</f>
        <v>0</v>
      </c>
    </row>
    <row r="22" spans="1:21" ht="12">
      <c r="A22" s="11" t="s">
        <v>110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</row>
    <row r="23" spans="1:21">
      <c r="A23" s="14" t="s">
        <v>77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>
        <f>'25TABLE - cubic meters per day'!N23*6.2898</f>
        <v>0</v>
      </c>
    </row>
    <row r="24" spans="1:21" ht="12">
      <c r="A24" s="16" t="s">
        <v>80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>
        <f>'25TABLE - cubic meters per day'!N24*6.2898</f>
        <v>0</v>
      </c>
    </row>
    <row r="25" spans="1:21">
      <c r="A25" s="3" t="s">
        <v>81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</row>
    <row r="26" spans="1:21">
      <c r="A26" s="11" t="s">
        <v>82</v>
      </c>
      <c r="B26" s="40">
        <f>'25TABLE - cubic meters per day'!B26*6.2898</f>
        <v>154903.22566723789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>
        <f>'25TABLE - cubic meters per day'!N26*6.2898</f>
        <v>153887.45112346398</v>
      </c>
    </row>
    <row r="27" spans="1:21" ht="24">
      <c r="A27" s="17" t="s">
        <v>83</v>
      </c>
      <c r="B27" s="40">
        <f>'25TABLE - cubic meters per day'!B27*6.2898</f>
        <v>2128562.0583096771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>
        <f>'25TABLE - cubic meters per day'!N27*6.2898</f>
        <v>2087053.0785966099</v>
      </c>
    </row>
    <row r="28" spans="1:21">
      <c r="A28" s="14" t="s">
        <v>84</v>
      </c>
      <c r="B28" s="40">
        <f>'25TABLE - cubic meters per day'!B28*6.2898</f>
        <v>2283465.2839769153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>
        <f>'25TABLE - cubic meters per day'!N28*6.2898</f>
        <v>2240940.529720074</v>
      </c>
    </row>
    <row r="29" spans="1:21">
      <c r="A29" s="11" t="s">
        <v>85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>
        <f>'25TABLE - cubic meters per day'!N29*6.2898</f>
        <v>0</v>
      </c>
    </row>
    <row r="30" spans="1:21">
      <c r="A30" s="11" t="s">
        <v>86</v>
      </c>
      <c r="B30" s="40">
        <f>'25TABLE - cubic meters per day'!B30*6.2898</f>
        <v>128419.25239354839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>
        <f>'25TABLE - cubic meters per day'!N30*6.2898</f>
        <v>118771.67928813558</v>
      </c>
    </row>
    <row r="31" spans="1:21" ht="14" thickBot="1">
      <c r="A31" s="27" t="s">
        <v>87</v>
      </c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>
        <f>'25TABLE - cubic meters per day'!N31*6.2898</f>
        <v>0</v>
      </c>
    </row>
    <row r="32" spans="1:21" ht="12" thickBot="1">
      <c r="A32" s="27" t="s">
        <v>88</v>
      </c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>
        <f>'25TABLE - cubic meters per day'!N32*6.2898</f>
        <v>0</v>
      </c>
    </row>
    <row r="33" spans="1:21">
      <c r="A33" s="8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</row>
    <row r="34" spans="1:21">
      <c r="A34" s="8"/>
      <c r="B34" s="36"/>
      <c r="C34" s="36"/>
      <c r="D34" s="36"/>
      <c r="E34" s="36"/>
      <c r="F34" s="36"/>
      <c r="G34" s="36"/>
      <c r="H34" s="35"/>
      <c r="I34" s="36"/>
      <c r="J34" s="36"/>
      <c r="K34" s="36"/>
      <c r="L34" s="36"/>
      <c r="M34" s="36"/>
      <c r="N34" s="22"/>
    </row>
    <row r="35" spans="1:21">
      <c r="A35" s="8"/>
      <c r="B35" s="36"/>
      <c r="C35" s="36"/>
      <c r="D35" s="36"/>
      <c r="E35" s="1"/>
      <c r="F35" s="36"/>
      <c r="G35" s="36"/>
      <c r="H35" s="35"/>
      <c r="I35" s="1"/>
      <c r="J35" s="36"/>
      <c r="K35" s="36"/>
      <c r="L35" s="36"/>
      <c r="M35" s="36"/>
      <c r="N35" s="22"/>
    </row>
    <row r="36" spans="1:21" ht="36">
      <c r="A36" s="18" t="s">
        <v>90</v>
      </c>
      <c r="B36" s="36"/>
      <c r="C36" s="36"/>
      <c r="D36" s="36"/>
      <c r="E36" s="36"/>
      <c r="F36" s="36"/>
      <c r="H36" s="36"/>
      <c r="I36" s="36"/>
      <c r="J36" s="36"/>
      <c r="K36" s="36"/>
      <c r="L36" s="36"/>
      <c r="M36" s="36"/>
      <c r="N36" s="20"/>
    </row>
    <row r="37" spans="1:21">
      <c r="A37" s="19" t="s">
        <v>91</v>
      </c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>
        <f>'25TABLE - cubic meters per day'!N37*6.2898</f>
        <v>0</v>
      </c>
      <c r="T37" s="52"/>
      <c r="U37" s="52"/>
    </row>
    <row r="38" spans="1:21" ht="17.25" customHeight="1">
      <c r="A38" s="17" t="s">
        <v>92</v>
      </c>
      <c r="B38" s="40">
        <f>'25TABLE - cubic meters per day'!B38*6.2898</f>
        <v>1428711.2295677417</v>
      </c>
      <c r="C38" s="40">
        <f>'25TABLE - cubic meters per day'!C38*6.2898</f>
        <v>1344960.9628714283</v>
      </c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>
        <f>'25TABLE - cubic meters per day'!N38*6.2898</f>
        <v>0</v>
      </c>
      <c r="T38" s="57"/>
      <c r="U38" s="57"/>
    </row>
    <row r="39" spans="1:21">
      <c r="A39" s="14" t="s">
        <v>93</v>
      </c>
      <c r="B39" s="40">
        <f>'25TABLE - cubic meters per day'!B39*6.2898</f>
        <v>563862.17740741931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>
        <f>'25TABLE - cubic meters per day'!N39*6.2898</f>
        <v>0</v>
      </c>
    </row>
    <row r="40" spans="1:21">
      <c r="A40" s="28" t="s">
        <v>80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>
        <f>'25TABLE - cubic meters per day'!N40*6.2898</f>
        <v>0</v>
      </c>
    </row>
    <row r="41" spans="1:21">
      <c r="A41" s="19" t="s">
        <v>94</v>
      </c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>
        <f>'25TABLE - cubic meters per day'!N41*6.2898</f>
        <v>0</v>
      </c>
      <c r="T41" s="52"/>
    </row>
    <row r="42" spans="1:21" ht="24">
      <c r="A42" s="17" t="s">
        <v>83</v>
      </c>
      <c r="B42" s="40">
        <f>'25TABLE - cubic meters per day'!B42*6.2898</f>
        <v>2128562.0583096771</v>
      </c>
      <c r="C42" s="40">
        <f>'25TABLE - cubic meters per day'!C42*6.2898</f>
        <v>2041096.7081999998</v>
      </c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>
        <f>'25TABLE - cubic meters per day'!N42*6.2898</f>
        <v>0</v>
      </c>
    </row>
    <row r="43" spans="1:21">
      <c r="A43" s="28" t="s">
        <v>95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>
        <f>'25TABLE - cubic meters per day'!N43*6.2898</f>
        <v>0</v>
      </c>
    </row>
    <row r="44" spans="1:21" ht="24">
      <c r="A44" s="16" t="s">
        <v>96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>
        <f>'25TABLE - cubic meters per day'!N44*6.2898</f>
        <v>0</v>
      </c>
    </row>
    <row r="45" spans="1:21" ht="25" thickBot="1">
      <c r="A45" s="26" t="s">
        <v>97</v>
      </c>
      <c r="B45" s="40">
        <f>'25TABLE - cubic meters per day'!B45*6.2898</f>
        <v>234552.5260064516</v>
      </c>
      <c r="C45" s="40">
        <f>'25TABLE - cubic meters per day'!C45*6.2898</f>
        <v>182652.87173571426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49">
        <f>'25TABLE - cubic meters per day'!N45*6.2898</f>
        <v>0</v>
      </c>
      <c r="S45" s="52"/>
    </row>
    <row r="46" spans="1:21" ht="12" thickBot="1">
      <c r="A46" s="25" t="s">
        <v>98</v>
      </c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>
        <f>'25TABLE - cubic meters per day'!N46*6.2898</f>
        <v>0</v>
      </c>
    </row>
    <row r="48" spans="1:21">
      <c r="A48" s="3" t="s">
        <v>99</v>
      </c>
    </row>
    <row r="49" spans="1:19">
      <c r="A49" s="3" t="s">
        <v>100</v>
      </c>
    </row>
    <row r="50" spans="1:19">
      <c r="A50" s="3" t="s">
        <v>101</v>
      </c>
    </row>
    <row r="51" spans="1:19" ht="13">
      <c r="A51" s="21" t="s">
        <v>102</v>
      </c>
    </row>
    <row r="52" spans="1:19" ht="13">
      <c r="A52" s="22" t="s">
        <v>103</v>
      </c>
      <c r="S52" s="52"/>
    </row>
    <row r="53" spans="1:19">
      <c r="A53" s="3"/>
    </row>
    <row r="54" spans="1:19">
      <c r="A54" s="22" t="s">
        <v>104</v>
      </c>
    </row>
    <row r="55" spans="1:19">
      <c r="A55" s="23" t="s">
        <v>105</v>
      </c>
    </row>
    <row r="56" spans="1:19" ht="13">
      <c r="A56" s="24" t="s">
        <v>106</v>
      </c>
    </row>
    <row r="57" spans="1:19" ht="13">
      <c r="A57" s="21" t="s">
        <v>107</v>
      </c>
    </row>
  </sheetData>
  <pageMargins left="0.7" right="0.7" top="0.75" bottom="0.75" header="0.3" footer="0.3"/>
  <pageSetup scale="95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A3019-00BA-4BE3-9B5C-50E4D2F5D2D9}">
  <dimension ref="A1:U1087"/>
  <sheetViews>
    <sheetView showOutlineSymbols="0" zoomScaleNormal="100" zoomScaleSheetLayoutView="100" workbookViewId="0">
      <selection activeCell="B32" sqref="B32"/>
    </sheetView>
  </sheetViews>
  <sheetFormatPr baseColWidth="10" defaultColWidth="9.25" defaultRowHeight="10" customHeight="1" outlineLevelRow="3" outlineLevelCol="1"/>
  <cols>
    <col min="1" max="1" width="33.5" style="1" customWidth="1"/>
    <col min="2" max="8" width="9.75" style="2" customWidth="1" outlineLevel="1"/>
    <col min="9" max="9" width="10.25" style="2" customWidth="1" outlineLevel="1"/>
    <col min="10" max="12" width="9.75" style="2" customWidth="1" outlineLevel="1"/>
    <col min="13" max="13" width="10.75" style="2" bestFit="1" customWidth="1" outlineLevel="1"/>
    <col min="14" max="14" width="15.75" style="2" customWidth="1"/>
    <col min="15" max="15" width="1.75" style="1" customWidth="1"/>
    <col min="16" max="16" width="9.25" style="1"/>
    <col min="17" max="17" width="10.25" style="1" bestFit="1" customWidth="1"/>
    <col min="18" max="18" width="12.25" style="1" customWidth="1"/>
    <col min="19" max="16384" width="9.25" style="1"/>
  </cols>
  <sheetData>
    <row r="1" spans="1:21" ht="32.25" customHeight="1"/>
    <row r="2" spans="1:21" ht="13">
      <c r="A2" s="5">
        <v>45772</v>
      </c>
      <c r="H2" s="4" t="s">
        <v>136</v>
      </c>
    </row>
    <row r="3" spans="1:21" ht="10.5" customHeight="1">
      <c r="A3" s="6"/>
      <c r="H3" s="4" t="s">
        <v>137</v>
      </c>
    </row>
    <row r="4" spans="1:21" s="7" customFormat="1" ht="1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3">
        <v>2024</v>
      </c>
    </row>
    <row r="5" spans="1:21" s="7" customFormat="1" ht="11">
      <c r="B5" s="8" t="s">
        <v>59</v>
      </c>
      <c r="C5" s="8" t="s">
        <v>60</v>
      </c>
      <c r="D5" s="8" t="s">
        <v>61</v>
      </c>
      <c r="E5" s="8" t="s">
        <v>62</v>
      </c>
      <c r="F5" s="8" t="s">
        <v>63</v>
      </c>
      <c r="G5" s="8" t="s">
        <v>64</v>
      </c>
      <c r="H5" s="8" t="s">
        <v>65</v>
      </c>
      <c r="I5" s="8" t="s">
        <v>66</v>
      </c>
      <c r="J5" s="8" t="s">
        <v>67</v>
      </c>
      <c r="K5" s="8" t="s">
        <v>68</v>
      </c>
      <c r="L5" s="8" t="s">
        <v>69</v>
      </c>
      <c r="M5" s="8" t="s">
        <v>70</v>
      </c>
      <c r="N5" s="8" t="s">
        <v>71</v>
      </c>
    </row>
    <row r="6" spans="1:21" s="7" customFormat="1" ht="12">
      <c r="A6" s="9" t="s">
        <v>72</v>
      </c>
      <c r="B6" s="2" t="s">
        <v>73</v>
      </c>
      <c r="C6" s="2" t="s">
        <v>73</v>
      </c>
      <c r="D6" s="2" t="s">
        <v>73</v>
      </c>
      <c r="E6" s="2" t="s">
        <v>73</v>
      </c>
      <c r="F6" s="2" t="s">
        <v>73</v>
      </c>
      <c r="G6" s="2" t="s">
        <v>73</v>
      </c>
      <c r="H6" s="2" t="s">
        <v>73</v>
      </c>
      <c r="I6" s="2" t="s">
        <v>73</v>
      </c>
      <c r="J6" s="2" t="s">
        <v>73</v>
      </c>
      <c r="K6" s="2" t="s">
        <v>73</v>
      </c>
      <c r="L6" s="2" t="s">
        <v>73</v>
      </c>
      <c r="M6" s="2" t="s">
        <v>73</v>
      </c>
      <c r="N6" s="2"/>
    </row>
    <row r="7" spans="1:21" s="7" customFormat="1" ht="11">
      <c r="A7" s="10" t="s">
        <v>74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33"/>
    </row>
    <row r="8" spans="1:21" s="12" customFormat="1" ht="11" outlineLevel="1">
      <c r="A8" s="11" t="s">
        <v>5</v>
      </c>
      <c r="B8" s="40">
        <v>57177.611895161288</v>
      </c>
      <c r="C8" s="40">
        <v>60127.575431034486</v>
      </c>
      <c r="D8" s="40">
        <v>61958.22076612903</v>
      </c>
      <c r="E8" s="40">
        <v>62286.785416666666</v>
      </c>
      <c r="F8" s="40">
        <v>60682.106854838712</v>
      </c>
      <c r="G8" s="40">
        <v>58429.705208333333</v>
      </c>
      <c r="H8" s="40">
        <v>58316.34375</v>
      </c>
      <c r="I8" s="40">
        <v>59574.305443548386</v>
      </c>
      <c r="J8" s="40">
        <v>58857.528124999997</v>
      </c>
      <c r="K8" s="40">
        <v>61811.836693548386</v>
      </c>
      <c r="L8" s="40">
        <v>64273.272916666669</v>
      </c>
      <c r="M8" s="40">
        <v>64646.050403225803</v>
      </c>
      <c r="N8" s="40">
        <v>60678.358435792346</v>
      </c>
      <c r="P8" s="7"/>
      <c r="Q8" s="7"/>
    </row>
    <row r="9" spans="1:21" s="12" customFormat="1" ht="11" outlineLevel="1">
      <c r="A9" s="11" t="s">
        <v>3</v>
      </c>
      <c r="B9" s="40">
        <v>1506</v>
      </c>
      <c r="C9" s="40">
        <v>1592.1034482758621</v>
      </c>
      <c r="D9" s="40">
        <v>1491.6451612903227</v>
      </c>
      <c r="E9" s="40">
        <v>1868.3</v>
      </c>
      <c r="F9" s="40">
        <v>1571.1935483870968</v>
      </c>
      <c r="G9" s="40">
        <v>1626.8</v>
      </c>
      <c r="H9" s="40">
        <v>1470</v>
      </c>
      <c r="I9" s="40">
        <v>1989.258064516129</v>
      </c>
      <c r="J9" s="40">
        <v>2052.0666666666666</v>
      </c>
      <c r="K9" s="40">
        <v>1905.5483870967741</v>
      </c>
      <c r="L9" s="40">
        <v>1950.5333333333333</v>
      </c>
      <c r="M9" s="40">
        <v>1876.5806451612902</v>
      </c>
      <c r="N9" s="40">
        <v>1741.0355191256831</v>
      </c>
      <c r="P9" s="7"/>
      <c r="Q9" s="7"/>
    </row>
    <row r="10" spans="1:21" s="12" customFormat="1" ht="11" outlineLevel="1">
      <c r="A10" s="11" t="s">
        <v>7</v>
      </c>
      <c r="B10" s="40">
        <v>23359.977419354836</v>
      </c>
      <c r="C10" s="40">
        <v>24458.244827586212</v>
      </c>
      <c r="D10" s="40">
        <v>24994.31935483871</v>
      </c>
      <c r="E10" s="40">
        <v>24979.14333333333</v>
      </c>
      <c r="F10" s="40">
        <v>23943.270967741937</v>
      </c>
      <c r="G10" s="40">
        <v>23043.383333333335</v>
      </c>
      <c r="H10" s="40">
        <v>22819.258064516129</v>
      </c>
      <c r="I10" s="40">
        <v>23667.825806451612</v>
      </c>
      <c r="J10" s="40">
        <v>23938.233333333337</v>
      </c>
      <c r="K10" s="40">
        <v>24448.425806451614</v>
      </c>
      <c r="L10" s="40">
        <v>24528.633333333335</v>
      </c>
      <c r="M10" s="40">
        <v>24198.483870967742</v>
      </c>
      <c r="N10" s="40">
        <v>24028.276775956285</v>
      </c>
      <c r="P10" s="7"/>
      <c r="Q10" s="7"/>
    </row>
    <row r="11" spans="1:21" s="12" customFormat="1" ht="11" outlineLevel="1">
      <c r="A11" s="11" t="s">
        <v>9</v>
      </c>
      <c r="B11" s="40">
        <v>5943.1354838709649</v>
      </c>
      <c r="C11" s="40">
        <v>6061.4655172413813</v>
      </c>
      <c r="D11" s="40">
        <v>6235.3870967741977</v>
      </c>
      <c r="E11" s="40">
        <v>6104.1566666666649</v>
      </c>
      <c r="F11" s="40">
        <v>5856.3645161290287</v>
      </c>
      <c r="G11" s="40">
        <v>5799.4733333333297</v>
      </c>
      <c r="H11" s="40">
        <v>5867.0741935483911</v>
      </c>
      <c r="I11" s="40">
        <v>5861.7096774193551</v>
      </c>
      <c r="J11" s="40">
        <v>5776.4300000000057</v>
      </c>
      <c r="K11" s="40">
        <v>5680.4806451612931</v>
      </c>
      <c r="L11" s="40">
        <v>5530.8499999999995</v>
      </c>
      <c r="M11" s="40"/>
      <c r="N11" s="40">
        <v>5883.2194029850752</v>
      </c>
      <c r="P11" s="7"/>
      <c r="Q11" s="7"/>
    </row>
    <row r="12" spans="1:21" s="12" customFormat="1" ht="11" outlineLevel="1">
      <c r="A12" s="11" t="s">
        <v>75</v>
      </c>
      <c r="B12" s="40">
        <v>608.79677419354846</v>
      </c>
      <c r="C12" s="40">
        <v>575.08620689655174</v>
      </c>
      <c r="D12" s="40">
        <v>645.47419354838712</v>
      </c>
      <c r="E12" s="40">
        <v>634.75333333333333</v>
      </c>
      <c r="F12" s="40">
        <v>655.27419354838707</v>
      </c>
      <c r="G12" s="40">
        <v>624.9233333333334</v>
      </c>
      <c r="H12" s="40">
        <v>556.35161290322583</v>
      </c>
      <c r="I12" s="40">
        <v>621.99677419354839</v>
      </c>
      <c r="J12" s="40">
        <v>621.31999999999994</v>
      </c>
      <c r="K12" s="40">
        <v>602.93548387096769</v>
      </c>
      <c r="L12" s="40">
        <v>596.03666666666663</v>
      </c>
      <c r="M12" s="40">
        <v>586.17419354838717</v>
      </c>
      <c r="N12" s="40">
        <v>610.8622950819672</v>
      </c>
      <c r="P12" s="7"/>
      <c r="Q12" s="7"/>
    </row>
    <row r="13" spans="1:21" s="13" customFormat="1" ht="11" outlineLevel="1">
      <c r="A13" s="11" t="s">
        <v>76</v>
      </c>
      <c r="B13" s="40">
        <v>10959.483870967742</v>
      </c>
      <c r="C13" s="40">
        <v>15775.965517241379</v>
      </c>
      <c r="D13" s="40">
        <v>12430.645161290322</v>
      </c>
      <c r="E13" s="40">
        <v>18389.233333333334</v>
      </c>
      <c r="F13" s="40">
        <v>15175.967741935483</v>
      </c>
      <c r="G13" s="40">
        <v>12979.1</v>
      </c>
      <c r="H13" s="40">
        <v>16268.903225806451</v>
      </c>
      <c r="I13" s="40">
        <v>17754.129032258064</v>
      </c>
      <c r="J13" s="40">
        <v>14776.633333333333</v>
      </c>
      <c r="K13" s="40">
        <v>12177.387096774193</v>
      </c>
      <c r="L13" s="40">
        <v>13877</v>
      </c>
      <c r="M13" s="40">
        <v>19247.419354838708</v>
      </c>
      <c r="N13" s="40">
        <v>14979.765027322404</v>
      </c>
      <c r="P13" s="7"/>
      <c r="Q13" s="7"/>
      <c r="U13" s="12"/>
    </row>
    <row r="14" spans="1:21" s="13" customFormat="1" ht="11" outlineLevel="1">
      <c r="A14" s="11" t="s">
        <v>17</v>
      </c>
      <c r="B14" s="40">
        <v>4.4741935483870963</v>
      </c>
      <c r="C14" s="40">
        <v>4.0103448275862066</v>
      </c>
      <c r="D14" s="40">
        <v>3.5387096774193547</v>
      </c>
      <c r="E14" s="40">
        <v>4.5933333333333337</v>
      </c>
      <c r="F14" s="40">
        <v>3.2322580645161292</v>
      </c>
      <c r="G14" s="40">
        <v>2.1833333333333331</v>
      </c>
      <c r="H14" s="40">
        <v>3.2354838709677418</v>
      </c>
      <c r="I14" s="40">
        <v>2.1451612903225805</v>
      </c>
      <c r="J14" s="40"/>
      <c r="K14" s="40"/>
      <c r="L14" s="40"/>
      <c r="M14" s="40"/>
      <c r="N14" s="40">
        <v>3.4221311475409837</v>
      </c>
      <c r="P14" s="7"/>
      <c r="Q14" s="7"/>
      <c r="U14" s="12"/>
    </row>
    <row r="15" spans="1:21" s="13" customFormat="1" ht="11" outlineLevel="1">
      <c r="A15" s="11" t="s">
        <v>13</v>
      </c>
      <c r="B15" s="40">
        <v>76.290322580645167</v>
      </c>
      <c r="C15" s="40">
        <v>80.379310344827587</v>
      </c>
      <c r="D15" s="40">
        <v>82.774193548387103</v>
      </c>
      <c r="E15" s="40">
        <v>81.900000000000006</v>
      </c>
      <c r="F15" s="40">
        <v>80.483870967741936</v>
      </c>
      <c r="G15" s="40">
        <v>79.333333333333329</v>
      </c>
      <c r="H15" s="40">
        <v>78.58064516129032</v>
      </c>
      <c r="I15" s="40">
        <v>79.41935483870968</v>
      </c>
      <c r="J15" s="40">
        <v>78.666666666666671</v>
      </c>
      <c r="K15" s="40">
        <v>80.290322580645167</v>
      </c>
      <c r="L15" s="40"/>
      <c r="M15" s="40"/>
      <c r="N15" s="40">
        <v>79.806557377049174</v>
      </c>
      <c r="P15" s="7"/>
      <c r="Q15" s="7"/>
      <c r="U15" s="12"/>
    </row>
    <row r="16" spans="1:21" s="12" customFormat="1" ht="11">
      <c r="A16" s="30" t="s">
        <v>77</v>
      </c>
      <c r="B16" s="41">
        <f>SUM(B8:B15)</f>
        <v>99635.769959677418</v>
      </c>
      <c r="C16" s="41">
        <f t="shared" ref="C16:J16" si="0">SUM(C8:C15)</f>
        <v>108674.83060344828</v>
      </c>
      <c r="D16" s="41">
        <f t="shared" si="0"/>
        <v>107842.00463709679</v>
      </c>
      <c r="E16" s="41">
        <f>SUM(E8:E15)</f>
        <v>114348.86541666665</v>
      </c>
      <c r="F16" s="41">
        <f t="shared" si="0"/>
        <v>107967.89395161292</v>
      </c>
      <c r="G16" s="41">
        <f t="shared" si="0"/>
        <v>102584.90187500001</v>
      </c>
      <c r="H16" s="41">
        <f t="shared" si="0"/>
        <v>105379.74697580645</v>
      </c>
      <c r="I16" s="41">
        <f t="shared" si="0"/>
        <v>109550.78931451612</v>
      </c>
      <c r="J16" s="41">
        <f t="shared" si="0"/>
        <v>106100.87812500002</v>
      </c>
      <c r="K16" s="41">
        <f>SUM(K8:K15)</f>
        <v>106706.90443548388</v>
      </c>
      <c r="L16" s="41">
        <f t="shared" ref="L16:M16" si="1">SUM(L8:L15)</f>
        <v>110756.32625000001</v>
      </c>
      <c r="M16" s="41">
        <f t="shared" si="1"/>
        <v>110554.70846774193</v>
      </c>
      <c r="N16" s="41">
        <v>106859.62569672131</v>
      </c>
      <c r="P16" s="7"/>
      <c r="Q16" s="7"/>
    </row>
    <row r="17" spans="1:17" s="12" customFormat="1" ht="26">
      <c r="A17" s="9" t="s">
        <v>78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P17" s="7"/>
      <c r="Q17" s="7"/>
    </row>
    <row r="18" spans="1:17" s="12" customFormat="1" ht="11">
      <c r="A18" s="14" t="s">
        <v>77</v>
      </c>
      <c r="B18" s="40">
        <v>202817.09677419355</v>
      </c>
      <c r="C18" s="40">
        <v>205905.08620689655</v>
      </c>
      <c r="D18" s="40">
        <v>205836.87096774194</v>
      </c>
      <c r="E18" s="40">
        <v>195371.45</v>
      </c>
      <c r="F18" s="40">
        <v>162612.32258064515</v>
      </c>
      <c r="G18" s="40">
        <v>188903.41666666666</v>
      </c>
      <c r="H18" s="40">
        <v>210898.03225806452</v>
      </c>
      <c r="I18" s="40">
        <v>218775.35483870967</v>
      </c>
      <c r="J18" s="40">
        <v>191671.4</v>
      </c>
      <c r="K18" s="40">
        <v>198899.56451612903</v>
      </c>
      <c r="L18" s="40">
        <v>217903.51666666666</v>
      </c>
      <c r="M18" s="40">
        <v>225978.80645161291</v>
      </c>
      <c r="N18" s="40">
        <v>202150.54781420765</v>
      </c>
      <c r="P18" s="7"/>
      <c r="Q18" s="7"/>
    </row>
    <row r="19" spans="1:17" s="12" customFormat="1" ht="11">
      <c r="A19" s="3" t="s">
        <v>79</v>
      </c>
      <c r="B19" s="40"/>
      <c r="C19" s="40"/>
      <c r="D19" s="40"/>
      <c r="E19" s="40"/>
      <c r="F19" s="40"/>
      <c r="G19" s="59"/>
      <c r="H19" s="40"/>
      <c r="I19" s="40"/>
      <c r="J19" s="40"/>
      <c r="K19" s="40"/>
      <c r="L19" s="40"/>
      <c r="M19" s="40"/>
      <c r="N19" s="40"/>
      <c r="P19" s="7"/>
      <c r="Q19" s="7"/>
    </row>
    <row r="20" spans="1:17" s="12" customFormat="1" ht="11" outlineLevel="1">
      <c r="A20" s="11" t="s">
        <v>5</v>
      </c>
      <c r="B20" s="40">
        <v>59736.09576612903</v>
      </c>
      <c r="C20" s="40">
        <v>60404.314655172413</v>
      </c>
      <c r="D20" s="40">
        <v>60234.455645161288</v>
      </c>
      <c r="E20" s="40">
        <v>61274.908333333333</v>
      </c>
      <c r="F20" s="40">
        <v>57953.003024193546</v>
      </c>
      <c r="G20" s="40">
        <v>60541.387499999997</v>
      </c>
      <c r="H20" s="40">
        <v>60809.607862903227</v>
      </c>
      <c r="I20" s="40">
        <v>65093.038306451614</v>
      </c>
      <c r="J20" s="40">
        <v>60077.397916666669</v>
      </c>
      <c r="K20" s="40">
        <v>66868.183467741939</v>
      </c>
      <c r="L20" s="40">
        <v>68928.399999999994</v>
      </c>
      <c r="M20" s="40">
        <v>67432.698588709682</v>
      </c>
      <c r="N20" s="40">
        <v>62454.446721311477</v>
      </c>
      <c r="P20" s="7"/>
      <c r="Q20" s="7"/>
    </row>
    <row r="21" spans="1:17" s="12" customFormat="1" ht="11" outlineLevel="1">
      <c r="A21" s="11" t="s">
        <v>3</v>
      </c>
      <c r="B21" s="40">
        <v>19509.535483870972</v>
      </c>
      <c r="C21" s="40">
        <v>19556.710344827588</v>
      </c>
      <c r="D21" s="40">
        <v>19843.151612903228</v>
      </c>
      <c r="E21" s="40">
        <v>20041.203333333335</v>
      </c>
      <c r="F21" s="40">
        <v>19337.141935483873</v>
      </c>
      <c r="G21" s="40">
        <v>19943.903333333335</v>
      </c>
      <c r="H21" s="40">
        <v>18854.603225806455</v>
      </c>
      <c r="I21" s="40">
        <v>20545.074193548397</v>
      </c>
      <c r="J21" s="40">
        <v>20639.816666666666</v>
      </c>
      <c r="K21" s="40">
        <v>20045.670967741942</v>
      </c>
      <c r="L21" s="40">
        <v>21518.550000000007</v>
      </c>
      <c r="M21" s="40">
        <v>23949.622580645169</v>
      </c>
      <c r="N21" s="40">
        <v>20317.151912568312</v>
      </c>
      <c r="P21" s="7"/>
      <c r="Q21" s="7"/>
    </row>
    <row r="22" spans="1:17" s="12" customFormat="1" ht="11" outlineLevel="1">
      <c r="A22" s="11" t="s">
        <v>7</v>
      </c>
      <c r="B22" s="40">
        <v>567.69741935483864</v>
      </c>
      <c r="C22" s="40">
        <v>567.69724137931041</v>
      </c>
      <c r="D22" s="40">
        <v>567.69741935483864</v>
      </c>
      <c r="E22" s="40">
        <v>567.69733333333329</v>
      </c>
      <c r="F22" s="40">
        <v>567.69741935483864</v>
      </c>
      <c r="G22" s="40">
        <v>567.69733333333329</v>
      </c>
      <c r="H22" s="40">
        <v>567.69741935483864</v>
      </c>
      <c r="I22" s="40">
        <v>567.69741935483864</v>
      </c>
      <c r="J22" s="40">
        <v>567.69733333333329</v>
      </c>
      <c r="K22" s="40">
        <v>567.69741935483864</v>
      </c>
      <c r="L22" s="40">
        <v>567.69733333333329</v>
      </c>
      <c r="M22" s="40">
        <v>567.69741935483864</v>
      </c>
      <c r="N22" s="40">
        <v>567.69741935483864</v>
      </c>
      <c r="P22" s="7"/>
      <c r="Q22" s="7"/>
    </row>
    <row r="23" spans="1:17" s="13" customFormat="1" ht="11">
      <c r="A23" s="14" t="s">
        <v>77</v>
      </c>
      <c r="B23" s="40">
        <f>SUM(B20:B22)</f>
        <v>79813.328669354843</v>
      </c>
      <c r="C23" s="40">
        <f t="shared" ref="C23:E23" si="2">SUM(C20:C22)</f>
        <v>80528.722241379306</v>
      </c>
      <c r="D23" s="40">
        <f t="shared" si="2"/>
        <v>80645.30467741935</v>
      </c>
      <c r="E23" s="40">
        <f t="shared" si="2"/>
        <v>81883.808999999994</v>
      </c>
      <c r="F23" s="40">
        <f t="shared" ref="F23:M23" si="3">SUM(F20:F22)</f>
        <v>77857.842379032256</v>
      </c>
      <c r="G23" s="40">
        <f t="shared" si="3"/>
        <v>81052.988166666662</v>
      </c>
      <c r="H23" s="40">
        <f t="shared" si="3"/>
        <v>80231.908508064516</v>
      </c>
      <c r="I23" s="40">
        <f t="shared" si="3"/>
        <v>86205.809919354855</v>
      </c>
      <c r="J23" s="40">
        <f t="shared" si="3"/>
        <v>81284.911916666664</v>
      </c>
      <c r="K23" s="40">
        <f t="shared" si="3"/>
        <v>87481.551854838719</v>
      </c>
      <c r="L23" s="40">
        <f t="shared" si="3"/>
        <v>91014.647333333327</v>
      </c>
      <c r="M23" s="40">
        <f t="shared" si="3"/>
        <v>91950.018588709689</v>
      </c>
      <c r="N23" s="40">
        <v>83339.296010928971</v>
      </c>
      <c r="P23" s="7"/>
      <c r="Q23" s="7"/>
    </row>
    <row r="24" spans="1:17" s="12" customFormat="1" ht="10.5" customHeight="1">
      <c r="A24" s="16" t="s">
        <v>80</v>
      </c>
      <c r="B24" s="41">
        <f>SUM(B23,B16,B18)</f>
        <v>382266.19540322584</v>
      </c>
      <c r="C24" s="41">
        <f t="shared" ref="C24:E24" si="4">SUM(C23,C16,C18)</f>
        <v>395108.63905172411</v>
      </c>
      <c r="D24" s="41">
        <f t="shared" si="4"/>
        <v>394324.18028225808</v>
      </c>
      <c r="E24" s="41">
        <f t="shared" si="4"/>
        <v>391604.12441666669</v>
      </c>
      <c r="F24" s="41">
        <f t="shared" ref="F24:M24" si="5">SUM(F23,F16,F18)</f>
        <v>348438.05891129031</v>
      </c>
      <c r="G24" s="41">
        <f t="shared" si="5"/>
        <v>372541.30670833332</v>
      </c>
      <c r="H24" s="41">
        <f t="shared" si="5"/>
        <v>396509.68774193549</v>
      </c>
      <c r="I24" s="41">
        <f t="shared" si="5"/>
        <v>414531.95407258067</v>
      </c>
      <c r="J24" s="41">
        <f t="shared" si="5"/>
        <v>379057.19004166668</v>
      </c>
      <c r="K24" s="41">
        <f t="shared" si="5"/>
        <v>393088.02080645162</v>
      </c>
      <c r="L24" s="41">
        <f t="shared" si="5"/>
        <v>419674.49025000003</v>
      </c>
      <c r="M24" s="41">
        <f t="shared" si="5"/>
        <v>428483.53350806452</v>
      </c>
      <c r="N24" s="41">
        <v>392981.84269808739</v>
      </c>
      <c r="P24" s="7"/>
      <c r="Q24" s="7"/>
    </row>
    <row r="25" spans="1:17" s="12" customFormat="1" ht="10.5" customHeight="1" outlineLevel="3">
      <c r="A25" s="3" t="s">
        <v>81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P25" s="7"/>
      <c r="Q25" s="7"/>
    </row>
    <row r="26" spans="1:17" s="13" customFormat="1" ht="10.5" customHeight="1" outlineLevel="3">
      <c r="A26" s="11" t="s">
        <v>82</v>
      </c>
      <c r="B26" s="40">
        <v>23488.825604838708</v>
      </c>
      <c r="C26" s="40">
        <v>24839.416487068964</v>
      </c>
      <c r="D26" s="40">
        <v>25007.158266129034</v>
      </c>
      <c r="E26" s="40">
        <v>24215.353125000001</v>
      </c>
      <c r="F26" s="40">
        <v>24897.237903225807</v>
      </c>
      <c r="G26" s="40">
        <v>25589.113020833334</v>
      </c>
      <c r="H26" s="40">
        <v>25049.774193548386</v>
      </c>
      <c r="I26" s="40">
        <v>25275.086189516129</v>
      </c>
      <c r="J26" s="40">
        <v>24818.776041666668</v>
      </c>
      <c r="K26" s="40">
        <v>24797.644153225807</v>
      </c>
      <c r="L26" s="40">
        <v>24294.529166666667</v>
      </c>
      <c r="M26" s="40">
        <v>24035.792842741936</v>
      </c>
      <c r="N26" s="40">
        <v>24691.183913934427</v>
      </c>
      <c r="P26" s="7"/>
      <c r="Q26" s="7"/>
    </row>
    <row r="27" spans="1:17" s="13" customFormat="1" ht="20.25" customHeight="1" outlineLevel="3">
      <c r="A27" s="17" t="s">
        <v>83</v>
      </c>
      <c r="B27" s="40">
        <v>310846.25806451612</v>
      </c>
      <c r="C27" s="40">
        <v>325799.13793103449</v>
      </c>
      <c r="D27" s="40">
        <v>337501.03225806454</v>
      </c>
      <c r="E27" s="40">
        <v>330465.96666666667</v>
      </c>
      <c r="F27" s="40">
        <v>325103.67741935485</v>
      </c>
      <c r="G27" s="40">
        <v>332487.86666666664</v>
      </c>
      <c r="H27" s="40">
        <v>329266.6451612903</v>
      </c>
      <c r="I27" s="40">
        <v>324172.74193548388</v>
      </c>
      <c r="J27" s="40">
        <v>316994.90000000002</v>
      </c>
      <c r="K27" s="40">
        <v>357247.25806451612</v>
      </c>
      <c r="L27" s="40">
        <v>344809.56666666665</v>
      </c>
      <c r="M27" s="40">
        <v>347134.3548387097</v>
      </c>
      <c r="N27" s="40">
        <v>331858.89344262297</v>
      </c>
      <c r="P27" s="7"/>
      <c r="Q27" s="7"/>
    </row>
    <row r="28" spans="1:17" s="12" customFormat="1" ht="10.5" customHeight="1" outlineLevel="2">
      <c r="A28" s="14" t="s">
        <v>84</v>
      </c>
      <c r="B28" s="40">
        <f t="shared" ref="B28:M28" si="6">SUM(B26:B27)</f>
        <v>334335.08366935485</v>
      </c>
      <c r="C28" s="40">
        <f t="shared" si="6"/>
        <v>350638.55441810348</v>
      </c>
      <c r="D28" s="40">
        <f t="shared" si="6"/>
        <v>362508.19052419357</v>
      </c>
      <c r="E28" s="40">
        <f t="shared" si="6"/>
        <v>354681.3197916667</v>
      </c>
      <c r="F28" s="40">
        <f t="shared" si="6"/>
        <v>350000.91532258067</v>
      </c>
      <c r="G28" s="40">
        <f t="shared" si="6"/>
        <v>358076.97968749999</v>
      </c>
      <c r="H28" s="40">
        <f t="shared" si="6"/>
        <v>354316.41935483867</v>
      </c>
      <c r="I28" s="40">
        <f t="shared" si="6"/>
        <v>349447.828125</v>
      </c>
      <c r="J28" s="40">
        <f t="shared" si="6"/>
        <v>341813.67604166671</v>
      </c>
      <c r="K28" s="40">
        <f t="shared" si="6"/>
        <v>382044.90221774194</v>
      </c>
      <c r="L28" s="40">
        <f t="shared" si="6"/>
        <v>369104.09583333333</v>
      </c>
      <c r="M28" s="40">
        <f t="shared" si="6"/>
        <v>371170.14768145164</v>
      </c>
      <c r="N28" s="40">
        <v>356550.07735655736</v>
      </c>
      <c r="P28" s="7"/>
      <c r="Q28" s="7"/>
    </row>
    <row r="29" spans="1:17" s="13" customFormat="1" ht="10.5" customHeight="1" outlineLevel="2">
      <c r="A29" s="11" t="s">
        <v>85</v>
      </c>
      <c r="B29" s="40">
        <v>47401.193548387098</v>
      </c>
      <c r="C29" s="40">
        <v>48200.848275862074</v>
      </c>
      <c r="D29" s="40">
        <v>48117.780645161292</v>
      </c>
      <c r="E29" s="40">
        <v>48371.069999999992</v>
      </c>
      <c r="F29" s="40">
        <v>48227.816129032253</v>
      </c>
      <c r="G29" s="40">
        <v>47015.133333333331</v>
      </c>
      <c r="H29" s="40">
        <v>46681.667741935482</v>
      </c>
      <c r="I29" s="40">
        <v>47274.722580645168</v>
      </c>
      <c r="J29" s="40">
        <v>45197.773333333331</v>
      </c>
      <c r="K29" s="40">
        <v>46982.312903225815</v>
      </c>
      <c r="L29" s="60">
        <v>46869.483333333323</v>
      </c>
      <c r="M29" s="40">
        <v>47057.351612903229</v>
      </c>
      <c r="N29" s="40">
        <v>47282.668306010921</v>
      </c>
      <c r="P29" s="7"/>
      <c r="Q29" s="7"/>
    </row>
    <row r="30" spans="1:17" s="13" customFormat="1" ht="10.5" customHeight="1" outlineLevel="2">
      <c r="A30" s="11" t="s">
        <v>86</v>
      </c>
      <c r="B30" s="40">
        <v>19261.903225806451</v>
      </c>
      <c r="C30" s="40">
        <v>17954.448275862069</v>
      </c>
      <c r="D30" s="40">
        <v>17831.83870967742</v>
      </c>
      <c r="E30" s="40">
        <v>16570.733333333334</v>
      </c>
      <c r="F30" s="40">
        <v>17052.580645161292</v>
      </c>
      <c r="G30" s="40">
        <v>17007.933333333334</v>
      </c>
      <c r="H30" s="40">
        <v>17877.548387096773</v>
      </c>
      <c r="I30" s="40">
        <v>18517.709677419356</v>
      </c>
      <c r="J30" s="40">
        <v>19963.266666666666</v>
      </c>
      <c r="K30" s="40">
        <v>19072.258064516129</v>
      </c>
      <c r="L30" s="40">
        <v>18423.066666666666</v>
      </c>
      <c r="M30" s="40">
        <v>19200.193548387098</v>
      </c>
      <c r="N30" s="40">
        <v>18231.868852459018</v>
      </c>
      <c r="P30" s="7"/>
      <c r="Q30" s="7"/>
    </row>
    <row r="31" spans="1:17" s="12" customFormat="1" ht="14" outlineLevel="1" thickBot="1">
      <c r="A31" s="27" t="s">
        <v>87</v>
      </c>
      <c r="B31" s="39">
        <f>SUM(B28:B30)</f>
        <v>400998.18044354836</v>
      </c>
      <c r="C31" s="39">
        <f t="shared" ref="C31:D31" si="7">SUM(C28:C30)</f>
        <v>416793.85096982762</v>
      </c>
      <c r="D31" s="39">
        <f t="shared" si="7"/>
        <v>428457.80987903225</v>
      </c>
      <c r="E31" s="39">
        <f t="shared" ref="E31:F31" si="8">SUM(E28:E30)</f>
        <v>419623.12312500004</v>
      </c>
      <c r="F31" s="39">
        <f t="shared" si="8"/>
        <v>415281.31209677417</v>
      </c>
      <c r="G31" s="39">
        <f t="shared" ref="G31:K31" si="9">SUM(G28:G30)</f>
        <v>422100.0463541667</v>
      </c>
      <c r="H31" s="39">
        <f t="shared" si="9"/>
        <v>418875.63548387092</v>
      </c>
      <c r="I31" s="39">
        <f t="shared" si="9"/>
        <v>415240.26038306451</v>
      </c>
      <c r="J31" s="39">
        <f t="shared" si="9"/>
        <v>406974.71604166669</v>
      </c>
      <c r="K31" s="39">
        <f t="shared" si="9"/>
        <v>448099.47318548389</v>
      </c>
      <c r="L31" s="39">
        <f t="shared" ref="L31:M31" si="10">SUM(L28:L30)</f>
        <v>434396.64583333331</v>
      </c>
      <c r="M31" s="39">
        <f t="shared" si="10"/>
        <v>437427.69284274196</v>
      </c>
      <c r="N31" s="39">
        <v>422064.61451502732</v>
      </c>
      <c r="P31" s="7"/>
      <c r="Q31" s="7"/>
    </row>
    <row r="32" spans="1:17" s="12" customFormat="1" ht="12" outlineLevel="1" thickBot="1">
      <c r="A32" s="27" t="s">
        <v>88</v>
      </c>
      <c r="B32" s="39">
        <f t="shared" ref="B32:F32" si="11">SUM(B31,B24)</f>
        <v>783264.3758467742</v>
      </c>
      <c r="C32" s="39">
        <f t="shared" si="11"/>
        <v>811902.49002155173</v>
      </c>
      <c r="D32" s="39">
        <f t="shared" si="11"/>
        <v>822781.99016129039</v>
      </c>
      <c r="E32" s="39">
        <f t="shared" si="11"/>
        <v>811227.24754166673</v>
      </c>
      <c r="F32" s="39">
        <f t="shared" si="11"/>
        <v>763719.37100806448</v>
      </c>
      <c r="G32" s="39">
        <f>SUM(G31,G24)</f>
        <v>794641.35306250001</v>
      </c>
      <c r="H32" s="39">
        <f>SUM(H31,H24)</f>
        <v>815385.32322580647</v>
      </c>
      <c r="I32" s="39">
        <f>SUM(I31,I24)</f>
        <v>829772.21445564518</v>
      </c>
      <c r="J32" s="39">
        <f>SUM(J31,J24)</f>
        <v>786031.90608333331</v>
      </c>
      <c r="K32" s="39">
        <f>SUM(K31,K24)</f>
        <v>841187.49399193551</v>
      </c>
      <c r="L32" s="39">
        <f t="shared" ref="L32:M32" si="12">SUM(L31,L24)</f>
        <v>854071.13608333329</v>
      </c>
      <c r="M32" s="39">
        <f t="shared" si="12"/>
        <v>865911.22635080642</v>
      </c>
      <c r="N32" s="39">
        <v>815046.45721311483</v>
      </c>
      <c r="P32" s="7"/>
      <c r="Q32" s="7"/>
    </row>
    <row r="33" spans="1:17" ht="11" outlineLevel="1">
      <c r="A33" s="8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P33" s="7"/>
      <c r="Q33" s="7"/>
    </row>
    <row r="34" spans="1:17" ht="11" outlineLevel="1">
      <c r="A34" s="8"/>
      <c r="B34" s="36"/>
      <c r="C34" s="36"/>
      <c r="D34" s="36"/>
      <c r="E34" s="36"/>
      <c r="F34" s="36"/>
      <c r="G34" s="36"/>
      <c r="H34" s="35"/>
      <c r="I34" s="36"/>
      <c r="J34" s="36"/>
      <c r="K34" s="36"/>
      <c r="L34" s="36"/>
      <c r="M34" s="36"/>
      <c r="N34" s="22"/>
      <c r="P34" s="12"/>
      <c r="Q34" s="12"/>
    </row>
    <row r="35" spans="1:17" ht="11" outlineLevel="1">
      <c r="A35" s="8"/>
      <c r="B35" s="36"/>
      <c r="C35" s="36"/>
      <c r="D35" s="36"/>
      <c r="E35" s="1"/>
      <c r="F35" s="36"/>
      <c r="G35" s="36"/>
      <c r="H35" s="35" t="s">
        <v>89</v>
      </c>
      <c r="I35" s="1"/>
      <c r="J35" s="36"/>
      <c r="K35" s="36"/>
      <c r="L35" s="36"/>
      <c r="M35" s="36"/>
      <c r="N35" s="22"/>
      <c r="P35" s="12"/>
      <c r="Q35" s="12"/>
    </row>
    <row r="36" spans="1:17" ht="36" outlineLevel="1">
      <c r="A36" s="18" t="s">
        <v>90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20"/>
      <c r="P36" s="12"/>
      <c r="Q36" s="12"/>
    </row>
    <row r="37" spans="1:17" s="7" customFormat="1" ht="11">
      <c r="A37" s="19" t="s">
        <v>91</v>
      </c>
      <c r="B37" s="40">
        <v>88595.521572580634</v>
      </c>
      <c r="C37" s="40">
        <v>92814.475431034487</v>
      </c>
      <c r="D37" s="40">
        <v>95325.046572580657</v>
      </c>
      <c r="E37" s="40">
        <v>95873.138749999984</v>
      </c>
      <c r="F37" s="40">
        <v>92708.210080645178</v>
      </c>
      <c r="G37" s="40">
        <v>89524.285208333342</v>
      </c>
      <c r="H37" s="40">
        <v>89029.027620967739</v>
      </c>
      <c r="I37" s="40">
        <v>91715.09576612903</v>
      </c>
      <c r="J37" s="40">
        <v>91245.578125000015</v>
      </c>
      <c r="K37" s="40">
        <v>94449.227016129036</v>
      </c>
      <c r="L37" s="40">
        <v>96879.326250000013</v>
      </c>
      <c r="M37" s="40">
        <v>91307.289112903221</v>
      </c>
      <c r="N37" s="40">
        <v>92443.446960382527</v>
      </c>
    </row>
    <row r="38" spans="1:17" s="20" customFormat="1" ht="19.5" customHeight="1">
      <c r="A38" s="17" t="s">
        <v>92</v>
      </c>
      <c r="B38" s="40">
        <v>202817.09677419355</v>
      </c>
      <c r="C38" s="40">
        <v>205905.08620689655</v>
      </c>
      <c r="D38" s="40">
        <v>205836.87096774194</v>
      </c>
      <c r="E38" s="40">
        <v>195371.45</v>
      </c>
      <c r="F38" s="40">
        <v>162612.32258064515</v>
      </c>
      <c r="G38" s="40">
        <v>188903.41666666666</v>
      </c>
      <c r="H38" s="40">
        <v>210898.03225806452</v>
      </c>
      <c r="I38" s="40">
        <v>218775.35483870967</v>
      </c>
      <c r="J38" s="40">
        <v>191671.4</v>
      </c>
      <c r="K38" s="40">
        <v>198899.56451612903</v>
      </c>
      <c r="L38" s="40">
        <v>217903.51666666666</v>
      </c>
      <c r="M38" s="40">
        <v>225978.80645161291</v>
      </c>
      <c r="N38" s="40">
        <v>202150.54781420765</v>
      </c>
      <c r="O38" s="7"/>
      <c r="P38" s="7"/>
    </row>
    <row r="39" spans="1:17" s="12" customFormat="1" ht="11" outlineLevel="1">
      <c r="A39" s="14" t="s">
        <v>93</v>
      </c>
      <c r="B39" s="40">
        <v>79245.631250000006</v>
      </c>
      <c r="C39" s="40">
        <v>79961.024999999994</v>
      </c>
      <c r="D39" s="40">
        <v>80077.607258064512</v>
      </c>
      <c r="E39" s="40">
        <v>81316.111666666664</v>
      </c>
      <c r="F39" s="40">
        <v>77290.144959677418</v>
      </c>
      <c r="G39" s="40">
        <v>80485.290833333333</v>
      </c>
      <c r="H39" s="40">
        <v>79664.211088709679</v>
      </c>
      <c r="I39" s="40">
        <v>85638.112500000017</v>
      </c>
      <c r="J39" s="40">
        <v>80717.214583333334</v>
      </c>
      <c r="K39" s="40">
        <v>86913.854435483881</v>
      </c>
      <c r="L39" s="40">
        <v>90446.95</v>
      </c>
      <c r="M39" s="40">
        <v>91382.321169354851</v>
      </c>
      <c r="N39" s="40">
        <v>82771.598633879781</v>
      </c>
      <c r="O39" s="7"/>
      <c r="P39" s="7"/>
    </row>
    <row r="40" spans="1:17" s="12" customFormat="1" ht="11" outlineLevel="1">
      <c r="A40" s="28" t="s">
        <v>80</v>
      </c>
      <c r="B40" s="41">
        <f>SUM(B37:B39)</f>
        <v>370658.24959677423</v>
      </c>
      <c r="C40" s="41">
        <f t="shared" ref="C40:D40" si="13">SUM(C37:C39)</f>
        <v>378680.58663793106</v>
      </c>
      <c r="D40" s="41">
        <f t="shared" si="13"/>
        <v>381239.52479838708</v>
      </c>
      <c r="E40" s="41">
        <f t="shared" ref="E40:F40" si="14">SUM(E37:E39)</f>
        <v>372560.70041666669</v>
      </c>
      <c r="F40" s="41">
        <f t="shared" si="14"/>
        <v>332610.67762096773</v>
      </c>
      <c r="G40" s="41">
        <f t="shared" ref="G40:I40" si="15">SUM(G37:G39)</f>
        <v>358912.99270833336</v>
      </c>
      <c r="H40" s="41">
        <f t="shared" si="15"/>
        <v>379591.27096774196</v>
      </c>
      <c r="I40" s="41">
        <f t="shared" si="15"/>
        <v>396128.56310483871</v>
      </c>
      <c r="J40" s="41">
        <f t="shared" ref="J40" si="16">SUM(J37:J39)</f>
        <v>363634.19270833337</v>
      </c>
      <c r="K40" s="41">
        <f t="shared" ref="K40:M40" si="17">SUM(K37:K39)</f>
        <v>380262.6459677419</v>
      </c>
      <c r="L40" s="41">
        <f t="shared" si="17"/>
        <v>405229.79291666666</v>
      </c>
      <c r="M40" s="41">
        <f t="shared" si="17"/>
        <v>408668.41673387098</v>
      </c>
      <c r="N40" s="41">
        <v>377365.59340846987</v>
      </c>
      <c r="O40" s="7"/>
      <c r="P40" s="7"/>
    </row>
    <row r="41" spans="1:17" s="12" customFormat="1" ht="10.5" customHeight="1" outlineLevel="1">
      <c r="A41" s="19" t="s">
        <v>94</v>
      </c>
      <c r="B41" s="40">
        <v>70890.019153225803</v>
      </c>
      <c r="C41" s="40">
        <v>73040.264762931038</v>
      </c>
      <c r="D41" s="40">
        <v>73124.93891129033</v>
      </c>
      <c r="E41" s="40">
        <v>72586.423125000001</v>
      </c>
      <c r="F41" s="40">
        <v>73125.054032258064</v>
      </c>
      <c r="G41" s="40">
        <v>72604.246354166666</v>
      </c>
      <c r="H41" s="40">
        <v>71731.441935483861</v>
      </c>
      <c r="I41" s="40">
        <v>72549.808770161297</v>
      </c>
      <c r="J41" s="40">
        <v>70016.549375000002</v>
      </c>
      <c r="K41" s="40">
        <v>71779.957056451618</v>
      </c>
      <c r="L41" s="40">
        <v>71164.012499999983</v>
      </c>
      <c r="M41" s="40">
        <v>71093.144455645161</v>
      </c>
      <c r="N41" s="40">
        <v>71973.852219945344</v>
      </c>
      <c r="O41" s="7"/>
      <c r="P41" s="7"/>
    </row>
    <row r="42" spans="1:17" s="12" customFormat="1" ht="24" outlineLevel="1">
      <c r="A42" s="17" t="s">
        <v>83</v>
      </c>
      <c r="B42" s="40">
        <f t="shared" ref="B42:C42" si="18">B27</f>
        <v>310846.25806451612</v>
      </c>
      <c r="C42" s="40">
        <f t="shared" si="18"/>
        <v>325799.13793103449</v>
      </c>
      <c r="D42" s="40">
        <f t="shared" ref="D42:E42" si="19">D27</f>
        <v>337501.03225806454</v>
      </c>
      <c r="E42" s="40">
        <f t="shared" si="19"/>
        <v>330465.96666666667</v>
      </c>
      <c r="F42" s="40">
        <f t="shared" ref="F42:I42" si="20">F27</f>
        <v>325103.67741935485</v>
      </c>
      <c r="G42" s="40">
        <f t="shared" si="20"/>
        <v>332487.86666666664</v>
      </c>
      <c r="H42" s="40">
        <f t="shared" si="20"/>
        <v>329266.6451612903</v>
      </c>
      <c r="I42" s="40">
        <f t="shared" si="20"/>
        <v>324172.74193548388</v>
      </c>
      <c r="J42" s="40">
        <f t="shared" ref="J42" si="21">J27</f>
        <v>316994.90000000002</v>
      </c>
      <c r="K42" s="40">
        <f t="shared" ref="K42:M42" si="22">K27</f>
        <v>357247.25806451612</v>
      </c>
      <c r="L42" s="40">
        <f t="shared" si="22"/>
        <v>344809.56666666665</v>
      </c>
      <c r="M42" s="40">
        <f t="shared" si="22"/>
        <v>347134.3548387097</v>
      </c>
      <c r="N42" s="40">
        <v>331858.89344262297</v>
      </c>
      <c r="O42" s="7"/>
      <c r="P42" s="7"/>
    </row>
    <row r="43" spans="1:17" s="12" customFormat="1" ht="11" outlineLevel="1">
      <c r="A43" s="28" t="s">
        <v>95</v>
      </c>
      <c r="B43" s="41">
        <f>SUM(B41:B42)</f>
        <v>381736.27721774194</v>
      </c>
      <c r="C43" s="41">
        <f t="shared" ref="C43:D43" si="23">SUM(C41:C42)</f>
        <v>398839.40269396553</v>
      </c>
      <c r="D43" s="41">
        <f t="shared" si="23"/>
        <v>410625.97116935486</v>
      </c>
      <c r="E43" s="41">
        <f t="shared" ref="E43:F43" si="24">SUM(E41:E42)</f>
        <v>403052.38979166665</v>
      </c>
      <c r="F43" s="41">
        <f t="shared" si="24"/>
        <v>398228.7314516129</v>
      </c>
      <c r="G43" s="41">
        <f t="shared" ref="G43:I43" si="25">SUM(G41:G42)</f>
        <v>405092.11302083329</v>
      </c>
      <c r="H43" s="41">
        <f t="shared" si="25"/>
        <v>400998.08709677414</v>
      </c>
      <c r="I43" s="41">
        <f t="shared" si="25"/>
        <v>396722.55070564518</v>
      </c>
      <c r="J43" s="41">
        <f t="shared" ref="J43:M43" si="26">SUM(J41:J42)</f>
        <v>387011.44937500003</v>
      </c>
      <c r="K43" s="41">
        <f t="shared" si="26"/>
        <v>429027.21512096771</v>
      </c>
      <c r="L43" s="41">
        <f t="shared" si="26"/>
        <v>415973.5791666666</v>
      </c>
      <c r="M43" s="41">
        <f t="shared" si="26"/>
        <v>418227.49929435487</v>
      </c>
      <c r="N43" s="40">
        <v>403832.74566256837</v>
      </c>
      <c r="O43" s="7"/>
      <c r="P43" s="7"/>
    </row>
    <row r="44" spans="1:17" s="12" customFormat="1" ht="27" customHeight="1" outlineLevel="1">
      <c r="A44" s="16" t="s">
        <v>96</v>
      </c>
      <c r="B44" s="38">
        <f>SUM(B40,B43)</f>
        <v>752394.52681451617</v>
      </c>
      <c r="C44" s="38">
        <f t="shared" ref="C44:D44" si="27">SUM(C40,C43)</f>
        <v>777519.98933189665</v>
      </c>
      <c r="D44" s="38">
        <f t="shared" si="27"/>
        <v>791865.49596774194</v>
      </c>
      <c r="E44" s="38">
        <f t="shared" ref="E44:F44" si="28">SUM(E40,E43)</f>
        <v>775613.09020833333</v>
      </c>
      <c r="F44" s="38">
        <f t="shared" si="28"/>
        <v>730839.40907258063</v>
      </c>
      <c r="G44" s="38">
        <f t="shared" ref="G44:I44" si="29">SUM(G40,G43)</f>
        <v>764005.10572916665</v>
      </c>
      <c r="H44" s="38">
        <f t="shared" si="29"/>
        <v>780589.3580645161</v>
      </c>
      <c r="I44" s="38">
        <f t="shared" si="29"/>
        <v>792851.11381048383</v>
      </c>
      <c r="J44" s="38">
        <f t="shared" ref="J44:M44" si="30">SUM(J40,J43)</f>
        <v>750645.64208333334</v>
      </c>
      <c r="K44" s="38">
        <f t="shared" si="30"/>
        <v>809289.86108870967</v>
      </c>
      <c r="L44" s="38">
        <f t="shared" si="30"/>
        <v>821203.37208333332</v>
      </c>
      <c r="M44" s="38">
        <f t="shared" si="30"/>
        <v>826895.91602822579</v>
      </c>
      <c r="N44" s="38">
        <v>781198.33907103818</v>
      </c>
      <c r="O44" s="7"/>
      <c r="P44" s="7"/>
    </row>
    <row r="45" spans="1:17" s="12" customFormat="1" ht="32.25" customHeight="1" outlineLevel="1" thickBot="1">
      <c r="A45" s="26" t="s">
        <v>97</v>
      </c>
      <c r="B45" s="39">
        <f>SUM(B13:B15,B30)</f>
        <v>30302.151612903224</v>
      </c>
      <c r="C45" s="39">
        <f t="shared" ref="C45:D45" si="31">SUM(C13:C15,C30)</f>
        <v>33814.803448275859</v>
      </c>
      <c r="D45" s="39">
        <f t="shared" si="31"/>
        <v>30348.79677419355</v>
      </c>
      <c r="E45" s="39">
        <f t="shared" ref="E45:F45" si="32">SUM(E13:E15,E30)</f>
        <v>35046.460000000006</v>
      </c>
      <c r="F45" s="39">
        <f t="shared" si="32"/>
        <v>32312.264516129035</v>
      </c>
      <c r="G45" s="39">
        <f t="shared" ref="G45" si="33">SUM(G13:G15,G30)</f>
        <v>30068.550000000003</v>
      </c>
      <c r="H45" s="39">
        <f>SUM(H13:H15,H30)</f>
        <v>34228.26774193548</v>
      </c>
      <c r="I45" s="39">
        <f>SUM(I13:I15,I30)</f>
        <v>36353.403225806454</v>
      </c>
      <c r="J45" s="39">
        <f t="shared" ref="J45:K45" si="34">SUM(J13:J15,J30)</f>
        <v>34818.566666666666</v>
      </c>
      <c r="K45" s="39">
        <f t="shared" si="34"/>
        <v>31329.93548387097</v>
      </c>
      <c r="L45" s="39">
        <f t="shared" ref="L45:M45" si="35">SUM(L13:L15,L30)</f>
        <v>32300.066666666666</v>
      </c>
      <c r="M45" s="39">
        <f t="shared" si="35"/>
        <v>38447.612903225803</v>
      </c>
      <c r="N45" s="40">
        <v>33280.420765027324</v>
      </c>
      <c r="O45" s="7"/>
      <c r="P45" s="7"/>
    </row>
    <row r="46" spans="1:17" s="12" customFormat="1" ht="12" outlineLevel="1" thickBot="1">
      <c r="A46" s="25" t="s">
        <v>98</v>
      </c>
      <c r="B46" s="48">
        <f>SUM(B45,B44)</f>
        <v>782696.67842741939</v>
      </c>
      <c r="C46" s="48">
        <f t="shared" ref="C46:D46" si="36">SUM(C45,C44)</f>
        <v>811334.79278017255</v>
      </c>
      <c r="D46" s="48">
        <f t="shared" si="36"/>
        <v>822214.29274193547</v>
      </c>
      <c r="E46" s="48">
        <f t="shared" ref="E46:F46" si="37">SUM(E45,E44)</f>
        <v>810659.5502083333</v>
      </c>
      <c r="F46" s="48">
        <f t="shared" si="37"/>
        <v>763151.67358870967</v>
      </c>
      <c r="G46" s="48">
        <f t="shared" ref="G46:I46" si="38">SUM(G45,G44)</f>
        <v>794073.6557291667</v>
      </c>
      <c r="H46" s="48">
        <f t="shared" si="38"/>
        <v>814817.62580645154</v>
      </c>
      <c r="I46" s="48">
        <f t="shared" si="38"/>
        <v>829204.51703629026</v>
      </c>
      <c r="J46" s="48">
        <f t="shared" ref="J46:M46" si="39">SUM(J45,J44)</f>
        <v>785464.20874999999</v>
      </c>
      <c r="K46" s="48">
        <f t="shared" si="39"/>
        <v>840619.7965725807</v>
      </c>
      <c r="L46" s="48">
        <f t="shared" si="39"/>
        <v>853503.43874999997</v>
      </c>
      <c r="M46" s="48">
        <f t="shared" si="39"/>
        <v>865343.52893145161</v>
      </c>
      <c r="N46" s="48">
        <v>814478.75983606558</v>
      </c>
      <c r="O46" s="7"/>
      <c r="P46" s="7"/>
    </row>
    <row r="47" spans="1:17" s="12" customFormat="1" ht="11" outlineLevel="1">
      <c r="A47" s="3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P47" s="7"/>
    </row>
    <row r="48" spans="1:17" s="12" customFormat="1" ht="11" outlineLevel="1">
      <c r="A48" s="3" t="s">
        <v>99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P48" s="7"/>
    </row>
    <row r="49" spans="1:14" s="12" customFormat="1" ht="10.5" customHeight="1" outlineLevel="1">
      <c r="A49" s="3" t="s">
        <v>100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s="13" customFormat="1" ht="11" outlineLevel="1">
      <c r="A50" s="3" t="s">
        <v>101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s="13" customFormat="1" ht="13" outlineLevel="1">
      <c r="A51" s="21" t="s">
        <v>102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s="12" customFormat="1" ht="13">
      <c r="A52" s="22" t="s">
        <v>103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1:14" s="12" customFormat="1" ht="11">
      <c r="A53" s="3"/>
      <c r="B53" s="2"/>
      <c r="C53" s="2"/>
      <c r="D53" s="2"/>
      <c r="E53" s="2"/>
      <c r="F53" s="2"/>
      <c r="G53" s="7"/>
      <c r="H53" s="2"/>
      <c r="I53" s="2"/>
      <c r="J53" s="2"/>
      <c r="K53" s="2"/>
      <c r="L53" s="2"/>
      <c r="M53" s="2"/>
      <c r="N53" s="2"/>
    </row>
    <row r="54" spans="1:14" s="12" customFormat="1" ht="11">
      <c r="A54" s="22" t="s">
        <v>104</v>
      </c>
      <c r="B54" s="2"/>
      <c r="C54" s="2"/>
      <c r="D54" s="2"/>
      <c r="E54" s="2"/>
      <c r="F54" s="2"/>
      <c r="G54" s="7"/>
      <c r="H54" s="2"/>
      <c r="I54" s="2"/>
      <c r="J54" s="2"/>
      <c r="K54" s="2"/>
      <c r="L54" s="2"/>
      <c r="M54" s="2"/>
      <c r="N54" s="2"/>
    </row>
    <row r="55" spans="1:14" s="12" customFormat="1" ht="11">
      <c r="A55" s="23" t="s">
        <v>105</v>
      </c>
      <c r="B55" s="2"/>
      <c r="C55" s="2"/>
      <c r="D55" s="2"/>
      <c r="E55" s="2"/>
      <c r="F55" s="2"/>
      <c r="G55" s="7"/>
      <c r="H55" s="2"/>
      <c r="I55" s="2"/>
      <c r="J55" s="2"/>
      <c r="K55" s="2"/>
      <c r="L55" s="2"/>
      <c r="M55" s="2"/>
      <c r="N55" s="2"/>
    </row>
    <row r="56" spans="1:14" ht="13">
      <c r="A56" s="24" t="s">
        <v>106</v>
      </c>
    </row>
    <row r="57" spans="1:14" s="13" customFormat="1" ht="11.25" customHeight="1">
      <c r="A57" s="21" t="s">
        <v>107</v>
      </c>
      <c r="B57" s="2"/>
      <c r="C57" s="2"/>
      <c r="D57" s="2"/>
      <c r="E57" s="2"/>
      <c r="F57" s="2"/>
      <c r="G57" s="7"/>
      <c r="H57" s="2"/>
      <c r="I57" s="2"/>
      <c r="J57" s="2"/>
      <c r="K57" s="2"/>
      <c r="L57" s="2"/>
      <c r="M57" s="2"/>
      <c r="N57" s="2"/>
    </row>
    <row r="58" spans="1:14" ht="10" customHeight="1">
      <c r="A58" s="3"/>
    </row>
    <row r="1087" ht="10.5" customHeight="1"/>
  </sheetData>
  <sheetProtection password="F6C6"/>
  <printOptions horizontalCentered="1" verticalCentered="1"/>
  <pageMargins left="0.24" right="0.22" top="0.37" bottom="0.42" header="0.25" footer="0.17"/>
  <pageSetup scale="95" fitToHeight="2" orientation="landscape" r:id="rId1"/>
  <headerFooter alignWithMargins="0">
    <oddFooter>&amp;RNEB/ RP:  &amp;D</oddFooter>
  </headerFooter>
  <rowBreaks count="1" manualBreakCount="1">
    <brk id="34" max="45" man="1"/>
  </rowBreaks>
  <colBreaks count="1" manualBreakCount="1">
    <brk id="15" max="59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348DE-9265-4097-B222-556419BBA10F}">
  <sheetPr>
    <pageSetUpPr fitToPage="1"/>
  </sheetPr>
  <dimension ref="A1:U57"/>
  <sheetViews>
    <sheetView topLeftCell="A2" zoomScaleNormal="100" workbookViewId="0">
      <selection activeCell="M25" sqref="M25"/>
    </sheetView>
  </sheetViews>
  <sheetFormatPr baseColWidth="10" defaultColWidth="8.75" defaultRowHeight="11"/>
  <cols>
    <col min="1" max="1" width="33.5" customWidth="1"/>
    <col min="2" max="13" width="9.75" bestFit="1" customWidth="1"/>
    <col min="14" max="14" width="14" bestFit="1" customWidth="1"/>
    <col min="16" max="17" width="12.75" bestFit="1" customWidth="1"/>
    <col min="18" max="18" width="11.5" customWidth="1"/>
    <col min="19" max="21" width="10.25" bestFit="1" customWidth="1"/>
  </cols>
  <sheetData>
    <row r="1" spans="1:18" ht="30" customHeight="1"/>
    <row r="2" spans="1:18">
      <c r="A2" s="5">
        <f>'24TABLE - cubic meters per day'!A2</f>
        <v>45772</v>
      </c>
      <c r="H2" s="4" t="s">
        <v>138</v>
      </c>
    </row>
    <row r="3" spans="1:18">
      <c r="H3" s="4" t="s">
        <v>139</v>
      </c>
    </row>
    <row r="4" spans="1:18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>
        <f>'24TABLE - cubic meters per day'!N4</f>
        <v>2024</v>
      </c>
    </row>
    <row r="5" spans="1:18">
      <c r="A5" s="9"/>
      <c r="B5" s="7" t="s">
        <v>59</v>
      </c>
      <c r="C5" s="7" t="s">
        <v>60</v>
      </c>
      <c r="D5" s="7" t="s">
        <v>61</v>
      </c>
      <c r="E5" s="7" t="s">
        <v>62</v>
      </c>
      <c r="F5" s="7" t="s">
        <v>63</v>
      </c>
      <c r="G5" s="7" t="s">
        <v>64</v>
      </c>
      <c r="H5" s="7" t="s">
        <v>65</v>
      </c>
      <c r="I5" s="7" t="s">
        <v>66</v>
      </c>
      <c r="J5" s="7" t="s">
        <v>67</v>
      </c>
      <c r="K5" s="7" t="s">
        <v>68</v>
      </c>
      <c r="L5" s="7" t="s">
        <v>69</v>
      </c>
      <c r="M5" s="7" t="s">
        <v>70</v>
      </c>
      <c r="N5" s="7" t="s">
        <v>71</v>
      </c>
    </row>
    <row r="6" spans="1:18" ht="12">
      <c r="A6" s="9" t="s">
        <v>72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33"/>
    </row>
    <row r="7" spans="1:18">
      <c r="A7" s="10" t="s">
        <v>74</v>
      </c>
      <c r="B7" s="32"/>
      <c r="C7" s="32"/>
      <c r="D7" s="34"/>
      <c r="E7" s="34"/>
      <c r="F7" s="29"/>
      <c r="G7" s="29"/>
      <c r="H7" s="29"/>
      <c r="I7" s="29"/>
      <c r="J7" s="29"/>
      <c r="K7" s="29"/>
      <c r="L7" s="29"/>
      <c r="M7" s="29"/>
      <c r="N7" s="29"/>
    </row>
    <row r="8" spans="1:18">
      <c r="A8" s="11" t="s">
        <v>5</v>
      </c>
      <c r="B8" s="40">
        <f>'24TABLE - cubic meters per day'!B8*6.2898</f>
        <v>359635.74329818547</v>
      </c>
      <c r="C8" s="40">
        <f>'24TABLE - cubic meters per day'!C8*6.2898</f>
        <v>378190.42394612066</v>
      </c>
      <c r="D8" s="40">
        <f>'24TABLE - cubic meters per day'!D8*6.2898</f>
        <v>389704.81697479833</v>
      </c>
      <c r="E8" s="40">
        <f>'24TABLE - cubic meters per day'!E8*6.2898</f>
        <v>391771.42291374999</v>
      </c>
      <c r="F8" s="40">
        <f>'24TABLE - cubic meters per day'!F8*6.2898</f>
        <v>381678.3156955645</v>
      </c>
      <c r="G8" s="40">
        <f>'24TABLE - cubic meters per day'!G8*6.2898</f>
        <v>367511.15981937497</v>
      </c>
      <c r="H8" s="40">
        <f>'24TABLE - cubic meters per day'!H8*6.2898</f>
        <v>366798.13891874999</v>
      </c>
      <c r="I8" s="40">
        <f>'24TABLE - cubic meters per day'!I8*6.2898</f>
        <v>374710.46637883061</v>
      </c>
      <c r="J8" s="40">
        <f>'24TABLE - cubic meters per day'!J8*6.2898</f>
        <v>370202.08040062495</v>
      </c>
      <c r="K8" s="40">
        <f>'24TABLE - cubic meters per day'!K8*6.2898</f>
        <v>388784.09043508064</v>
      </c>
      <c r="L8" s="40">
        <f>'24TABLE - cubic meters per day'!L8*6.2898</f>
        <v>404266.03199125</v>
      </c>
      <c r="M8" s="40">
        <f>'24TABLE - cubic meters per day'!M8*6.2898</f>
        <v>406610.72782620962</v>
      </c>
      <c r="N8" s="40">
        <f>'24TABLE - cubic meters per day'!N8*6.2898</f>
        <v>381654.73888944666</v>
      </c>
      <c r="R8" s="54"/>
    </row>
    <row r="9" spans="1:18">
      <c r="A9" s="11" t="s">
        <v>3</v>
      </c>
      <c r="B9" s="40">
        <f>'24TABLE - cubic meters per day'!B9*6.2898</f>
        <v>9472.4387999999999</v>
      </c>
      <c r="C9" s="40">
        <f>'24TABLE - cubic meters per day'!C9*6.2898</f>
        <v>10014.012268965516</v>
      </c>
      <c r="D9" s="40">
        <f>'24TABLE - cubic meters per day'!D9*6.2898</f>
        <v>9382.1497354838702</v>
      </c>
      <c r="E9" s="40">
        <f>'24TABLE - cubic meters per day'!E9*6.2898</f>
        <v>11751.233339999999</v>
      </c>
      <c r="F9" s="40">
        <f>'24TABLE - cubic meters per day'!F9*6.2898</f>
        <v>9882.4931806451605</v>
      </c>
      <c r="G9" s="40">
        <f>'24TABLE - cubic meters per day'!G9*6.2898</f>
        <v>10232.246639999999</v>
      </c>
      <c r="H9" s="40">
        <f>'24TABLE - cubic meters per day'!H9*6.2898</f>
        <v>9246.0059999999994</v>
      </c>
      <c r="I9" s="40">
        <f>'24TABLE - cubic meters per day'!I9*6.2898</f>
        <v>12512.035374193547</v>
      </c>
      <c r="J9" s="40">
        <f>'24TABLE - cubic meters per day'!J9*6.2898</f>
        <v>12907.088919999998</v>
      </c>
      <c r="K9" s="40">
        <f>'24TABLE - cubic meters per day'!K9*6.2898</f>
        <v>11985.518245161289</v>
      </c>
      <c r="L9" s="40">
        <f>'24TABLE - cubic meters per day'!L9*6.2898</f>
        <v>12268.464559999999</v>
      </c>
      <c r="M9" s="40">
        <f>'24TABLE - cubic meters per day'!M9*6.2898</f>
        <v>11803.316941935484</v>
      </c>
      <c r="N9" s="40">
        <f>'24TABLE - cubic meters per day'!N9*6.2898</f>
        <v>10950.765208196721</v>
      </c>
      <c r="R9" s="54"/>
    </row>
    <row r="10" spans="1:18">
      <c r="A10" s="11" t="s">
        <v>7</v>
      </c>
      <c r="B10" s="40">
        <f>'24TABLE - cubic meters per day'!B10*6.2898</f>
        <v>146929.58597225804</v>
      </c>
      <c r="C10" s="40">
        <f>'24TABLE - cubic meters per day'!C10*6.2898</f>
        <v>153837.46831655173</v>
      </c>
      <c r="D10" s="40">
        <f>'24TABLE - cubic meters per day'!D10*6.2898</f>
        <v>157209.26987806452</v>
      </c>
      <c r="E10" s="40">
        <f>'24TABLE - cubic meters per day'!E10*6.2898</f>
        <v>157113.81573799998</v>
      </c>
      <c r="F10" s="40">
        <f>'24TABLE - cubic meters per day'!F10*6.2898</f>
        <v>150598.38573290323</v>
      </c>
      <c r="G10" s="40">
        <f>'24TABLE - cubic meters per day'!G10*6.2898</f>
        <v>144938.27249</v>
      </c>
      <c r="H10" s="40">
        <f>'24TABLE - cubic meters per day'!H10*6.2898</f>
        <v>143528.56937419352</v>
      </c>
      <c r="I10" s="40">
        <f>'24TABLE - cubic meters per day'!I10*6.2898</f>
        <v>148865.89075741934</v>
      </c>
      <c r="J10" s="40">
        <f>'24TABLE - cubic meters per day'!J10*6.2898</f>
        <v>150566.70002000002</v>
      </c>
      <c r="K10" s="40">
        <f>'24TABLE - cubic meters per day'!K10*6.2898</f>
        <v>153775.70863741936</v>
      </c>
      <c r="L10" s="40">
        <f>'24TABLE - cubic meters per day'!L10*6.2898</f>
        <v>154280.19794000001</v>
      </c>
      <c r="M10" s="40">
        <f>'24TABLE - cubic meters per day'!M10*6.2898</f>
        <v>152203.62385161291</v>
      </c>
      <c r="N10" s="40">
        <f>'24TABLE - cubic meters per day'!N10*6.2898</f>
        <v>151133.05526540984</v>
      </c>
      <c r="R10" s="12"/>
    </row>
    <row r="11" spans="1:18">
      <c r="A11" s="11" t="s">
        <v>9</v>
      </c>
      <c r="B11" s="40">
        <f>'24TABLE - cubic meters per day'!B11*6.2898</f>
        <v>37381.133566451594</v>
      </c>
      <c r="C11" s="40">
        <f>'24TABLE - cubic meters per day'!C11*6.2898</f>
        <v>38125.405810344841</v>
      </c>
      <c r="D11" s="40">
        <f>'24TABLE - cubic meters per day'!D11*6.2898</f>
        <v>39219.33776129035</v>
      </c>
      <c r="E11" s="40">
        <f>'24TABLE - cubic meters per day'!E11*6.2898</f>
        <v>38393.924601999985</v>
      </c>
      <c r="F11" s="40">
        <f>'24TABLE - cubic meters per day'!F11*6.2898</f>
        <v>36835.361533548363</v>
      </c>
      <c r="G11" s="40">
        <f>'24TABLE - cubic meters per day'!G11*6.2898</f>
        <v>36477.527371999975</v>
      </c>
      <c r="H11" s="40">
        <f>'24TABLE - cubic meters per day'!H11*6.2898</f>
        <v>36902.723262580665</v>
      </c>
      <c r="I11" s="40">
        <f>'24TABLE - cubic meters per day'!I11*6.2898</f>
        <v>36868.981529032259</v>
      </c>
      <c r="J11" s="40">
        <f>'24TABLE - cubic meters per day'!J11*6.2898</f>
        <v>36332.589414000031</v>
      </c>
      <c r="K11" s="40">
        <f>'24TABLE - cubic meters per day'!K11*6.2898</f>
        <v>35729.087161935502</v>
      </c>
      <c r="L11" s="40">
        <f>'24TABLE - cubic meters per day'!L11*6.2898</f>
        <v>34787.940329999998</v>
      </c>
      <c r="M11" s="40">
        <f>'24TABLE - cubic meters per day'!M11*6.2898</f>
        <v>0</v>
      </c>
      <c r="N11" s="40">
        <f>'24TABLE - cubic meters per day'!N11*6.2898</f>
        <v>37004.273400895523</v>
      </c>
      <c r="R11" s="52"/>
    </row>
    <row r="12" spans="1:18">
      <c r="A12" s="11" t="s">
        <v>75</v>
      </c>
      <c r="B12" s="40">
        <f>'24TABLE - cubic meters per day'!B12*6.2898</f>
        <v>3829.2099503225809</v>
      </c>
      <c r="C12" s="40">
        <f>'24TABLE - cubic meters per day'!C12*6.2898</f>
        <v>3617.1772241379308</v>
      </c>
      <c r="D12" s="40">
        <f>'24TABLE - cubic meters per day'!D12*6.2898</f>
        <v>4059.903582580645</v>
      </c>
      <c r="E12" s="40">
        <f>'24TABLE - cubic meters per day'!E12*6.2898</f>
        <v>3992.4715159999996</v>
      </c>
      <c r="F12" s="40">
        <f>'24TABLE - cubic meters per day'!F12*6.2898</f>
        <v>4121.5436225806452</v>
      </c>
      <c r="G12" s="40">
        <f>'24TABLE - cubic meters per day'!G12*6.2898</f>
        <v>3930.6427820000004</v>
      </c>
      <c r="H12" s="40">
        <f>'24TABLE - cubic meters per day'!H12*6.2898</f>
        <v>3499.3403748387095</v>
      </c>
      <c r="I12" s="40">
        <f>'24TABLE - cubic meters per day'!I12*6.2898</f>
        <v>3912.2353103225805</v>
      </c>
      <c r="J12" s="40">
        <f>'24TABLE - cubic meters per day'!J12*6.2898</f>
        <v>3907.9785359999992</v>
      </c>
      <c r="K12" s="40">
        <f>'24TABLE - cubic meters per day'!K12*6.2898</f>
        <v>3792.3436064516122</v>
      </c>
      <c r="L12" s="40">
        <f>'24TABLE - cubic meters per day'!L12*6.2898</f>
        <v>3748.9514259999996</v>
      </c>
      <c r="M12" s="40">
        <f>'24TABLE - cubic meters per day'!M12*6.2898</f>
        <v>3686.9184425806452</v>
      </c>
      <c r="N12" s="40">
        <f>'24TABLE - cubic meters per day'!N12*6.2898</f>
        <v>3842.2016636065573</v>
      </c>
    </row>
    <row r="13" spans="1:18">
      <c r="A13" s="11" t="s">
        <v>76</v>
      </c>
      <c r="B13" s="40">
        <f>'24TABLE - cubic meters per day'!B13*6.2898</f>
        <v>68932.961651612903</v>
      </c>
      <c r="C13" s="40">
        <f>'24TABLE - cubic meters per day'!C13*6.2898</f>
        <v>99227.667910344811</v>
      </c>
      <c r="D13" s="40">
        <f>'24TABLE - cubic meters per day'!D13*6.2898</f>
        <v>78186.271935483863</v>
      </c>
      <c r="E13" s="40">
        <f>'24TABLE - cubic meters per day'!E13*6.2898</f>
        <v>115664.59981999999</v>
      </c>
      <c r="F13" s="40">
        <f>'24TABLE - cubic meters per day'!F13*6.2898</f>
        <v>95453.801903225802</v>
      </c>
      <c r="G13" s="40">
        <f>'24TABLE - cubic meters per day'!G13*6.2898</f>
        <v>81635.943180000002</v>
      </c>
      <c r="H13" s="40">
        <f>'24TABLE - cubic meters per day'!H13*6.2898</f>
        <v>102328.14750967741</v>
      </c>
      <c r="I13" s="40">
        <f>'24TABLE - cubic meters per day'!I13*6.2898</f>
        <v>111669.92078709677</v>
      </c>
      <c r="J13" s="40">
        <f>'24TABLE - cubic meters per day'!J13*6.2898</f>
        <v>92942.068339999998</v>
      </c>
      <c r="K13" s="40">
        <f>'24TABLE - cubic meters per day'!K13*6.2898</f>
        <v>76593.329361290322</v>
      </c>
      <c r="L13" s="40">
        <f>'24TABLE - cubic meters per day'!L13*6.2898</f>
        <v>87283.554599999989</v>
      </c>
      <c r="M13" s="40">
        <f>'24TABLE - cubic meters per day'!M13*6.2898</f>
        <v>121062.4182580645</v>
      </c>
      <c r="N13" s="40">
        <f>'24TABLE - cubic meters per day'!N13*6.2898</f>
        <v>94219.726068852455</v>
      </c>
    </row>
    <row r="14" spans="1:18">
      <c r="A14" s="11" t="s">
        <v>17</v>
      </c>
      <c r="B14" s="40">
        <f>'24TABLE - cubic meters per day'!B14*6.2898</f>
        <v>28.141782580645156</v>
      </c>
      <c r="C14" s="40">
        <f>'24TABLE - cubic meters per day'!C14*6.2898</f>
        <v>25.224266896551722</v>
      </c>
      <c r="D14" s="40">
        <f>'24TABLE - cubic meters per day'!D14*6.2898</f>
        <v>22.257776129032255</v>
      </c>
      <c r="E14" s="40">
        <f>'24TABLE - cubic meters per day'!E14*6.2898</f>
        <v>28.891148000000001</v>
      </c>
      <c r="F14" s="40">
        <f>'24TABLE - cubic meters per day'!F14*6.2898</f>
        <v>20.330256774193547</v>
      </c>
      <c r="G14" s="40">
        <f>'24TABLE - cubic meters per day'!G14*6.2898</f>
        <v>13.732729999999998</v>
      </c>
      <c r="H14" s="40">
        <f>'24TABLE - cubic meters per day'!H14*6.2898</f>
        <v>20.3505464516129</v>
      </c>
      <c r="I14" s="40">
        <f>'24TABLE - cubic meters per day'!I14*6.2898</f>
        <v>13.492635483870966</v>
      </c>
      <c r="J14" s="40"/>
      <c r="K14" s="40"/>
      <c r="L14" s="40"/>
      <c r="M14" s="40"/>
      <c r="N14" s="40"/>
    </row>
    <row r="15" spans="1:18">
      <c r="A15" s="11" t="s">
        <v>13</v>
      </c>
      <c r="B15" s="40">
        <f>'24TABLE - cubic meters per day'!B15*6.2898</f>
        <v>479.85087096774197</v>
      </c>
      <c r="C15" s="40">
        <f>'24TABLE - cubic meters per day'!C15*6.2898</f>
        <v>505.56978620689654</v>
      </c>
      <c r="D15" s="40">
        <f>'24TABLE - cubic meters per day'!D15*6.2898</f>
        <v>520.63312258064514</v>
      </c>
      <c r="E15" s="40">
        <f>'24TABLE - cubic meters per day'!E15*6.2898</f>
        <v>515.13462000000004</v>
      </c>
      <c r="F15" s="40">
        <f>'24TABLE - cubic meters per day'!F15*6.2898</f>
        <v>506.22745161290322</v>
      </c>
      <c r="G15" s="40">
        <f>'24TABLE - cubic meters per day'!G15*6.2898</f>
        <v>498.99079999999992</v>
      </c>
      <c r="H15" s="40">
        <f>'24TABLE - cubic meters per day'!H15*6.2898</f>
        <v>494.25654193548382</v>
      </c>
      <c r="I15" s="40">
        <f>'24TABLE - cubic meters per day'!I15*6.2898</f>
        <v>499.53185806451609</v>
      </c>
      <c r="J15" s="40">
        <f>'24TABLE - cubic meters per day'!J15*6.2898</f>
        <v>494.79759999999999</v>
      </c>
      <c r="K15" s="40">
        <f>'24TABLE - cubic meters per day'!K15*6.2898</f>
        <v>505.01007096774197</v>
      </c>
      <c r="L15" s="40"/>
      <c r="M15" s="40"/>
      <c r="N15" s="40"/>
    </row>
    <row r="16" spans="1:18">
      <c r="A16" s="30" t="s">
        <v>77</v>
      </c>
      <c r="B16" s="40">
        <f>'24TABLE - cubic meters per day'!B16*6.2898</f>
        <v>626689.06589237903</v>
      </c>
      <c r="C16" s="40">
        <f>'24TABLE - cubic meters per day'!C16*6.2898</f>
        <v>683542.94952956901</v>
      </c>
      <c r="D16" s="40">
        <f>'24TABLE - cubic meters per day'!D16*6.2898</f>
        <v>678304.64076641132</v>
      </c>
      <c r="E16" s="40">
        <f>'24TABLE - cubic meters per day'!E16*6.2898</f>
        <v>719231.49369774992</v>
      </c>
      <c r="F16" s="40">
        <f>'24TABLE - cubic meters per day'!F16*6.2898</f>
        <v>679096.45937685494</v>
      </c>
      <c r="G16" s="40">
        <f>'24TABLE - cubic meters per day'!G16*6.2898</f>
        <v>645238.51581337501</v>
      </c>
      <c r="H16" s="40">
        <f>'24TABLE - cubic meters per day'!H16*6.2898</f>
        <v>662817.53252842743</v>
      </c>
      <c r="I16" s="40">
        <f>'24TABLE - cubic meters per day'!I16*6.2898</f>
        <v>689052.55463044345</v>
      </c>
      <c r="J16" s="40">
        <f>'24TABLE - cubic meters per day'!J16*6.2898</f>
        <v>667353.30323062511</v>
      </c>
      <c r="K16" s="40">
        <f>'24TABLE - cubic meters per day'!K16*6.2898</f>
        <v>671165.08751830645</v>
      </c>
      <c r="L16" s="40">
        <f>'24TABLE - cubic meters per day'!L16*6.2898</f>
        <v>696635.14084725</v>
      </c>
      <c r="M16" s="40">
        <f>'24TABLE - cubic meters per day'!M16*6.2898</f>
        <v>695367.00532040314</v>
      </c>
      <c r="N16" s="40">
        <f>'24TABLE - cubic meters per day'!N16*6.2898</f>
        <v>672125.6737072377</v>
      </c>
    </row>
    <row r="17" spans="1:21" ht="26">
      <c r="A17" s="9" t="s">
        <v>78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</row>
    <row r="18" spans="1:21">
      <c r="A18" s="14" t="s">
        <v>77</v>
      </c>
      <c r="B18" s="40">
        <f>'24TABLE - cubic meters per day'!B18*6.2898</f>
        <v>1275678.9752903224</v>
      </c>
      <c r="C18" s="40">
        <f>'24TABLE - cubic meters per day'!C18*6.2898</f>
        <v>1295101.8112241379</v>
      </c>
      <c r="D18" s="40">
        <f>'24TABLE - cubic meters per day'!D18*6.2898</f>
        <v>1294672.7510129032</v>
      </c>
      <c r="E18" s="40">
        <f>'24TABLE - cubic meters per day'!E18*6.2898</f>
        <v>1228847.3462100001</v>
      </c>
      <c r="F18" s="40">
        <f>'24TABLE - cubic meters per day'!F18*6.2898</f>
        <v>1022798.9865677418</v>
      </c>
      <c r="G18" s="40">
        <f>'24TABLE - cubic meters per day'!G18*6.2898</f>
        <v>1188164.7101499999</v>
      </c>
      <c r="H18" s="40">
        <f>'24TABLE - cubic meters per day'!H18*6.2898</f>
        <v>1326506.4432967741</v>
      </c>
      <c r="I18" s="40">
        <f>'24TABLE - cubic meters per day'!I18*6.2898</f>
        <v>1376053.226864516</v>
      </c>
      <c r="J18" s="40">
        <f>'24TABLE - cubic meters per day'!J18*6.2898</f>
        <v>1205574.7717199998</v>
      </c>
      <c r="K18" s="40">
        <f>'24TABLE - cubic meters per day'!K18*6.2898</f>
        <v>1251038.4808935483</v>
      </c>
      <c r="L18" s="40">
        <f>'24TABLE - cubic meters per day'!L18*6.2898</f>
        <v>1370569.5391299999</v>
      </c>
      <c r="M18" s="40">
        <f>'24TABLE - cubic meters per day'!M18*6.2898</f>
        <v>1421361.4968193548</v>
      </c>
      <c r="N18" s="40">
        <f>'24TABLE - cubic meters per day'!N18*6.2898</f>
        <v>1271486.5156418032</v>
      </c>
      <c r="T18" s="31"/>
    </row>
    <row r="19" spans="1:21">
      <c r="A19" s="3" t="s">
        <v>79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T19" s="31"/>
      <c r="U19" s="31"/>
    </row>
    <row r="20" spans="1:21">
      <c r="A20" s="11" t="s">
        <v>5</v>
      </c>
      <c r="B20" s="40">
        <f>'24TABLE - cubic meters per day'!B20*6.2898</f>
        <v>375728.09514979838</v>
      </c>
      <c r="C20" s="40">
        <f>'24TABLE - cubic meters per day'!C20*6.2898</f>
        <v>379931.05831810343</v>
      </c>
      <c r="D20" s="40">
        <f>'24TABLE - cubic meters per day'!D20*6.2898</f>
        <v>378862.67911693547</v>
      </c>
      <c r="E20" s="40">
        <f>'24TABLE - cubic meters per day'!E20*6.2898</f>
        <v>385406.918435</v>
      </c>
      <c r="F20" s="40">
        <f>'24TABLE - cubic meters per day'!F20*6.2898</f>
        <v>364512.79842157254</v>
      </c>
      <c r="G20" s="40">
        <f>'24TABLE - cubic meters per day'!G20*6.2898</f>
        <v>380793.21909749997</v>
      </c>
      <c r="H20" s="40">
        <f>'24TABLE - cubic meters per day'!H20*6.2898</f>
        <v>382480.27153608872</v>
      </c>
      <c r="I20" s="40">
        <f>'24TABLE - cubic meters per day'!I20*6.2898</f>
        <v>409422.19233991933</v>
      </c>
      <c r="J20" s="40">
        <f>'24TABLE - cubic meters per day'!J20*6.2898</f>
        <v>377874.81741625001</v>
      </c>
      <c r="K20" s="40">
        <f>'24TABLE - cubic meters per day'!K20*6.2898</f>
        <v>420587.50037540321</v>
      </c>
      <c r="L20" s="40">
        <f>'24TABLE - cubic meters per day'!L20*6.2898</f>
        <v>433545.85031999991</v>
      </c>
      <c r="M20" s="40">
        <f>'24TABLE - cubic meters per day'!M20*6.2898</f>
        <v>424138.18758326612</v>
      </c>
      <c r="N20" s="40">
        <f>'24TABLE - cubic meters per day'!N20*6.2898</f>
        <v>392825.9789877049</v>
      </c>
    </row>
    <row r="21" spans="1:21">
      <c r="A21" s="11" t="s">
        <v>3</v>
      </c>
      <c r="B21" s="40">
        <f>'24TABLE - cubic meters per day'!B21*6.2898</f>
        <v>122711.07628645163</v>
      </c>
      <c r="C21" s="40">
        <f>'24TABLE - cubic meters per day'!C21*6.2898</f>
        <v>123007.79672689656</v>
      </c>
      <c r="D21" s="40">
        <f>'24TABLE - cubic meters per day'!D21*6.2898</f>
        <v>124809.45501483872</v>
      </c>
      <c r="E21" s="40">
        <f>'24TABLE - cubic meters per day'!E21*6.2898</f>
        <v>126055.160726</v>
      </c>
      <c r="F21" s="40">
        <f>'24TABLE - cubic meters per day'!F21*6.2898</f>
        <v>121626.75534580645</v>
      </c>
      <c r="G21" s="40">
        <f>'24TABLE - cubic meters per day'!G21*6.2898</f>
        <v>125443.16318600001</v>
      </c>
      <c r="H21" s="40">
        <f>'24TABLE - cubic meters per day'!H21*6.2898</f>
        <v>118591.68336967744</v>
      </c>
      <c r="I21" s="40">
        <f>'24TABLE - cubic meters per day'!I21*6.2898</f>
        <v>129224.40766258069</v>
      </c>
      <c r="J21" s="40">
        <f>'24TABLE - cubic meters per day'!J21*6.2898</f>
        <v>129820.31886999999</v>
      </c>
      <c r="K21" s="40">
        <f>'24TABLE - cubic meters per day'!K21*6.2898</f>
        <v>126083.26125290326</v>
      </c>
      <c r="L21" s="40">
        <f>'24TABLE - cubic meters per day'!L21*6.2898</f>
        <v>135347.37579000002</v>
      </c>
      <c r="M21" s="40">
        <f>'24TABLE - cubic meters per day'!M21*6.2898</f>
        <v>150638.33610774198</v>
      </c>
      <c r="N21" s="40">
        <f>'24TABLE - cubic meters per day'!N21*6.2898</f>
        <v>127790.82209967216</v>
      </c>
    </row>
    <row r="22" spans="1:21" ht="12">
      <c r="A22" s="11" t="s">
        <v>110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</row>
    <row r="23" spans="1:21">
      <c r="A23" s="14" t="s">
        <v>77</v>
      </c>
      <c r="B23" s="40">
        <f>'24TABLE - cubic meters per day'!B23*6.2898</f>
        <v>502009.87466450804</v>
      </c>
      <c r="C23" s="40">
        <f>'24TABLE - cubic meters per day'!C23*6.2898</f>
        <v>506509.55715382751</v>
      </c>
      <c r="D23" s="40">
        <f>'24TABLE - cubic meters per day'!D23*6.2898</f>
        <v>507242.83736003219</v>
      </c>
      <c r="E23" s="40">
        <f>'24TABLE - cubic meters per day'!E23*6.2898</f>
        <v>515032.78184819996</v>
      </c>
      <c r="F23" s="40">
        <f>'24TABLE - cubic meters per day'!F23*6.2898</f>
        <v>489710.25699563703</v>
      </c>
      <c r="G23" s="40">
        <f>'24TABLE - cubic meters per day'!G23*6.2898</f>
        <v>509807.08497069991</v>
      </c>
      <c r="H23" s="40">
        <f>'24TABLE - cubic meters per day'!H23*6.2898</f>
        <v>504642.65813402418</v>
      </c>
      <c r="I23" s="40">
        <f>'24TABLE - cubic meters per day'!I23*6.2898</f>
        <v>542217.30323075817</v>
      </c>
      <c r="J23" s="40">
        <f>'24TABLE - cubic meters per day'!J23*6.2898</f>
        <v>511265.83897344995</v>
      </c>
      <c r="K23" s="40">
        <f>'24TABLE - cubic meters per day'!K23*6.2898</f>
        <v>550241.46485656453</v>
      </c>
      <c r="L23" s="40">
        <f>'24TABLE - cubic meters per day'!L23*6.2898</f>
        <v>572463.92879719997</v>
      </c>
      <c r="M23" s="40">
        <f>'24TABLE - cubic meters per day'!M23*6.2898</f>
        <v>578347.22691926616</v>
      </c>
      <c r="N23" s="40">
        <f>'24TABLE - cubic meters per day'!N23*6.2898</f>
        <v>524187.50404954102</v>
      </c>
    </row>
    <row r="24" spans="1:21" ht="12">
      <c r="A24" s="16" t="s">
        <v>80</v>
      </c>
      <c r="B24" s="41">
        <f>'24TABLE - cubic meters per day'!B24*6.2898</f>
        <v>2404377.9158472097</v>
      </c>
      <c r="C24" s="41">
        <f>'24TABLE - cubic meters per day'!C24*6.2898</f>
        <v>2485154.3179075341</v>
      </c>
      <c r="D24" s="41">
        <f>'24TABLE - cubic meters per day'!D24*6.2898</f>
        <v>2480220.2291393466</v>
      </c>
      <c r="E24" s="41">
        <f>'24TABLE - cubic meters per day'!E24*6.2898</f>
        <v>2463111.6217559502</v>
      </c>
      <c r="F24" s="41">
        <f>'24TABLE - cubic meters per day'!F24*6.2898</f>
        <v>2191605.7029402335</v>
      </c>
      <c r="G24" s="41">
        <f>'24TABLE - cubic meters per day'!G24*6.2898</f>
        <v>2343210.3109340747</v>
      </c>
      <c r="H24" s="41">
        <f>'24TABLE - cubic meters per day'!H24*6.2898</f>
        <v>2493966.6339592258</v>
      </c>
      <c r="I24" s="41">
        <f>'24TABLE - cubic meters per day'!I24*6.2898</f>
        <v>2607323.0847257175</v>
      </c>
      <c r="J24" s="41">
        <f>'24TABLE - cubic meters per day'!J24*6.2898</f>
        <v>2384193.9139240747</v>
      </c>
      <c r="K24" s="41">
        <f>'24TABLE - cubic meters per day'!K24*6.2898</f>
        <v>2472445.0332684191</v>
      </c>
      <c r="L24" s="41">
        <f>'24TABLE - cubic meters per day'!L24*6.2898</f>
        <v>2639668.6087744501</v>
      </c>
      <c r="M24" s="41">
        <f>'24TABLE - cubic meters per day'!M24*6.2898</f>
        <v>2695075.7290590242</v>
      </c>
      <c r="N24" s="41">
        <f>'24TABLE - cubic meters per day'!N24*6.2898</f>
        <v>2471777.1942024301</v>
      </c>
    </row>
    <row r="25" spans="1:21">
      <c r="A25" s="3" t="s">
        <v>81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</row>
    <row r="26" spans="1:21">
      <c r="A26" s="11" t="s">
        <v>82</v>
      </c>
      <c r="B26" s="40">
        <f>'24TABLE - cubic meters per day'!B26*6.2898</f>
        <v>147740.0152893145</v>
      </c>
      <c r="C26" s="40">
        <f>'24TABLE - cubic meters per day'!C26*6.2898</f>
        <v>156234.96182036636</v>
      </c>
      <c r="D26" s="40">
        <f>'24TABLE - cubic meters per day'!D26*6.2898</f>
        <v>157290.02406229838</v>
      </c>
      <c r="E26" s="40">
        <f>'24TABLE - cubic meters per day'!E26*6.2898</f>
        <v>152309.72808562499</v>
      </c>
      <c r="F26" s="40">
        <f>'24TABLE - cubic meters per day'!F26*6.2898</f>
        <v>156598.64696370967</v>
      </c>
      <c r="G26" s="40">
        <f>'24TABLE - cubic meters per day'!G26*6.2898</f>
        <v>160950.40307843749</v>
      </c>
      <c r="H26" s="40">
        <f>'24TABLE - cubic meters per day'!H26*6.2898</f>
        <v>157558.06972258064</v>
      </c>
      <c r="I26" s="40">
        <f>'24TABLE - cubic meters per day'!I26*6.2898</f>
        <v>158975.23711481853</v>
      </c>
      <c r="J26" s="40">
        <f>'24TABLE - cubic meters per day'!J26*6.2898</f>
        <v>156105.13754687499</v>
      </c>
      <c r="K26" s="40">
        <f>'24TABLE - cubic meters per day'!K26*6.2898</f>
        <v>155972.22219495967</v>
      </c>
      <c r="L26" s="40">
        <f>'24TABLE - cubic meters per day'!L26*6.2898</f>
        <v>152807.72955250001</v>
      </c>
      <c r="M26" s="40">
        <f>'24TABLE - cubic meters per day'!M26*6.2898</f>
        <v>151180.3298222782</v>
      </c>
      <c r="N26" s="40">
        <f>'24TABLE - cubic meters per day'!N26*6.2898</f>
        <v>155302.60858186474</v>
      </c>
    </row>
    <row r="27" spans="1:21" ht="24">
      <c r="A27" s="17" t="s">
        <v>83</v>
      </c>
      <c r="B27" s="40">
        <f>'24TABLE - cubic meters per day'!B27*6.2898</f>
        <v>1955160.7939741933</v>
      </c>
      <c r="C27" s="40">
        <f>'24TABLE - cubic meters per day'!C27*6.2898</f>
        <v>2049211.4177586206</v>
      </c>
      <c r="D27" s="40">
        <f>'24TABLE - cubic meters per day'!D27*6.2898</f>
        <v>2122813.9926967742</v>
      </c>
      <c r="E27" s="40">
        <f>'24TABLE - cubic meters per day'!E27*6.2898</f>
        <v>2078564.83714</v>
      </c>
      <c r="F27" s="40">
        <f>'24TABLE - cubic meters per day'!F27*6.2898</f>
        <v>2044837.110232258</v>
      </c>
      <c r="G27" s="40">
        <f>'24TABLE - cubic meters per day'!G27*6.2898</f>
        <v>2091282.1837599997</v>
      </c>
      <c r="H27" s="40">
        <f>'24TABLE - cubic meters per day'!H27*6.2898</f>
        <v>2071021.3447354836</v>
      </c>
      <c r="I27" s="40">
        <f>'24TABLE - cubic meters per day'!I27*6.2898</f>
        <v>2038981.7122258064</v>
      </c>
      <c r="J27" s="40">
        <f>'24TABLE - cubic meters per day'!J27*6.2898</f>
        <v>1993834.52202</v>
      </c>
      <c r="K27" s="40">
        <f>'24TABLE - cubic meters per day'!K27*6.2898</f>
        <v>2247013.8037741934</v>
      </c>
      <c r="L27" s="40">
        <f>'24TABLE - cubic meters per day'!L27*6.2898</f>
        <v>2168783.2124199998</v>
      </c>
      <c r="M27" s="40">
        <f>'24TABLE - cubic meters per day'!M27*6.2898</f>
        <v>2183405.665064516</v>
      </c>
      <c r="N27" s="40">
        <f>'24TABLE - cubic meters per day'!N27*6.2898</f>
        <v>2087326.0679754098</v>
      </c>
    </row>
    <row r="28" spans="1:21">
      <c r="A28" s="14" t="s">
        <v>84</v>
      </c>
      <c r="B28" s="40">
        <f>'24TABLE - cubic meters per day'!B28*6.2898</f>
        <v>2102900.8092635078</v>
      </c>
      <c r="C28" s="40">
        <f>'24TABLE - cubic meters per day'!C28*6.2898</f>
        <v>2205446.3795789871</v>
      </c>
      <c r="D28" s="40">
        <f>'24TABLE - cubic meters per day'!D28*6.2898</f>
        <v>2280104.0167590724</v>
      </c>
      <c r="E28" s="40">
        <f>'24TABLE - cubic meters per day'!E28*6.2898</f>
        <v>2230874.5652256249</v>
      </c>
      <c r="F28" s="40">
        <f>'24TABLE - cubic meters per day'!F28*6.2898</f>
        <v>2201435.7571959677</v>
      </c>
      <c r="G28" s="40">
        <f>'24TABLE - cubic meters per day'!G28*6.2898</f>
        <v>2252232.5868384372</v>
      </c>
      <c r="H28" s="40">
        <f>'24TABLE - cubic meters per day'!H28*6.2898</f>
        <v>2228579.4144580639</v>
      </c>
      <c r="I28" s="40">
        <f>'24TABLE - cubic meters per day'!I28*6.2898</f>
        <v>2197956.9493406247</v>
      </c>
      <c r="J28" s="40">
        <f>'24TABLE - cubic meters per day'!J28*6.2898</f>
        <v>2149939.6595668751</v>
      </c>
      <c r="K28" s="40">
        <f>'24TABLE - cubic meters per day'!K28*6.2898</f>
        <v>2402986.0259691533</v>
      </c>
      <c r="L28" s="40">
        <f>'24TABLE - cubic meters per day'!L28*6.2898</f>
        <v>2321590.9419724997</v>
      </c>
      <c r="M28" s="40">
        <f>'24TABLE - cubic meters per day'!M28*6.2898</f>
        <v>2334585.9948867941</v>
      </c>
      <c r="N28" s="40">
        <f>'24TABLE - cubic meters per day'!N28*6.2898</f>
        <v>2242628.6765572745</v>
      </c>
    </row>
    <row r="29" spans="1:21">
      <c r="A29" s="11" t="s">
        <v>85</v>
      </c>
      <c r="B29" s="40">
        <f>'24TABLE - cubic meters per day'!B29*6.2898</f>
        <v>298144.02718064515</v>
      </c>
      <c r="C29" s="40">
        <f>'24TABLE - cubic meters per day'!C29*6.2898</f>
        <v>303173.69548551727</v>
      </c>
      <c r="D29" s="40">
        <f>'24TABLE - cubic meters per day'!D29*6.2898</f>
        <v>302651.21670193545</v>
      </c>
      <c r="E29" s="40">
        <f>'24TABLE - cubic meters per day'!E29*6.2898</f>
        <v>304244.35608599993</v>
      </c>
      <c r="F29" s="40">
        <f>'24TABLE - cubic meters per day'!F29*6.2898</f>
        <v>303343.31788838707</v>
      </c>
      <c r="G29" s="40">
        <f>'24TABLE - cubic meters per day'!G29*6.2898</f>
        <v>295715.78563999996</v>
      </c>
      <c r="H29" s="40">
        <f>'24TABLE - cubic meters per day'!H29*6.2898</f>
        <v>293618.35376322578</v>
      </c>
      <c r="I29" s="40">
        <f>'24TABLE - cubic meters per day'!I29*6.2898</f>
        <v>297348.55008774198</v>
      </c>
      <c r="J29" s="40">
        <f>'24TABLE - cubic meters per day'!J29*6.2898</f>
        <v>284284.95471199998</v>
      </c>
      <c r="K29" s="40">
        <f>'24TABLE - cubic meters per day'!K29*6.2898</f>
        <v>295509.35169870971</v>
      </c>
      <c r="L29" s="40">
        <f>'24TABLE - cubic meters per day'!L29*6.2898</f>
        <v>294799.67626999994</v>
      </c>
      <c r="M29" s="40">
        <f>'24TABLE - cubic meters per day'!M29*6.2898</f>
        <v>295981.33017483872</v>
      </c>
      <c r="N29" s="40">
        <f>'24TABLE - cubic meters per day'!N29*6.2898</f>
        <v>297398.52711114747</v>
      </c>
    </row>
    <row r="30" spans="1:21">
      <c r="A30" s="11" t="s">
        <v>86</v>
      </c>
      <c r="B30" s="40">
        <f>'24TABLE - cubic meters per day'!B30*6.2898</f>
        <v>121153.51890967741</v>
      </c>
      <c r="C30" s="40">
        <f>'24TABLE - cubic meters per day'!C30*6.2898</f>
        <v>112929.88876551723</v>
      </c>
      <c r="D30" s="40">
        <f>'24TABLE - cubic meters per day'!D30*6.2898</f>
        <v>112158.69911612904</v>
      </c>
      <c r="E30" s="40">
        <f>'24TABLE - cubic meters per day'!E30*6.2898</f>
        <v>104226.59852</v>
      </c>
      <c r="F30" s="40">
        <f>'24TABLE - cubic meters per day'!F30*6.2898</f>
        <v>107257.32174193549</v>
      </c>
      <c r="G30" s="40">
        <f>'24TABLE - cubic meters per day'!G30*6.2898</f>
        <v>106976.49907999999</v>
      </c>
      <c r="H30" s="40">
        <f>'24TABLE - cubic meters per day'!H30*6.2898</f>
        <v>112446.20384516128</v>
      </c>
      <c r="I30" s="40">
        <f>'24TABLE - cubic meters per day'!I30*6.2898</f>
        <v>116472.69032903225</v>
      </c>
      <c r="J30" s="40">
        <f>'24TABLE - cubic meters per day'!J30*6.2898</f>
        <v>125564.95468</v>
      </c>
      <c r="K30" s="40">
        <f>'24TABLE - cubic meters per day'!K30*6.2898</f>
        <v>119960.68877419354</v>
      </c>
      <c r="L30" s="40">
        <f>'24TABLE - cubic meters per day'!L30*6.2898</f>
        <v>115877.40471999999</v>
      </c>
      <c r="M30" s="40">
        <f>'24TABLE - cubic meters per day'!M30*6.2898</f>
        <v>120765.37738064516</v>
      </c>
      <c r="N30" s="40">
        <f>'24TABLE - cubic meters per day'!N30*6.2898</f>
        <v>114674.80870819672</v>
      </c>
    </row>
    <row r="31" spans="1:21" ht="14" thickBot="1">
      <c r="A31" s="27" t="s">
        <v>87</v>
      </c>
      <c r="B31" s="39">
        <f>'24TABLE - cubic meters per day'!B31*6.2898</f>
        <v>2522198.3553538304</v>
      </c>
      <c r="C31" s="39">
        <f>'24TABLE - cubic meters per day'!C31*6.2898</f>
        <v>2621549.9638300217</v>
      </c>
      <c r="D31" s="39">
        <f>'24TABLE - cubic meters per day'!D31*6.2898</f>
        <v>2694913.9325771369</v>
      </c>
      <c r="E31" s="39">
        <f>'24TABLE - cubic meters per day'!E31*6.2898</f>
        <v>2639345.5198316253</v>
      </c>
      <c r="F31" s="39">
        <f>'24TABLE - cubic meters per day'!F31*6.2898</f>
        <v>2612036.3968262901</v>
      </c>
      <c r="G31" s="39">
        <f>'24TABLE - cubic meters per day'!G31*6.2898</f>
        <v>2654924.8715584376</v>
      </c>
      <c r="H31" s="39">
        <f>'24TABLE - cubic meters per day'!H31*6.2898</f>
        <v>2634643.9720664513</v>
      </c>
      <c r="I31" s="39">
        <f>'24TABLE - cubic meters per day'!I31*6.2898</f>
        <v>2611778.1897573988</v>
      </c>
      <c r="J31" s="39">
        <f>'24TABLE - cubic meters per day'!J31*6.2898</f>
        <v>2559789.5689588748</v>
      </c>
      <c r="K31" s="39">
        <f>'24TABLE - cubic meters per day'!K31*6.2898</f>
        <v>2818456.0664420566</v>
      </c>
      <c r="L31" s="39">
        <f>'24TABLE - cubic meters per day'!L31*6.2898</f>
        <v>2732268.0229624999</v>
      </c>
      <c r="M31" s="39">
        <f>'24TABLE - cubic meters per day'!M31*6.2898</f>
        <v>2751332.7024422782</v>
      </c>
      <c r="N31" s="39">
        <f>'24TABLE - cubic meters per day'!N31*6.2898</f>
        <v>2654702.0123766186</v>
      </c>
    </row>
    <row r="32" spans="1:21" ht="12" thickBot="1">
      <c r="A32" s="27" t="s">
        <v>88</v>
      </c>
      <c r="B32" s="39">
        <f>'24TABLE - cubic meters per day'!B32*6.2898</f>
        <v>4926576.2712010397</v>
      </c>
      <c r="C32" s="39">
        <f>'24TABLE - cubic meters per day'!C32*6.2898</f>
        <v>5106704.2817375557</v>
      </c>
      <c r="D32" s="39">
        <f>'24TABLE - cubic meters per day'!D32*6.2898</f>
        <v>5175134.1617164835</v>
      </c>
      <c r="E32" s="39">
        <f>'24TABLE - cubic meters per day'!E32*6.2898</f>
        <v>5102457.141587575</v>
      </c>
      <c r="F32" s="39">
        <f>'24TABLE - cubic meters per day'!F32*6.2898</f>
        <v>4803642.0997665236</v>
      </c>
      <c r="G32" s="39">
        <f>'24TABLE - cubic meters per day'!G32*6.2898</f>
        <v>4998135.1824925123</v>
      </c>
      <c r="H32" s="39">
        <f>'24TABLE - cubic meters per day'!H32*6.2898</f>
        <v>5128610.6060256772</v>
      </c>
      <c r="I32" s="39">
        <f>'24TABLE - cubic meters per day'!I32*6.2898</f>
        <v>5219101.2744831163</v>
      </c>
      <c r="J32" s="39">
        <f>'24TABLE - cubic meters per day'!J32*6.2898</f>
        <v>4943983.4828829495</v>
      </c>
      <c r="K32" s="39">
        <f>'24TABLE - cubic meters per day'!K32*6.2898</f>
        <v>5290901.0997104757</v>
      </c>
      <c r="L32" s="39">
        <f>'24TABLE - cubic meters per day'!L32*6.2898</f>
        <v>5371936.6317369491</v>
      </c>
      <c r="M32" s="39">
        <f>'24TABLE - cubic meters per day'!M32*6.2898</f>
        <v>5446408.4315013019</v>
      </c>
      <c r="N32" s="39">
        <f>'24TABLE - cubic meters per day'!N32*6.2898</f>
        <v>5126479.2065790491</v>
      </c>
    </row>
    <row r="33" spans="1:21">
      <c r="A33" s="8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</row>
    <row r="34" spans="1:21">
      <c r="A34" s="8"/>
      <c r="B34" s="36"/>
      <c r="C34" s="36"/>
      <c r="D34" s="36"/>
      <c r="E34" s="36"/>
      <c r="F34" s="36"/>
      <c r="G34" s="36"/>
      <c r="H34" s="35"/>
      <c r="I34" s="36"/>
      <c r="J34" s="36"/>
      <c r="K34" s="36"/>
      <c r="L34" s="36"/>
      <c r="M34" s="36"/>
      <c r="N34" s="22"/>
    </row>
    <row r="35" spans="1:21">
      <c r="A35" s="8"/>
      <c r="B35" s="36"/>
      <c r="C35" s="36"/>
      <c r="D35" s="36"/>
      <c r="E35" s="1"/>
      <c r="F35" s="36"/>
      <c r="G35" s="36"/>
      <c r="H35" s="35" t="s">
        <v>89</v>
      </c>
      <c r="I35" s="1"/>
      <c r="J35" s="36"/>
      <c r="K35" s="36"/>
      <c r="L35" s="36"/>
      <c r="M35" s="36"/>
      <c r="N35" s="22"/>
    </row>
    <row r="36" spans="1:21" ht="36">
      <c r="A36" s="18" t="s">
        <v>90</v>
      </c>
      <c r="B36" s="36"/>
      <c r="C36" s="36"/>
      <c r="D36" s="36"/>
      <c r="E36" s="36"/>
      <c r="F36" s="36"/>
      <c r="H36" s="36"/>
      <c r="I36" s="36"/>
      <c r="J36" s="36"/>
      <c r="K36" s="36"/>
      <c r="L36" s="36"/>
      <c r="M36" s="36"/>
      <c r="N36" s="20"/>
    </row>
    <row r="37" spans="1:21">
      <c r="A37" s="19" t="s">
        <v>91</v>
      </c>
      <c r="B37" s="40">
        <f>'24TABLE - cubic meters per day'!B37*6.2898</f>
        <v>557248.11158721766</v>
      </c>
      <c r="C37" s="40">
        <f>'24TABLE - cubic meters per day'!C37*6.2898</f>
        <v>583784.48756612069</v>
      </c>
      <c r="D37" s="40">
        <f>'24TABLE - cubic meters per day'!D37*6.2898</f>
        <v>599575.47793221776</v>
      </c>
      <c r="E37" s="40">
        <f>'24TABLE - cubic meters per day'!E37*6.2898</f>
        <v>603022.86810974986</v>
      </c>
      <c r="F37" s="40">
        <f>'24TABLE - cubic meters per day'!F37*6.2898</f>
        <v>583116.09976524196</v>
      </c>
      <c r="G37" s="40">
        <f>'24TABLE - cubic meters per day'!G37*6.2898</f>
        <v>563089.84910337499</v>
      </c>
      <c r="H37" s="40">
        <f>'24TABLE - cubic meters per day'!H37*6.2898</f>
        <v>559974.77793036285</v>
      </c>
      <c r="I37" s="40">
        <f>'24TABLE - cubic meters per day'!I37*6.2898</f>
        <v>576869.60934979829</v>
      </c>
      <c r="J37" s="40">
        <f>'24TABLE - cubic meters per day'!J37*6.2898</f>
        <v>573916.43729062506</v>
      </c>
      <c r="K37" s="40">
        <f>'24TABLE - cubic meters per day'!K37*6.2898</f>
        <v>594066.74808604841</v>
      </c>
      <c r="L37" s="40">
        <f>'24TABLE - cubic meters per day'!L37*6.2898</f>
        <v>609351.58624725009</v>
      </c>
      <c r="M37" s="40">
        <f>'24TABLE - cubic meters per day'!M37*6.2898</f>
        <v>574304.5870623386</v>
      </c>
      <c r="N37" s="40">
        <f>'24TABLE - cubic meters per day'!N37*6.2898</f>
        <v>581450.79269141401</v>
      </c>
      <c r="T37" s="52"/>
      <c r="U37" s="52"/>
    </row>
    <row r="38" spans="1:21" ht="17.25" customHeight="1">
      <c r="A38" s="17" t="s">
        <v>92</v>
      </c>
      <c r="B38" s="40">
        <f>'24TABLE - cubic meters per day'!B38*6.2898</f>
        <v>1275678.9752903224</v>
      </c>
      <c r="C38" s="40">
        <f>'24TABLE - cubic meters per day'!C38*6.2898</f>
        <v>1295101.8112241379</v>
      </c>
      <c r="D38" s="40">
        <f>'24TABLE - cubic meters per day'!D38*6.2898</f>
        <v>1294672.7510129032</v>
      </c>
      <c r="E38" s="40">
        <f>'24TABLE - cubic meters per day'!E38*6.2898</f>
        <v>1228847.3462100001</v>
      </c>
      <c r="F38" s="40">
        <f>'24TABLE - cubic meters per day'!F38*6.2898</f>
        <v>1022798.9865677418</v>
      </c>
      <c r="G38" s="40">
        <f>'24TABLE - cubic meters per day'!G38*6.2898</f>
        <v>1188164.7101499999</v>
      </c>
      <c r="H38" s="40">
        <f>'24TABLE - cubic meters per day'!H38*6.2898</f>
        <v>1326506.4432967741</v>
      </c>
      <c r="I38" s="40">
        <f>'24TABLE - cubic meters per day'!I38*6.2898</f>
        <v>1376053.226864516</v>
      </c>
      <c r="J38" s="40">
        <f>'24TABLE - cubic meters per day'!J38*6.2898</f>
        <v>1205574.7717199998</v>
      </c>
      <c r="K38" s="40">
        <f>'24TABLE - cubic meters per day'!K38*6.2898</f>
        <v>1251038.4808935483</v>
      </c>
      <c r="L38" s="40">
        <f>'24TABLE - cubic meters per day'!L38*6.2898</f>
        <v>1370569.5391299999</v>
      </c>
      <c r="M38" s="40">
        <f>'24TABLE - cubic meters per day'!M38*6.2898</f>
        <v>1421361.4968193548</v>
      </c>
      <c r="N38" s="40">
        <f>'24TABLE - cubic meters per day'!N38*6.2898</f>
        <v>1271486.5156418032</v>
      </c>
      <c r="T38" s="57"/>
      <c r="U38" s="57"/>
    </row>
    <row r="39" spans="1:21">
      <c r="A39" s="14" t="s">
        <v>93</v>
      </c>
      <c r="B39" s="40">
        <f>'24TABLE - cubic meters per day'!B39*6.2898</f>
        <v>498439.17143624998</v>
      </c>
      <c r="C39" s="40">
        <f>'24TABLE - cubic meters per day'!C39*6.2898</f>
        <v>502938.85504499992</v>
      </c>
      <c r="D39" s="40">
        <f>'24TABLE - cubic meters per day'!D39*6.2898</f>
        <v>503672.13413177413</v>
      </c>
      <c r="E39" s="40">
        <f>'24TABLE - cubic meters per day'!E39*6.2898</f>
        <v>511462.07916099997</v>
      </c>
      <c r="F39" s="40">
        <f>'24TABLE - cubic meters per day'!F39*6.2898</f>
        <v>486139.55376737902</v>
      </c>
      <c r="G39" s="40">
        <f>'24TABLE - cubic meters per day'!G39*6.2898</f>
        <v>506236.38228349999</v>
      </c>
      <c r="H39" s="40">
        <f>'24TABLE - cubic meters per day'!H39*6.2898</f>
        <v>501071.95490576612</v>
      </c>
      <c r="I39" s="40">
        <f>'24TABLE - cubic meters per day'!I39*6.2898</f>
        <v>538646.60000250011</v>
      </c>
      <c r="J39" s="40">
        <f>'24TABLE - cubic meters per day'!J39*6.2898</f>
        <v>507695.13628624997</v>
      </c>
      <c r="K39" s="40">
        <f>'24TABLE - cubic meters per day'!K39*6.2898</f>
        <v>546670.76162830647</v>
      </c>
      <c r="L39" s="40">
        <f>'24TABLE - cubic meters per day'!L39*6.2898</f>
        <v>568893.22610999993</v>
      </c>
      <c r="M39" s="40">
        <f>'24TABLE - cubic meters per day'!M39*6.2898</f>
        <v>574776.5236910081</v>
      </c>
      <c r="N39" s="40">
        <f>'24TABLE - cubic meters per day'!N39*6.2898</f>
        <v>520616.80108737701</v>
      </c>
    </row>
    <row r="40" spans="1:21">
      <c r="A40" s="28" t="s">
        <v>80</v>
      </c>
      <c r="B40" s="41">
        <f>'24TABLE - cubic meters per day'!B40*6.2898</f>
        <v>2331366.2583137904</v>
      </c>
      <c r="C40" s="41">
        <f>'24TABLE - cubic meters per day'!C40*6.2898</f>
        <v>2381825.1538352584</v>
      </c>
      <c r="D40" s="41">
        <f>'24TABLE - cubic meters per day'!D40*6.2898</f>
        <v>2397920.363076895</v>
      </c>
      <c r="E40" s="41">
        <f>'24TABLE - cubic meters per day'!E40*6.2898</f>
        <v>2343332.2934807502</v>
      </c>
      <c r="F40" s="41">
        <f>'24TABLE - cubic meters per day'!F40*6.2898</f>
        <v>2092054.6401003627</v>
      </c>
      <c r="G40" s="41">
        <f>'24TABLE - cubic meters per day'!G40*6.2898</f>
        <v>2257490.941536875</v>
      </c>
      <c r="H40" s="41">
        <f>'24TABLE - cubic meters per day'!H40*6.2898</f>
        <v>2387553.1761329034</v>
      </c>
      <c r="I40" s="41">
        <f>'24TABLE - cubic meters per day'!I40*6.2898</f>
        <v>2491569.4362168144</v>
      </c>
      <c r="J40" s="41">
        <f>'24TABLE - cubic meters per day'!J40*6.2898</f>
        <v>2287186.3452968751</v>
      </c>
      <c r="K40" s="41">
        <f>'24TABLE - cubic meters per day'!K40*6.2898</f>
        <v>2391775.9906079029</v>
      </c>
      <c r="L40" s="41">
        <f>'24TABLE - cubic meters per day'!L40*6.2898</f>
        <v>2548814.3514872496</v>
      </c>
      <c r="M40" s="41">
        <f>'24TABLE - cubic meters per day'!M40*6.2898</f>
        <v>2570442.6075727018</v>
      </c>
      <c r="N40" s="41">
        <f>'24TABLE - cubic meters per day'!N40*6.2898</f>
        <v>2373554.1094205938</v>
      </c>
    </row>
    <row r="41" spans="1:21">
      <c r="A41" s="19" t="s">
        <v>94</v>
      </c>
      <c r="B41" s="40">
        <f>'24TABLE - cubic meters per day'!B41*6.2898</f>
        <v>445884.04246995965</v>
      </c>
      <c r="C41" s="40">
        <f>'24TABLE - cubic meters per day'!C41*6.2898</f>
        <v>459408.65730588359</v>
      </c>
      <c r="D41" s="40">
        <f>'24TABLE - cubic meters per day'!D41*6.2898</f>
        <v>459941.24076423387</v>
      </c>
      <c r="E41" s="40">
        <f>'24TABLE - cubic meters per day'!E41*6.2898</f>
        <v>456554.08417162497</v>
      </c>
      <c r="F41" s="40">
        <f>'24TABLE - cubic meters per day'!F41*6.2898</f>
        <v>459941.96485209675</v>
      </c>
      <c r="G41" s="40">
        <f>'24TABLE - cubic meters per day'!G41*6.2898</f>
        <v>456666.18871843745</v>
      </c>
      <c r="H41" s="40">
        <f>'24TABLE - cubic meters per day'!H41*6.2898</f>
        <v>451176.42348580639</v>
      </c>
      <c r="I41" s="40">
        <f>'24TABLE - cubic meters per day'!I41*6.2898</f>
        <v>456323.78720256052</v>
      </c>
      <c r="J41" s="40">
        <f>'24TABLE - cubic meters per day'!J41*6.2898</f>
        <v>440390.09225887497</v>
      </c>
      <c r="K41" s="40">
        <f>'24TABLE - cubic meters per day'!K41*6.2898</f>
        <v>451481.57389366935</v>
      </c>
      <c r="L41" s="40">
        <f>'24TABLE - cubic meters per day'!L41*6.2898</f>
        <v>447607.40582249989</v>
      </c>
      <c r="M41" s="40">
        <f>'24TABLE - cubic meters per day'!M41*6.2898</f>
        <v>447161.65999711689</v>
      </c>
      <c r="N41" s="40">
        <f>'24TABLE - cubic meters per day'!N41*6.2898</f>
        <v>452701.13569301221</v>
      </c>
      <c r="T41" s="52"/>
    </row>
    <row r="42" spans="1:21" ht="24">
      <c r="A42" s="17" t="s">
        <v>83</v>
      </c>
      <c r="B42" s="40">
        <f>'24TABLE - cubic meters per day'!B42*6.2898</f>
        <v>1955160.7939741933</v>
      </c>
      <c r="C42" s="40">
        <f>'24TABLE - cubic meters per day'!C42*6.2898</f>
        <v>2049211.4177586206</v>
      </c>
      <c r="D42" s="40">
        <f>'24TABLE - cubic meters per day'!D42*6.2898</f>
        <v>2122813.9926967742</v>
      </c>
      <c r="E42" s="40">
        <f>'24TABLE - cubic meters per day'!E42*6.2898</f>
        <v>2078564.83714</v>
      </c>
      <c r="F42" s="40">
        <f>'24TABLE - cubic meters per day'!F42*6.2898</f>
        <v>2044837.110232258</v>
      </c>
      <c r="G42" s="40">
        <f>'24TABLE - cubic meters per day'!G42*6.2898</f>
        <v>2091282.1837599997</v>
      </c>
      <c r="H42" s="40">
        <f>'24TABLE - cubic meters per day'!H42*6.2898</f>
        <v>2071021.3447354836</v>
      </c>
      <c r="I42" s="40">
        <f>'24TABLE - cubic meters per day'!I42*6.2898</f>
        <v>2038981.7122258064</v>
      </c>
      <c r="J42" s="40">
        <f>'24TABLE - cubic meters per day'!J42*6.2898</f>
        <v>1993834.52202</v>
      </c>
      <c r="K42" s="40">
        <f>'24TABLE - cubic meters per day'!K42*6.2898</f>
        <v>2247013.8037741934</v>
      </c>
      <c r="L42" s="40">
        <f>'24TABLE - cubic meters per day'!L42*6.2898</f>
        <v>2168783.2124199998</v>
      </c>
      <c r="M42" s="40">
        <f>'24TABLE - cubic meters per day'!M42*6.2898</f>
        <v>2183405.665064516</v>
      </c>
      <c r="N42" s="40">
        <f>'24TABLE - cubic meters per day'!N42*6.2898</f>
        <v>2087326.0679754098</v>
      </c>
    </row>
    <row r="43" spans="1:21">
      <c r="A43" s="28" t="s">
        <v>95</v>
      </c>
      <c r="B43" s="41">
        <f>'24TABLE - cubic meters per day'!B43*6.2898</f>
        <v>2401044.836444153</v>
      </c>
      <c r="C43" s="41">
        <f>'24TABLE - cubic meters per day'!C43*6.2898</f>
        <v>2508620.0750645041</v>
      </c>
      <c r="D43" s="41">
        <f>'24TABLE - cubic meters per day'!D43*6.2898</f>
        <v>2582755.2334610079</v>
      </c>
      <c r="E43" s="41">
        <f>'24TABLE - cubic meters per day'!E43*6.2898</f>
        <v>2535118.9213116248</v>
      </c>
      <c r="F43" s="41">
        <f>'24TABLE - cubic meters per day'!F43*6.2898</f>
        <v>2504779.0750843547</v>
      </c>
      <c r="G43" s="41">
        <f>'24TABLE - cubic meters per day'!G43*6.2898</f>
        <v>2547948.3724784371</v>
      </c>
      <c r="H43" s="41">
        <f>'24TABLE - cubic meters per day'!H43*6.2898</f>
        <v>2522197.7682212899</v>
      </c>
      <c r="I43" s="41">
        <f>'24TABLE - cubic meters per day'!I43*6.2898</f>
        <v>2495305.4994283668</v>
      </c>
      <c r="J43" s="41">
        <f>'24TABLE - cubic meters per day'!J43*6.2898</f>
        <v>2434224.6142788748</v>
      </c>
      <c r="K43" s="41">
        <f>'24TABLE - cubic meters per day'!K43*6.2898</f>
        <v>2698495.3776678625</v>
      </c>
      <c r="L43" s="41">
        <f>'24TABLE - cubic meters per day'!L43*6.2898</f>
        <v>2616390.6182424994</v>
      </c>
      <c r="M43" s="41">
        <f>'24TABLE - cubic meters per day'!M43*6.2898</f>
        <v>2630567.3250616333</v>
      </c>
      <c r="N43" s="41">
        <f>'24TABLE - cubic meters per day'!N43*6.2898</f>
        <v>2540027.2036684225</v>
      </c>
    </row>
    <row r="44" spans="1:21" ht="24">
      <c r="A44" s="16" t="s">
        <v>96</v>
      </c>
      <c r="B44" s="38">
        <f>'24TABLE - cubic meters per day'!B44*6.2898</f>
        <v>4732411.0947579434</v>
      </c>
      <c r="C44" s="38">
        <f>'24TABLE - cubic meters per day'!C44*6.2898</f>
        <v>4890445.228899763</v>
      </c>
      <c r="D44" s="38">
        <f>'24TABLE - cubic meters per day'!D44*6.2898</f>
        <v>4980675.596537903</v>
      </c>
      <c r="E44" s="38">
        <f>'24TABLE - cubic meters per day'!E44*6.2898</f>
        <v>4878451.2147923745</v>
      </c>
      <c r="F44" s="38">
        <f>'24TABLE - cubic meters per day'!F44*6.2898</f>
        <v>4596833.7151847174</v>
      </c>
      <c r="G44" s="38">
        <f>'24TABLE - cubic meters per day'!G44*6.2898</f>
        <v>4805439.3140153121</v>
      </c>
      <c r="H44" s="38">
        <f>'24TABLE - cubic meters per day'!H44*6.2898</f>
        <v>4909750.9443541933</v>
      </c>
      <c r="I44" s="38">
        <f>'24TABLE - cubic meters per day'!I44*6.2898</f>
        <v>4986874.9356451808</v>
      </c>
      <c r="J44" s="38">
        <f>'24TABLE - cubic meters per day'!J44*6.2898</f>
        <v>4721410.9595757499</v>
      </c>
      <c r="K44" s="38">
        <f>'24TABLE - cubic meters per day'!K44*6.2898</f>
        <v>5090271.3682757653</v>
      </c>
      <c r="L44" s="38">
        <f>'24TABLE - cubic meters per day'!L44*6.2898</f>
        <v>5165204.9697297495</v>
      </c>
      <c r="M44" s="38">
        <f>'24TABLE - cubic meters per day'!M44*6.2898</f>
        <v>5201009.9326343341</v>
      </c>
      <c r="N44" s="38">
        <f>'24TABLE - cubic meters per day'!N44*6.2898</f>
        <v>4913581.3130890159</v>
      </c>
    </row>
    <row r="45" spans="1:21" ht="25" thickBot="1">
      <c r="A45" s="26" t="s">
        <v>97</v>
      </c>
      <c r="B45" s="39">
        <f>'24TABLE - cubic meters per day'!B45*6.2898</f>
        <v>190594.47321483868</v>
      </c>
      <c r="C45" s="39">
        <f>'24TABLE - cubic meters per day'!C45*6.2898</f>
        <v>212688.35072896548</v>
      </c>
      <c r="D45" s="39">
        <f>'24TABLE - cubic meters per day'!D45*6.2898</f>
        <v>190887.86195032258</v>
      </c>
      <c r="E45" s="39">
        <f>'24TABLE - cubic meters per day'!E45*6.2898</f>
        <v>220435.22410800002</v>
      </c>
      <c r="F45" s="39">
        <f>'24TABLE - cubic meters per day'!F45*6.2898</f>
        <v>203237.6813535484</v>
      </c>
      <c r="G45" s="39">
        <f>'24TABLE - cubic meters per day'!G45*6.2898</f>
        <v>189125.16579</v>
      </c>
      <c r="H45" s="39">
        <f>'24TABLE - cubic meters per day'!H45*6.2898</f>
        <v>215288.95844322577</v>
      </c>
      <c r="I45" s="39">
        <f>'24TABLE - cubic meters per day'!I45*6.2898</f>
        <v>228655.63560967741</v>
      </c>
      <c r="J45" s="39">
        <f>'24TABLE - cubic meters per day'!J45*6.2898</f>
        <v>219001.82061999998</v>
      </c>
      <c r="K45" s="39">
        <f>'24TABLE - cubic meters per day'!K45*6.2898</f>
        <v>197059.02820645162</v>
      </c>
      <c r="L45" s="39">
        <f>'24TABLE - cubic meters per day'!L45*6.2898</f>
        <v>203160.95931999999</v>
      </c>
      <c r="M45" s="39">
        <f>'24TABLE - cubic meters per day'!M45*6.2898</f>
        <v>241827.79563870965</v>
      </c>
      <c r="N45" s="49">
        <f>'24TABLE - cubic meters per day'!N45*6.2898</f>
        <v>209327.19052786884</v>
      </c>
      <c r="S45" s="52"/>
    </row>
    <row r="46" spans="1:21" ht="12" thickBot="1">
      <c r="A46" s="25" t="s">
        <v>98</v>
      </c>
      <c r="B46" s="48">
        <f>'24TABLE - cubic meters per day'!B46*6.2898</f>
        <v>4923005.5679727821</v>
      </c>
      <c r="C46" s="48">
        <f>'24TABLE - cubic meters per day'!C46*6.2898</f>
        <v>5103133.5796287293</v>
      </c>
      <c r="D46" s="48">
        <f>'24TABLE - cubic meters per day'!D46*6.2898</f>
        <v>5171563.458488225</v>
      </c>
      <c r="E46" s="48">
        <f>'24TABLE - cubic meters per day'!E46*6.2898</f>
        <v>5098886.4389003748</v>
      </c>
      <c r="F46" s="48">
        <f>'24TABLE - cubic meters per day'!F46*6.2898</f>
        <v>4800071.396538266</v>
      </c>
      <c r="G46" s="48">
        <f>'24TABLE - cubic meters per day'!G46*6.2898</f>
        <v>4994564.4798053121</v>
      </c>
      <c r="H46" s="48">
        <f>'24TABLE - cubic meters per day'!H46*6.2898</f>
        <v>5125039.9027974186</v>
      </c>
      <c r="I46" s="48">
        <f>'24TABLE - cubic meters per day'!I46*6.2898</f>
        <v>5215530.5712548578</v>
      </c>
      <c r="J46" s="48">
        <f>'24TABLE - cubic meters per day'!J46*6.2898</f>
        <v>4940412.7801957494</v>
      </c>
      <c r="K46" s="48">
        <f>'24TABLE - cubic meters per day'!K46*6.2898</f>
        <v>5287330.3964822181</v>
      </c>
      <c r="L46" s="48">
        <f>'24TABLE - cubic meters per day'!L46*6.2898</f>
        <v>5368365.9290497499</v>
      </c>
      <c r="M46" s="48">
        <f>'24TABLE - cubic meters per day'!M46*6.2898</f>
        <v>5442837.7282730443</v>
      </c>
      <c r="N46" s="48">
        <f>'24TABLE - cubic meters per day'!N46*6.2898</f>
        <v>5122908.5036168853</v>
      </c>
    </row>
    <row r="48" spans="1:21">
      <c r="A48" s="3" t="s">
        <v>99</v>
      </c>
    </row>
    <row r="49" spans="1:19">
      <c r="A49" s="3" t="s">
        <v>100</v>
      </c>
    </row>
    <row r="50" spans="1:19">
      <c r="A50" s="3" t="s">
        <v>101</v>
      </c>
    </row>
    <row r="51" spans="1:19" ht="13">
      <c r="A51" s="21" t="s">
        <v>102</v>
      </c>
    </row>
    <row r="52" spans="1:19" ht="13">
      <c r="A52" s="22" t="s">
        <v>103</v>
      </c>
      <c r="S52" s="52"/>
    </row>
    <row r="53" spans="1:19">
      <c r="A53" s="3"/>
    </row>
    <row r="54" spans="1:19">
      <c r="A54" s="22" t="s">
        <v>104</v>
      </c>
    </row>
    <row r="55" spans="1:19">
      <c r="A55" s="23" t="s">
        <v>105</v>
      </c>
    </row>
    <row r="56" spans="1:19" ht="13">
      <c r="A56" s="24" t="s">
        <v>106</v>
      </c>
    </row>
    <row r="57" spans="1:19" ht="13">
      <c r="A57" s="21" t="s">
        <v>107</v>
      </c>
    </row>
  </sheetData>
  <pageMargins left="0.7" right="0.7" top="0.75" bottom="0.75" header="0.3" footer="0.3"/>
  <pageSetup scale="9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E185-BA4C-4CD9-9A47-D944BB31C5E1}">
  <dimension ref="A1:AA1087"/>
  <sheetViews>
    <sheetView showOutlineSymbols="0" zoomScaleNormal="100" zoomScaleSheetLayoutView="100" workbookViewId="0">
      <selection activeCell="K11" sqref="K11"/>
    </sheetView>
  </sheetViews>
  <sheetFormatPr baseColWidth="10" defaultColWidth="9.25" defaultRowHeight="10" customHeight="1" outlineLevelRow="3" outlineLevelCol="1"/>
  <cols>
    <col min="1" max="1" width="33.5" style="1" customWidth="1"/>
    <col min="2" max="8" width="9.75" style="2" customWidth="1" outlineLevel="1"/>
    <col min="9" max="9" width="10.25" style="2" customWidth="1" outlineLevel="1"/>
    <col min="10" max="12" width="9.75" style="2" customWidth="1" outlineLevel="1"/>
    <col min="13" max="13" width="10.75" style="2" bestFit="1" customWidth="1" outlineLevel="1"/>
    <col min="14" max="14" width="15.75" style="2" customWidth="1"/>
    <col min="15" max="15" width="1.75" style="1" customWidth="1"/>
    <col min="16" max="16" width="9.25" style="1"/>
    <col min="17" max="17" width="10.25" style="1" bestFit="1" customWidth="1"/>
    <col min="18" max="18" width="12.25" style="1" customWidth="1"/>
    <col min="19" max="16384" width="9.25" style="1"/>
  </cols>
  <sheetData>
    <row r="1" spans="1:21" ht="32.25" customHeight="1"/>
    <row r="2" spans="1:21" ht="13">
      <c r="A2" s="5">
        <v>45469</v>
      </c>
      <c r="H2" s="4" t="s">
        <v>57</v>
      </c>
    </row>
    <row r="3" spans="1:21" ht="10.5" customHeight="1">
      <c r="A3" s="6"/>
      <c r="H3" s="4" t="s">
        <v>58</v>
      </c>
    </row>
    <row r="4" spans="1:21" s="7" customFormat="1" ht="1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3">
        <v>2023</v>
      </c>
    </row>
    <row r="5" spans="1:21" s="7" customFormat="1" ht="11">
      <c r="B5" s="8" t="s">
        <v>59</v>
      </c>
      <c r="C5" s="8" t="s">
        <v>60</v>
      </c>
      <c r="D5" s="8" t="s">
        <v>61</v>
      </c>
      <c r="E5" s="8" t="s">
        <v>62</v>
      </c>
      <c r="F5" s="8" t="s">
        <v>63</v>
      </c>
      <c r="G5" s="8" t="s">
        <v>64</v>
      </c>
      <c r="H5" s="8" t="s">
        <v>65</v>
      </c>
      <c r="I5" s="8" t="s">
        <v>66</v>
      </c>
      <c r="J5" s="8" t="s">
        <v>67</v>
      </c>
      <c r="K5" s="8" t="s">
        <v>68</v>
      </c>
      <c r="L5" s="8" t="s">
        <v>69</v>
      </c>
      <c r="M5" s="8" t="s">
        <v>70</v>
      </c>
      <c r="N5" s="8" t="s">
        <v>71</v>
      </c>
    </row>
    <row r="6" spans="1:21" s="7" customFormat="1" ht="12">
      <c r="A6" s="9" t="s">
        <v>72</v>
      </c>
      <c r="B6" s="2" t="s">
        <v>73</v>
      </c>
      <c r="C6" s="2" t="s">
        <v>73</v>
      </c>
      <c r="D6" s="2" t="s">
        <v>73</v>
      </c>
      <c r="E6" s="2" t="s">
        <v>73</v>
      </c>
      <c r="F6" s="2" t="s">
        <v>73</v>
      </c>
      <c r="G6" s="2" t="s">
        <v>73</v>
      </c>
      <c r="H6" s="2" t="s">
        <v>73</v>
      </c>
      <c r="I6" s="2" t="s">
        <v>73</v>
      </c>
      <c r="J6" s="2" t="s">
        <v>73</v>
      </c>
      <c r="K6" s="2" t="s">
        <v>73</v>
      </c>
      <c r="L6" s="2" t="s">
        <v>73</v>
      </c>
      <c r="M6" s="2" t="s">
        <v>73</v>
      </c>
      <c r="N6" s="2"/>
    </row>
    <row r="7" spans="1:21" s="7" customFormat="1" ht="11">
      <c r="A7" s="10" t="s">
        <v>74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33"/>
    </row>
    <row r="8" spans="1:21" s="12" customFormat="1" ht="11" outlineLevel="1">
      <c r="A8" s="11" t="s">
        <v>5</v>
      </c>
      <c r="B8" s="40">
        <v>58982.09173387097</v>
      </c>
      <c r="C8" s="40">
        <v>59389.4375</v>
      </c>
      <c r="D8" s="40">
        <v>60554.264112903227</v>
      </c>
      <c r="E8" s="40">
        <v>61083.033333333333</v>
      </c>
      <c r="F8" s="40">
        <v>53046.256048387098</v>
      </c>
      <c r="G8" s="40">
        <v>55139.79791666667</v>
      </c>
      <c r="H8" s="40">
        <v>59202.707661290326</v>
      </c>
      <c r="I8" s="40">
        <v>60868.755040322583</v>
      </c>
      <c r="J8" s="40">
        <v>60069.148958333331</v>
      </c>
      <c r="K8" s="40">
        <v>60560.887096774197</v>
      </c>
      <c r="L8" s="40">
        <v>61650.681250000001</v>
      </c>
      <c r="M8" s="40">
        <v>62681.757056451614</v>
      </c>
      <c r="N8" s="40">
        <v>59435.568150684929</v>
      </c>
    </row>
    <row r="9" spans="1:21" s="12" customFormat="1" ht="11" outlineLevel="1">
      <c r="A9" s="11" t="s">
        <v>3</v>
      </c>
      <c r="B9" s="40">
        <v>1732.516129032258</v>
      </c>
      <c r="C9" s="40">
        <v>1743.9285714285713</v>
      </c>
      <c r="D9" s="40">
        <v>1720.6451612903227</v>
      </c>
      <c r="E9" s="40">
        <v>1869.1333333333334</v>
      </c>
      <c r="F9" s="40">
        <v>1263.6774193548388</v>
      </c>
      <c r="G9" s="40">
        <v>1406.0333333333333</v>
      </c>
      <c r="H9" s="40">
        <v>1311.6451612903227</v>
      </c>
      <c r="I9" s="40">
        <v>1303.4193548387098</v>
      </c>
      <c r="J9" s="40">
        <v>1085.8</v>
      </c>
      <c r="K9" s="40">
        <v>1294.0967741935483</v>
      </c>
      <c r="L9" s="40">
        <v>1358.3666666666666</v>
      </c>
      <c r="M9" s="40">
        <v>1544.5483870967741</v>
      </c>
      <c r="N9" s="40">
        <v>1467.66301369863</v>
      </c>
    </row>
    <row r="10" spans="1:21" s="12" customFormat="1" ht="11" outlineLevel="1">
      <c r="A10" s="11" t="s">
        <v>7</v>
      </c>
      <c r="B10" s="40">
        <v>24759.548387096773</v>
      </c>
      <c r="C10" s="40">
        <v>25713.014285714286</v>
      </c>
      <c r="D10" s="40">
        <v>26031.380645161291</v>
      </c>
      <c r="E10" s="40">
        <v>25149.823333333337</v>
      </c>
      <c r="F10" s="40">
        <v>24161.306451612902</v>
      </c>
      <c r="G10" s="40">
        <v>23561.210000000003</v>
      </c>
      <c r="H10" s="40">
        <v>24331.487096774192</v>
      </c>
      <c r="I10" s="40">
        <v>24789.590322580647</v>
      </c>
      <c r="J10" s="40">
        <v>25464.063333333335</v>
      </c>
      <c r="K10" s="40">
        <v>25482.719354838711</v>
      </c>
      <c r="L10" s="40">
        <v>25103.34</v>
      </c>
      <c r="M10" s="40">
        <v>24963.103225806452</v>
      </c>
      <c r="N10" s="40">
        <v>24954.549863013697</v>
      </c>
    </row>
    <row r="11" spans="1:21" s="12" customFormat="1" ht="11" outlineLevel="1">
      <c r="A11" s="11" t="s">
        <v>9</v>
      </c>
      <c r="B11" s="40">
        <v>6456.9451612903204</v>
      </c>
      <c r="C11" s="40">
        <v>6219.1857142857179</v>
      </c>
      <c r="D11" s="40">
        <v>6113.5451612903216</v>
      </c>
      <c r="E11" s="40">
        <v>5965.513333333337</v>
      </c>
      <c r="F11" s="40">
        <v>6415.5064516129005</v>
      </c>
      <c r="G11" s="40">
        <v>6130.4366666666674</v>
      </c>
      <c r="H11" s="40">
        <v>6019.7903225806449</v>
      </c>
      <c r="I11" s="40">
        <v>5834.6193548387082</v>
      </c>
      <c r="J11" s="40">
        <v>5727.0900000000029</v>
      </c>
      <c r="K11" s="40">
        <v>6122.1967741935459</v>
      </c>
      <c r="L11" s="40">
        <v>6256.34</v>
      </c>
      <c r="M11" s="40">
        <v>6225.5612903225801</v>
      </c>
      <c r="N11" s="40">
        <v>6124.2512328767125</v>
      </c>
    </row>
    <row r="12" spans="1:21" s="12" customFormat="1" ht="11" outlineLevel="1">
      <c r="A12" s="11" t="s">
        <v>75</v>
      </c>
      <c r="B12" s="40">
        <v>674.14193548387107</v>
      </c>
      <c r="C12" s="40">
        <v>645.4178571428572</v>
      </c>
      <c r="D12" s="40">
        <v>620.0935483870968</v>
      </c>
      <c r="E12" s="40">
        <v>669.38333333333333</v>
      </c>
      <c r="F12" s="40">
        <v>619.93548387096769</v>
      </c>
      <c r="G12" s="40">
        <v>637.41666666666663</v>
      </c>
      <c r="H12" s="40">
        <v>658.90000000000009</v>
      </c>
      <c r="I12" s="40">
        <v>644.09677419354841</v>
      </c>
      <c r="J12" s="40">
        <v>655.49</v>
      </c>
      <c r="K12" s="40">
        <v>629.683870967742</v>
      </c>
      <c r="L12" s="40">
        <v>625.86333333333334</v>
      </c>
      <c r="M12" s="40">
        <v>614.61290322580646</v>
      </c>
      <c r="N12" s="40">
        <v>641.15534246575351</v>
      </c>
    </row>
    <row r="13" spans="1:21" s="13" customFormat="1" ht="11" outlineLevel="1">
      <c r="A13" s="11" t="s">
        <v>76</v>
      </c>
      <c r="B13" s="40">
        <v>15104.290322580646</v>
      </c>
      <c r="C13" s="40">
        <v>14169.928571428571</v>
      </c>
      <c r="D13" s="40">
        <v>11608.354838709678</v>
      </c>
      <c r="E13" s="40">
        <v>12688.033333333333</v>
      </c>
      <c r="F13" s="40">
        <v>13449.709677419354</v>
      </c>
      <c r="G13" s="40">
        <v>12204.5</v>
      </c>
      <c r="H13" s="40">
        <v>13895.354838709678</v>
      </c>
      <c r="I13" s="40">
        <v>13565.161290322581</v>
      </c>
      <c r="J13" s="40">
        <v>13185.433333333332</v>
      </c>
      <c r="K13" s="40">
        <v>12343.935483870968</v>
      </c>
      <c r="L13" s="40">
        <v>11779.333333333334</v>
      </c>
      <c r="M13" s="40">
        <v>13607.870967741936</v>
      </c>
      <c r="N13" s="40">
        <v>13132.306849315068</v>
      </c>
      <c r="U13" s="12"/>
    </row>
    <row r="14" spans="1:21" s="13" customFormat="1" ht="11" outlineLevel="1">
      <c r="A14" s="11" t="s">
        <v>17</v>
      </c>
      <c r="B14" s="40">
        <v>4.0870967741935482</v>
      </c>
      <c r="C14" s="40">
        <v>3.8678571428571433</v>
      </c>
      <c r="D14" s="40">
        <v>3.6258064516129034</v>
      </c>
      <c r="E14" s="40">
        <v>2.3766666666666665</v>
      </c>
      <c r="F14" s="40"/>
      <c r="G14" s="40"/>
      <c r="H14" s="40"/>
      <c r="I14" s="40"/>
      <c r="J14" s="40"/>
      <c r="K14" s="40"/>
      <c r="L14" s="40"/>
      <c r="M14" s="40"/>
      <c r="N14" s="40">
        <v>3.4891666666666667</v>
      </c>
      <c r="U14" s="12"/>
    </row>
    <row r="15" spans="1:21" s="13" customFormat="1" ht="11" outlineLevel="1">
      <c r="A15" s="11" t="s">
        <v>13</v>
      </c>
      <c r="B15" s="40">
        <v>79.225806451612897</v>
      </c>
      <c r="C15" s="40">
        <v>79.892857142857139</v>
      </c>
      <c r="D15" s="40">
        <v>80.612903225806448</v>
      </c>
      <c r="E15" s="40">
        <v>80.5</v>
      </c>
      <c r="F15" s="40">
        <v>77.161290322580641</v>
      </c>
      <c r="G15" s="40">
        <v>77.833333333333329</v>
      </c>
      <c r="H15" s="40">
        <v>78.870967741935488</v>
      </c>
      <c r="I15" s="40">
        <v>76.645161290322577</v>
      </c>
      <c r="J15" s="40">
        <v>78</v>
      </c>
      <c r="K15" s="40">
        <v>79</v>
      </c>
      <c r="L15" s="40">
        <v>79.7</v>
      </c>
      <c r="M15" s="40">
        <v>80</v>
      </c>
      <c r="N15" s="40">
        <v>78.945205479452056</v>
      </c>
      <c r="U15" s="12"/>
    </row>
    <row r="16" spans="1:21" s="12" customFormat="1" ht="11">
      <c r="A16" s="30" t="s">
        <v>77</v>
      </c>
      <c r="B16" s="41">
        <f>SUM(B8:B15)</f>
        <v>107792.84657258065</v>
      </c>
      <c r="C16" s="41">
        <f>SUM(C8:C15)</f>
        <v>107964.67321428572</v>
      </c>
      <c r="D16" s="41">
        <f t="shared" ref="D16:M16" si="0">SUM(D8:D15)</f>
        <v>106732.52217741936</v>
      </c>
      <c r="E16" s="41">
        <f t="shared" si="0"/>
        <v>107507.79666666668</v>
      </c>
      <c r="F16" s="41">
        <f t="shared" si="0"/>
        <v>99033.552822580648</v>
      </c>
      <c r="G16" s="41">
        <f t="shared" si="0"/>
        <v>99157.22791666667</v>
      </c>
      <c r="H16" s="41">
        <f t="shared" si="0"/>
        <v>105498.75604838711</v>
      </c>
      <c r="I16" s="41">
        <f t="shared" si="0"/>
        <v>107082.28729838709</v>
      </c>
      <c r="J16" s="41">
        <f t="shared" si="0"/>
        <v>106265.02562500001</v>
      </c>
      <c r="K16" s="41">
        <f t="shared" si="0"/>
        <v>106512.51935483872</v>
      </c>
      <c r="L16" s="41">
        <f t="shared" si="0"/>
        <v>106853.62458333332</v>
      </c>
      <c r="M16" s="41">
        <f t="shared" si="0"/>
        <v>109717.45383064516</v>
      </c>
      <c r="N16" s="41">
        <v>105835.58678082193</v>
      </c>
    </row>
    <row r="17" spans="1:27" s="12" customFormat="1" ht="26">
      <c r="A17" s="9" t="s">
        <v>78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</row>
    <row r="18" spans="1:27" s="12" customFormat="1" ht="11">
      <c r="A18" s="14" t="s">
        <v>77</v>
      </c>
      <c r="B18" s="40">
        <v>183513.33870967742</v>
      </c>
      <c r="C18" s="40">
        <v>205299.26785714287</v>
      </c>
      <c r="D18" s="40">
        <v>205035.38709677418</v>
      </c>
      <c r="E18" s="40">
        <v>178425.25</v>
      </c>
      <c r="F18" s="40">
        <v>171156.38709677418</v>
      </c>
      <c r="G18" s="40">
        <v>182274.85</v>
      </c>
      <c r="H18" s="40">
        <v>217002.51612903227</v>
      </c>
      <c r="I18" s="40">
        <v>209244.20967741936</v>
      </c>
      <c r="J18" s="40">
        <v>171545.66666666666</v>
      </c>
      <c r="K18" s="40">
        <v>168503.9193548387</v>
      </c>
      <c r="L18" s="40">
        <v>216377.66666666666</v>
      </c>
      <c r="M18" s="40">
        <v>223178.59677419355</v>
      </c>
      <c r="N18" s="40">
        <v>194284.23972602739</v>
      </c>
    </row>
    <row r="19" spans="1:27" s="12" customFormat="1" ht="11">
      <c r="A19" s="3" t="s">
        <v>79</v>
      </c>
      <c r="B19" s="40"/>
      <c r="C19" s="40"/>
      <c r="D19" s="40"/>
      <c r="E19" s="40"/>
      <c r="F19" s="40"/>
      <c r="G19" s="59"/>
      <c r="H19" s="40"/>
      <c r="I19" s="40"/>
      <c r="J19" s="40"/>
      <c r="K19" s="40"/>
      <c r="L19" s="40"/>
      <c r="M19" s="40"/>
      <c r="N19" s="40"/>
    </row>
    <row r="20" spans="1:27" s="12" customFormat="1" ht="11" outlineLevel="1">
      <c r="A20" s="11" t="s">
        <v>5</v>
      </c>
      <c r="B20" s="40">
        <v>57699.305443548386</v>
      </c>
      <c r="C20" s="40">
        <v>57209.845982142855</v>
      </c>
      <c r="D20" s="40">
        <v>57831.826612903227</v>
      </c>
      <c r="E20" s="40">
        <v>57261.866666666669</v>
      </c>
      <c r="F20" s="40">
        <v>49120.446572580644</v>
      </c>
      <c r="G20" s="40">
        <v>54994.88958333333</v>
      </c>
      <c r="H20" s="40">
        <v>58509.042338709674</v>
      </c>
      <c r="I20" s="40">
        <v>60349.605846774197</v>
      </c>
      <c r="J20" s="40">
        <v>57285.40625</v>
      </c>
      <c r="K20" s="40">
        <v>63343.573588709674</v>
      </c>
      <c r="L20" s="40">
        <v>64009.809374999997</v>
      </c>
      <c r="M20" s="40">
        <v>66272.046370967742</v>
      </c>
      <c r="N20" s="40">
        <v>58672.153681506847</v>
      </c>
    </row>
    <row r="21" spans="1:27" s="12" customFormat="1" ht="11" outlineLevel="1">
      <c r="A21" s="11" t="s">
        <v>3</v>
      </c>
      <c r="B21" s="40">
        <v>15354.467741935483</v>
      </c>
      <c r="C21" s="40">
        <v>14596.79285714286</v>
      </c>
      <c r="D21" s="40">
        <v>16142.783870967743</v>
      </c>
      <c r="E21" s="40">
        <v>16644.186666666668</v>
      </c>
      <c r="F21" s="40">
        <v>14636.0935483871</v>
      </c>
      <c r="G21" s="40">
        <v>15207.300000000007</v>
      </c>
      <c r="H21" s="40">
        <v>15426.170967741937</v>
      </c>
      <c r="I21" s="40">
        <v>17235.303225806449</v>
      </c>
      <c r="J21" s="40">
        <v>16568.586666666666</v>
      </c>
      <c r="K21" s="40">
        <v>17964.86451612903</v>
      </c>
      <c r="L21" s="40">
        <v>19128.483333333337</v>
      </c>
      <c r="M21" s="40">
        <v>19493.896774193548</v>
      </c>
      <c r="N21" s="40">
        <v>16545.281917808217</v>
      </c>
    </row>
    <row r="22" spans="1:27" s="12" customFormat="1" ht="11" outlineLevel="1">
      <c r="A22" s="11" t="s">
        <v>7</v>
      </c>
      <c r="B22" s="40">
        <v>572.76193548387096</v>
      </c>
      <c r="C22" s="40">
        <v>572.76178571428568</v>
      </c>
      <c r="D22" s="40">
        <v>572.76193548387096</v>
      </c>
      <c r="E22" s="40">
        <v>572.76200000000006</v>
      </c>
      <c r="F22" s="40">
        <v>572.76193548387096</v>
      </c>
      <c r="G22" s="40">
        <v>572.76200000000006</v>
      </c>
      <c r="H22" s="40">
        <v>572.76193548387096</v>
      </c>
      <c r="I22" s="40">
        <v>572.76193548387096</v>
      </c>
      <c r="J22" s="40">
        <v>572.76200000000006</v>
      </c>
      <c r="K22" s="40">
        <v>572.76193548387096</v>
      </c>
      <c r="L22" s="40">
        <v>572.76200000000006</v>
      </c>
      <c r="M22" s="40">
        <v>572.76193548387096</v>
      </c>
      <c r="N22" s="40">
        <v>572.76194520547938</v>
      </c>
    </row>
    <row r="23" spans="1:27" s="13" customFormat="1" ht="11">
      <c r="A23" s="14" t="s">
        <v>77</v>
      </c>
      <c r="B23" s="40">
        <f>SUM(B20:B22)</f>
        <v>73626.535120967732</v>
      </c>
      <c r="C23" s="40">
        <f>SUM(C20:C22)</f>
        <v>72379.400625000009</v>
      </c>
      <c r="D23" s="40">
        <f>SUM(D20:D22)</f>
        <v>74547.372419354841</v>
      </c>
      <c r="E23" s="40">
        <f>SUM(E20:E22)</f>
        <v>74478.815333333347</v>
      </c>
      <c r="F23" s="40">
        <f>SUM(F20:F22)</f>
        <v>64329.302056451612</v>
      </c>
      <c r="G23" s="40">
        <f t="shared" ref="G23:M23" si="1">SUM(G20:G22)</f>
        <v>70774.951583333343</v>
      </c>
      <c r="H23" s="40">
        <f t="shared" si="1"/>
        <v>74507.975241935477</v>
      </c>
      <c r="I23" s="40">
        <f t="shared" si="1"/>
        <v>78157.671008064513</v>
      </c>
      <c r="J23" s="40">
        <f t="shared" si="1"/>
        <v>74426.754916666672</v>
      </c>
      <c r="K23" s="40">
        <f t="shared" si="1"/>
        <v>81881.200040322568</v>
      </c>
      <c r="L23" s="40">
        <f t="shared" si="1"/>
        <v>83711.054708333337</v>
      </c>
      <c r="M23" s="40">
        <f t="shared" si="1"/>
        <v>86338.705080645159</v>
      </c>
      <c r="N23" s="40">
        <v>75790.197544520546</v>
      </c>
    </row>
    <row r="24" spans="1:27" s="12" customFormat="1" ht="10.5" customHeight="1">
      <c r="A24" s="16" t="s">
        <v>80</v>
      </c>
      <c r="B24" s="41">
        <f>SUM(B23,B16,B18)</f>
        <v>364932.7204032258</v>
      </c>
      <c r="C24" s="41">
        <f>SUM(C23,C16,C18)</f>
        <v>385643.3416964286</v>
      </c>
      <c r="D24" s="41">
        <f t="shared" ref="D24:F24" si="2">SUM(D23,D16,D18)</f>
        <v>386315.28169354837</v>
      </c>
      <c r="E24" s="41">
        <f t="shared" si="2"/>
        <v>360411.86200000002</v>
      </c>
      <c r="F24" s="41">
        <f t="shared" si="2"/>
        <v>334519.24197580642</v>
      </c>
      <c r="G24" s="41">
        <f t="shared" ref="G24:L24" si="3">SUM(G23,G16,G18)</f>
        <v>352207.02950000006</v>
      </c>
      <c r="H24" s="41">
        <f t="shared" si="3"/>
        <v>397009.24741935486</v>
      </c>
      <c r="I24" s="41">
        <f t="shared" si="3"/>
        <v>394484.16798387095</v>
      </c>
      <c r="J24" s="41">
        <f t="shared" si="3"/>
        <v>352237.44720833329</v>
      </c>
      <c r="K24" s="41">
        <f t="shared" si="3"/>
        <v>356897.63874999998</v>
      </c>
      <c r="L24" s="41">
        <f t="shared" si="3"/>
        <v>406942.34595833335</v>
      </c>
      <c r="M24" s="41">
        <f>SUM(M23,M16,M18)</f>
        <v>419234.75568548386</v>
      </c>
      <c r="N24" s="41">
        <v>375910.02405136981</v>
      </c>
    </row>
    <row r="25" spans="1:27" s="12" customFormat="1" ht="10.5" customHeight="1" outlineLevel="3">
      <c r="A25" s="3" t="s">
        <v>81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</row>
    <row r="26" spans="1:27" s="13" customFormat="1" ht="10.5" customHeight="1" outlineLevel="3">
      <c r="A26" s="11" t="s">
        <v>82</v>
      </c>
      <c r="B26" s="40">
        <v>23059.497479838708</v>
      </c>
      <c r="C26" s="40">
        <v>23695.307477678572</v>
      </c>
      <c r="D26" s="40">
        <v>23554.6875</v>
      </c>
      <c r="E26" s="40">
        <v>23435.360416666666</v>
      </c>
      <c r="F26" s="40">
        <v>22853.622983870966</v>
      </c>
      <c r="G26" s="40">
        <v>22157.177083333332</v>
      </c>
      <c r="H26" s="40">
        <v>22739.064516129034</v>
      </c>
      <c r="I26" s="40">
        <v>22607.632056451614</v>
      </c>
      <c r="J26" s="40">
        <v>22863.110416666666</v>
      </c>
      <c r="K26" s="40">
        <v>23330.887600806451</v>
      </c>
      <c r="L26" s="40">
        <v>23480.272916666665</v>
      </c>
      <c r="M26" s="40">
        <v>23539.106350806451</v>
      </c>
      <c r="N26" s="40">
        <v>23106.207363013698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s="13" customFormat="1" ht="20.25" customHeight="1" outlineLevel="3">
      <c r="A27" s="17" t="s">
        <v>83</v>
      </c>
      <c r="B27" s="40">
        <v>317371.51612903224</v>
      </c>
      <c r="C27" s="40">
        <v>311396.53571428574</v>
      </c>
      <c r="D27" s="40">
        <v>312652.09677419357</v>
      </c>
      <c r="E27" s="40">
        <v>286798.2</v>
      </c>
      <c r="F27" s="40">
        <v>286834.32258064515</v>
      </c>
      <c r="G27" s="40">
        <v>304669.86666666664</v>
      </c>
      <c r="H27" s="40">
        <v>309469.93548387097</v>
      </c>
      <c r="I27" s="40">
        <v>312633.41935483873</v>
      </c>
      <c r="J27" s="40">
        <v>350245.06666666665</v>
      </c>
      <c r="K27" s="40">
        <v>343120.80645161291</v>
      </c>
      <c r="L27" s="40">
        <v>347793</v>
      </c>
      <c r="M27" s="40">
        <v>344686.32258064515</v>
      </c>
      <c r="N27" s="40">
        <v>318997.55616438354</v>
      </c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s="12" customFormat="1" ht="10.5" customHeight="1" outlineLevel="2">
      <c r="A28" s="14" t="s">
        <v>84</v>
      </c>
      <c r="B28" s="40">
        <f t="shared" ref="B28:M28" si="4">SUM(B26:B27)</f>
        <v>340431.01360887097</v>
      </c>
      <c r="C28" s="40">
        <f t="shared" si="4"/>
        <v>335091.84319196432</v>
      </c>
      <c r="D28" s="40">
        <f t="shared" si="4"/>
        <v>336206.78427419357</v>
      </c>
      <c r="E28" s="40">
        <f t="shared" si="4"/>
        <v>310233.56041666667</v>
      </c>
      <c r="F28" s="40">
        <f t="shared" si="4"/>
        <v>309687.94556451612</v>
      </c>
      <c r="G28" s="40">
        <f t="shared" si="4"/>
        <v>326827.04374999995</v>
      </c>
      <c r="H28" s="40">
        <f t="shared" si="4"/>
        <v>332209</v>
      </c>
      <c r="I28" s="40">
        <f t="shared" si="4"/>
        <v>335241.05141129036</v>
      </c>
      <c r="J28" s="40">
        <f t="shared" si="4"/>
        <v>373108.17708333331</v>
      </c>
      <c r="K28" s="40">
        <f t="shared" si="4"/>
        <v>366451.69405241933</v>
      </c>
      <c r="L28" s="40">
        <f t="shared" si="4"/>
        <v>371273.27291666664</v>
      </c>
      <c r="M28" s="40">
        <f t="shared" si="4"/>
        <v>368225.42893145158</v>
      </c>
      <c r="N28" s="40">
        <v>342103.76352739724</v>
      </c>
    </row>
    <row r="29" spans="1:27" s="13" customFormat="1" ht="10.5" customHeight="1" outlineLevel="2">
      <c r="A29" s="11" t="s">
        <v>85</v>
      </c>
      <c r="B29" s="40">
        <v>46869.496774193554</v>
      </c>
      <c r="C29" s="40">
        <v>47160.914285714294</v>
      </c>
      <c r="D29" s="40">
        <v>47108.932258064524</v>
      </c>
      <c r="E29" s="40">
        <v>47492.066666666666</v>
      </c>
      <c r="F29" s="40">
        <v>47552.283870967738</v>
      </c>
      <c r="G29" s="40">
        <v>46999.239999999991</v>
      </c>
      <c r="H29" s="40">
        <v>47220.016129032258</v>
      </c>
      <c r="I29" s="40">
        <v>46801.741935483871</v>
      </c>
      <c r="J29" s="40">
        <v>45634.38</v>
      </c>
      <c r="K29" s="40">
        <v>46584.7</v>
      </c>
      <c r="L29" s="40">
        <v>47677.223333333335</v>
      </c>
      <c r="M29" s="40">
        <v>48599.141935483873</v>
      </c>
      <c r="N29" s="40">
        <v>47143.612602739719</v>
      </c>
    </row>
    <row r="30" spans="1:27" s="13" customFormat="1" ht="10.5" customHeight="1" outlineLevel="2">
      <c r="A30" s="11" t="s">
        <v>86</v>
      </c>
      <c r="B30" s="40">
        <v>22190.645161290322</v>
      </c>
      <c r="C30" s="40">
        <v>18841.785714285714</v>
      </c>
      <c r="D30" s="40">
        <v>18777.612903225807</v>
      </c>
      <c r="E30" s="40">
        <v>21921.8</v>
      </c>
      <c r="F30" s="40">
        <v>20915.419354838708</v>
      </c>
      <c r="G30" s="40">
        <v>20297.7</v>
      </c>
      <c r="H30" s="40">
        <v>19921.806451612902</v>
      </c>
      <c r="I30" s="40">
        <v>19334.193548387098</v>
      </c>
      <c r="J30" s="40">
        <v>4875.2</v>
      </c>
      <c r="K30" s="40">
        <v>18031.870967741936</v>
      </c>
      <c r="L30" s="40">
        <v>20108.5</v>
      </c>
      <c r="M30" s="40">
        <v>18968.580645161292</v>
      </c>
      <c r="N30" s="40">
        <v>18701.397260273974</v>
      </c>
    </row>
    <row r="31" spans="1:27" s="12" customFormat="1" ht="14" outlineLevel="1" thickBot="1">
      <c r="A31" s="27" t="s">
        <v>87</v>
      </c>
      <c r="B31" s="39">
        <f t="shared" ref="B31:M31" si="5">SUM(B28:B30)</f>
        <v>409491.15554435481</v>
      </c>
      <c r="C31" s="39">
        <f t="shared" si="5"/>
        <v>401094.54319196433</v>
      </c>
      <c r="D31" s="39">
        <f t="shared" si="5"/>
        <v>402093.3294354839</v>
      </c>
      <c r="E31" s="39">
        <f t="shared" si="5"/>
        <v>379647.42708333331</v>
      </c>
      <c r="F31" s="39">
        <f t="shared" si="5"/>
        <v>378155.64879032259</v>
      </c>
      <c r="G31" s="39">
        <f t="shared" si="5"/>
        <v>394123.98374999996</v>
      </c>
      <c r="H31" s="39">
        <f t="shared" si="5"/>
        <v>399350.82258064515</v>
      </c>
      <c r="I31" s="39">
        <f t="shared" si="5"/>
        <v>401376.98689516133</v>
      </c>
      <c r="J31" s="39">
        <f t="shared" si="5"/>
        <v>423617.75708333333</v>
      </c>
      <c r="K31" s="39">
        <f t="shared" si="5"/>
        <v>431068.26502016129</v>
      </c>
      <c r="L31" s="39">
        <f t="shared" si="5"/>
        <v>439058.99624999997</v>
      </c>
      <c r="M31" s="39">
        <f t="shared" si="5"/>
        <v>435793.15151209669</v>
      </c>
      <c r="N31" s="39">
        <v>407948.77339041105</v>
      </c>
      <c r="P31" s="13"/>
    </row>
    <row r="32" spans="1:27" s="12" customFormat="1" ht="12" outlineLevel="1" thickBot="1">
      <c r="A32" s="27" t="s">
        <v>88</v>
      </c>
      <c r="B32" s="39">
        <f>SUM(B31,B24)</f>
        <v>774423.87594758067</v>
      </c>
      <c r="C32" s="39">
        <f>SUM(C31,C24)</f>
        <v>786737.88488839287</v>
      </c>
      <c r="D32" s="39">
        <f t="shared" ref="D32:M32" si="6">SUM(D31,D24)</f>
        <v>788408.61112903222</v>
      </c>
      <c r="E32" s="39">
        <f t="shared" si="6"/>
        <v>740059.28908333334</v>
      </c>
      <c r="F32" s="39">
        <f t="shared" si="6"/>
        <v>712674.89076612901</v>
      </c>
      <c r="G32" s="39">
        <f t="shared" si="6"/>
        <v>746331.01325000008</v>
      </c>
      <c r="H32" s="39">
        <f t="shared" si="6"/>
        <v>796360.07000000007</v>
      </c>
      <c r="I32" s="39">
        <f t="shared" si="6"/>
        <v>795861.15487903228</v>
      </c>
      <c r="J32" s="39">
        <f t="shared" si="6"/>
        <v>775855.20429166663</v>
      </c>
      <c r="K32" s="39">
        <f t="shared" si="6"/>
        <v>787965.90377016133</v>
      </c>
      <c r="L32" s="39">
        <f t="shared" si="6"/>
        <v>846001.34220833331</v>
      </c>
      <c r="M32" s="39">
        <f t="shared" si="6"/>
        <v>855027.90719758056</v>
      </c>
      <c r="N32" s="39">
        <v>783858.79744178092</v>
      </c>
    </row>
    <row r="33" spans="1:14" ht="11" outlineLevel="1">
      <c r="A33" s="8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</row>
    <row r="34" spans="1:14" ht="11" outlineLevel="1">
      <c r="A34" s="8"/>
      <c r="B34" s="36"/>
      <c r="C34" s="36"/>
      <c r="D34" s="36"/>
      <c r="E34" s="36"/>
      <c r="F34" s="36"/>
      <c r="G34" s="36"/>
      <c r="H34" s="35"/>
      <c r="I34" s="36"/>
      <c r="J34" s="36"/>
      <c r="K34" s="36"/>
      <c r="L34" s="36"/>
      <c r="M34" s="36"/>
      <c r="N34" s="22"/>
    </row>
    <row r="35" spans="1:14" ht="11" outlineLevel="1">
      <c r="A35" s="8"/>
      <c r="B35" s="36"/>
      <c r="C35" s="36"/>
      <c r="D35" s="36"/>
      <c r="E35" s="1"/>
      <c r="F35" s="36"/>
      <c r="G35" s="36"/>
      <c r="H35" s="35" t="s">
        <v>89</v>
      </c>
      <c r="I35" s="1"/>
      <c r="J35" s="36"/>
      <c r="K35" s="36"/>
      <c r="L35" s="36"/>
      <c r="M35" s="36"/>
      <c r="N35" s="22"/>
    </row>
    <row r="36" spans="1:14" ht="36" outlineLevel="1">
      <c r="A36" s="18" t="s">
        <v>90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20"/>
    </row>
    <row r="37" spans="1:14" s="7" customFormat="1" ht="11">
      <c r="A37" s="19" t="s">
        <v>91</v>
      </c>
      <c r="B37" s="40">
        <f>SUM(B8:B12,)</f>
        <v>92605.243346774194</v>
      </c>
      <c r="C37" s="40">
        <f>SUM(C8:C12,)</f>
        <v>93710.983928571441</v>
      </c>
      <c r="D37" s="40">
        <f t="shared" ref="D37:F37" si="7">SUM(D8:D12,)</f>
        <v>95039.928629032263</v>
      </c>
      <c r="E37" s="40">
        <f t="shared" si="7"/>
        <v>94736.886666666673</v>
      </c>
      <c r="F37" s="40">
        <f t="shared" si="7"/>
        <v>85506.681854838724</v>
      </c>
      <c r="G37" s="40">
        <f t="shared" ref="G37:M37" si="8">SUM(G8:G12,)</f>
        <v>86874.894583333342</v>
      </c>
      <c r="H37" s="40">
        <f t="shared" si="8"/>
        <v>91524.530241935485</v>
      </c>
      <c r="I37" s="40">
        <f t="shared" si="8"/>
        <v>93440.480846774197</v>
      </c>
      <c r="J37" s="40">
        <f t="shared" si="8"/>
        <v>93001.592291666675</v>
      </c>
      <c r="K37" s="40">
        <f t="shared" si="8"/>
        <v>94089.583870967748</v>
      </c>
      <c r="L37" s="40">
        <f t="shared" si="8"/>
        <v>94994.591249999998</v>
      </c>
      <c r="M37" s="40">
        <f t="shared" si="8"/>
        <v>96029.582862903218</v>
      </c>
      <c r="N37" s="40">
        <v>92623.265410958906</v>
      </c>
    </row>
    <row r="38" spans="1:14" s="20" customFormat="1" ht="19.5" customHeight="1">
      <c r="A38" s="17" t="s">
        <v>92</v>
      </c>
      <c r="B38" s="40">
        <f>B18</f>
        <v>183513.33870967742</v>
      </c>
      <c r="C38" s="40">
        <f>C18</f>
        <v>205299.26785714287</v>
      </c>
      <c r="D38" s="40">
        <f t="shared" ref="D38:F38" si="9">D18</f>
        <v>205035.38709677418</v>
      </c>
      <c r="E38" s="40">
        <f t="shared" si="9"/>
        <v>178425.25</v>
      </c>
      <c r="F38" s="40">
        <f t="shared" si="9"/>
        <v>171156.38709677418</v>
      </c>
      <c r="G38" s="40">
        <f t="shared" ref="G38:M38" si="10">G18</f>
        <v>182274.85</v>
      </c>
      <c r="H38" s="40">
        <f t="shared" si="10"/>
        <v>217002.51612903227</v>
      </c>
      <c r="I38" s="40">
        <f t="shared" si="10"/>
        <v>209244.20967741936</v>
      </c>
      <c r="J38" s="40">
        <f t="shared" si="10"/>
        <v>171545.66666666666</v>
      </c>
      <c r="K38" s="40">
        <f t="shared" si="10"/>
        <v>168503.9193548387</v>
      </c>
      <c r="L38" s="40">
        <f t="shared" si="10"/>
        <v>216377.66666666666</v>
      </c>
      <c r="M38" s="40">
        <f t="shared" si="10"/>
        <v>223178.59677419355</v>
      </c>
      <c r="N38" s="40">
        <v>194284.23972602739</v>
      </c>
    </row>
    <row r="39" spans="1:14" s="12" customFormat="1" ht="11" outlineLevel="1">
      <c r="A39" s="14" t="s">
        <v>93</v>
      </c>
      <c r="B39" s="40">
        <f>SUM(B20:B22)</f>
        <v>73626.535120967732</v>
      </c>
      <c r="C39" s="40">
        <f t="shared" ref="C39:F39" si="11">SUM(C20:C22)</f>
        <v>72379.400625000009</v>
      </c>
      <c r="D39" s="40">
        <f t="shared" si="11"/>
        <v>74547.372419354841</v>
      </c>
      <c r="E39" s="40">
        <f t="shared" si="11"/>
        <v>74478.815333333347</v>
      </c>
      <c r="F39" s="40">
        <f t="shared" si="11"/>
        <v>64329.302056451612</v>
      </c>
      <c r="G39" s="40">
        <f t="shared" ref="G39:K39" si="12">SUM(G20:G22)</f>
        <v>70774.951583333343</v>
      </c>
      <c r="H39" s="40">
        <f t="shared" si="12"/>
        <v>74507.975241935477</v>
      </c>
      <c r="I39" s="40">
        <f t="shared" si="12"/>
        <v>78157.671008064513</v>
      </c>
      <c r="J39" s="40">
        <f t="shared" si="12"/>
        <v>74426.754916666672</v>
      </c>
      <c r="K39" s="40">
        <f t="shared" si="12"/>
        <v>81881.200040322568</v>
      </c>
      <c r="L39" s="40">
        <f t="shared" ref="L39:M39" si="13">SUM(L20:L22)</f>
        <v>83711.054708333337</v>
      </c>
      <c r="M39" s="40">
        <f t="shared" si="13"/>
        <v>86338.705080645159</v>
      </c>
      <c r="N39" s="40">
        <v>75790.197544520546</v>
      </c>
    </row>
    <row r="40" spans="1:14" s="12" customFormat="1" ht="11" outlineLevel="1">
      <c r="A40" s="28" t="s">
        <v>80</v>
      </c>
      <c r="B40" s="41">
        <f>SUM(B37:B39)</f>
        <v>349745.11717741931</v>
      </c>
      <c r="C40" s="41">
        <f>SUM(C37:C39)</f>
        <v>371389.65241071431</v>
      </c>
      <c r="D40" s="41">
        <f t="shared" ref="D40:F40" si="14">SUM(D37:D39)</f>
        <v>374622.68814516132</v>
      </c>
      <c r="E40" s="41">
        <f t="shared" si="14"/>
        <v>347640.95199999999</v>
      </c>
      <c r="F40" s="41">
        <f t="shared" si="14"/>
        <v>320992.37100806454</v>
      </c>
      <c r="G40" s="41">
        <f t="shared" ref="G40:K40" si="15">SUM(G37:G39)</f>
        <v>339924.69616666669</v>
      </c>
      <c r="H40" s="41">
        <f t="shared" si="15"/>
        <v>383035.02161290322</v>
      </c>
      <c r="I40" s="41">
        <f t="shared" si="15"/>
        <v>380842.3615322581</v>
      </c>
      <c r="J40" s="41">
        <f t="shared" si="15"/>
        <v>338974.013875</v>
      </c>
      <c r="K40" s="41">
        <f t="shared" si="15"/>
        <v>344474.70326612901</v>
      </c>
      <c r="L40" s="41">
        <f t="shared" ref="L40:M40" si="16">SUM(L37:L39)</f>
        <v>395083.31262500002</v>
      </c>
      <c r="M40" s="41">
        <f t="shared" si="16"/>
        <v>405546.88471774192</v>
      </c>
      <c r="N40" s="41">
        <v>362697.70268150687</v>
      </c>
    </row>
    <row r="41" spans="1:14" s="12" customFormat="1" ht="10.5" customHeight="1" outlineLevel="1">
      <c r="A41" s="19" t="s">
        <v>94</v>
      </c>
      <c r="B41" s="40">
        <f>SUM(B26,B29)</f>
        <v>69928.994254032266</v>
      </c>
      <c r="C41" s="40">
        <f>SUM(C26,C29)</f>
        <v>70856.221763392867</v>
      </c>
      <c r="D41" s="40">
        <f t="shared" ref="D41:K41" si="17">SUM(D26,D29)</f>
        <v>70663.619758064524</v>
      </c>
      <c r="E41" s="40">
        <f t="shared" si="17"/>
        <v>70927.427083333328</v>
      </c>
      <c r="F41" s="40">
        <f t="shared" si="17"/>
        <v>70405.9068548387</v>
      </c>
      <c r="G41" s="40">
        <f t="shared" si="17"/>
        <v>69156.417083333319</v>
      </c>
      <c r="H41" s="40">
        <f t="shared" si="17"/>
        <v>69959.080645161288</v>
      </c>
      <c r="I41" s="40">
        <f t="shared" si="17"/>
        <v>69409.373991935485</v>
      </c>
      <c r="J41" s="40">
        <f t="shared" si="17"/>
        <v>68497.490416666667</v>
      </c>
      <c r="K41" s="40">
        <f t="shared" si="17"/>
        <v>69915.587600806452</v>
      </c>
      <c r="L41" s="40">
        <f t="shared" ref="L41:M41" si="18">SUM(L26,L29)</f>
        <v>71157.496249999997</v>
      </c>
      <c r="M41" s="40">
        <f t="shared" si="18"/>
        <v>72138.248286290327</v>
      </c>
      <c r="N41" s="40">
        <v>70249.850376712333</v>
      </c>
    </row>
    <row r="42" spans="1:14" s="12" customFormat="1" ht="24" outlineLevel="1">
      <c r="A42" s="17" t="s">
        <v>83</v>
      </c>
      <c r="B42" s="40">
        <f t="shared" ref="B42:M42" si="19">B27</f>
        <v>317371.51612903224</v>
      </c>
      <c r="C42" s="40">
        <f t="shared" si="19"/>
        <v>311396.53571428574</v>
      </c>
      <c r="D42" s="40">
        <f t="shared" si="19"/>
        <v>312652.09677419357</v>
      </c>
      <c r="E42" s="40">
        <f t="shared" si="19"/>
        <v>286798.2</v>
      </c>
      <c r="F42" s="40">
        <f t="shared" si="19"/>
        <v>286834.32258064515</v>
      </c>
      <c r="G42" s="40">
        <f t="shared" si="19"/>
        <v>304669.86666666664</v>
      </c>
      <c r="H42" s="40">
        <f t="shared" si="19"/>
        <v>309469.93548387097</v>
      </c>
      <c r="I42" s="40">
        <f t="shared" si="19"/>
        <v>312633.41935483873</v>
      </c>
      <c r="J42" s="40">
        <f t="shared" si="19"/>
        <v>350245.06666666665</v>
      </c>
      <c r="K42" s="40">
        <f t="shared" si="19"/>
        <v>343120.80645161291</v>
      </c>
      <c r="L42" s="40">
        <f t="shared" si="19"/>
        <v>347793</v>
      </c>
      <c r="M42" s="40">
        <f t="shared" si="19"/>
        <v>344686.32258064515</v>
      </c>
      <c r="N42" s="40">
        <v>318997.55616438354</v>
      </c>
    </row>
    <row r="43" spans="1:14" s="12" customFormat="1" ht="11" outlineLevel="1">
      <c r="A43" s="28" t="s">
        <v>95</v>
      </c>
      <c r="B43" s="41">
        <f>SUM(B41:B42)</f>
        <v>387300.51038306451</v>
      </c>
      <c r="C43" s="41">
        <f>SUM(C41:C42)</f>
        <v>382252.75747767859</v>
      </c>
      <c r="D43" s="41">
        <f t="shared" ref="D43:K43" si="20">SUM(D41:D42)</f>
        <v>383315.71653225808</v>
      </c>
      <c r="E43" s="41">
        <f t="shared" si="20"/>
        <v>357725.62708333333</v>
      </c>
      <c r="F43" s="41">
        <f t="shared" si="20"/>
        <v>357240.22943548387</v>
      </c>
      <c r="G43" s="41">
        <f t="shared" si="20"/>
        <v>373826.28374999994</v>
      </c>
      <c r="H43" s="41">
        <f t="shared" si="20"/>
        <v>379429.01612903224</v>
      </c>
      <c r="I43" s="41">
        <f t="shared" si="20"/>
        <v>382042.79334677418</v>
      </c>
      <c r="J43" s="41">
        <f t="shared" si="20"/>
        <v>418742.55708333332</v>
      </c>
      <c r="K43" s="41">
        <f t="shared" si="20"/>
        <v>413036.39405241935</v>
      </c>
      <c r="L43" s="41">
        <f t="shared" ref="L43:M43" si="21">SUM(L41:L42)</f>
        <v>418950.49624999997</v>
      </c>
      <c r="M43" s="41">
        <f t="shared" si="21"/>
        <v>416824.57086693548</v>
      </c>
      <c r="N43" s="40">
        <v>389247.40654109587</v>
      </c>
    </row>
    <row r="44" spans="1:14" s="12" customFormat="1" ht="27" customHeight="1" outlineLevel="1">
      <c r="A44" s="16" t="s">
        <v>96</v>
      </c>
      <c r="B44" s="38">
        <f>SUM(B40,B43)</f>
        <v>737045.62756048376</v>
      </c>
      <c r="C44" s="38">
        <f>SUM(C40,C43)</f>
        <v>753642.4098883929</v>
      </c>
      <c r="D44" s="38">
        <f t="shared" ref="D44:E44" si="22">SUM(D40,D43)</f>
        <v>757938.40467741946</v>
      </c>
      <c r="E44" s="38">
        <f t="shared" si="22"/>
        <v>705366.57908333326</v>
      </c>
      <c r="F44" s="38">
        <f>SUM(F40,F43)</f>
        <v>678232.60044354841</v>
      </c>
      <c r="G44" s="38">
        <f t="shared" ref="G44:K44" si="23">SUM(G40,G43)</f>
        <v>713750.97991666663</v>
      </c>
      <c r="H44" s="38">
        <f t="shared" si="23"/>
        <v>762464.03774193546</v>
      </c>
      <c r="I44" s="38">
        <f t="shared" si="23"/>
        <v>762885.15487903228</v>
      </c>
      <c r="J44" s="38">
        <f t="shared" si="23"/>
        <v>757716.57095833332</v>
      </c>
      <c r="K44" s="38">
        <f t="shared" si="23"/>
        <v>757511.09731854836</v>
      </c>
      <c r="L44" s="38">
        <f t="shared" ref="L44:M44" si="24">SUM(L40,L43)</f>
        <v>814033.80887499999</v>
      </c>
      <c r="M44" s="38">
        <f t="shared" si="24"/>
        <v>822371.4555846774</v>
      </c>
      <c r="N44" s="38">
        <v>751945.10922260268</v>
      </c>
    </row>
    <row r="45" spans="1:14" s="12" customFormat="1" ht="32.25" customHeight="1" outlineLevel="1" thickBot="1">
      <c r="A45" s="26" t="s">
        <v>97</v>
      </c>
      <c r="B45" s="39">
        <f>SUM(B13:B15,B30)</f>
        <v>37378.248387096777</v>
      </c>
      <c r="C45" s="39">
        <f>SUM(C13:C15,C30)</f>
        <v>33095.474999999999</v>
      </c>
      <c r="D45" s="39">
        <f t="shared" ref="D45:K45" si="25">SUM(D13:D15,D30)</f>
        <v>30470.206451612903</v>
      </c>
      <c r="E45" s="39">
        <f t="shared" si="25"/>
        <v>34692.71</v>
      </c>
      <c r="F45" s="39">
        <f t="shared" si="25"/>
        <v>34442.290322580644</v>
      </c>
      <c r="G45" s="39">
        <f t="shared" si="25"/>
        <v>32580.033333333333</v>
      </c>
      <c r="H45" s="39">
        <f t="shared" si="25"/>
        <v>33896.032258064515</v>
      </c>
      <c r="I45" s="39">
        <f t="shared" si="25"/>
        <v>32976</v>
      </c>
      <c r="J45" s="39">
        <f t="shared" si="25"/>
        <v>18138.633333333331</v>
      </c>
      <c r="K45" s="39">
        <f t="shared" si="25"/>
        <v>30454.806451612902</v>
      </c>
      <c r="L45" s="39">
        <f t="shared" ref="L45:M45" si="26">SUM(L13:L15,L30)</f>
        <v>31967.533333333333</v>
      </c>
      <c r="M45" s="39">
        <f t="shared" si="26"/>
        <v>32656.451612903227</v>
      </c>
      <c r="N45" s="40">
        <v>31880.821095890409</v>
      </c>
    </row>
    <row r="46" spans="1:14" s="12" customFormat="1" ht="12" outlineLevel="1" thickBot="1">
      <c r="A46" s="25" t="s">
        <v>98</v>
      </c>
      <c r="B46" s="48">
        <f>SUM(B45,B44)</f>
        <v>774423.87594758056</v>
      </c>
      <c r="C46" s="48">
        <f t="shared" ref="C46:K46" si="27">SUM(C45,C44)</f>
        <v>786737.88488839287</v>
      </c>
      <c r="D46" s="48">
        <f t="shared" si="27"/>
        <v>788408.61112903233</v>
      </c>
      <c r="E46" s="48">
        <f t="shared" si="27"/>
        <v>740059.28908333322</v>
      </c>
      <c r="F46" s="48">
        <f t="shared" si="27"/>
        <v>712674.89076612901</v>
      </c>
      <c r="G46" s="48">
        <f t="shared" si="27"/>
        <v>746331.01324999996</v>
      </c>
      <c r="H46" s="48">
        <f t="shared" si="27"/>
        <v>796360.07</v>
      </c>
      <c r="I46" s="48">
        <f t="shared" si="27"/>
        <v>795861.15487903228</v>
      </c>
      <c r="J46" s="48">
        <f t="shared" si="27"/>
        <v>775855.20429166663</v>
      </c>
      <c r="K46" s="48">
        <f t="shared" si="27"/>
        <v>787965.90377016121</v>
      </c>
      <c r="L46" s="48">
        <f t="shared" ref="L46:M46" si="28">SUM(L45,L44)</f>
        <v>846001.34220833331</v>
      </c>
      <c r="M46" s="48">
        <f t="shared" si="28"/>
        <v>855027.90719758067</v>
      </c>
      <c r="N46" s="48">
        <v>783825.93031849305</v>
      </c>
    </row>
    <row r="47" spans="1:14" s="12" customFormat="1" ht="11" outlineLevel="1">
      <c r="A47" s="3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</row>
    <row r="48" spans="1:14" s="12" customFormat="1" ht="11" outlineLevel="1">
      <c r="A48" s="3" t="s">
        <v>99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s="12" customFormat="1" ht="10.5" customHeight="1" outlineLevel="1">
      <c r="A49" s="3" t="s">
        <v>100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s="13" customFormat="1" ht="11" outlineLevel="1">
      <c r="A50" s="3" t="s">
        <v>101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s="13" customFormat="1" ht="13" outlineLevel="1">
      <c r="A51" s="21" t="s">
        <v>102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s="12" customFormat="1" ht="13">
      <c r="A52" s="22" t="s">
        <v>103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1:14" s="12" customFormat="1" ht="11">
      <c r="A53" s="3"/>
      <c r="B53" s="2"/>
      <c r="C53" s="2"/>
      <c r="D53" s="2"/>
      <c r="E53" s="2"/>
      <c r="F53" s="2"/>
      <c r="G53" s="7"/>
      <c r="H53" s="2"/>
      <c r="I53" s="2"/>
      <c r="J53" s="2"/>
      <c r="K53" s="2"/>
      <c r="L53" s="2"/>
      <c r="M53" s="2"/>
      <c r="N53" s="2"/>
    </row>
    <row r="54" spans="1:14" s="12" customFormat="1" ht="11">
      <c r="A54" s="22" t="s">
        <v>104</v>
      </c>
      <c r="B54" s="2"/>
      <c r="C54" s="2"/>
      <c r="D54" s="2"/>
      <c r="E54" s="2"/>
      <c r="F54" s="2"/>
      <c r="G54" s="7"/>
      <c r="H54" s="2"/>
      <c r="I54" s="2"/>
      <c r="J54" s="2"/>
      <c r="K54" s="2"/>
      <c r="L54" s="2"/>
      <c r="M54" s="2"/>
      <c r="N54" s="2"/>
    </row>
    <row r="55" spans="1:14" s="12" customFormat="1" ht="11">
      <c r="A55" s="23" t="s">
        <v>105</v>
      </c>
      <c r="B55" s="2"/>
      <c r="C55" s="2"/>
      <c r="D55" s="2"/>
      <c r="E55" s="2"/>
      <c r="F55" s="2"/>
      <c r="G55" s="7"/>
      <c r="H55" s="2"/>
      <c r="I55" s="2"/>
      <c r="J55" s="2"/>
      <c r="K55" s="2"/>
      <c r="L55" s="2"/>
      <c r="M55" s="2"/>
      <c r="N55" s="2"/>
    </row>
    <row r="56" spans="1:14" ht="13">
      <c r="A56" s="24" t="s">
        <v>106</v>
      </c>
    </row>
    <row r="57" spans="1:14" s="13" customFormat="1" ht="11.25" customHeight="1">
      <c r="A57" s="21" t="s">
        <v>107</v>
      </c>
      <c r="B57" s="2"/>
      <c r="C57" s="2"/>
      <c r="D57" s="2"/>
      <c r="E57" s="2"/>
      <c r="F57" s="2"/>
      <c r="G57" s="7"/>
      <c r="H57" s="2"/>
      <c r="I57" s="2"/>
      <c r="J57" s="2"/>
      <c r="K57" s="2"/>
      <c r="L57" s="2"/>
      <c r="M57" s="2"/>
      <c r="N57" s="2"/>
    </row>
    <row r="58" spans="1:14" ht="10" customHeight="1">
      <c r="A58" s="3"/>
    </row>
    <row r="1087" ht="10.5" customHeight="1"/>
  </sheetData>
  <sheetProtection password="F6C6"/>
  <printOptions horizontalCentered="1" verticalCentered="1"/>
  <pageMargins left="0.24" right="0.22" top="0.37" bottom="0.42" header="0.25" footer="0.17"/>
  <pageSetup scale="95" fitToHeight="2" orientation="landscape" r:id="rId1"/>
  <headerFooter alignWithMargins="0">
    <oddFooter>&amp;RNEB/ RP:  &amp;D</oddFooter>
  </headerFooter>
  <rowBreaks count="1" manualBreakCount="1">
    <brk id="34" max="45" man="1"/>
  </rowBreaks>
  <colBreaks count="1" manualBreakCount="1">
    <brk id="15" max="59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25EF7-60A2-4090-8781-A039BADCA1EE}">
  <sheetPr>
    <pageSetUpPr fitToPage="1"/>
  </sheetPr>
  <dimension ref="A1:U57"/>
  <sheetViews>
    <sheetView zoomScaleNormal="100" workbookViewId="0">
      <selection activeCell="E14" sqref="E14"/>
    </sheetView>
  </sheetViews>
  <sheetFormatPr baseColWidth="10" defaultColWidth="8.75" defaultRowHeight="11"/>
  <cols>
    <col min="1" max="1" width="33.5" customWidth="1"/>
    <col min="2" max="13" width="9.75" bestFit="1" customWidth="1"/>
    <col min="14" max="14" width="14" bestFit="1" customWidth="1"/>
    <col min="16" max="17" width="12.75" bestFit="1" customWidth="1"/>
    <col min="18" max="18" width="11.5" customWidth="1"/>
    <col min="19" max="21" width="10.25" bestFit="1" customWidth="1"/>
  </cols>
  <sheetData>
    <row r="1" spans="1:18" ht="30" customHeight="1"/>
    <row r="2" spans="1:18">
      <c r="A2" s="5">
        <f>'23TABLE - cubic meters per day'!A2</f>
        <v>45469</v>
      </c>
      <c r="H2" s="4" t="s">
        <v>108</v>
      </c>
    </row>
    <row r="3" spans="1:18">
      <c r="H3" s="4" t="s">
        <v>109</v>
      </c>
    </row>
    <row r="4" spans="1:18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>
        <f>'23TABLE - cubic meters per day'!N4</f>
        <v>2023</v>
      </c>
    </row>
    <row r="5" spans="1:18">
      <c r="A5" s="9"/>
      <c r="B5" s="7" t="s">
        <v>59</v>
      </c>
      <c r="C5" s="7" t="s">
        <v>60</v>
      </c>
      <c r="D5" s="7" t="s">
        <v>61</v>
      </c>
      <c r="E5" s="7" t="s">
        <v>62</v>
      </c>
      <c r="F5" s="7" t="s">
        <v>63</v>
      </c>
      <c r="G5" s="7" t="s">
        <v>64</v>
      </c>
      <c r="H5" s="7" t="s">
        <v>65</v>
      </c>
      <c r="I5" s="7" t="s">
        <v>66</v>
      </c>
      <c r="J5" s="7" t="s">
        <v>67</v>
      </c>
      <c r="K5" s="7" t="s">
        <v>68</v>
      </c>
      <c r="L5" s="7" t="s">
        <v>69</v>
      </c>
      <c r="M5" s="7" t="s">
        <v>70</v>
      </c>
      <c r="N5" s="7" t="s">
        <v>71</v>
      </c>
    </row>
    <row r="6" spans="1:18" ht="12">
      <c r="A6" s="9" t="s">
        <v>72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33"/>
    </row>
    <row r="7" spans="1:18">
      <c r="A7" s="10" t="s">
        <v>74</v>
      </c>
      <c r="B7" s="32"/>
      <c r="C7" s="32"/>
      <c r="D7" s="34"/>
      <c r="E7" s="34"/>
      <c r="F7" s="29"/>
      <c r="G7" s="29"/>
      <c r="H7" s="29"/>
      <c r="I7" s="29"/>
      <c r="J7" s="29"/>
      <c r="K7" s="29"/>
      <c r="L7" s="29"/>
      <c r="M7" s="29"/>
      <c r="N7" s="29"/>
    </row>
    <row r="8" spans="1:18">
      <c r="A8" s="11" t="s">
        <v>5</v>
      </c>
      <c r="B8" s="40">
        <f>'23TABLE - cubic meters per day'!B8*6.2898</f>
        <v>370985.56058770162</v>
      </c>
      <c r="C8" s="40">
        <f>'23TABLE - cubic meters per day'!C8*6.2898</f>
        <v>373547.68398749997</v>
      </c>
      <c r="D8" s="40">
        <f>'23TABLE - cubic meters per day'!D8*6.2898</f>
        <v>380874.21041733871</v>
      </c>
      <c r="E8" s="40">
        <f>'23TABLE - cubic meters per day'!E8*6.2898</f>
        <v>384200.06305999996</v>
      </c>
      <c r="F8" s="40">
        <f>'23TABLE - cubic meters per day'!F8*6.2898</f>
        <v>333650.34129314515</v>
      </c>
      <c r="G8" s="40">
        <f>'23TABLE - cubic meters per day'!G8*6.2898</f>
        <v>346818.30093625002</v>
      </c>
      <c r="H8" s="40">
        <f>'23TABLE - cubic meters per day'!H8*6.2898</f>
        <v>372373.19064798387</v>
      </c>
      <c r="I8" s="40">
        <f>'23TABLE - cubic meters per day'!I8*6.2898</f>
        <v>382852.29545262095</v>
      </c>
      <c r="J8" s="40">
        <f>'23TABLE - cubic meters per day'!J8*6.2898</f>
        <v>377822.93311812496</v>
      </c>
      <c r="K8" s="40">
        <f>'23TABLE - cubic meters per day'!K8*6.2898</f>
        <v>380915.86766129034</v>
      </c>
      <c r="L8" s="40">
        <f>'23TABLE - cubic meters per day'!L8*6.2898</f>
        <v>387770.45492624998</v>
      </c>
      <c r="M8" s="40">
        <f>'23TABLE - cubic meters per day'!M8*6.2898</f>
        <v>394255.71553366934</v>
      </c>
      <c r="N8" s="40">
        <f>'23TABLE - cubic meters per day'!N8*6.2898</f>
        <v>373837.83655417804</v>
      </c>
      <c r="R8" s="54"/>
    </row>
    <row r="9" spans="1:18">
      <c r="A9" s="11" t="s">
        <v>3</v>
      </c>
      <c r="B9" s="40">
        <f>'23TABLE - cubic meters per day'!B9*6.2898</f>
        <v>10897.179948387096</v>
      </c>
      <c r="C9" s="40">
        <f>'23TABLE - cubic meters per day'!C9*6.2898</f>
        <v>10968.961928571427</v>
      </c>
      <c r="D9" s="40">
        <f>'23TABLE - cubic meters per day'!D9*6.2898</f>
        <v>10822.51393548387</v>
      </c>
      <c r="E9" s="40">
        <f>'23TABLE - cubic meters per day'!E9*6.2898</f>
        <v>11756.474840000001</v>
      </c>
      <c r="F9" s="40">
        <f>'23TABLE - cubic meters per day'!F9*6.2898</f>
        <v>7948.2782322580642</v>
      </c>
      <c r="G9" s="40">
        <f>'23TABLE - cubic meters per day'!G9*6.2898</f>
        <v>8843.668459999999</v>
      </c>
      <c r="H9" s="40">
        <f>'23TABLE - cubic meters per day'!H9*6.2898</f>
        <v>8249.9857354838714</v>
      </c>
      <c r="I9" s="40">
        <f>'23TABLE - cubic meters per day'!I9*6.2898</f>
        <v>8198.2470580645168</v>
      </c>
      <c r="J9" s="40">
        <f>'23TABLE - cubic meters per day'!J9*6.2898</f>
        <v>6829.4648399999996</v>
      </c>
      <c r="K9" s="40">
        <f>'23TABLE - cubic meters per day'!K9*6.2898</f>
        <v>8139.6098903225793</v>
      </c>
      <c r="L9" s="40">
        <f>'23TABLE - cubic meters per day'!L9*6.2898</f>
        <v>8543.8546599999991</v>
      </c>
      <c r="M9" s="40">
        <f>'23TABLE - cubic meters per day'!M9*6.2898</f>
        <v>9714.9004451612891</v>
      </c>
      <c r="N9" s="40">
        <f>'23TABLE - cubic meters per day'!N9*6.2898</f>
        <v>9231.3068235616429</v>
      </c>
      <c r="R9" s="54"/>
    </row>
    <row r="10" spans="1:18">
      <c r="A10" s="11" t="s">
        <v>7</v>
      </c>
      <c r="B10" s="40">
        <f>'23TABLE - cubic meters per day'!B10*6.2898</f>
        <v>155732.60744516127</v>
      </c>
      <c r="C10" s="40">
        <f>'23TABLE - cubic meters per day'!C10*6.2898</f>
        <v>161729.7172542857</v>
      </c>
      <c r="D10" s="40">
        <f>'23TABLE - cubic meters per day'!D10*6.2898</f>
        <v>163732.17798193547</v>
      </c>
      <c r="E10" s="40">
        <f>'23TABLE - cubic meters per day'!E10*6.2898</f>
        <v>158187.358802</v>
      </c>
      <c r="F10" s="40">
        <f>'23TABLE - cubic meters per day'!F10*6.2898</f>
        <v>151969.78531935482</v>
      </c>
      <c r="G10" s="40">
        <f>'23TABLE - cubic meters per day'!G10*6.2898</f>
        <v>148195.29865800001</v>
      </c>
      <c r="H10" s="40">
        <f>'23TABLE - cubic meters per day'!H10*6.2898</f>
        <v>153040.1875412903</v>
      </c>
      <c r="I10" s="40">
        <f>'23TABLE - cubic meters per day'!I10*6.2898</f>
        <v>155921.56521096773</v>
      </c>
      <c r="J10" s="40">
        <f>'23TABLE - cubic meters per day'!J10*6.2898</f>
        <v>160163.86555399999</v>
      </c>
      <c r="K10" s="40">
        <f>'23TABLE - cubic meters per day'!K10*6.2898</f>
        <v>160281.20819806453</v>
      </c>
      <c r="L10" s="40">
        <f>'23TABLE - cubic meters per day'!L10*6.2898</f>
        <v>157894.98793199999</v>
      </c>
      <c r="M10" s="40">
        <f>'23TABLE - cubic meters per day'!M10*6.2898</f>
        <v>157012.9266696774</v>
      </c>
      <c r="N10" s="40">
        <f>'23TABLE - cubic meters per day'!N10*6.2898</f>
        <v>156959.12772838355</v>
      </c>
      <c r="R10" s="12"/>
    </row>
    <row r="11" spans="1:18">
      <c r="A11" s="11" t="s">
        <v>9</v>
      </c>
      <c r="B11" s="40">
        <f>'23TABLE - cubic meters per day'!B11*6.2898</f>
        <v>40612.893675483858</v>
      </c>
      <c r="C11" s="40">
        <f>'23TABLE - cubic meters per day'!C11*6.2898</f>
        <v>39117.434305714305</v>
      </c>
      <c r="D11" s="40">
        <f>'23TABLE - cubic meters per day'!D11*6.2898</f>
        <v>38452.976355483865</v>
      </c>
      <c r="E11" s="40">
        <f>'23TABLE - cubic meters per day'!E11*6.2898</f>
        <v>37521.885764000021</v>
      </c>
      <c r="F11" s="40">
        <f>'23TABLE - cubic meters per day'!F11*6.2898</f>
        <v>40352.252479354822</v>
      </c>
      <c r="G11" s="40">
        <f>'23TABLE - cubic meters per day'!G11*6.2898</f>
        <v>38559.220546000004</v>
      </c>
      <c r="H11" s="40">
        <f>'23TABLE - cubic meters per day'!H11*6.2898</f>
        <v>37863.27717096774</v>
      </c>
      <c r="I11" s="40">
        <f>'23TABLE - cubic meters per day'!I11*6.2898</f>
        <v>36698.588818064505</v>
      </c>
      <c r="J11" s="40">
        <f>'23TABLE - cubic meters per day'!J11*6.2898</f>
        <v>36022.250682000013</v>
      </c>
      <c r="K11" s="40">
        <f>'23TABLE - cubic meters per day'!K11*6.2898</f>
        <v>38507.393270322566</v>
      </c>
      <c r="L11" s="40">
        <f>'23TABLE - cubic meters per day'!L11*6.2898</f>
        <v>39351.127331999996</v>
      </c>
      <c r="M11" s="40">
        <f>'23TABLE - cubic meters per day'!M11*6.2898</f>
        <v>39157.535403870963</v>
      </c>
      <c r="N11" s="40">
        <f>'23TABLE - cubic meters per day'!N11*6.2898</f>
        <v>38520.315404547946</v>
      </c>
      <c r="R11" s="52"/>
    </row>
    <row r="12" spans="1:18">
      <c r="A12" s="11" t="s">
        <v>75</v>
      </c>
      <c r="B12" s="40">
        <f>'23TABLE - cubic meters per day'!B12*6.2898</f>
        <v>4240.217945806452</v>
      </c>
      <c r="C12" s="40">
        <f>'23TABLE - cubic meters per day'!C12*6.2898</f>
        <v>4059.549237857143</v>
      </c>
      <c r="D12" s="40">
        <f>'23TABLE - cubic meters per day'!D12*6.2898</f>
        <v>3900.264400645161</v>
      </c>
      <c r="E12" s="40">
        <f>'23TABLE - cubic meters per day'!E12*6.2898</f>
        <v>4210.2872899999993</v>
      </c>
      <c r="F12" s="40">
        <f>'23TABLE - cubic meters per day'!F12*6.2898</f>
        <v>3899.2702064516125</v>
      </c>
      <c r="G12" s="40">
        <f>'23TABLE - cubic meters per day'!G12*6.2898</f>
        <v>4009.2233499999993</v>
      </c>
      <c r="H12" s="40">
        <f>'23TABLE - cubic meters per day'!H12*6.2898</f>
        <v>4144.3492200000001</v>
      </c>
      <c r="I12" s="40">
        <f>'23TABLE - cubic meters per day'!I12*6.2898</f>
        <v>4051.2398903225808</v>
      </c>
      <c r="J12" s="40">
        <f>'23TABLE - cubic meters per day'!J12*6.2898</f>
        <v>4122.9010019999996</v>
      </c>
      <c r="K12" s="40">
        <f>'23TABLE - cubic meters per day'!K12*6.2898</f>
        <v>3960.5856116129034</v>
      </c>
      <c r="L12" s="40">
        <f>'23TABLE - cubic meters per day'!L12*6.2898</f>
        <v>3936.555194</v>
      </c>
      <c r="M12" s="40">
        <f>'23TABLE - cubic meters per day'!M12*6.2898</f>
        <v>3865.7922387096773</v>
      </c>
      <c r="N12" s="40">
        <f>'23TABLE - cubic meters per day'!N12*6.2898</f>
        <v>4032.7388730410962</v>
      </c>
    </row>
    <row r="13" spans="1:18">
      <c r="A13" s="11" t="s">
        <v>76</v>
      </c>
      <c r="B13" s="40">
        <f>'23TABLE - cubic meters per day'!B13*6.2898</f>
        <v>95002.965270967747</v>
      </c>
      <c r="C13" s="40">
        <f>'23TABLE - cubic meters per day'!C13*6.2898</f>
        <v>89126.016728571412</v>
      </c>
      <c r="D13" s="40">
        <f>'23TABLE - cubic meters per day'!D13*6.2898</f>
        <v>73014.230264516125</v>
      </c>
      <c r="E13" s="40">
        <f>'23TABLE - cubic meters per day'!E13*6.2898</f>
        <v>79805.192059999987</v>
      </c>
      <c r="F13" s="40">
        <f>'23TABLE - cubic meters per day'!F13*6.2898</f>
        <v>84595.983929032242</v>
      </c>
      <c r="G13" s="40">
        <f>'23TABLE - cubic meters per day'!G13*6.2898</f>
        <v>76763.864099999992</v>
      </c>
      <c r="H13" s="40">
        <f>'23TABLE - cubic meters per day'!H13*6.2898</f>
        <v>87399.002864516122</v>
      </c>
      <c r="I13" s="40">
        <f>'23TABLE - cubic meters per day'!I13*6.2898</f>
        <v>85322.15148387097</v>
      </c>
      <c r="J13" s="40">
        <f>'23TABLE - cubic meters per day'!J13*6.2898</f>
        <v>82933.73857999999</v>
      </c>
      <c r="K13" s="40">
        <f>'23TABLE - cubic meters per day'!K13*6.2898</f>
        <v>77640.885406451605</v>
      </c>
      <c r="L13" s="40">
        <f>'23TABLE - cubic meters per day'!L13*6.2898</f>
        <v>74089.650800000003</v>
      </c>
      <c r="M13" s="40">
        <f>'23TABLE - cubic meters per day'!M13*6.2898</f>
        <v>85590.786812903214</v>
      </c>
      <c r="N13" s="40">
        <f>'23TABLE - cubic meters per day'!N13*6.2898</f>
        <v>82599.583620821912</v>
      </c>
    </row>
    <row r="14" spans="1:18">
      <c r="A14" s="11" t="s">
        <v>17</v>
      </c>
      <c r="B14" s="40">
        <f>'23TABLE - cubic meters per day'!B14*6.2898</f>
        <v>25.707021290322579</v>
      </c>
      <c r="C14" s="40">
        <f>'23TABLE - cubic meters per day'!C14*6.2898</f>
        <v>24.32804785714286</v>
      </c>
      <c r="D14" s="40">
        <f>'23TABLE - cubic meters per day'!D14*6.2898</f>
        <v>22.805597419354839</v>
      </c>
      <c r="E14" s="40">
        <f>'23TABLE - cubic meters per day'!E14*6.2898</f>
        <v>14.948757999999998</v>
      </c>
      <c r="F14" s="40"/>
      <c r="G14" s="40"/>
      <c r="H14" s="40"/>
      <c r="I14" s="40"/>
      <c r="J14" s="40"/>
      <c r="K14" s="40"/>
      <c r="L14" s="40"/>
      <c r="M14" s="40"/>
      <c r="N14" s="40"/>
    </row>
    <row r="15" spans="1:18">
      <c r="A15" s="11" t="s">
        <v>13</v>
      </c>
      <c r="B15" s="40">
        <f>'23TABLE - cubic meters per day'!B15*6.2898</f>
        <v>498.31447741935477</v>
      </c>
      <c r="C15" s="40">
        <f>'23TABLE - cubic meters per day'!C15*6.2898</f>
        <v>502.51009285714281</v>
      </c>
      <c r="D15" s="40">
        <f>'23TABLE - cubic meters per day'!D15*6.2898</f>
        <v>507.03903870967736</v>
      </c>
      <c r="E15" s="40">
        <f>'23TABLE - cubic meters per day'!E15*6.2898</f>
        <v>506.32889999999998</v>
      </c>
      <c r="F15" s="40">
        <f>'23TABLE - cubic meters per day'!F15*6.2898</f>
        <v>485.32908387096768</v>
      </c>
      <c r="G15" s="40">
        <f>'23TABLE - cubic meters per day'!G15*6.2898</f>
        <v>489.55609999999996</v>
      </c>
      <c r="H15" s="40">
        <f>'23TABLE - cubic meters per day'!H15*6.2898</f>
        <v>496.08261290322582</v>
      </c>
      <c r="I15" s="40">
        <f>'23TABLE - cubic meters per day'!I15*6.2898</f>
        <v>482.08273548387092</v>
      </c>
      <c r="J15" s="40">
        <f>'23TABLE - cubic meters per day'!J15*6.2898</f>
        <v>490.60439999999994</v>
      </c>
      <c r="K15" s="40">
        <f>'23TABLE - cubic meters per day'!K15*6.2898</f>
        <v>496.89419999999996</v>
      </c>
      <c r="L15" s="40">
        <f>'23TABLE - cubic meters per day'!L15*6.2898</f>
        <v>501.29705999999999</v>
      </c>
      <c r="M15" s="40">
        <f>'23TABLE - cubic meters per day'!M15*6.2898</f>
        <v>503.18399999999997</v>
      </c>
      <c r="N15" s="40">
        <f>'23TABLE - cubic meters per day'!N15*6.2898</f>
        <v>496.54955342465752</v>
      </c>
    </row>
    <row r="16" spans="1:18">
      <c r="A16" s="30" t="s">
        <v>77</v>
      </c>
      <c r="B16" s="41">
        <f>SUM(B8:B15)</f>
        <v>677995.44637221773</v>
      </c>
      <c r="C16" s="41">
        <f>SUM(C8:C15)</f>
        <v>679076.20158321422</v>
      </c>
      <c r="D16" s="41">
        <f t="shared" ref="D16:F16" si="0">SUM(D8:D15)</f>
        <v>671326.21799153229</v>
      </c>
      <c r="E16" s="41">
        <f t="shared" si="0"/>
        <v>676202.53947399999</v>
      </c>
      <c r="F16" s="41">
        <f t="shared" si="0"/>
        <v>622901.24054346769</v>
      </c>
      <c r="G16" s="41">
        <f t="shared" ref="G16:L16" si="1">SUM(G8:G15)</f>
        <v>623679.13215025014</v>
      </c>
      <c r="H16" s="41">
        <f t="shared" si="1"/>
        <v>663566.07579314511</v>
      </c>
      <c r="I16" s="41">
        <f t="shared" si="1"/>
        <v>673526.17064939509</v>
      </c>
      <c r="J16" s="41">
        <f t="shared" si="1"/>
        <v>668385.75817612477</v>
      </c>
      <c r="K16" s="41">
        <f t="shared" si="1"/>
        <v>669942.44423806458</v>
      </c>
      <c r="L16" s="41">
        <f t="shared" si="1"/>
        <v>672087.92790424987</v>
      </c>
      <c r="M16" s="41">
        <f>SUM(M8:M15)</f>
        <v>690100.84110399184</v>
      </c>
      <c r="N16" s="41">
        <f>'23TABLE - cubic meters per day'!N16*6.2898</f>
        <v>665684.67373401381</v>
      </c>
    </row>
    <row r="17" spans="1:21" ht="26">
      <c r="A17" s="9" t="s">
        <v>78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</row>
    <row r="18" spans="1:21">
      <c r="A18" s="14" t="s">
        <v>77</v>
      </c>
      <c r="B18" s="40">
        <f>'23TABLE - cubic meters per day'!B18*6.2898</f>
        <v>1154262.1978161291</v>
      </c>
      <c r="C18" s="40">
        <f>'23TABLE - cubic meters per day'!C18*6.2898</f>
        <v>1291291.3349678572</v>
      </c>
      <c r="D18" s="40">
        <f>'23TABLE - cubic meters per day'!D18*6.2898</f>
        <v>1289631.5777612901</v>
      </c>
      <c r="E18" s="40">
        <f>'23TABLE - cubic meters per day'!E18*6.2898</f>
        <v>1122259.13745</v>
      </c>
      <c r="F18" s="40">
        <f>'23TABLE - cubic meters per day'!F18*6.2898</f>
        <v>1076539.4435612902</v>
      </c>
      <c r="G18" s="40">
        <f>'23TABLE - cubic meters per day'!G18*6.2898</f>
        <v>1146472.3515299999</v>
      </c>
      <c r="H18" s="40">
        <f>'23TABLE - cubic meters per day'!H18*6.2898</f>
        <v>1364902.425948387</v>
      </c>
      <c r="I18" s="40">
        <f>'23TABLE - cubic meters per day'!I18*6.2898</f>
        <v>1316104.2300290323</v>
      </c>
      <c r="J18" s="40">
        <f>'23TABLE - cubic meters per day'!J18*6.2898</f>
        <v>1078987.9341999998</v>
      </c>
      <c r="K18" s="40">
        <f>'23TABLE - cubic meters per day'!K18*6.2898</f>
        <v>1059855.9519580645</v>
      </c>
      <c r="L18" s="40">
        <f>'23TABLE - cubic meters per day'!L18*6.2898</f>
        <v>1360972.2477999998</v>
      </c>
      <c r="M18" s="40">
        <f>'23TABLE - cubic meters per day'!M18*6.2898</f>
        <v>1403748.7379903225</v>
      </c>
      <c r="N18" s="40">
        <f>'23TABLE - cubic meters per day'!N18*6.2898</f>
        <v>1222009.0110287669</v>
      </c>
      <c r="T18" s="31"/>
    </row>
    <row r="19" spans="1:21">
      <c r="A19" s="3" t="s">
        <v>79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7"/>
      <c r="T19" s="31"/>
      <c r="U19" s="31"/>
    </row>
    <row r="20" spans="1:21">
      <c r="A20" s="11" t="s">
        <v>5</v>
      </c>
      <c r="B20" s="40">
        <f>'23TABLE - cubic meters per day'!B20*6.2898</f>
        <v>362917.09137883061</v>
      </c>
      <c r="C20" s="40">
        <f>'23TABLE - cubic meters per day'!C20*6.2898</f>
        <v>359838.48925848212</v>
      </c>
      <c r="D20" s="40">
        <f>'23TABLE - cubic meters per day'!D20*6.2898</f>
        <v>363750.62302983872</v>
      </c>
      <c r="E20" s="40">
        <f>'23TABLE - cubic meters per day'!E20*6.2898</f>
        <v>360165.68896</v>
      </c>
      <c r="F20" s="40">
        <f>'23TABLE - cubic meters per day'!F20*6.2898</f>
        <v>308957.78485221771</v>
      </c>
      <c r="G20" s="40">
        <f>'23TABLE - cubic meters per day'!G20*6.2898</f>
        <v>345906.85650124995</v>
      </c>
      <c r="H20" s="40">
        <f>'23TABLE - cubic meters per day'!H20*6.2898</f>
        <v>368010.1745020161</v>
      </c>
      <c r="I20" s="40">
        <f>'23TABLE - cubic meters per day'!I20*6.2898</f>
        <v>379586.95085504034</v>
      </c>
      <c r="J20" s="40">
        <f>'23TABLE - cubic meters per day'!J20*6.2898</f>
        <v>360313.74823124998</v>
      </c>
      <c r="K20" s="40">
        <f>'23TABLE - cubic meters per day'!K20*6.2898</f>
        <v>398418.40915826609</v>
      </c>
      <c r="L20" s="40">
        <f>'23TABLE - cubic meters per day'!L20*6.2898</f>
        <v>402608.89900687494</v>
      </c>
      <c r="M20" s="40">
        <f>'23TABLE - cubic meters per day'!M20*6.2898</f>
        <v>416837.91726411285</v>
      </c>
      <c r="N20" s="40">
        <f>'23TABLE - cubic meters per day'!N20*6.2898</f>
        <v>369036.11222594173</v>
      </c>
    </row>
    <row r="21" spans="1:21">
      <c r="A21" s="11" t="s">
        <v>3</v>
      </c>
      <c r="B21" s="40">
        <f>'23TABLE - cubic meters per day'!B21*6.2898</f>
        <v>96576.531203225793</v>
      </c>
      <c r="C21" s="40">
        <f>'23TABLE - cubic meters per day'!C21*6.2898</f>
        <v>91810.907712857152</v>
      </c>
      <c r="D21" s="40">
        <f>'23TABLE - cubic meters per day'!D21*6.2898</f>
        <v>101534.8819916129</v>
      </c>
      <c r="E21" s="40">
        <f>'23TABLE - cubic meters per day'!E21*6.2898</f>
        <v>104688.60529600001</v>
      </c>
      <c r="F21" s="40">
        <f>'23TABLE - cubic meters per day'!F21*6.2898</f>
        <v>92058.101200645178</v>
      </c>
      <c r="G21" s="40">
        <f>'23TABLE - cubic meters per day'!G21*6.2898</f>
        <v>95650.875540000037</v>
      </c>
      <c r="H21" s="40">
        <f>'23TABLE - cubic meters per day'!H21*6.2898</f>
        <v>97027.530152903229</v>
      </c>
      <c r="I21" s="40">
        <f>'23TABLE - cubic meters per day'!I21*6.2898</f>
        <v>108406.61022967739</v>
      </c>
      <c r="J21" s="40">
        <f>'23TABLE - cubic meters per day'!J21*6.2898</f>
        <v>104213.09641599999</v>
      </c>
      <c r="K21" s="40">
        <f>'23TABLE - cubic meters per day'!K21*6.2898</f>
        <v>112995.40483354837</v>
      </c>
      <c r="L21" s="40">
        <f>'23TABLE - cubic meters per day'!L21*6.2898</f>
        <v>120314.33447000002</v>
      </c>
      <c r="M21" s="40">
        <f>'23TABLE - cubic meters per day'!M21*6.2898</f>
        <v>122612.71193032258</v>
      </c>
      <c r="N21" s="40">
        <f>'23TABLE - cubic meters per day'!N21*6.2898</f>
        <v>104066.51420663012</v>
      </c>
    </row>
    <row r="22" spans="1:21" ht="12">
      <c r="A22" s="11" t="s">
        <v>110</v>
      </c>
      <c r="B22" s="40">
        <f>'23TABLE - cubic meters per day'!B22*6.2898</f>
        <v>3602.5580218064515</v>
      </c>
      <c r="C22" s="40">
        <f>'23TABLE - cubic meters per day'!C22*6.2898</f>
        <v>3602.557079785714</v>
      </c>
      <c r="D22" s="40">
        <f>'23TABLE - cubic meters per day'!D22*6.2898</f>
        <v>3602.5580218064515</v>
      </c>
      <c r="E22" s="40">
        <f>'23TABLE - cubic meters per day'!E22*6.2898</f>
        <v>3602.5584276</v>
      </c>
      <c r="F22" s="40">
        <f>'23TABLE - cubic meters per day'!F22*6.2898</f>
        <v>3602.5580218064515</v>
      </c>
      <c r="G22" s="40">
        <f>'23TABLE - cubic meters per day'!G22*6.2898</f>
        <v>3602.5584276</v>
      </c>
      <c r="H22" s="40">
        <f>'23TABLE - cubic meters per day'!H22*6.2898</f>
        <v>3602.5580218064515</v>
      </c>
      <c r="I22" s="40">
        <f>'23TABLE - cubic meters per day'!I22*6.2898</f>
        <v>3602.5580218064515</v>
      </c>
      <c r="J22" s="40">
        <f>'23TABLE - cubic meters per day'!J22*6.2898</f>
        <v>3602.5584276</v>
      </c>
      <c r="K22" s="40">
        <f>'23TABLE - cubic meters per day'!K22*6.2898</f>
        <v>3602.5580218064515</v>
      </c>
      <c r="L22" s="40">
        <f>'23TABLE - cubic meters per day'!L22*6.2898</f>
        <v>3602.5584276</v>
      </c>
      <c r="M22" s="40">
        <f>'23TABLE - cubic meters per day'!M22*6.2898</f>
        <v>3602.5580218064515</v>
      </c>
      <c r="N22" s="40"/>
    </row>
    <row r="23" spans="1:21">
      <c r="A23" s="14" t="s">
        <v>77</v>
      </c>
      <c r="B23" s="40">
        <f>'23TABLE - cubic meters per day'!B23*6.2898</f>
        <v>463096.1806038628</v>
      </c>
      <c r="C23" s="40">
        <f>'23TABLE - cubic meters per day'!C23*6.2898</f>
        <v>455251.95405112504</v>
      </c>
      <c r="D23" s="40">
        <f>'23TABLE - cubic meters per day'!D23*6.2898</f>
        <v>468888.06304325804</v>
      </c>
      <c r="E23" s="40">
        <f>'23TABLE - cubic meters per day'!E23*6.2898</f>
        <v>468456.85268360004</v>
      </c>
      <c r="F23" s="40">
        <f>'23TABLE - cubic meters per day'!F23*6.2898</f>
        <v>404618.44407466933</v>
      </c>
      <c r="G23" s="40">
        <f>'23TABLE - cubic meters per day'!G23*6.2898</f>
        <v>445160.29046885006</v>
      </c>
      <c r="H23" s="40">
        <f>'23TABLE - cubic meters per day'!H23*6.2898</f>
        <v>468640.26267672575</v>
      </c>
      <c r="I23" s="40">
        <f>'23TABLE - cubic meters per day'!I23*6.2898</f>
        <v>491596.11910652416</v>
      </c>
      <c r="J23" s="40">
        <f>'23TABLE - cubic meters per day'!J23*6.2898</f>
        <v>468129.40307484998</v>
      </c>
      <c r="K23" s="40">
        <f>'23TABLE - cubic meters per day'!K23*6.2898</f>
        <v>515016.37201362086</v>
      </c>
      <c r="L23" s="40">
        <f>'23TABLE - cubic meters per day'!L23*6.2898</f>
        <v>526525.79190447496</v>
      </c>
      <c r="M23" s="40">
        <f>'23TABLE - cubic meters per day'!M23*6.2898</f>
        <v>543053.18721624184</v>
      </c>
      <c r="N23" s="40">
        <f>'23TABLE - cubic meters per day'!N23*6.2898</f>
        <v>476705.1845155253</v>
      </c>
    </row>
    <row r="24" spans="1:21" ht="12">
      <c r="A24" s="16" t="s">
        <v>80</v>
      </c>
      <c r="B24" s="41">
        <f>SUM(B23,B16,B18)</f>
        <v>2295353.8247922095</v>
      </c>
      <c r="C24" s="41">
        <f>SUM(C23,C16,C18)</f>
        <v>2425619.4906021962</v>
      </c>
      <c r="D24" s="41">
        <f t="shared" ref="D24:F24" si="2">SUM(D23,D16,D18)</f>
        <v>2429845.8587960806</v>
      </c>
      <c r="E24" s="41">
        <f t="shared" si="2"/>
        <v>2266918.5296076001</v>
      </c>
      <c r="F24" s="41">
        <f t="shared" si="2"/>
        <v>2104059.1281794272</v>
      </c>
      <c r="G24" s="41">
        <f t="shared" ref="G24:M24" si="3">SUM(G23,G16,G18)</f>
        <v>2215311.7741491003</v>
      </c>
      <c r="H24" s="41">
        <f t="shared" si="3"/>
        <v>2497108.7644182579</v>
      </c>
      <c r="I24" s="41">
        <f t="shared" si="3"/>
        <v>2481226.5197849516</v>
      </c>
      <c r="J24" s="41">
        <f t="shared" si="3"/>
        <v>2215503.0954509745</v>
      </c>
      <c r="K24" s="41">
        <f t="shared" si="3"/>
        <v>2244814.7682097498</v>
      </c>
      <c r="L24" s="41">
        <f t="shared" si="3"/>
        <v>2559585.9676087247</v>
      </c>
      <c r="M24" s="41">
        <f t="shared" si="3"/>
        <v>2636902.7663105563</v>
      </c>
      <c r="N24" s="41">
        <f>'23TABLE - cubic meters per day'!N24*6.2898</f>
        <v>2364398.8692783057</v>
      </c>
    </row>
    <row r="25" spans="1:21">
      <c r="A25" s="3" t="s">
        <v>81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</row>
    <row r="26" spans="1:21">
      <c r="A26" s="11" t="s">
        <v>82</v>
      </c>
      <c r="B26" s="40">
        <f>'23TABLE - cubic meters per day'!B26*6.2898</f>
        <v>145039.6272486895</v>
      </c>
      <c r="C26" s="40">
        <f>'23TABLE - cubic meters per day'!C26*6.2898</f>
        <v>149038.74497310267</v>
      </c>
      <c r="D26" s="40">
        <f>'23TABLE - cubic meters per day'!D26*6.2898</f>
        <v>148154.2734375</v>
      </c>
      <c r="E26" s="40">
        <f>'23TABLE - cubic meters per day'!E26*6.2898</f>
        <v>147403.72994875</v>
      </c>
      <c r="F26" s="40">
        <f>'23TABLE - cubic meters per day'!F26*6.2898</f>
        <v>143744.7178439516</v>
      </c>
      <c r="G26" s="40">
        <f>'23TABLE - cubic meters per day'!G26*6.2898</f>
        <v>139364.21241874999</v>
      </c>
      <c r="H26" s="40">
        <f>'23TABLE - cubic meters per day'!H26*6.2898</f>
        <v>143024.16799354838</v>
      </c>
      <c r="I26" s="40">
        <f>'23TABLE - cubic meters per day'!I26*6.2898</f>
        <v>142197.48410866936</v>
      </c>
      <c r="J26" s="40">
        <f>'23TABLE - cubic meters per day'!J26*6.2898</f>
        <v>143804.39189874998</v>
      </c>
      <c r="K26" s="40">
        <f>'23TABLE - cubic meters per day'!K26*6.2898</f>
        <v>146746.61683155241</v>
      </c>
      <c r="L26" s="40">
        <f>'23TABLE - cubic meters per day'!L26*6.2898</f>
        <v>147686.22059124999</v>
      </c>
      <c r="M26" s="40">
        <f>'23TABLE - cubic meters per day'!M26*6.2898</f>
        <v>148056.27112530242</v>
      </c>
      <c r="N26" s="40">
        <f>'23TABLE - cubic meters per day'!N26*6.2898</f>
        <v>145333.42307188356</v>
      </c>
    </row>
    <row r="27" spans="1:21" ht="24">
      <c r="A27" s="17" t="s">
        <v>83</v>
      </c>
      <c r="B27" s="40">
        <f>'23TABLE - cubic meters per day'!B27*6.2898</f>
        <v>1996203.3621483869</v>
      </c>
      <c r="C27" s="40">
        <f>'23TABLE - cubic meters per day'!C27*6.2898</f>
        <v>1958621.9303357142</v>
      </c>
      <c r="D27" s="40">
        <f>'23TABLE - cubic meters per day'!D27*6.2898</f>
        <v>1966519.1582903226</v>
      </c>
      <c r="E27" s="40">
        <f>'23TABLE - cubic meters per day'!E27*6.2898</f>
        <v>1803903.3183599999</v>
      </c>
      <c r="F27" s="40">
        <f>'23TABLE - cubic meters per day'!F27*6.2898</f>
        <v>1804130.5221677418</v>
      </c>
      <c r="G27" s="40">
        <f>'23TABLE - cubic meters per day'!G27*6.2898</f>
        <v>1916312.5273599997</v>
      </c>
      <c r="H27" s="40">
        <f>'23TABLE - cubic meters per day'!H27*6.2898</f>
        <v>1946504.0002064514</v>
      </c>
      <c r="I27" s="40">
        <f>'23TABLE - cubic meters per day'!I27*6.2898</f>
        <v>1966401.6810580646</v>
      </c>
      <c r="J27" s="40">
        <f>'23TABLE - cubic meters per day'!J27*6.2898</f>
        <v>2202971.4203199996</v>
      </c>
      <c r="K27" s="40">
        <f>'23TABLE - cubic meters per day'!K27*6.2898</f>
        <v>2158161.2484193547</v>
      </c>
      <c r="L27" s="40">
        <f>'23TABLE - cubic meters per day'!L27*6.2898</f>
        <v>2187548.4113999996</v>
      </c>
      <c r="M27" s="40">
        <f>'23TABLE - cubic meters per day'!M27*6.2898</f>
        <v>2168008.0317677418</v>
      </c>
      <c r="N27" s="40">
        <f>'23TABLE - cubic meters per day'!N27*6.2898</f>
        <v>2006430.8287627394</v>
      </c>
    </row>
    <row r="28" spans="1:21">
      <c r="A28" s="14" t="s">
        <v>84</v>
      </c>
      <c r="B28" s="40">
        <f>'23TABLE - cubic meters per day'!B28*6.2898</f>
        <v>2141242.9893970764</v>
      </c>
      <c r="C28" s="40">
        <f>'23TABLE - cubic meters per day'!C28*6.2898</f>
        <v>2107660.6753088171</v>
      </c>
      <c r="D28" s="40">
        <f>'23TABLE - cubic meters per day'!D28*6.2898</f>
        <v>2114673.4317278224</v>
      </c>
      <c r="E28" s="40">
        <f>'23TABLE - cubic meters per day'!E28*6.2898</f>
        <v>1951307.0483087499</v>
      </c>
      <c r="F28" s="40">
        <f>'23TABLE - cubic meters per day'!F28*6.2898</f>
        <v>1947875.2400116934</v>
      </c>
      <c r="G28" s="40">
        <f>'23TABLE - cubic meters per day'!G28*6.2898</f>
        <v>2055676.7397787496</v>
      </c>
      <c r="H28" s="40">
        <f>'23TABLE - cubic meters per day'!H28*6.2898</f>
        <v>2089528.1682</v>
      </c>
      <c r="I28" s="40">
        <f>'23TABLE - cubic meters per day'!I28*6.2898</f>
        <v>2108599.1651667338</v>
      </c>
      <c r="J28" s="40">
        <f>'23TABLE - cubic meters per day'!J28*6.2898</f>
        <v>2346775.8122187499</v>
      </c>
      <c r="K28" s="40">
        <f>'23TABLE - cubic meters per day'!K28*6.2898</f>
        <v>2304907.8652509069</v>
      </c>
      <c r="L28" s="40">
        <f>'23TABLE - cubic meters per day'!L28*6.2898</f>
        <v>2335234.6319912495</v>
      </c>
      <c r="M28" s="40">
        <f>'23TABLE - cubic meters per day'!M28*6.2898</f>
        <v>2316064.302893044</v>
      </c>
      <c r="N28" s="40">
        <f>'23TABLE - cubic meters per day'!N28*6.2898</f>
        <v>2151764.251834623</v>
      </c>
    </row>
    <row r="29" spans="1:21">
      <c r="A29" s="11" t="s">
        <v>85</v>
      </c>
      <c r="B29" s="40">
        <f>'23TABLE - cubic meters per day'!B29*6.2898</f>
        <v>294799.76081032259</v>
      </c>
      <c r="C29" s="40">
        <f>'23TABLE - cubic meters per day'!C29*6.2898</f>
        <v>296632.71867428574</v>
      </c>
      <c r="D29" s="40">
        <f>'23TABLE - cubic meters per day'!D29*6.2898</f>
        <v>296305.76211677422</v>
      </c>
      <c r="E29" s="40">
        <f>'23TABLE - cubic meters per day'!E29*6.2898</f>
        <v>298715.60092</v>
      </c>
      <c r="F29" s="40">
        <f>'23TABLE - cubic meters per day'!F29*6.2898</f>
        <v>299094.35509161284</v>
      </c>
      <c r="G29" s="40">
        <f>'23TABLE - cubic meters per day'!G29*6.2898</f>
        <v>295615.81975199992</v>
      </c>
      <c r="H29" s="40">
        <f>'23TABLE - cubic meters per day'!H29*6.2898</f>
        <v>297004.45744838705</v>
      </c>
      <c r="I29" s="40">
        <f>'23TABLE - cubic meters per day'!I29*6.2898</f>
        <v>294373.59642580646</v>
      </c>
      <c r="J29" s="40">
        <f>'23TABLE - cubic meters per day'!J29*6.2898</f>
        <v>287031.12332399999</v>
      </c>
      <c r="K29" s="40">
        <f>'23TABLE - cubic meters per day'!K29*6.2898</f>
        <v>293008.44605999999</v>
      </c>
      <c r="L29" s="40">
        <f>'23TABLE - cubic meters per day'!L29*6.2898</f>
        <v>299880.19932199997</v>
      </c>
      <c r="M29" s="40">
        <f>'23TABLE - cubic meters per day'!M29*6.2898</f>
        <v>305678.88294580643</v>
      </c>
      <c r="N29" s="40">
        <f>'23TABLE - cubic meters per day'!N29*6.2898</f>
        <v>296523.89454871224</v>
      </c>
    </row>
    <row r="30" spans="1:21">
      <c r="A30" s="11" t="s">
        <v>86</v>
      </c>
      <c r="B30" s="40">
        <f>'23TABLE - cubic meters per day'!B30*6.2898</f>
        <v>139574.71993548385</v>
      </c>
      <c r="C30" s="40">
        <f>'23TABLE - cubic meters per day'!C30*6.2898</f>
        <v>118511.06378571427</v>
      </c>
      <c r="D30" s="40">
        <f>'23TABLE - cubic meters per day'!D30*6.2898</f>
        <v>118107.42963870967</v>
      </c>
      <c r="E30" s="40">
        <f>'23TABLE - cubic meters per day'!E30*6.2898</f>
        <v>137883.73763999998</v>
      </c>
      <c r="F30" s="40">
        <f>'23TABLE - cubic meters per day'!F30*6.2898</f>
        <v>131553.8046580645</v>
      </c>
      <c r="G30" s="40">
        <f>'23TABLE - cubic meters per day'!G30*6.2898</f>
        <v>127668.47345999999</v>
      </c>
      <c r="H30" s="40">
        <f>'23TABLE - cubic meters per day'!H30*6.2898</f>
        <v>125304.17821935483</v>
      </c>
      <c r="I30" s="40">
        <f>'23TABLE - cubic meters per day'!I30*6.2898</f>
        <v>121608.21058064516</v>
      </c>
      <c r="J30" s="40">
        <f>'23TABLE - cubic meters per day'!J30*6.2898</f>
        <v>30664.032959999997</v>
      </c>
      <c r="K30" s="40">
        <f>'23TABLE - cubic meters per day'!K30*6.2898</f>
        <v>113416.86201290322</v>
      </c>
      <c r="L30" s="40">
        <f>'23TABLE - cubic meters per day'!L30*6.2898</f>
        <v>126478.4433</v>
      </c>
      <c r="M30" s="40">
        <f>'23TABLE - cubic meters per day'!M30*6.2898</f>
        <v>119308.57854193548</v>
      </c>
      <c r="N30" s="40">
        <f>'23TABLE - cubic meters per day'!N30*6.2898</f>
        <v>117628.04848767123</v>
      </c>
    </row>
    <row r="31" spans="1:21" ht="14" thickBot="1">
      <c r="A31" s="27" t="s">
        <v>87</v>
      </c>
      <c r="B31" s="39">
        <f t="shared" ref="B31:F31" si="4">SUM(B28:B30)</f>
        <v>2575617.4701428828</v>
      </c>
      <c r="C31" s="39">
        <f t="shared" si="4"/>
        <v>2522804.457768817</v>
      </c>
      <c r="D31" s="39">
        <f t="shared" si="4"/>
        <v>2529086.6234833067</v>
      </c>
      <c r="E31" s="39">
        <f t="shared" si="4"/>
        <v>2387906.3868687497</v>
      </c>
      <c r="F31" s="39">
        <f t="shared" si="4"/>
        <v>2378523.3997613708</v>
      </c>
      <c r="G31" s="39">
        <f t="shared" ref="G31:K31" si="5">SUM(G28:G30)</f>
        <v>2478961.0329907495</v>
      </c>
      <c r="H31" s="39">
        <f t="shared" si="5"/>
        <v>2511836.8038677415</v>
      </c>
      <c r="I31" s="39">
        <f t="shared" si="5"/>
        <v>2524580.9721731856</v>
      </c>
      <c r="J31" s="39">
        <f t="shared" si="5"/>
        <v>2664470.9685027497</v>
      </c>
      <c r="K31" s="39">
        <f t="shared" si="5"/>
        <v>2711333.1733238101</v>
      </c>
      <c r="L31" s="39">
        <f t="shared" ref="L31:M31" si="6">SUM(L28:L30)</f>
        <v>2761593.2746132496</v>
      </c>
      <c r="M31" s="39">
        <f t="shared" si="6"/>
        <v>2741051.7643807856</v>
      </c>
      <c r="N31" s="39">
        <f>'23TABLE - cubic meters per day'!N31*6.2898</f>
        <v>2565916.1948710075</v>
      </c>
    </row>
    <row r="32" spans="1:21" ht="12" thickBot="1">
      <c r="A32" s="27" t="s">
        <v>88</v>
      </c>
      <c r="B32" s="39">
        <f>SUM(B31,B24)</f>
        <v>4870971.2949350923</v>
      </c>
      <c r="C32" s="39">
        <f>SUM(C31,C24)</f>
        <v>4948423.9483710136</v>
      </c>
      <c r="D32" s="39">
        <f t="shared" ref="D32:F32" si="7">SUM(D31,D24)</f>
        <v>4958932.4822793873</v>
      </c>
      <c r="E32" s="39">
        <f t="shared" si="7"/>
        <v>4654824.9164763503</v>
      </c>
      <c r="F32" s="39">
        <f t="shared" si="7"/>
        <v>4482582.5279407986</v>
      </c>
      <c r="G32" s="39">
        <f t="shared" ref="G32:M32" si="8">SUM(G31,G24)</f>
        <v>4694272.8071398493</v>
      </c>
      <c r="H32" s="39">
        <f t="shared" si="8"/>
        <v>5008945.5682859998</v>
      </c>
      <c r="I32" s="39">
        <f t="shared" si="8"/>
        <v>5005807.4919581376</v>
      </c>
      <c r="J32" s="39">
        <f t="shared" si="8"/>
        <v>4879974.0639537238</v>
      </c>
      <c r="K32" s="39">
        <f t="shared" si="8"/>
        <v>4956147.9415335599</v>
      </c>
      <c r="L32" s="39">
        <f t="shared" si="8"/>
        <v>5321179.2422219738</v>
      </c>
      <c r="M32" s="39">
        <f t="shared" si="8"/>
        <v>5377954.5306913424</v>
      </c>
      <c r="N32" s="39">
        <f>'23TABLE - cubic meters per day'!N32*6.2898</f>
        <v>4930315.0641493136</v>
      </c>
    </row>
    <row r="33" spans="1:21">
      <c r="A33" s="8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</row>
    <row r="34" spans="1:21">
      <c r="A34" s="8"/>
      <c r="B34" s="36"/>
      <c r="C34" s="36"/>
      <c r="D34" s="36"/>
      <c r="E34" s="36"/>
      <c r="F34" s="36"/>
      <c r="G34" s="36"/>
      <c r="H34" s="35"/>
      <c r="I34" s="36"/>
      <c r="J34" s="36"/>
      <c r="K34" s="36"/>
      <c r="L34" s="36"/>
      <c r="M34" s="36"/>
      <c r="N34" s="22"/>
    </row>
    <row r="35" spans="1:21">
      <c r="A35" s="8"/>
      <c r="B35" s="36"/>
      <c r="C35" s="36"/>
      <c r="D35" s="36"/>
      <c r="E35" s="1"/>
      <c r="F35" s="36"/>
      <c r="G35" s="36"/>
      <c r="H35" s="35" t="s">
        <v>89</v>
      </c>
      <c r="I35" s="1"/>
      <c r="J35" s="36"/>
      <c r="K35" s="36"/>
      <c r="L35" s="36"/>
      <c r="M35" s="36"/>
      <c r="N35" s="22"/>
    </row>
    <row r="36" spans="1:21" ht="36">
      <c r="A36" s="18" t="s">
        <v>90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20"/>
    </row>
    <row r="37" spans="1:21">
      <c r="A37" s="19" t="s">
        <v>91</v>
      </c>
      <c r="B37" s="40">
        <f>'23TABLE - cubic meters per day'!B37*6.2898</f>
        <v>582468.45960254024</v>
      </c>
      <c r="C37" s="40">
        <f>'23TABLE - cubic meters per day'!C37*6.2898</f>
        <v>589423.34671392862</v>
      </c>
      <c r="D37" s="40">
        <f>'23TABLE - cubic meters per day'!D37*6.2898</f>
        <v>597782.14309088711</v>
      </c>
      <c r="E37" s="40">
        <f>'23TABLE - cubic meters per day'!E37*6.2898</f>
        <v>595876.06975599995</v>
      </c>
      <c r="F37" s="40">
        <f>'23TABLE - cubic meters per day'!F37*6.2898</f>
        <v>537819.9275305646</v>
      </c>
      <c r="G37" s="40">
        <f>'23TABLE - cubic meters per day'!G37*6.2898</f>
        <v>546425.71195024997</v>
      </c>
      <c r="H37" s="40">
        <f>'23TABLE - cubic meters per day'!H37*6.2898</f>
        <v>575670.99031572579</v>
      </c>
      <c r="I37" s="40">
        <f>'23TABLE - cubic meters per day'!I37*6.2898</f>
        <v>587721.93643004028</v>
      </c>
      <c r="J37" s="40">
        <f>'23TABLE - cubic meters per day'!J37*6.2898</f>
        <v>584961.41519612505</v>
      </c>
      <c r="K37" s="40">
        <f>'23TABLE - cubic meters per day'!K37*6.2898</f>
        <v>591804.66463161295</v>
      </c>
      <c r="L37" s="40">
        <f>'23TABLE - cubic meters per day'!L37*6.2898</f>
        <v>597496.98004424991</v>
      </c>
      <c r="M37" s="40">
        <f>'23TABLE - cubic meters per day'!M37*6.2898</f>
        <v>604006.87029108859</v>
      </c>
      <c r="N37" s="40">
        <f>'23TABLE - cubic meters per day'!N37*6.2898</f>
        <v>582581.81478184927</v>
      </c>
      <c r="T37" s="52"/>
      <c r="U37" s="52"/>
    </row>
    <row r="38" spans="1:21" ht="17.25" customHeight="1">
      <c r="A38" s="17" t="s">
        <v>92</v>
      </c>
      <c r="B38" s="40">
        <f>'23TABLE - cubic meters per day'!B38*6.2898</f>
        <v>1154262.1978161291</v>
      </c>
      <c r="C38" s="40">
        <f>'23TABLE - cubic meters per day'!C38*6.2898</f>
        <v>1291291.3349678572</v>
      </c>
      <c r="D38" s="40">
        <f>'23TABLE - cubic meters per day'!D38*6.2898</f>
        <v>1289631.5777612901</v>
      </c>
      <c r="E38" s="40">
        <f>'23TABLE - cubic meters per day'!E38*6.2898</f>
        <v>1122259.13745</v>
      </c>
      <c r="F38" s="40">
        <f>'23TABLE - cubic meters per day'!F38*6.2898</f>
        <v>1076539.4435612902</v>
      </c>
      <c r="G38" s="40">
        <f>'23TABLE - cubic meters per day'!G38*6.2898</f>
        <v>1146472.3515299999</v>
      </c>
      <c r="H38" s="40">
        <f>'23TABLE - cubic meters per day'!H38*6.2898</f>
        <v>1364902.425948387</v>
      </c>
      <c r="I38" s="40">
        <f>'23TABLE - cubic meters per day'!I38*6.2898</f>
        <v>1316104.2300290323</v>
      </c>
      <c r="J38" s="40">
        <f>'23TABLE - cubic meters per day'!J38*6.2898</f>
        <v>1078987.9341999998</v>
      </c>
      <c r="K38" s="40">
        <f>'23TABLE - cubic meters per day'!K38*6.2898</f>
        <v>1059855.9519580645</v>
      </c>
      <c r="L38" s="40">
        <f>'23TABLE - cubic meters per day'!L38*6.2898</f>
        <v>1360972.2477999998</v>
      </c>
      <c r="M38" s="40">
        <f>'23TABLE - cubic meters per day'!M38*6.2898</f>
        <v>1403748.7379903225</v>
      </c>
      <c r="N38" s="40">
        <f>'23TABLE - cubic meters per day'!N38*6.2898</f>
        <v>1222009.0110287669</v>
      </c>
      <c r="T38" s="57"/>
      <c r="U38" s="57"/>
    </row>
    <row r="39" spans="1:21">
      <c r="A39" s="14" t="s">
        <v>93</v>
      </c>
      <c r="B39" s="40">
        <f>'23TABLE - cubic meters per day'!B39*6.2898</f>
        <v>463096.1806038628</v>
      </c>
      <c r="C39" s="40">
        <f>'23TABLE - cubic meters per day'!C39*6.2898</f>
        <v>455251.95405112504</v>
      </c>
      <c r="D39" s="40">
        <f>'23TABLE - cubic meters per day'!D39*6.2898</f>
        <v>468888.06304325804</v>
      </c>
      <c r="E39" s="40">
        <f>'23TABLE - cubic meters per day'!E39*6.2898</f>
        <v>468456.85268360004</v>
      </c>
      <c r="F39" s="40">
        <f>'23TABLE - cubic meters per day'!F39*6.2898</f>
        <v>404618.44407466933</v>
      </c>
      <c r="G39" s="40">
        <f>'23TABLE - cubic meters per day'!G39*6.2898</f>
        <v>445160.29046885006</v>
      </c>
      <c r="H39" s="40">
        <f>'23TABLE - cubic meters per day'!H39*6.2898</f>
        <v>468640.26267672575</v>
      </c>
      <c r="I39" s="40">
        <f>'23TABLE - cubic meters per day'!I39*6.2898</f>
        <v>491596.11910652416</v>
      </c>
      <c r="J39" s="40">
        <f>'23TABLE - cubic meters per day'!J39*6.2898</f>
        <v>468129.40307484998</v>
      </c>
      <c r="K39" s="40">
        <f>'23TABLE - cubic meters per day'!K39*6.2898</f>
        <v>515016.37201362086</v>
      </c>
      <c r="L39" s="40">
        <f>'23TABLE - cubic meters per day'!L39*6.2898</f>
        <v>526525.79190447496</v>
      </c>
      <c r="M39" s="40">
        <f>'23TABLE - cubic meters per day'!M39*6.2898</f>
        <v>543053.18721624184</v>
      </c>
      <c r="N39" s="40">
        <f>'23TABLE - cubic meters per day'!N39*6.2898</f>
        <v>476705.1845155253</v>
      </c>
    </row>
    <row r="40" spans="1:21">
      <c r="A40" s="28" t="s">
        <v>80</v>
      </c>
      <c r="B40" s="41">
        <f>'23TABLE - cubic meters per day'!B40*6.2898</f>
        <v>2199826.8380225319</v>
      </c>
      <c r="C40" s="41">
        <f>'23TABLE - cubic meters per day'!C40*6.2898</f>
        <v>2335966.6357329106</v>
      </c>
      <c r="D40" s="41">
        <f>'23TABLE - cubic meters per day'!D40*6.2898</f>
        <v>2356301.7838954353</v>
      </c>
      <c r="E40" s="41">
        <f>'23TABLE - cubic meters per day'!E40*6.2898</f>
        <v>2186592.0598895997</v>
      </c>
      <c r="F40" s="41">
        <f>'23TABLE - cubic meters per day'!F40*6.2898</f>
        <v>2018977.8151665241</v>
      </c>
      <c r="G40" s="41">
        <f>'23TABLE - cubic meters per day'!G40*6.2898</f>
        <v>2138058.3539491002</v>
      </c>
      <c r="H40" s="41">
        <f>'23TABLE - cubic meters per day'!H40*6.2898</f>
        <v>2409213.6789408387</v>
      </c>
      <c r="I40" s="41">
        <f>'23TABLE - cubic meters per day'!I40*6.2898</f>
        <v>2395422.285565597</v>
      </c>
      <c r="J40" s="41">
        <f>'23TABLE - cubic meters per day'!J40*6.2898</f>
        <v>2132078.7524709748</v>
      </c>
      <c r="K40" s="41">
        <f>'23TABLE - cubic meters per day'!K40*6.2898</f>
        <v>2166676.9886032981</v>
      </c>
      <c r="L40" s="41">
        <f>'23TABLE - cubic meters per day'!L40*6.2898</f>
        <v>2484995.019748725</v>
      </c>
      <c r="M40" s="41">
        <f>'23TABLE - cubic meters per day'!M40*6.2898</f>
        <v>2550808.7954976531</v>
      </c>
      <c r="N40" s="41">
        <f>'23TABLE - cubic meters per day'!N40*6.2898</f>
        <v>2281296.010326142</v>
      </c>
    </row>
    <row r="41" spans="1:21">
      <c r="A41" s="19" t="s">
        <v>94</v>
      </c>
      <c r="B41" s="40">
        <f>'23TABLE - cubic meters per day'!B41*6.2898</f>
        <v>439839.38805901213</v>
      </c>
      <c r="C41" s="40">
        <f>'23TABLE - cubic meters per day'!C41*6.2898</f>
        <v>445671.46364738845</v>
      </c>
      <c r="D41" s="40">
        <f>'23TABLE - cubic meters per day'!D41*6.2898</f>
        <v>444460.03555427422</v>
      </c>
      <c r="E41" s="40">
        <f>'23TABLE - cubic meters per day'!E41*6.2898</f>
        <v>446119.33086874994</v>
      </c>
      <c r="F41" s="40">
        <f>'23TABLE - cubic meters per day'!F41*6.2898</f>
        <v>442839.07293556444</v>
      </c>
      <c r="G41" s="40">
        <f>'23TABLE - cubic meters per day'!G41*6.2898</f>
        <v>434980.03217074991</v>
      </c>
      <c r="H41" s="40">
        <f>'23TABLE - cubic meters per day'!H41*6.2898</f>
        <v>440028.62544193544</v>
      </c>
      <c r="I41" s="40">
        <f>'23TABLE - cubic meters per day'!I41*6.2898</f>
        <v>436571.0805344758</v>
      </c>
      <c r="J41" s="40">
        <f>'23TABLE - cubic meters per day'!J41*6.2898</f>
        <v>430835.51522274996</v>
      </c>
      <c r="K41" s="40">
        <f>'23TABLE - cubic meters per day'!K41*6.2898</f>
        <v>439755.0628915524</v>
      </c>
      <c r="L41" s="40">
        <f>'23TABLE - cubic meters per day'!L41*6.2898</f>
        <v>447566.41991324996</v>
      </c>
      <c r="M41" s="40">
        <f>'23TABLE - cubic meters per day'!M41*6.2898</f>
        <v>453735.15407110885</v>
      </c>
      <c r="N41" s="40">
        <f>'23TABLE - cubic meters per day'!N41*6.2898</f>
        <v>441857.50889944518</v>
      </c>
      <c r="T41" s="52"/>
    </row>
    <row r="42" spans="1:21" ht="24">
      <c r="A42" s="17" t="s">
        <v>83</v>
      </c>
      <c r="B42" s="40">
        <f>'23TABLE - cubic meters per day'!B42*6.2898</f>
        <v>1996203.3621483869</v>
      </c>
      <c r="C42" s="40">
        <f>'23TABLE - cubic meters per day'!C42*6.2898</f>
        <v>1958621.9303357142</v>
      </c>
      <c r="D42" s="40">
        <f>'23TABLE - cubic meters per day'!D42*6.2898</f>
        <v>1966519.1582903226</v>
      </c>
      <c r="E42" s="40">
        <f>'23TABLE - cubic meters per day'!E42*6.2898</f>
        <v>1803903.3183599999</v>
      </c>
      <c r="F42" s="40">
        <f>'23TABLE - cubic meters per day'!F42*6.2898</f>
        <v>1804130.5221677418</v>
      </c>
      <c r="G42" s="40">
        <f>'23TABLE - cubic meters per day'!G42*6.2898</f>
        <v>1916312.5273599997</v>
      </c>
      <c r="H42" s="40">
        <f>'23TABLE - cubic meters per day'!H42*6.2898</f>
        <v>1946504.0002064514</v>
      </c>
      <c r="I42" s="40">
        <f>'23TABLE - cubic meters per day'!I42*6.2898</f>
        <v>1966401.6810580646</v>
      </c>
      <c r="J42" s="40">
        <f>'23TABLE - cubic meters per day'!J42*6.2898</f>
        <v>2202971.4203199996</v>
      </c>
      <c r="K42" s="40">
        <f>'23TABLE - cubic meters per day'!K42*6.2898</f>
        <v>2158161.2484193547</v>
      </c>
      <c r="L42" s="40">
        <f>'23TABLE - cubic meters per day'!L42*6.2898</f>
        <v>2187548.4113999996</v>
      </c>
      <c r="M42" s="40">
        <f>'23TABLE - cubic meters per day'!M42*6.2898</f>
        <v>2168008.0317677418</v>
      </c>
      <c r="N42" s="40">
        <f>'23TABLE - cubic meters per day'!N42*6.2898</f>
        <v>2006430.8287627394</v>
      </c>
    </row>
    <row r="43" spans="1:21">
      <c r="A43" s="28" t="s">
        <v>95</v>
      </c>
      <c r="B43" s="41">
        <f>'23TABLE - cubic meters per day'!B43*6.2898</f>
        <v>2436042.750207399</v>
      </c>
      <c r="C43" s="41">
        <f>'23TABLE - cubic meters per day'!C43*6.2898</f>
        <v>2404293.3939831029</v>
      </c>
      <c r="D43" s="41">
        <f>'23TABLE - cubic meters per day'!D43*6.2898</f>
        <v>2410979.1938445969</v>
      </c>
      <c r="E43" s="41">
        <f>'23TABLE - cubic meters per day'!E43*6.2898</f>
        <v>2250022.6492287498</v>
      </c>
      <c r="F43" s="41">
        <f>'23TABLE - cubic meters per day'!F43*6.2898</f>
        <v>2246969.5951033062</v>
      </c>
      <c r="G43" s="41">
        <f>'23TABLE - cubic meters per day'!G43*6.2898</f>
        <v>2351292.5595307495</v>
      </c>
      <c r="H43" s="41">
        <f>'23TABLE - cubic meters per day'!H43*6.2898</f>
        <v>2386532.6256483868</v>
      </c>
      <c r="I43" s="41">
        <f>'23TABLE - cubic meters per day'!I43*6.2898</f>
        <v>2402972.76159254</v>
      </c>
      <c r="J43" s="41">
        <f>'23TABLE - cubic meters per day'!J43*6.2898</f>
        <v>2633806.9355427497</v>
      </c>
      <c r="K43" s="41">
        <f>'23TABLE - cubic meters per day'!K43*6.2898</f>
        <v>2597916.3113109069</v>
      </c>
      <c r="L43" s="41">
        <f>'23TABLE - cubic meters per day'!L43*6.2898</f>
        <v>2635114.8313132497</v>
      </c>
      <c r="M43" s="41">
        <f>'23TABLE - cubic meters per day'!M43*6.2898</f>
        <v>2621743.1858388507</v>
      </c>
      <c r="N43" s="41">
        <f>'23TABLE - cubic meters per day'!N43*6.2898</f>
        <v>2448288.3376621846</v>
      </c>
    </row>
    <row r="44" spans="1:21" ht="24">
      <c r="A44" s="16" t="s">
        <v>96</v>
      </c>
      <c r="B44" s="38">
        <f>'23TABLE - cubic meters per day'!B44*6.2898</f>
        <v>4635869.58822993</v>
      </c>
      <c r="C44" s="38">
        <f>'23TABLE - cubic meters per day'!C44*6.2898</f>
        <v>4740260.029716013</v>
      </c>
      <c r="D44" s="38">
        <f>'23TABLE - cubic meters per day'!D44*6.2898</f>
        <v>4767280.9777400326</v>
      </c>
      <c r="E44" s="38">
        <f>'23TABLE - cubic meters per day'!E44*6.2898</f>
        <v>4436614.7091183495</v>
      </c>
      <c r="F44" s="38">
        <f>'23TABLE - cubic meters per day'!F44*6.2898</f>
        <v>4265947.4102698304</v>
      </c>
      <c r="G44" s="38">
        <f>'23TABLE - cubic meters per day'!G44*6.2898</f>
        <v>4489350.9134798497</v>
      </c>
      <c r="H44" s="38">
        <f>'23TABLE - cubic meters per day'!H44*6.2898</f>
        <v>4795746.304589225</v>
      </c>
      <c r="I44" s="38">
        <f>'23TABLE - cubic meters per day'!I44*6.2898</f>
        <v>4798395.047158137</v>
      </c>
      <c r="J44" s="38">
        <f>'23TABLE - cubic meters per day'!J44*6.2898</f>
        <v>4765885.688013725</v>
      </c>
      <c r="K44" s="38">
        <f>'23TABLE - cubic meters per day'!K44*6.2898</f>
        <v>4764593.2999142054</v>
      </c>
      <c r="L44" s="38">
        <f>'23TABLE - cubic meters per day'!L44*6.2898</f>
        <v>5120109.8510619747</v>
      </c>
      <c r="M44" s="38">
        <f>'23TABLE - cubic meters per day'!M44*6.2898</f>
        <v>5172551.9813365033</v>
      </c>
      <c r="N44" s="38">
        <f>'23TABLE - cubic meters per day'!N44*6.2898</f>
        <v>4729584.3479883261</v>
      </c>
    </row>
    <row r="45" spans="1:21" ht="25" thickBot="1">
      <c r="A45" s="26" t="s">
        <v>97</v>
      </c>
      <c r="B45" s="49">
        <f>'23TABLE - cubic meters per day'!B45*6.2898</f>
        <v>235101.70670516128</v>
      </c>
      <c r="C45" s="49">
        <f>'23TABLE - cubic meters per day'!C45*6.2898</f>
        <v>208163.91865499999</v>
      </c>
      <c r="D45" s="49">
        <f>'23TABLE - cubic meters per day'!D45*6.2898</f>
        <v>191651.50453935482</v>
      </c>
      <c r="E45" s="49">
        <f>'23TABLE - cubic meters per day'!E45*6.2898</f>
        <v>218210.20735799999</v>
      </c>
      <c r="F45" s="49">
        <f>'23TABLE - cubic meters per day'!F45*6.2898</f>
        <v>216635.11767096771</v>
      </c>
      <c r="G45" s="49">
        <f>'23TABLE - cubic meters per day'!G45*6.2898</f>
        <v>204921.89365999997</v>
      </c>
      <c r="H45" s="49">
        <f>'23TABLE - cubic meters per day'!H45*6.2898</f>
        <v>213199.26369677417</v>
      </c>
      <c r="I45" s="49">
        <f>'23TABLE - cubic meters per day'!I45*6.2898</f>
        <v>207412.4448</v>
      </c>
      <c r="J45" s="49">
        <f>'23TABLE - cubic meters per day'!J45*6.2898</f>
        <v>114088.37593999998</v>
      </c>
      <c r="K45" s="49">
        <f>'23TABLE - cubic meters per day'!K45*6.2898</f>
        <v>191554.64161935481</v>
      </c>
      <c r="L45" s="49">
        <f>'23TABLE - cubic meters per day'!L45*6.2898</f>
        <v>201069.39115999997</v>
      </c>
      <c r="M45" s="49">
        <f>'23TABLE - cubic meters per day'!M45*6.2898</f>
        <v>205402.5493548387</v>
      </c>
      <c r="N45" s="49">
        <f>'23TABLE - cubic meters per day'!N45*6.2898</f>
        <v>200523.98852893148</v>
      </c>
      <c r="S45" s="52"/>
    </row>
    <row r="46" spans="1:21" ht="12" thickBot="1">
      <c r="A46" s="25" t="s">
        <v>98</v>
      </c>
      <c r="B46" s="48">
        <f>SUM(B45,B44)</f>
        <v>4870971.2949350914</v>
      </c>
      <c r="C46" s="48">
        <f t="shared" ref="C46:K46" si="9">SUM(C45,C44)</f>
        <v>4948423.9483710127</v>
      </c>
      <c r="D46" s="48">
        <f t="shared" si="9"/>
        <v>4958932.4822793873</v>
      </c>
      <c r="E46" s="48">
        <f t="shared" si="9"/>
        <v>4654824.9164763493</v>
      </c>
      <c r="F46" s="48">
        <f t="shared" si="9"/>
        <v>4482582.5279407986</v>
      </c>
      <c r="G46" s="48">
        <f t="shared" si="9"/>
        <v>4694272.8071398493</v>
      </c>
      <c r="H46" s="48">
        <f t="shared" si="9"/>
        <v>5008945.5682859989</v>
      </c>
      <c r="I46" s="48">
        <f t="shared" si="9"/>
        <v>5005807.4919581367</v>
      </c>
      <c r="J46" s="48">
        <f t="shared" si="9"/>
        <v>4879974.0639537247</v>
      </c>
      <c r="K46" s="48">
        <f t="shared" si="9"/>
        <v>4956147.9415335599</v>
      </c>
      <c r="L46" s="48">
        <f t="shared" ref="L46:M46" si="10">SUM(L45,L44)</f>
        <v>5321179.2422219748</v>
      </c>
      <c r="M46" s="48">
        <f t="shared" si="10"/>
        <v>5377954.5306913424</v>
      </c>
      <c r="N46" s="48"/>
    </row>
    <row r="48" spans="1:21">
      <c r="A48" s="3" t="s">
        <v>99</v>
      </c>
    </row>
    <row r="49" spans="1:19">
      <c r="A49" s="3" t="s">
        <v>100</v>
      </c>
    </row>
    <row r="50" spans="1:19">
      <c r="A50" s="3" t="s">
        <v>101</v>
      </c>
    </row>
    <row r="51" spans="1:19" ht="13">
      <c r="A51" s="21" t="s">
        <v>102</v>
      </c>
    </row>
    <row r="52" spans="1:19" ht="13">
      <c r="A52" s="22" t="s">
        <v>103</v>
      </c>
      <c r="S52" s="52"/>
    </row>
    <row r="53" spans="1:19">
      <c r="A53" s="3"/>
    </row>
    <row r="54" spans="1:19">
      <c r="A54" s="22" t="s">
        <v>104</v>
      </c>
    </row>
    <row r="55" spans="1:19">
      <c r="A55" s="23" t="s">
        <v>105</v>
      </c>
    </row>
    <row r="56" spans="1:19" ht="13">
      <c r="A56" s="24" t="s">
        <v>106</v>
      </c>
    </row>
    <row r="57" spans="1:19" ht="13">
      <c r="A57" s="21" t="s">
        <v>107</v>
      </c>
    </row>
  </sheetData>
  <pageMargins left="0.7" right="0.7" top="0.75" bottom="0.75" header="0.3" footer="0.3"/>
  <pageSetup scale="95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E1528-F7DB-42FD-8ADA-92A30944F27B}">
  <dimension ref="A1:U1087"/>
  <sheetViews>
    <sheetView showOutlineSymbols="0" zoomScale="90" zoomScaleNormal="90" zoomScaleSheetLayoutView="100" workbookViewId="0">
      <selection activeCell="K41" sqref="K41"/>
    </sheetView>
  </sheetViews>
  <sheetFormatPr baseColWidth="10" defaultColWidth="9.25" defaultRowHeight="10" customHeight="1" outlineLevelRow="3" outlineLevelCol="1"/>
  <cols>
    <col min="1" max="1" width="33.5" style="1" customWidth="1"/>
    <col min="2" max="12" width="9.75" style="2" customWidth="1" outlineLevel="1"/>
    <col min="13" max="13" width="10.75" style="2" bestFit="1" customWidth="1" outlineLevel="1"/>
    <col min="14" max="14" width="13.75" style="2" customWidth="1"/>
    <col min="15" max="15" width="1.75" style="1" customWidth="1"/>
    <col min="16" max="16" width="9.25" style="1"/>
    <col min="17" max="17" width="13" style="1" customWidth="1"/>
    <col min="18" max="19" width="9.25" style="1"/>
    <col min="20" max="20" width="14" style="1" bestFit="1" customWidth="1"/>
    <col min="21" max="16384" width="9.25" style="1"/>
  </cols>
  <sheetData>
    <row r="1" spans="1:21" ht="32.25" customHeight="1"/>
    <row r="2" spans="1:21" ht="13">
      <c r="A2" s="5">
        <v>45033</v>
      </c>
      <c r="H2" s="4" t="s">
        <v>111</v>
      </c>
    </row>
    <row r="3" spans="1:21" ht="10.5" customHeight="1">
      <c r="A3" s="6"/>
      <c r="H3" s="4" t="s">
        <v>112</v>
      </c>
    </row>
    <row r="4" spans="1:21" s="7" customFormat="1" ht="1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3">
        <v>2022</v>
      </c>
    </row>
    <row r="5" spans="1:21" s="7" customFormat="1" ht="11">
      <c r="B5" s="8" t="s">
        <v>59</v>
      </c>
      <c r="C5" s="8" t="s">
        <v>60</v>
      </c>
      <c r="D5" s="8" t="s">
        <v>61</v>
      </c>
      <c r="E5" s="8" t="s">
        <v>62</v>
      </c>
      <c r="F5" s="8" t="s">
        <v>63</v>
      </c>
      <c r="G5" s="8" t="s">
        <v>64</v>
      </c>
      <c r="H5" s="8" t="s">
        <v>65</v>
      </c>
      <c r="I5" s="8" t="s">
        <v>66</v>
      </c>
      <c r="J5" s="8" t="s">
        <v>67</v>
      </c>
      <c r="K5" s="8" t="s">
        <v>68</v>
      </c>
      <c r="L5" s="8" t="s">
        <v>69</v>
      </c>
      <c r="M5" s="8" t="s">
        <v>70</v>
      </c>
      <c r="N5" s="8" t="s">
        <v>71</v>
      </c>
    </row>
    <row r="6" spans="1:21" s="7" customFormat="1" ht="12">
      <c r="A6" s="9" t="s">
        <v>72</v>
      </c>
      <c r="B6" s="2" t="s">
        <v>73</v>
      </c>
      <c r="C6" s="2" t="s">
        <v>73</v>
      </c>
      <c r="D6" s="2" t="s">
        <v>73</v>
      </c>
      <c r="E6" s="2" t="s">
        <v>73</v>
      </c>
      <c r="F6" s="2" t="s">
        <v>73</v>
      </c>
      <c r="G6" s="2" t="s">
        <v>73</v>
      </c>
      <c r="H6" s="2" t="s">
        <v>73</v>
      </c>
      <c r="I6" s="2" t="s">
        <v>73</v>
      </c>
      <c r="J6" s="2" t="s">
        <v>73</v>
      </c>
      <c r="K6" s="2" t="s">
        <v>73</v>
      </c>
      <c r="L6" s="2" t="s">
        <v>73</v>
      </c>
      <c r="M6" s="2" t="s">
        <v>73</v>
      </c>
      <c r="N6" s="2"/>
    </row>
    <row r="7" spans="1:21" s="7" customFormat="1" ht="11">
      <c r="A7" s="10" t="s">
        <v>74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33"/>
    </row>
    <row r="8" spans="1:21" s="12" customFormat="1" ht="11" outlineLevel="1">
      <c r="A8" s="11" t="s">
        <v>5</v>
      </c>
      <c r="B8" s="40">
        <v>52478.921370967742</v>
      </c>
      <c r="C8" s="40">
        <v>54351.821428571428</v>
      </c>
      <c r="D8" s="40">
        <v>56943.230846774197</v>
      </c>
      <c r="E8" s="40">
        <v>59035.043749999997</v>
      </c>
      <c r="F8" s="40">
        <v>57032.75</v>
      </c>
      <c r="G8" s="40">
        <v>56454.275000000001</v>
      </c>
      <c r="H8" s="40">
        <v>56861.482862903227</v>
      </c>
      <c r="I8" s="40">
        <v>57927.006048387098</v>
      </c>
      <c r="J8" s="40">
        <v>57010.638541666667</v>
      </c>
      <c r="K8" s="40">
        <v>59192.518145161288</v>
      </c>
      <c r="L8" s="40">
        <v>59029.025000000001</v>
      </c>
      <c r="M8" s="40">
        <v>58739.473790322583</v>
      </c>
      <c r="N8" s="40">
        <v>57101.800941780821</v>
      </c>
      <c r="R8" s="53"/>
    </row>
    <row r="9" spans="1:21" s="12" customFormat="1" ht="11" outlineLevel="1">
      <c r="A9" s="11" t="s">
        <v>3</v>
      </c>
      <c r="B9" s="40">
        <v>1718.6548387096775</v>
      </c>
      <c r="C9" s="40">
        <v>1956.9821428571429</v>
      </c>
      <c r="D9" s="40">
        <v>1817.0774193548389</v>
      </c>
      <c r="E9" s="40">
        <v>1929.3233333333333</v>
      </c>
      <c r="F9" s="40">
        <v>1877.6903225806452</v>
      </c>
      <c r="G9" s="40">
        <v>1886.6966666666667</v>
      </c>
      <c r="H9" s="40">
        <v>1825.8096774193548</v>
      </c>
      <c r="I9" s="40">
        <v>1741.6451612903227</v>
      </c>
      <c r="J9" s="40">
        <v>1686.6</v>
      </c>
      <c r="K9" s="40">
        <v>1774.0322580645161</v>
      </c>
      <c r="L9" s="40">
        <v>1790.7666666666667</v>
      </c>
      <c r="M9" s="40">
        <v>1724.0645161290322</v>
      </c>
      <c r="N9" s="40">
        <v>1809.4391780821918</v>
      </c>
      <c r="Q9" s="53"/>
      <c r="R9" s="53"/>
      <c r="T9" s="53"/>
    </row>
    <row r="10" spans="1:21" s="12" customFormat="1" ht="11" outlineLevel="1">
      <c r="A10" s="11" t="s">
        <v>7</v>
      </c>
      <c r="B10" s="40">
        <v>23972.503225806449</v>
      </c>
      <c r="C10" s="40">
        <v>24646.360714285714</v>
      </c>
      <c r="D10" s="40">
        <v>26088.761290322578</v>
      </c>
      <c r="E10" s="40">
        <v>24555.466666666667</v>
      </c>
      <c r="F10" s="40">
        <v>24374.380645161287</v>
      </c>
      <c r="G10" s="40">
        <v>23878.806666666667</v>
      </c>
      <c r="H10" s="40">
        <v>23832.335483870964</v>
      </c>
      <c r="I10" s="40">
        <v>24698.45806451613</v>
      </c>
      <c r="J10" s="40">
        <v>25262.1</v>
      </c>
      <c r="K10" s="40">
        <v>25435.806451612902</v>
      </c>
      <c r="L10" s="40">
        <v>25674.31</v>
      </c>
      <c r="M10" s="40">
        <v>24552.18064516129</v>
      </c>
      <c r="N10" s="40">
        <v>24747.41315068493</v>
      </c>
      <c r="Q10" s="53"/>
      <c r="R10" s="53"/>
      <c r="T10" s="53"/>
    </row>
    <row r="11" spans="1:21" s="12" customFormat="1" ht="11" outlineLevel="1">
      <c r="A11" s="11" t="s">
        <v>9</v>
      </c>
      <c r="B11" s="40">
        <v>5907.941935483871</v>
      </c>
      <c r="C11" s="40">
        <v>5850.4392857142821</v>
      </c>
      <c r="D11" s="40">
        <v>6290.8645161290342</v>
      </c>
      <c r="E11" s="40">
        <v>6035.5899999999992</v>
      </c>
      <c r="F11" s="40">
        <v>5913.1064516129027</v>
      </c>
      <c r="G11" s="40">
        <v>5801.4299999999967</v>
      </c>
      <c r="H11" s="40">
        <v>5729.6354838709658</v>
      </c>
      <c r="I11" s="40">
        <v>5977.9193548387093</v>
      </c>
      <c r="J11" s="40">
        <v>6091.3133333333344</v>
      </c>
      <c r="K11" s="40">
        <v>6301.7645161290293</v>
      </c>
      <c r="L11" s="40">
        <v>6261.3700000000008</v>
      </c>
      <c r="M11" s="40">
        <v>6357.9709677419396</v>
      </c>
      <c r="N11" s="40">
        <v>6044.8183561643827</v>
      </c>
      <c r="Q11" s="53"/>
      <c r="R11" s="53"/>
    </row>
    <row r="12" spans="1:21" s="12" customFormat="1" ht="11" outlineLevel="1">
      <c r="A12" s="11" t="s">
        <v>75</v>
      </c>
      <c r="B12" s="40">
        <v>1012.8645161290323</v>
      </c>
      <c r="C12" s="40">
        <v>1002.275</v>
      </c>
      <c r="D12" s="40">
        <v>1004.5064516129032</v>
      </c>
      <c r="E12" s="40">
        <v>1028.28</v>
      </c>
      <c r="F12" s="40">
        <v>996.01935483870966</v>
      </c>
      <c r="G12" s="40">
        <v>974.71999999999991</v>
      </c>
      <c r="H12" s="40">
        <v>874.85483870967744</v>
      </c>
      <c r="I12" s="40">
        <v>839.01612903225805</v>
      </c>
      <c r="J12" s="40">
        <v>727.72333333333336</v>
      </c>
      <c r="K12" s="40">
        <v>723.37741935483871</v>
      </c>
      <c r="L12" s="40">
        <v>694.56</v>
      </c>
      <c r="M12" s="40">
        <v>690.41935483870964</v>
      </c>
      <c r="N12" s="40">
        <v>879.98630136986299</v>
      </c>
      <c r="Q12" s="53"/>
      <c r="R12" s="53"/>
    </row>
    <row r="13" spans="1:21" s="13" customFormat="1" ht="11" outlineLevel="1">
      <c r="A13" s="11" t="s">
        <v>76</v>
      </c>
      <c r="B13" s="40">
        <v>17261.903225806451</v>
      </c>
      <c r="C13" s="40">
        <v>17365.392857142859</v>
      </c>
      <c r="D13" s="40">
        <v>18327.096774193549</v>
      </c>
      <c r="E13" s="40">
        <v>17244.833333333332</v>
      </c>
      <c r="F13" s="40">
        <v>17254.483870967742</v>
      </c>
      <c r="G13" s="40">
        <v>17209</v>
      </c>
      <c r="H13" s="40">
        <v>15934.032258064517</v>
      </c>
      <c r="I13" s="40">
        <v>14270.774193548386</v>
      </c>
      <c r="J13" s="40">
        <v>5672.1</v>
      </c>
      <c r="K13" s="40">
        <v>5821.9032258064517</v>
      </c>
      <c r="L13" s="40">
        <v>16137.133333333333</v>
      </c>
      <c r="M13" s="40">
        <v>15145.548387096775</v>
      </c>
      <c r="N13" s="40">
        <v>14790.715068493151</v>
      </c>
      <c r="R13" s="53"/>
      <c r="U13" s="12"/>
    </row>
    <row r="14" spans="1:21" s="13" customFormat="1" ht="11" outlineLevel="1">
      <c r="A14" s="11" t="s">
        <v>17</v>
      </c>
      <c r="B14" s="40">
        <v>6.0290322580645155</v>
      </c>
      <c r="C14" s="40">
        <v>5</v>
      </c>
      <c r="D14" s="40">
        <v>4.7290322580645157</v>
      </c>
      <c r="E14" s="40">
        <v>3.3066666666666666</v>
      </c>
      <c r="F14" s="40">
        <v>3.9322580645161294</v>
      </c>
      <c r="G14" s="40">
        <v>3.6300000000000003</v>
      </c>
      <c r="H14" s="40">
        <v>3.161290322580645</v>
      </c>
      <c r="I14" s="40">
        <v>3.7</v>
      </c>
      <c r="J14" s="40">
        <v>3.4833333333333334</v>
      </c>
      <c r="K14" s="40">
        <v>3.3451612903225807</v>
      </c>
      <c r="L14" s="40">
        <v>4.0933333333333337</v>
      </c>
      <c r="M14" s="40">
        <v>3.9580645161290322</v>
      </c>
      <c r="N14" s="40">
        <v>4.0271232876712331</v>
      </c>
      <c r="R14" s="53"/>
      <c r="U14" s="12"/>
    </row>
    <row r="15" spans="1:21" s="13" customFormat="1" ht="11" outlineLevel="1">
      <c r="A15" s="11" t="s">
        <v>13</v>
      </c>
      <c r="B15" s="40">
        <v>82.903225806451616</v>
      </c>
      <c r="C15" s="40">
        <v>83.642857142857139</v>
      </c>
      <c r="D15" s="40">
        <v>84.774193548387103</v>
      </c>
      <c r="E15" s="40">
        <v>85.5</v>
      </c>
      <c r="F15" s="40">
        <v>84.516129032258064</v>
      </c>
      <c r="G15" s="40">
        <v>81.86666666666666</v>
      </c>
      <c r="H15" s="40">
        <v>83.387096774193552</v>
      </c>
      <c r="I15" s="40">
        <v>79.935483870967744</v>
      </c>
      <c r="J15" s="40">
        <v>81.433333333333337</v>
      </c>
      <c r="K15" s="40">
        <v>83.354838709677423</v>
      </c>
      <c r="L15" s="40">
        <v>82.833333333333329</v>
      </c>
      <c r="M15" s="40">
        <v>78.161290322580641</v>
      </c>
      <c r="N15" s="40">
        <v>82.682191780821924</v>
      </c>
      <c r="R15" s="53"/>
      <c r="U15" s="12"/>
    </row>
    <row r="16" spans="1:21" s="12" customFormat="1" ht="11">
      <c r="A16" s="30" t="s">
        <v>77</v>
      </c>
      <c r="B16" s="41">
        <f>SUM(B8:B15)</f>
        <v>102441.72137096776</v>
      </c>
      <c r="C16" s="41">
        <f t="shared" ref="C16:M16" si="0">SUM(C8:C15)</f>
        <v>105261.91428571427</v>
      </c>
      <c r="D16" s="41">
        <f t="shared" si="0"/>
        <v>110561.04052419357</v>
      </c>
      <c r="E16" s="41">
        <f t="shared" si="0"/>
        <v>109917.34374999999</v>
      </c>
      <c r="F16" s="41">
        <f t="shared" si="0"/>
        <v>107536.87903225805</v>
      </c>
      <c r="G16" s="41">
        <f t="shared" si="0"/>
        <v>106290.425</v>
      </c>
      <c r="H16" s="41">
        <f t="shared" si="0"/>
        <v>105144.69899193548</v>
      </c>
      <c r="I16" s="41">
        <f t="shared" si="0"/>
        <v>105538.45443548389</v>
      </c>
      <c r="J16" s="41">
        <f t="shared" si="0"/>
        <v>96535.391875000001</v>
      </c>
      <c r="K16" s="41">
        <f t="shared" si="0"/>
        <v>99336.102016129022</v>
      </c>
      <c r="L16" s="41">
        <f t="shared" si="0"/>
        <v>109674.09166666666</v>
      </c>
      <c r="M16" s="41">
        <f t="shared" si="0"/>
        <v>107291.77701612904</v>
      </c>
      <c r="N16" s="41">
        <v>105460.88231164384</v>
      </c>
    </row>
    <row r="17" spans="1:14" s="12" customFormat="1" ht="26">
      <c r="A17" s="9" t="s">
        <v>78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</row>
    <row r="18" spans="1:14" s="12" customFormat="1" ht="11">
      <c r="A18" s="14" t="s">
        <v>77</v>
      </c>
      <c r="B18" s="40">
        <v>185818.98387096773</v>
      </c>
      <c r="C18" s="40">
        <v>198050.25</v>
      </c>
      <c r="D18" s="40">
        <v>193673.77419354839</v>
      </c>
      <c r="E18" s="40">
        <v>179810.23333333334</v>
      </c>
      <c r="F18" s="40">
        <v>164852.43548387097</v>
      </c>
      <c r="G18" s="40">
        <v>181016.5</v>
      </c>
      <c r="H18" s="40">
        <v>186643.06451612903</v>
      </c>
      <c r="I18" s="40">
        <v>180232.24193548388</v>
      </c>
      <c r="J18" s="40">
        <v>176389.15</v>
      </c>
      <c r="K18" s="40">
        <v>174438.70967741936</v>
      </c>
      <c r="L18" s="40">
        <v>211286.1</v>
      </c>
      <c r="M18" s="40">
        <v>195988.03225806452</v>
      </c>
      <c r="N18" s="40">
        <v>185565.83835616437</v>
      </c>
    </row>
    <row r="19" spans="1:14" s="12" customFormat="1" ht="11">
      <c r="A19" s="3" t="s">
        <v>79</v>
      </c>
      <c r="B19" s="40"/>
      <c r="C19" s="40"/>
      <c r="D19" s="40"/>
      <c r="E19" s="40"/>
      <c r="F19" s="40"/>
      <c r="G19" s="59"/>
      <c r="H19" s="40"/>
      <c r="I19" s="40"/>
      <c r="J19" s="40"/>
      <c r="K19" s="40"/>
      <c r="L19" s="40"/>
      <c r="M19" s="40"/>
      <c r="N19" s="40"/>
    </row>
    <row r="20" spans="1:14" s="12" customFormat="1" ht="11" outlineLevel="1">
      <c r="A20" s="11" t="s">
        <v>5</v>
      </c>
      <c r="B20" s="40">
        <v>53989.90625</v>
      </c>
      <c r="C20" s="40">
        <v>56013.477678571428</v>
      </c>
      <c r="D20" s="40">
        <v>57126.37701612903</v>
      </c>
      <c r="E20" s="40">
        <v>57970.901041666664</v>
      </c>
      <c r="F20" s="40">
        <v>55786.008064516129</v>
      </c>
      <c r="G20" s="40">
        <v>54321.105208333334</v>
      </c>
      <c r="H20" s="40">
        <v>59822.985887096773</v>
      </c>
      <c r="I20" s="40">
        <v>58830.31048387097</v>
      </c>
      <c r="J20" s="40">
        <v>59457.690625000003</v>
      </c>
      <c r="K20" s="40">
        <v>60797.147177419356</v>
      </c>
      <c r="L20" s="40">
        <v>61257.151041666664</v>
      </c>
      <c r="M20" s="40">
        <v>60958.446572580644</v>
      </c>
      <c r="N20" s="40">
        <v>58041.724486301369</v>
      </c>
    </row>
    <row r="21" spans="1:14" s="12" customFormat="1" ht="11" outlineLevel="1">
      <c r="A21" s="11" t="s">
        <v>3</v>
      </c>
      <c r="B21" s="40">
        <v>16332.780645161292</v>
      </c>
      <c r="C21" s="40">
        <v>16253.585714285718</v>
      </c>
      <c r="D21" s="40">
        <v>16548.941935483872</v>
      </c>
      <c r="E21" s="40">
        <v>16164.023333333338</v>
      </c>
      <c r="F21" s="40">
        <v>15964.316129032253</v>
      </c>
      <c r="G21" s="40">
        <v>15508.296666666674</v>
      </c>
      <c r="H21" s="40">
        <v>15725.767741935482</v>
      </c>
      <c r="I21" s="40">
        <v>15529.158064516132</v>
      </c>
      <c r="J21" s="40">
        <v>13956.536666666672</v>
      </c>
      <c r="K21" s="40">
        <v>16493.083870967741</v>
      </c>
      <c r="L21" s="40">
        <v>17348.966666666667</v>
      </c>
      <c r="M21" s="40">
        <v>10983.145161290324</v>
      </c>
      <c r="N21" s="40">
        <v>15559.803013698631</v>
      </c>
    </row>
    <row r="22" spans="1:14" s="12" customFormat="1" ht="11" outlineLevel="1">
      <c r="A22" s="11" t="s">
        <v>7</v>
      </c>
      <c r="B22" s="40">
        <v>560.92870967741942</v>
      </c>
      <c r="C22" s="40">
        <v>560.92892857142863</v>
      </c>
      <c r="D22" s="40">
        <v>560.92870967741942</v>
      </c>
      <c r="E22" s="40">
        <v>560.92866666666669</v>
      </c>
      <c r="F22" s="40">
        <v>560.92870967741942</v>
      </c>
      <c r="G22" s="40">
        <v>560.92866666666669</v>
      </c>
      <c r="H22" s="40">
        <v>560.92870967741942</v>
      </c>
      <c r="I22" s="40">
        <v>560.92870967741942</v>
      </c>
      <c r="J22" s="40">
        <v>560.92866666666669</v>
      </c>
      <c r="K22" s="40">
        <v>560.92870967741942</v>
      </c>
      <c r="L22" s="40">
        <v>560.92866666666669</v>
      </c>
      <c r="M22" s="40">
        <v>560.92870967741942</v>
      </c>
      <c r="N22" s="40">
        <v>560.92871232876735</v>
      </c>
    </row>
    <row r="23" spans="1:14" s="13" customFormat="1" ht="11">
      <c r="A23" s="14" t="s">
        <v>77</v>
      </c>
      <c r="B23" s="40">
        <v>70873.074193548397</v>
      </c>
      <c r="C23" s="40">
        <v>72876.421428571426</v>
      </c>
      <c r="D23" s="40">
        <v>74225.706451612903</v>
      </c>
      <c r="E23" s="40">
        <v>74703.66</v>
      </c>
      <c r="F23" s="40">
        <v>72300.709677419349</v>
      </c>
      <c r="G23" s="40">
        <v>70355.106666666674</v>
      </c>
      <c r="H23" s="40">
        <v>76099.141935483873</v>
      </c>
      <c r="I23" s="40">
        <v>74909.858064516142</v>
      </c>
      <c r="J23" s="40">
        <v>73982.960000000021</v>
      </c>
      <c r="K23" s="40">
        <v>77840.616129032263</v>
      </c>
      <c r="L23" s="40">
        <v>79174.850000000006</v>
      </c>
      <c r="M23" s="40">
        <v>72491.977419354836</v>
      </c>
      <c r="N23" s="40">
        <v>74162.456212328776</v>
      </c>
    </row>
    <row r="24" spans="1:14" s="12" customFormat="1" ht="10.5" customHeight="1">
      <c r="A24" s="16" t="s">
        <v>80</v>
      </c>
      <c r="B24" s="41">
        <v>359249.02903225808</v>
      </c>
      <c r="C24" s="41">
        <v>376180.47499999998</v>
      </c>
      <c r="D24" s="41">
        <v>378455.06451612897</v>
      </c>
      <c r="E24" s="41">
        <v>364426.54333333333</v>
      </c>
      <c r="F24" s="41">
        <v>344679.42580645159</v>
      </c>
      <c r="G24" s="41">
        <v>357652.85</v>
      </c>
      <c r="H24" s="41">
        <v>367881.00322580646</v>
      </c>
      <c r="I24" s="41">
        <v>360763.20645161293</v>
      </c>
      <c r="J24" s="41">
        <v>347225.22000000003</v>
      </c>
      <c r="K24" s="41">
        <v>351651.03225806449</v>
      </c>
      <c r="L24" s="41">
        <v>400128.03666666674</v>
      </c>
      <c r="M24" s="41">
        <v>375765.32580645155</v>
      </c>
      <c r="N24" s="41">
        <v>365189.17688013701</v>
      </c>
    </row>
    <row r="25" spans="1:14" s="12" customFormat="1" ht="10.5" customHeight="1" outlineLevel="3">
      <c r="A25" s="3" t="s">
        <v>81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</row>
    <row r="26" spans="1:14" s="13" customFormat="1" ht="10.5" customHeight="1" outlineLevel="3">
      <c r="A26" s="11" t="s">
        <v>82</v>
      </c>
      <c r="B26" s="40">
        <v>19125.693548387098</v>
      </c>
      <c r="C26" s="40">
        <v>20076.250558035714</v>
      </c>
      <c r="D26" s="40">
        <v>20707.40625</v>
      </c>
      <c r="E26" s="40">
        <v>21275.690104166668</v>
      </c>
      <c r="F26" s="40">
        <v>21604.364919354837</v>
      </c>
      <c r="G26" s="40">
        <v>21547.626041666666</v>
      </c>
      <c r="H26" s="40">
        <v>21457.713205645163</v>
      </c>
      <c r="I26" s="40">
        <v>21756.048387096773</v>
      </c>
      <c r="J26" s="40">
        <v>21677.266666666666</v>
      </c>
      <c r="K26" s="40">
        <v>21615.309979838708</v>
      </c>
      <c r="L26" s="40">
        <v>21086.786458333332</v>
      </c>
      <c r="M26" s="40">
        <v>20190.632056451614</v>
      </c>
      <c r="N26" s="40">
        <v>21013.502226027398</v>
      </c>
    </row>
    <row r="27" spans="1:14" s="13" customFormat="1" ht="20.25" customHeight="1" outlineLevel="3">
      <c r="A27" s="17" t="s">
        <v>83</v>
      </c>
      <c r="B27" s="40">
        <v>297464.83870967739</v>
      </c>
      <c r="C27" s="40">
        <v>310814.92857142858</v>
      </c>
      <c r="D27" s="40">
        <v>310871.74193548388</v>
      </c>
      <c r="E27" s="40">
        <v>305429.53333333333</v>
      </c>
      <c r="F27" s="40">
        <v>295468.38709677418</v>
      </c>
      <c r="G27" s="40">
        <v>297000.86666666664</v>
      </c>
      <c r="H27" s="40">
        <v>323740.74193548388</v>
      </c>
      <c r="I27" s="40">
        <v>334287.45161290321</v>
      </c>
      <c r="J27" s="40">
        <v>347547.3</v>
      </c>
      <c r="K27" s="40">
        <v>341803.19354838709</v>
      </c>
      <c r="L27" s="40">
        <v>323903.76666666666</v>
      </c>
      <c r="M27" s="40">
        <v>317067.80645161291</v>
      </c>
      <c r="N27" s="40">
        <v>317153.67397260276</v>
      </c>
    </row>
    <row r="28" spans="1:14" s="12" customFormat="1" ht="10.5" customHeight="1" outlineLevel="2">
      <c r="A28" s="14" t="s">
        <v>84</v>
      </c>
      <c r="B28" s="40">
        <v>316590.53870967741</v>
      </c>
      <c r="C28" s="40">
        <v>330891.19642857142</v>
      </c>
      <c r="D28" s="40">
        <v>331579.27741935482</v>
      </c>
      <c r="E28" s="40">
        <v>326819.93333333335</v>
      </c>
      <c r="F28" s="40">
        <v>317081.45161290327</v>
      </c>
      <c r="G28" s="40">
        <v>318535.83333333337</v>
      </c>
      <c r="H28" s="40">
        <v>345210.94516129035</v>
      </c>
      <c r="I28" s="40">
        <v>356060.39354838716</v>
      </c>
      <c r="J28" s="40">
        <v>369217.09333333338</v>
      </c>
      <c r="K28" s="40">
        <v>363358.85806451616</v>
      </c>
      <c r="L28" s="40">
        <v>344990.56000000006</v>
      </c>
      <c r="M28" s="40">
        <v>337258.45483870967</v>
      </c>
      <c r="N28" s="40">
        <v>338167.17619863013</v>
      </c>
    </row>
    <row r="29" spans="1:14" s="13" customFormat="1" ht="10.5" customHeight="1" outlineLevel="2">
      <c r="A29" s="11" t="s">
        <v>85</v>
      </c>
      <c r="B29" s="40">
        <v>45059.970967741938</v>
      </c>
      <c r="C29" s="40">
        <v>45676.682142857149</v>
      </c>
      <c r="D29" s="40">
        <v>46844.219354838722</v>
      </c>
      <c r="E29" s="40">
        <v>48418.926666666659</v>
      </c>
      <c r="F29" s="40">
        <v>47508.661290322583</v>
      </c>
      <c r="G29" s="40">
        <v>47446.276666666665</v>
      </c>
      <c r="H29" s="40">
        <v>47513.770967741941</v>
      </c>
      <c r="I29" s="40">
        <v>47890.948387096782</v>
      </c>
      <c r="J29" s="40">
        <v>48771.040000000008</v>
      </c>
      <c r="K29" s="40">
        <v>47943.4</v>
      </c>
      <c r="L29" s="40">
        <v>47873.773333333331</v>
      </c>
      <c r="M29" s="40">
        <v>47104.183870967739</v>
      </c>
      <c r="N29" s="40">
        <v>47342.650410958908</v>
      </c>
    </row>
    <row r="30" spans="1:14" s="13" customFormat="1" ht="10.5" customHeight="1" outlineLevel="2">
      <c r="A30" s="11" t="s">
        <v>86</v>
      </c>
      <c r="B30" s="40">
        <v>20200.774193548386</v>
      </c>
      <c r="C30" s="40">
        <v>21361.107142857141</v>
      </c>
      <c r="D30" s="40">
        <v>21556.258064516129</v>
      </c>
      <c r="E30" s="40">
        <v>21810.1</v>
      </c>
      <c r="F30" s="40">
        <v>21634.354838709678</v>
      </c>
      <c r="G30" s="40">
        <v>21615.933333333334</v>
      </c>
      <c r="H30" s="40">
        <v>22159.516129032258</v>
      </c>
      <c r="I30" s="40">
        <v>22279.709677419356</v>
      </c>
      <c r="J30" s="40">
        <v>22062.233333333334</v>
      </c>
      <c r="K30" s="40">
        <v>23174.677419354837</v>
      </c>
      <c r="L30" s="40">
        <v>22430.866666666665</v>
      </c>
      <c r="M30" s="40">
        <v>22606.677419354837</v>
      </c>
      <c r="N30" s="40">
        <v>21911.386301369865</v>
      </c>
    </row>
    <row r="31" spans="1:14" s="12" customFormat="1" ht="14" outlineLevel="1" thickBot="1">
      <c r="A31" s="27" t="s">
        <v>87</v>
      </c>
      <c r="B31" s="39">
        <v>381865.92903225805</v>
      </c>
      <c r="C31" s="39">
        <v>397938.66071428574</v>
      </c>
      <c r="D31" s="39">
        <v>399996.93870967743</v>
      </c>
      <c r="E31" s="39">
        <v>397066.18666666665</v>
      </c>
      <c r="F31" s="39">
        <v>386238.00645161298</v>
      </c>
      <c r="G31" s="39">
        <v>387610.43333333341</v>
      </c>
      <c r="H31" s="39">
        <v>414905.34838709678</v>
      </c>
      <c r="I31" s="39">
        <v>426246.64516129036</v>
      </c>
      <c r="J31" s="39">
        <v>440057.04000000004</v>
      </c>
      <c r="K31" s="39">
        <v>434497.10645161296</v>
      </c>
      <c r="L31" s="39">
        <v>415305.99000000005</v>
      </c>
      <c r="M31" s="39">
        <v>406986.07741935481</v>
      </c>
      <c r="N31" s="39">
        <v>407421.21291095892</v>
      </c>
    </row>
    <row r="32" spans="1:14" s="12" customFormat="1" ht="10.5" customHeight="1" outlineLevel="1" thickBot="1">
      <c r="A32" s="27" t="s">
        <v>88</v>
      </c>
      <c r="B32" s="39">
        <f t="shared" ref="B32:C32" si="1">SUM(B31,B24)</f>
        <v>741114.95806451607</v>
      </c>
      <c r="C32" s="39">
        <f t="shared" si="1"/>
        <v>774119.13571428577</v>
      </c>
      <c r="D32" s="39">
        <f>SUM(D31,D24)</f>
        <v>778452.0032258064</v>
      </c>
      <c r="E32" s="39">
        <f>SUM(E31,E24)</f>
        <v>761492.73</v>
      </c>
      <c r="F32" s="39">
        <f t="shared" ref="F32:M32" si="2">SUM(F31,F24)</f>
        <v>730917.43225806463</v>
      </c>
      <c r="G32" s="39">
        <f t="shared" si="2"/>
        <v>745263.28333333344</v>
      </c>
      <c r="H32" s="39">
        <f t="shared" si="2"/>
        <v>782786.35161290318</v>
      </c>
      <c r="I32" s="39">
        <f t="shared" si="2"/>
        <v>787009.85161290329</v>
      </c>
      <c r="J32" s="39">
        <f t="shared" si="2"/>
        <v>787282.26</v>
      </c>
      <c r="K32" s="39">
        <f t="shared" si="2"/>
        <v>786148.13870967738</v>
      </c>
      <c r="L32" s="39">
        <f t="shared" si="2"/>
        <v>815434.02666666685</v>
      </c>
      <c r="M32" s="39">
        <f t="shared" si="2"/>
        <v>782751.40322580631</v>
      </c>
      <c r="N32" s="39">
        <v>772610.38979109586</v>
      </c>
    </row>
    <row r="33" spans="1:14" ht="11" outlineLevel="1">
      <c r="A33" s="8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</row>
    <row r="34" spans="1:14" ht="11" outlineLevel="1">
      <c r="A34" s="8"/>
      <c r="B34" s="36"/>
      <c r="C34" s="36"/>
      <c r="D34" s="36"/>
      <c r="E34" s="36"/>
      <c r="F34" s="36"/>
      <c r="G34" s="36"/>
      <c r="H34" s="35"/>
      <c r="I34" s="36"/>
      <c r="J34" s="36"/>
      <c r="K34" s="36"/>
      <c r="L34" s="36"/>
      <c r="M34" s="36"/>
      <c r="N34" s="22"/>
    </row>
    <row r="35" spans="1:14" ht="11" outlineLevel="1">
      <c r="A35" s="8"/>
      <c r="B35" s="36"/>
      <c r="C35" s="36"/>
      <c r="D35" s="36"/>
      <c r="E35" s="1"/>
      <c r="F35" s="36"/>
      <c r="G35" s="36"/>
      <c r="H35" s="35" t="s">
        <v>89</v>
      </c>
      <c r="I35" s="1"/>
      <c r="J35" s="36"/>
      <c r="K35" s="36"/>
      <c r="L35" s="36"/>
      <c r="M35" s="36"/>
      <c r="N35" s="22"/>
    </row>
    <row r="36" spans="1:14" ht="36" outlineLevel="1">
      <c r="A36" s="18" t="s">
        <v>90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20"/>
    </row>
    <row r="37" spans="1:14" s="7" customFormat="1" ht="11">
      <c r="A37" s="19" t="s">
        <v>91</v>
      </c>
      <c r="B37" s="40">
        <v>85206.129032258075</v>
      </c>
      <c r="C37" s="40">
        <v>87799.796428571412</v>
      </c>
      <c r="D37" s="40">
        <v>92138.987096774174</v>
      </c>
      <c r="E37" s="40">
        <v>92579.039999999979</v>
      </c>
      <c r="F37" s="40">
        <v>90187.280645161285</v>
      </c>
      <c r="G37" s="40">
        <v>88990.373333333337</v>
      </c>
      <c r="H37" s="40">
        <v>89121.370967741939</v>
      </c>
      <c r="I37" s="40">
        <v>91176.222580645161</v>
      </c>
      <c r="J37" s="40">
        <v>90777.573333333348</v>
      </c>
      <c r="K37" s="40">
        <v>93427.358064516113</v>
      </c>
      <c r="L37" s="40">
        <v>93447.340000000026</v>
      </c>
      <c r="M37" s="40">
        <v>92061.570967741922</v>
      </c>
      <c r="N37" s="40">
        <v>90583.457928082178</v>
      </c>
    </row>
    <row r="38" spans="1:14" s="20" customFormat="1" ht="19.5" customHeight="1">
      <c r="A38" s="17" t="s">
        <v>92</v>
      </c>
      <c r="B38" s="40">
        <v>185818.99032258065</v>
      </c>
      <c r="C38" s="40">
        <v>198050.25714285715</v>
      </c>
      <c r="D38" s="40">
        <v>193673.77096774193</v>
      </c>
      <c r="E38" s="40">
        <v>179810.23666666666</v>
      </c>
      <c r="F38" s="40">
        <v>164852.43548387097</v>
      </c>
      <c r="G38" s="40">
        <v>181016.50333333333</v>
      </c>
      <c r="H38" s="40">
        <v>186643.07096774195</v>
      </c>
      <c r="I38" s="40">
        <v>180326.41612903227</v>
      </c>
      <c r="J38" s="40">
        <v>176711.15333333332</v>
      </c>
      <c r="K38" s="40">
        <v>174477.8</v>
      </c>
      <c r="L38" s="40">
        <v>211285.84666666668</v>
      </c>
      <c r="M38" s="40">
        <v>195988.03548387095</v>
      </c>
      <c r="N38" s="40">
        <v>185565.83835616437</v>
      </c>
    </row>
    <row r="39" spans="1:14" s="12" customFormat="1" ht="11" outlineLevel="1">
      <c r="A39" s="14" t="s">
        <v>93</v>
      </c>
      <c r="B39" s="40">
        <v>70873.074193548397</v>
      </c>
      <c r="C39" s="40">
        <v>72876.421428571426</v>
      </c>
      <c r="D39" s="40">
        <v>74225.706451612903</v>
      </c>
      <c r="E39" s="40">
        <v>74703.66</v>
      </c>
      <c r="F39" s="40">
        <v>72300.709677419349</v>
      </c>
      <c r="G39" s="40">
        <v>70355.106666666674</v>
      </c>
      <c r="H39" s="40">
        <v>76099.141935483873</v>
      </c>
      <c r="I39" s="40">
        <v>74909.858064516142</v>
      </c>
      <c r="J39" s="40">
        <v>73982.960000000021</v>
      </c>
      <c r="K39" s="40">
        <v>77840.616129032263</v>
      </c>
      <c r="L39" s="40">
        <v>79174.850000000006</v>
      </c>
      <c r="M39" s="40">
        <v>72491.977419354836</v>
      </c>
      <c r="N39" s="40">
        <v>74162.456212328776</v>
      </c>
    </row>
    <row r="40" spans="1:14" s="12" customFormat="1" ht="11" outlineLevel="1">
      <c r="A40" s="28" t="s">
        <v>80</v>
      </c>
      <c r="B40" s="41">
        <v>341898.19354838715</v>
      </c>
      <c r="C40" s="41">
        <v>358726.47499999998</v>
      </c>
      <c r="D40" s="41">
        <v>360038.464516129</v>
      </c>
      <c r="E40" s="41">
        <v>347092.93666666665</v>
      </c>
      <c r="F40" s="41">
        <v>327340.42580645159</v>
      </c>
      <c r="G40" s="41">
        <v>340361.98333333334</v>
      </c>
      <c r="H40" s="41">
        <v>351863.58387096773</v>
      </c>
      <c r="I40" s="41">
        <v>346412.4967741936</v>
      </c>
      <c r="J40" s="41">
        <v>341471.6866666667</v>
      </c>
      <c r="K40" s="41">
        <v>345745.77419354836</v>
      </c>
      <c r="L40" s="41">
        <v>383908.03666666674</v>
      </c>
      <c r="M40" s="41">
        <v>360541.58387096773</v>
      </c>
      <c r="N40" s="41">
        <v>350311.75249657535</v>
      </c>
    </row>
    <row r="41" spans="1:14" s="12" customFormat="1" ht="10.5" customHeight="1" outlineLevel="1">
      <c r="A41" s="19" t="s">
        <v>94</v>
      </c>
      <c r="B41" s="40">
        <v>64200.309677419362</v>
      </c>
      <c r="C41" s="40">
        <v>65762.607142857145</v>
      </c>
      <c r="D41" s="40">
        <v>67568.809677419355</v>
      </c>
      <c r="E41" s="40">
        <v>69711.843333333338</v>
      </c>
      <c r="F41" s="40">
        <v>69126.56451612903</v>
      </c>
      <c r="G41" s="40">
        <v>69006.293333333335</v>
      </c>
      <c r="H41" s="40">
        <v>68992.600000000006</v>
      </c>
      <c r="I41" s="40">
        <v>69662.590322580654</v>
      </c>
      <c r="J41" s="40">
        <v>70454.98000000001</v>
      </c>
      <c r="K41" s="40">
        <v>69578.880645161305</v>
      </c>
      <c r="L41" s="40">
        <v>68971.350000000006</v>
      </c>
      <c r="M41" s="40">
        <v>67311.577419354828</v>
      </c>
      <c r="N41" s="40">
        <v>68356.152636986299</v>
      </c>
    </row>
    <row r="42" spans="1:14" s="12" customFormat="1" ht="24" outlineLevel="1">
      <c r="A42" s="17" t="s">
        <v>83</v>
      </c>
      <c r="B42" s="40">
        <v>297464.84516129032</v>
      </c>
      <c r="C42" s="40">
        <v>310814.94642857142</v>
      </c>
      <c r="D42" s="40">
        <v>310871.87096774194</v>
      </c>
      <c r="E42" s="40">
        <v>305544.24333333335</v>
      </c>
      <c r="F42" s="40">
        <v>295477.08709677425</v>
      </c>
      <c r="G42" s="40">
        <v>296988.20666666672</v>
      </c>
      <c r="H42" s="40">
        <v>323753.23225806456</v>
      </c>
      <c r="I42" s="40">
        <v>334304.34516129037</v>
      </c>
      <c r="J42" s="40">
        <v>347539.82666666672</v>
      </c>
      <c r="K42" s="40">
        <v>341743.54838709679</v>
      </c>
      <c r="L42" s="40">
        <v>323903.77333333337</v>
      </c>
      <c r="M42" s="40">
        <v>317067.82258064515</v>
      </c>
      <c r="N42" s="40">
        <v>317153.67397260276</v>
      </c>
    </row>
    <row r="43" spans="1:14" s="12" customFormat="1" ht="11" outlineLevel="1">
      <c r="A43" s="28" t="s">
        <v>95</v>
      </c>
      <c r="B43" s="41">
        <v>361665.15483870968</v>
      </c>
      <c r="C43" s="41">
        <v>376577.55357142858</v>
      </c>
      <c r="D43" s="41">
        <v>378440.68064516131</v>
      </c>
      <c r="E43" s="41">
        <v>375256.08666666667</v>
      </c>
      <c r="F43" s="41">
        <v>364603.65161290328</v>
      </c>
      <c r="G43" s="41">
        <v>365994.50000000006</v>
      </c>
      <c r="H43" s="41">
        <v>392745.83225806453</v>
      </c>
      <c r="I43" s="41">
        <v>403966.93548387103</v>
      </c>
      <c r="J43" s="41">
        <v>417994.80666666676</v>
      </c>
      <c r="K43" s="41">
        <v>411322.42903225811</v>
      </c>
      <c r="L43" s="41">
        <v>392875.12333333341</v>
      </c>
      <c r="M43" s="41">
        <v>384379.39999999997</v>
      </c>
      <c r="N43" s="41">
        <v>385509.82660958904</v>
      </c>
    </row>
    <row r="44" spans="1:14" s="12" customFormat="1" ht="21" customHeight="1" outlineLevel="1">
      <c r="A44" s="16" t="s">
        <v>96</v>
      </c>
      <c r="B44" s="38">
        <v>703563.34838709678</v>
      </c>
      <c r="C44" s="38">
        <v>735304.0285714285</v>
      </c>
      <c r="D44" s="38">
        <v>738479.1451612903</v>
      </c>
      <c r="E44" s="38">
        <v>722349.02333333332</v>
      </c>
      <c r="F44" s="38">
        <v>691944.07741935481</v>
      </c>
      <c r="G44" s="38">
        <v>706356.4833333334</v>
      </c>
      <c r="H44" s="38">
        <v>744609.41612903227</v>
      </c>
      <c r="I44" s="38">
        <v>750379.43225806463</v>
      </c>
      <c r="J44" s="38">
        <v>759466.4933333334</v>
      </c>
      <c r="K44" s="38">
        <v>757068.20322580647</v>
      </c>
      <c r="L44" s="38">
        <v>776783.16000000015</v>
      </c>
      <c r="M44" s="38">
        <v>744920.98387096776</v>
      </c>
      <c r="N44" s="38">
        <v>735821.57910616428</v>
      </c>
    </row>
    <row r="45" spans="1:14" s="12" customFormat="1" ht="25" outlineLevel="1" thickBot="1">
      <c r="A45" s="26" t="s">
        <v>97</v>
      </c>
      <c r="B45" s="39">
        <v>37551.609677419357</v>
      </c>
      <c r="C45" s="39">
        <v>38815.107142857145</v>
      </c>
      <c r="D45" s="39">
        <v>39972.858064516127</v>
      </c>
      <c r="E45" s="39">
        <v>39143.706666666665</v>
      </c>
      <c r="F45" s="39">
        <v>38973.354838709682</v>
      </c>
      <c r="G45" s="39">
        <v>38906.800000000003</v>
      </c>
      <c r="H45" s="39">
        <v>38176.93548387097</v>
      </c>
      <c r="I45" s="39">
        <v>36630.419354838712</v>
      </c>
      <c r="J45" s="39">
        <v>27815.766666666666</v>
      </c>
      <c r="K45" s="39">
        <v>29079.935483870966</v>
      </c>
      <c r="L45" s="39">
        <v>38650.866666666669</v>
      </c>
      <c r="M45" s="39">
        <v>37830.419354838712</v>
      </c>
      <c r="N45" s="39">
        <v>36788.810684931501</v>
      </c>
    </row>
    <row r="46" spans="1:14" s="12" customFormat="1" ht="12" outlineLevel="1" thickBot="1">
      <c r="A46" s="25" t="s">
        <v>98</v>
      </c>
      <c r="B46" s="48">
        <v>741114.95806451607</v>
      </c>
      <c r="C46" s="48">
        <v>774119.13571428566</v>
      </c>
      <c r="D46" s="48">
        <v>778452.0032258064</v>
      </c>
      <c r="E46" s="48">
        <v>761492.73</v>
      </c>
      <c r="F46" s="48">
        <v>730917.43225806451</v>
      </c>
      <c r="G46" s="48">
        <v>745263.28333333344</v>
      </c>
      <c r="H46" s="48">
        <v>782786.35161290318</v>
      </c>
      <c r="I46" s="48">
        <v>787009.85161290329</v>
      </c>
      <c r="J46" s="48">
        <v>787282.26000000013</v>
      </c>
      <c r="K46" s="48">
        <v>786148.13870967738</v>
      </c>
      <c r="L46" s="48">
        <v>815434.02666666685</v>
      </c>
      <c r="M46" s="48">
        <v>782751.40322580643</v>
      </c>
      <c r="N46" s="48">
        <v>772610.38979109586</v>
      </c>
    </row>
    <row r="47" spans="1:14" s="12" customFormat="1" ht="11" outlineLevel="1">
      <c r="A47" s="3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</row>
    <row r="48" spans="1:14" s="12" customFormat="1" ht="11" outlineLevel="1">
      <c r="A48" s="3" t="s">
        <v>99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s="12" customFormat="1" ht="10.5" customHeight="1" outlineLevel="1">
      <c r="A49" s="3" t="s">
        <v>100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s="13" customFormat="1" ht="11" outlineLevel="1">
      <c r="A50" s="3" t="s">
        <v>101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s="13" customFormat="1" ht="13" outlineLevel="1">
      <c r="A51" s="21" t="s">
        <v>102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s="12" customFormat="1" ht="13">
      <c r="A52" s="22" t="s">
        <v>103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1:14" s="12" customFormat="1" ht="11">
      <c r="A53" s="3"/>
      <c r="B53" s="2"/>
      <c r="C53" s="2"/>
      <c r="D53" s="2"/>
      <c r="E53" s="2"/>
      <c r="F53" s="2"/>
      <c r="G53" s="7"/>
      <c r="H53" s="2"/>
      <c r="I53" s="2"/>
      <c r="J53" s="2"/>
      <c r="K53" s="2"/>
      <c r="L53" s="2"/>
      <c r="M53" s="2"/>
      <c r="N53" s="2"/>
    </row>
    <row r="54" spans="1:14" s="12" customFormat="1" ht="11">
      <c r="A54" s="22" t="s">
        <v>104</v>
      </c>
      <c r="B54" s="2"/>
      <c r="C54" s="2"/>
      <c r="D54" s="2"/>
      <c r="E54" s="2"/>
      <c r="F54" s="2"/>
      <c r="G54" s="7"/>
      <c r="H54" s="2"/>
      <c r="I54" s="2"/>
      <c r="J54" s="2"/>
      <c r="K54" s="2"/>
      <c r="L54" s="2"/>
      <c r="M54" s="2"/>
      <c r="N54" s="2"/>
    </row>
    <row r="55" spans="1:14" s="12" customFormat="1" ht="11">
      <c r="A55" s="23" t="s">
        <v>105</v>
      </c>
      <c r="B55" s="2"/>
      <c r="C55" s="2"/>
      <c r="D55" s="2"/>
      <c r="E55" s="2"/>
      <c r="F55" s="2"/>
      <c r="G55" s="7"/>
      <c r="H55" s="2"/>
      <c r="I55" s="2"/>
      <c r="J55" s="2"/>
      <c r="K55" s="2"/>
      <c r="L55" s="2"/>
      <c r="M55" s="2"/>
      <c r="N55" s="2"/>
    </row>
    <row r="56" spans="1:14" ht="13">
      <c r="A56" s="24" t="s">
        <v>106</v>
      </c>
    </row>
    <row r="57" spans="1:14" s="13" customFormat="1" ht="11.25" customHeight="1">
      <c r="A57" s="21" t="s">
        <v>107</v>
      </c>
      <c r="B57" s="2"/>
      <c r="C57" s="2"/>
      <c r="D57" s="2"/>
      <c r="E57" s="2"/>
      <c r="F57" s="2"/>
      <c r="G57" s="7"/>
      <c r="H57" s="2"/>
      <c r="I57" s="2"/>
      <c r="J57" s="2"/>
      <c r="K57" s="2"/>
      <c r="L57" s="2"/>
      <c r="M57" s="2"/>
      <c r="N57" s="2"/>
    </row>
    <row r="58" spans="1:14" ht="10" customHeight="1">
      <c r="A58" s="3"/>
    </row>
    <row r="1087" ht="10.5" customHeight="1"/>
  </sheetData>
  <sheetProtection password="F6C6"/>
  <printOptions horizontalCentered="1" verticalCentered="1"/>
  <pageMargins left="0.24" right="0.22" top="0.37" bottom="0.42" header="0.25" footer="0.17"/>
  <pageSetup scale="95" fitToHeight="2" orientation="landscape" r:id="rId1"/>
  <headerFooter alignWithMargins="0">
    <oddFooter>&amp;RNEB/ RP:  &amp;D</oddFooter>
  </headerFooter>
  <rowBreaks count="1" manualBreakCount="1">
    <brk id="34" max="45" man="1"/>
  </rowBreaks>
  <colBreaks count="1" manualBreakCount="1">
    <brk id="15" max="59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4C0C6-9223-4272-97F0-30395487C2AB}">
  <sheetPr>
    <pageSetUpPr fitToPage="1"/>
  </sheetPr>
  <dimension ref="A1:U57"/>
  <sheetViews>
    <sheetView zoomScale="112" zoomScaleNormal="112" workbookViewId="0">
      <selection activeCell="N18" sqref="N18:N32"/>
    </sheetView>
  </sheetViews>
  <sheetFormatPr baseColWidth="10" defaultColWidth="8.75" defaultRowHeight="11"/>
  <cols>
    <col min="1" max="1" width="33.5" customWidth="1"/>
    <col min="2" max="13" width="9.75" bestFit="1" customWidth="1"/>
    <col min="14" max="14" width="14" bestFit="1" customWidth="1"/>
    <col min="16" max="16" width="10.25" bestFit="1" customWidth="1"/>
    <col min="19" max="19" width="10.25" bestFit="1" customWidth="1"/>
  </cols>
  <sheetData>
    <row r="1" spans="1:14" ht="30" customHeight="1"/>
    <row r="2" spans="1:14">
      <c r="A2" s="5">
        <v>45033</v>
      </c>
      <c r="H2" s="4" t="s">
        <v>113</v>
      </c>
    </row>
    <row r="3" spans="1:14">
      <c r="H3" s="4" t="s">
        <v>114</v>
      </c>
    </row>
    <row r="4" spans="1:14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>
        <f>'22TABLE - cubic meters per day'!N4</f>
        <v>2022</v>
      </c>
    </row>
    <row r="5" spans="1:14">
      <c r="A5" s="9"/>
      <c r="B5" s="7" t="s">
        <v>59</v>
      </c>
      <c r="C5" s="7" t="s">
        <v>60</v>
      </c>
      <c r="D5" s="7" t="s">
        <v>61</v>
      </c>
      <c r="E5" s="7" t="s">
        <v>62</v>
      </c>
      <c r="F5" s="7" t="s">
        <v>63</v>
      </c>
      <c r="G5" s="7" t="s">
        <v>64</v>
      </c>
      <c r="H5" s="7" t="s">
        <v>65</v>
      </c>
      <c r="I5" s="7" t="s">
        <v>66</v>
      </c>
      <c r="J5" s="7" t="s">
        <v>67</v>
      </c>
      <c r="K5" s="7" t="s">
        <v>68</v>
      </c>
      <c r="L5" s="7" t="s">
        <v>69</v>
      </c>
      <c r="M5" s="7" t="s">
        <v>70</v>
      </c>
      <c r="N5" s="7" t="s">
        <v>71</v>
      </c>
    </row>
    <row r="6" spans="1:14" ht="12">
      <c r="A6" s="9" t="s">
        <v>72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33"/>
    </row>
    <row r="7" spans="1:14">
      <c r="A7" s="10" t="s">
        <v>74</v>
      </c>
      <c r="B7" s="32"/>
      <c r="C7" s="32"/>
      <c r="D7" s="34"/>
      <c r="E7" s="34"/>
      <c r="F7" s="29"/>
      <c r="G7" s="29"/>
      <c r="H7" s="29"/>
      <c r="I7" s="29"/>
      <c r="J7" s="29"/>
      <c r="K7" s="29"/>
      <c r="L7" s="29"/>
      <c r="M7" s="29"/>
      <c r="N7" s="29"/>
    </row>
    <row r="8" spans="1:14">
      <c r="A8" s="11" t="s">
        <v>5</v>
      </c>
      <c r="B8" s="40">
        <f>'22TABLE - cubic meters per day'!B8*6.2898</f>
        <v>330081.91963911289</v>
      </c>
      <c r="C8" s="40">
        <f>'22TABLE - cubic meters per day'!C8*6.2898</f>
        <v>341862.08642142854</v>
      </c>
      <c r="D8" s="40">
        <f>'22TABLE - cubic meters per day'!D8*6.2898</f>
        <v>358161.53338004032</v>
      </c>
      <c r="E8" s="40">
        <f>'22TABLE - cubic meters per day'!E8*6.2898</f>
        <v>371318.61817874998</v>
      </c>
      <c r="F8" s="40">
        <f>'22TABLE - cubic meters per day'!F8*6.2898</f>
        <v>358724.59094999998</v>
      </c>
      <c r="G8" s="40">
        <f>'22TABLE - cubic meters per day'!G8*6.2898</f>
        <v>355086.098895</v>
      </c>
      <c r="H8" s="40">
        <f>'22TABLE - cubic meters per day'!H8*6.2898</f>
        <v>357647.35491108871</v>
      </c>
      <c r="I8" s="40">
        <f>'22TABLE - cubic meters per day'!I8*6.2898</f>
        <v>364349.28264314512</v>
      </c>
      <c r="J8" s="40">
        <f>'22TABLE - cubic meters per day'!J8*6.2898</f>
        <v>358585.51429937501</v>
      </c>
      <c r="K8" s="40">
        <f>'22TABLE - cubic meters per day'!K8*6.2898</f>
        <v>372309.10062943544</v>
      </c>
      <c r="L8" s="40">
        <f>'22TABLE - cubic meters per day'!L8*6.2898</f>
        <v>371280.76144500001</v>
      </c>
      <c r="M8" s="40">
        <f>'22TABLE - cubic meters per day'!M8*6.2898</f>
        <v>369459.54224637098</v>
      </c>
      <c r="N8" s="40">
        <f>'22TABLE - cubic meters per day'!N8*6.2898</f>
        <v>359158.90756361297</v>
      </c>
    </row>
    <row r="9" spans="1:14">
      <c r="A9" s="11" t="s">
        <v>3</v>
      </c>
      <c r="B9" s="40">
        <f>'22TABLE - cubic meters per day'!B9*6.2898</f>
        <v>10809.995204516128</v>
      </c>
      <c r="C9" s="40">
        <f>'22TABLE - cubic meters per day'!C9*6.2898</f>
        <v>12309.026282142857</v>
      </c>
      <c r="D9" s="40">
        <f>'22TABLE - cubic meters per day'!D9*6.2898</f>
        <v>11429.053552258065</v>
      </c>
      <c r="E9" s="40">
        <f>'22TABLE - cubic meters per day'!E9*6.2898</f>
        <v>12135.057901999999</v>
      </c>
      <c r="F9" s="40">
        <f>'22TABLE - cubic meters per day'!F9*6.2898</f>
        <v>11810.296590967742</v>
      </c>
      <c r="G9" s="40">
        <f>'22TABLE - cubic meters per day'!G9*6.2898</f>
        <v>11866.944694</v>
      </c>
      <c r="H9" s="40">
        <f>'22TABLE - cubic meters per day'!H9*6.2898</f>
        <v>11483.977709032257</v>
      </c>
      <c r="I9" s="40">
        <f>'22TABLE - cubic meters per day'!I9*6.2898</f>
        <v>10954.599735483871</v>
      </c>
      <c r="J9" s="40">
        <f>'22TABLE - cubic meters per day'!J9*6.2898</f>
        <v>10608.376679999999</v>
      </c>
      <c r="K9" s="40">
        <f>'22TABLE - cubic meters per day'!K9*6.2898</f>
        <v>11158.308096774193</v>
      </c>
      <c r="L9" s="40">
        <f>'22TABLE - cubic meters per day'!L9*6.2898</f>
        <v>11263.564179999999</v>
      </c>
      <c r="M9" s="40">
        <f>'22TABLE - cubic meters per day'!M9*6.2898</f>
        <v>10844.020993548385</v>
      </c>
      <c r="N9" s="40">
        <f>'22TABLE - cubic meters per day'!N9*6.2898</f>
        <v>11381.01054230137</v>
      </c>
    </row>
    <row r="10" spans="1:14">
      <c r="A10" s="11" t="s">
        <v>7</v>
      </c>
      <c r="B10" s="40">
        <f>'22TABLE - cubic meters per day'!B10*6.2898</f>
        <v>150782.2507896774</v>
      </c>
      <c r="C10" s="40">
        <f>'22TABLE - cubic meters per day'!C10*6.2898</f>
        <v>155020.67962071428</v>
      </c>
      <c r="D10" s="40">
        <f>'22TABLE - cubic meters per day'!D10*6.2898</f>
        <v>164093.09076387095</v>
      </c>
      <c r="E10" s="40">
        <f>'22TABLE - cubic meters per day'!E10*6.2898</f>
        <v>154448.97423999998</v>
      </c>
      <c r="F10" s="40">
        <f>'22TABLE - cubic meters per day'!F10*6.2898</f>
        <v>153309.97938193547</v>
      </c>
      <c r="G10" s="40">
        <f>'22TABLE - cubic meters per day'!G10*6.2898</f>
        <v>150192.91817200001</v>
      </c>
      <c r="H10" s="40">
        <f>'22TABLE - cubic meters per day'!H10*6.2898</f>
        <v>149900.62372645157</v>
      </c>
      <c r="I10" s="40">
        <f>'22TABLE - cubic meters per day'!I10*6.2898</f>
        <v>155348.36153419354</v>
      </c>
      <c r="J10" s="40">
        <f>'22TABLE - cubic meters per day'!J10*6.2898</f>
        <v>158893.55657999997</v>
      </c>
      <c r="K10" s="40">
        <f>'22TABLE - cubic meters per day'!K10*6.2898</f>
        <v>159986.13541935483</v>
      </c>
      <c r="L10" s="40">
        <f>'22TABLE - cubic meters per day'!L10*6.2898</f>
        <v>161486.27503799999</v>
      </c>
      <c r="M10" s="40">
        <f>'22TABLE - cubic meters per day'!M10*6.2898</f>
        <v>154428.30582193547</v>
      </c>
      <c r="N10" s="40">
        <f>'22TABLE - cubic meters per day'!N10*6.2898</f>
        <v>155656.27923517805</v>
      </c>
    </row>
    <row r="11" spans="1:14">
      <c r="A11" s="11" t="s">
        <v>9</v>
      </c>
      <c r="B11" s="40">
        <f>'22TABLE - cubic meters per day'!B11*6.2898</f>
        <v>37159.773185806451</v>
      </c>
      <c r="C11" s="40">
        <f>'22TABLE - cubic meters per day'!C11*6.2898</f>
        <v>36798.09301928569</v>
      </c>
      <c r="D11" s="40">
        <f>'22TABLE - cubic meters per day'!D11*6.2898</f>
        <v>39568.279633548394</v>
      </c>
      <c r="E11" s="40">
        <f>'22TABLE - cubic meters per day'!E11*6.2898</f>
        <v>37962.653981999996</v>
      </c>
      <c r="F11" s="40">
        <f>'22TABLE - cubic meters per day'!F11*6.2898</f>
        <v>37192.256959354832</v>
      </c>
      <c r="G11" s="40">
        <f>'22TABLE - cubic meters per day'!G11*6.2898</f>
        <v>36489.834413999975</v>
      </c>
      <c r="H11" s="40">
        <f>'22TABLE - cubic meters per day'!H11*6.2898</f>
        <v>36038.261266451598</v>
      </c>
      <c r="I11" s="40">
        <f>'22TABLE - cubic meters per day'!I11*6.2898</f>
        <v>37599.917158064512</v>
      </c>
      <c r="J11" s="40">
        <f>'22TABLE - cubic meters per day'!J11*6.2898</f>
        <v>38313.142604000008</v>
      </c>
      <c r="K11" s="40">
        <f>'22TABLE - cubic meters per day'!K11*6.2898</f>
        <v>39636.838453548364</v>
      </c>
      <c r="L11" s="40">
        <f>'22TABLE - cubic meters per day'!L11*6.2898</f>
        <v>39382.765026000001</v>
      </c>
      <c r="M11" s="40">
        <f>'22TABLE - cubic meters per day'!M11*6.2898</f>
        <v>39990.365792903249</v>
      </c>
      <c r="N11" s="40">
        <f>'22TABLE - cubic meters per day'!N11*6.2898</f>
        <v>38020.69849660273</v>
      </c>
    </row>
    <row r="12" spans="1:14">
      <c r="A12" s="11" t="s">
        <v>75</v>
      </c>
      <c r="B12" s="40">
        <f>'22TABLE - cubic meters per day'!B12*6.2898</f>
        <v>6370.715233548387</v>
      </c>
      <c r="C12" s="40">
        <f>'22TABLE - cubic meters per day'!C12*6.2898</f>
        <v>6304.1092949999993</v>
      </c>
      <c r="D12" s="40">
        <f>'22TABLE - cubic meters per day'!D12*6.2898</f>
        <v>6318.1446793548384</v>
      </c>
      <c r="E12" s="40">
        <f>'22TABLE - cubic meters per day'!E12*6.2898</f>
        <v>6467.6755439999997</v>
      </c>
      <c r="F12" s="40">
        <f>'22TABLE - cubic meters per day'!F12*6.2898</f>
        <v>6264.7625380645159</v>
      </c>
      <c r="G12" s="40">
        <f>'22TABLE - cubic meters per day'!G12*6.2898</f>
        <v>6130.7938559999993</v>
      </c>
      <c r="H12" s="40">
        <f>'22TABLE - cubic meters per day'!H12*6.2898</f>
        <v>5502.661964516129</v>
      </c>
      <c r="I12" s="40">
        <f>'22TABLE - cubic meters per day'!I12*6.2898</f>
        <v>5277.2436483870961</v>
      </c>
      <c r="J12" s="40">
        <f>'22TABLE - cubic meters per day'!J12*6.2898</f>
        <v>4577.234222</v>
      </c>
      <c r="K12" s="40">
        <f>'22TABLE - cubic meters per day'!K12*6.2898</f>
        <v>4549.8992922580646</v>
      </c>
      <c r="L12" s="40">
        <f>'22TABLE - cubic meters per day'!L12*6.2898</f>
        <v>4368.6434879999997</v>
      </c>
      <c r="M12" s="40">
        <f>'22TABLE - cubic meters per day'!M12*6.2898</f>
        <v>4342.599658064516</v>
      </c>
      <c r="N12" s="40">
        <f>'22TABLE - cubic meters per day'!N12*6.2898</f>
        <v>5534.9378383561643</v>
      </c>
    </row>
    <row r="13" spans="1:14">
      <c r="A13" s="11" t="s">
        <v>76</v>
      </c>
      <c r="B13" s="40">
        <f>'22TABLE - cubic meters per day'!B13*6.2898</f>
        <v>108573.91890967741</v>
      </c>
      <c r="C13" s="40">
        <f>'22TABLE - cubic meters per day'!C13*6.2898</f>
        <v>109224.84799285715</v>
      </c>
      <c r="D13" s="40">
        <f>'22TABLE - cubic meters per day'!D13*6.2898</f>
        <v>115273.77329032258</v>
      </c>
      <c r="E13" s="40">
        <f>'22TABLE - cubic meters per day'!E13*6.2898</f>
        <v>108466.55269999999</v>
      </c>
      <c r="F13" s="40">
        <f>'22TABLE - cubic meters per day'!F13*6.2898</f>
        <v>108527.2526516129</v>
      </c>
      <c r="G13" s="40">
        <f>'22TABLE - cubic meters per day'!G13*6.2898</f>
        <v>108241.1682</v>
      </c>
      <c r="H13" s="40">
        <f>'22TABLE - cubic meters per day'!H13*6.2898</f>
        <v>100221.8760967742</v>
      </c>
      <c r="I13" s="40">
        <f>'22TABLE - cubic meters per day'!I13*6.2898</f>
        <v>89760.31552258064</v>
      </c>
      <c r="J13" s="40">
        <f>'22TABLE - cubic meters per day'!J13*6.2898</f>
        <v>35676.374580000003</v>
      </c>
      <c r="K13" s="40">
        <f>'22TABLE - cubic meters per day'!K13*6.2898</f>
        <v>36618.606909677415</v>
      </c>
      <c r="L13" s="40">
        <f>'22TABLE - cubic meters per day'!L13*6.2898</f>
        <v>101499.34123999999</v>
      </c>
      <c r="M13" s="40">
        <f>'22TABLE - cubic meters per day'!M13*6.2898</f>
        <v>95262.470245161283</v>
      </c>
      <c r="N13" s="40">
        <f>'22TABLE - cubic meters per day'!N13*6.2898</f>
        <v>93030.639637808214</v>
      </c>
    </row>
    <row r="14" spans="1:14">
      <c r="A14" s="11" t="s">
        <v>17</v>
      </c>
      <c r="B14" s="40">
        <f>'22TABLE - cubic meters per day'!B14*6.2898</f>
        <v>37.921407096774189</v>
      </c>
      <c r="C14" s="40">
        <f>'22TABLE - cubic meters per day'!C14*6.2898</f>
        <v>31.448999999999998</v>
      </c>
      <c r="D14" s="40">
        <f>'22TABLE - cubic meters per day'!D14*6.2898</f>
        <v>29.74466709677419</v>
      </c>
      <c r="E14" s="40">
        <f>'22TABLE - cubic meters per day'!E14*6.2898</f>
        <v>20.798271999999997</v>
      </c>
      <c r="F14" s="40">
        <f>'22TABLE - cubic meters per day'!F14*6.2898</f>
        <v>24.733116774193547</v>
      </c>
      <c r="G14" s="40">
        <f>'22TABLE - cubic meters per day'!G14*6.2898</f>
        <v>22.831974000000002</v>
      </c>
      <c r="H14" s="40">
        <f>'22TABLE - cubic meters per day'!H14*6.2898</f>
        <v>19.88388387096774</v>
      </c>
      <c r="I14" s="40">
        <f>'22TABLE - cubic meters per day'!I14*6.2898</f>
        <v>23.272259999999999</v>
      </c>
      <c r="J14" s="40">
        <f>'22TABLE - cubic meters per day'!J14*6.2898</f>
        <v>21.909469999999999</v>
      </c>
      <c r="K14" s="40">
        <f>'22TABLE - cubic meters per day'!K14*6.2898</f>
        <v>21.040395483870967</v>
      </c>
      <c r="L14" s="40">
        <f>'22TABLE - cubic meters per day'!L14*6.2898</f>
        <v>25.746248000000001</v>
      </c>
      <c r="M14" s="40">
        <f>'22TABLE - cubic meters per day'!M14*6.2898</f>
        <v>24.895434193548386</v>
      </c>
      <c r="N14" s="40">
        <f>'22TABLE - cubic meters per day'!N14*6.2898</f>
        <v>25.329800054794521</v>
      </c>
    </row>
    <row r="15" spans="1:14">
      <c r="A15" s="11" t="s">
        <v>13</v>
      </c>
      <c r="B15" s="40">
        <f>'22TABLE - cubic meters per day'!B15*6.2898</f>
        <v>521.44470967741938</v>
      </c>
      <c r="C15" s="40">
        <f>'22TABLE - cubic meters per day'!C15*6.2898</f>
        <v>526.09684285714275</v>
      </c>
      <c r="D15" s="40">
        <f>'22TABLE - cubic meters per day'!D15*6.2898</f>
        <v>533.21272258064516</v>
      </c>
      <c r="E15" s="40">
        <f>'22TABLE - cubic meters per day'!E15*6.2898</f>
        <v>537.77789999999993</v>
      </c>
      <c r="F15" s="40">
        <f>'22TABLE - cubic meters per day'!F15*6.2898</f>
        <v>531.58954838709678</v>
      </c>
      <c r="G15" s="40">
        <f>'22TABLE - cubic meters per day'!G15*6.2898</f>
        <v>514.92495999999994</v>
      </c>
      <c r="H15" s="40">
        <f>'22TABLE - cubic meters per day'!H15*6.2898</f>
        <v>524.48816129032252</v>
      </c>
      <c r="I15" s="40">
        <f>'22TABLE - cubic meters per day'!I15*6.2898</f>
        <v>502.7782064516129</v>
      </c>
      <c r="J15" s="40">
        <f>'22TABLE - cubic meters per day'!J15*6.2898</f>
        <v>512.19938000000002</v>
      </c>
      <c r="K15" s="40">
        <f>'22TABLE - cubic meters per day'!K15*6.2898</f>
        <v>524.28526451612902</v>
      </c>
      <c r="L15" s="40">
        <f>'22TABLE - cubic meters per day'!L15*6.2898</f>
        <v>521.00509999999997</v>
      </c>
      <c r="M15" s="40">
        <f>'22TABLE - cubic meters per day'!M15*6.2898</f>
        <v>491.61888387096769</v>
      </c>
      <c r="N15" s="40">
        <f>'22TABLE - cubic meters per day'!N15*6.2898</f>
        <v>520.0544498630137</v>
      </c>
    </row>
    <row r="16" spans="1:14">
      <c r="A16" s="30" t="s">
        <v>77</v>
      </c>
      <c r="B16" s="41">
        <f>'22TABLE - cubic meters per day'!B16*6.2898</f>
        <v>644337.93907911296</v>
      </c>
      <c r="C16" s="41">
        <f>'22TABLE - cubic meters per day'!C16*6.2898</f>
        <v>662076.3884742856</v>
      </c>
      <c r="D16" s="41">
        <f>'22TABLE - cubic meters per day'!D16*6.2898</f>
        <v>695406.8326890727</v>
      </c>
      <c r="E16" s="41">
        <f>'22TABLE - cubic meters per day'!E16*6.2898</f>
        <v>691358.10871874983</v>
      </c>
      <c r="F16" s="41">
        <f>'22TABLE - cubic meters per day'!F16*6.2898</f>
        <v>676385.46173709666</v>
      </c>
      <c r="G16" s="41">
        <f>'22TABLE - cubic meters per day'!G16*6.2898</f>
        <v>668545.51516499999</v>
      </c>
      <c r="H16" s="41">
        <f>'22TABLE - cubic meters per day'!H16*6.2898</f>
        <v>661339.12771947577</v>
      </c>
      <c r="I16" s="41">
        <f>'22TABLE - cubic meters per day'!I16*6.2898</f>
        <v>663815.77070830646</v>
      </c>
      <c r="J16" s="41">
        <f>'22TABLE - cubic meters per day'!J16*6.2898</f>
        <v>607188.30781537492</v>
      </c>
      <c r="K16" s="41">
        <f>'22TABLE - cubic meters per day'!K16*6.2898</f>
        <v>624804.21446104825</v>
      </c>
      <c r="L16" s="41">
        <f>'22TABLE - cubic meters per day'!L16*6.2898</f>
        <v>689828.10176499991</v>
      </c>
      <c r="M16" s="41">
        <f>'22TABLE - cubic meters per day'!M16*6.2898</f>
        <v>674843.81907604844</v>
      </c>
      <c r="N16" s="40">
        <f>'22TABLE - cubic meters per day'!N16*6.2898</f>
        <v>663327.85756377736</v>
      </c>
    </row>
    <row r="17" spans="1:21" ht="26">
      <c r="A17" s="9" t="s">
        <v>78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</row>
    <row r="18" spans="1:21">
      <c r="A18" s="14" t="s">
        <v>77</v>
      </c>
      <c r="B18" s="40">
        <f>'22TABLE - cubic meters per day'!B18*6.2898</f>
        <v>1168764.2447516127</v>
      </c>
      <c r="C18" s="40">
        <f>'22TABLE - cubic meters per day'!C18*6.2898</f>
        <v>1245696.46245</v>
      </c>
      <c r="D18" s="40">
        <f>'22TABLE - cubic meters per day'!D18*6.2898</f>
        <v>1218169.3049225807</v>
      </c>
      <c r="E18" s="40">
        <f>'22TABLE - cubic meters per day'!E18*6.2898</f>
        <v>1130970.4056199999</v>
      </c>
      <c r="F18" s="40">
        <f>'22TABLE - cubic meters per day'!F18*6.2898</f>
        <v>1036888.8487064516</v>
      </c>
      <c r="G18" s="40">
        <f>'22TABLE - cubic meters per day'!G18*6.2898</f>
        <v>1138557.5817</v>
      </c>
      <c r="H18" s="40">
        <f>'22TABLE - cubic meters per day'!H18*6.2898</f>
        <v>1173947.5471935484</v>
      </c>
      <c r="I18" s="40">
        <f>'22TABLE - cubic meters per day'!I18*6.2898</f>
        <v>1133624.7553258063</v>
      </c>
      <c r="J18" s="40">
        <f>'22TABLE - cubic meters per day'!J18*6.2898</f>
        <v>1109452.4756699998</v>
      </c>
      <c r="K18" s="40">
        <f>'22TABLE - cubic meters per day'!K18*6.2898</f>
        <v>1097184.5961290323</v>
      </c>
      <c r="L18" s="40">
        <f>'22TABLE - cubic meters per day'!L18*6.2898</f>
        <v>1328947.3117799999</v>
      </c>
      <c r="M18" s="40">
        <f>'22TABLE - cubic meters per day'!M18*6.2898</f>
        <v>1232725.5252967742</v>
      </c>
      <c r="N18" s="40">
        <f>'22TABLE - cubic meters per day'!N18*6.2898</f>
        <v>1167172.0100926026</v>
      </c>
      <c r="T18" s="31"/>
    </row>
    <row r="19" spans="1:21">
      <c r="A19" s="3" t="s">
        <v>79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7"/>
      <c r="T19" s="31"/>
      <c r="U19" s="31"/>
    </row>
    <row r="20" spans="1:21">
      <c r="A20" s="11" t="s">
        <v>5</v>
      </c>
      <c r="B20" s="40">
        <f>'22TABLE - cubic meters per day'!B20*6.2898</f>
        <v>339585.71233124996</v>
      </c>
      <c r="C20" s="40">
        <f>'22TABLE - cubic meters per day'!C20*6.2898</f>
        <v>352313.57190267852</v>
      </c>
      <c r="D20" s="40">
        <f>'22TABLE - cubic meters per day'!D20*6.2898</f>
        <v>359313.48615604837</v>
      </c>
      <c r="E20" s="40">
        <f>'22TABLE - cubic meters per day'!E20*6.2898</f>
        <v>364625.37337187497</v>
      </c>
      <c r="F20" s="40">
        <f>'22TABLE - cubic meters per day'!F20*6.2898</f>
        <v>350882.8335241935</v>
      </c>
      <c r="G20" s="40">
        <f>'22TABLE - cubic meters per day'!G20*6.2898</f>
        <v>341668.88753937499</v>
      </c>
      <c r="H20" s="40">
        <f>'22TABLE - cubic meters per day'!H20*6.2898</f>
        <v>376274.61663266126</v>
      </c>
      <c r="I20" s="40">
        <f>'22TABLE - cubic meters per day'!I20*6.2898</f>
        <v>370030.88688145159</v>
      </c>
      <c r="J20" s="40">
        <f>'22TABLE - cubic meters per day'!J20*6.2898</f>
        <v>373976.98249312502</v>
      </c>
      <c r="K20" s="40">
        <f>'22TABLE - cubic meters per day'!K20*6.2898</f>
        <v>382401.89631653222</v>
      </c>
      <c r="L20" s="40">
        <f>'22TABLE - cubic meters per day'!L20*6.2898</f>
        <v>385295.22862187494</v>
      </c>
      <c r="M20" s="40">
        <f>'22TABLE - cubic meters per day'!M20*6.2898</f>
        <v>383416.43725221773</v>
      </c>
      <c r="N20" s="40">
        <f>'22TABLE - cubic meters per day'!N20*6.2898</f>
        <v>365070.83867393836</v>
      </c>
    </row>
    <row r="21" spans="1:21">
      <c r="A21" s="11" t="s">
        <v>3</v>
      </c>
      <c r="B21" s="40">
        <f>'22TABLE - cubic meters per day'!B21*6.2898</f>
        <v>102729.92370193549</v>
      </c>
      <c r="C21" s="40">
        <f>'22TABLE - cubic meters per day'!C21*6.2898</f>
        <v>102231.8034257143</v>
      </c>
      <c r="D21" s="40">
        <f>'22TABLE - cubic meters per day'!D21*6.2898</f>
        <v>104089.53498580646</v>
      </c>
      <c r="E21" s="40">
        <f>'22TABLE - cubic meters per day'!E21*6.2898</f>
        <v>101668.47396200002</v>
      </c>
      <c r="F21" s="40">
        <f>'22TABLE - cubic meters per day'!F21*6.2898</f>
        <v>100412.35558838706</v>
      </c>
      <c r="G21" s="40">
        <f>'22TABLE - cubic meters per day'!G21*6.2898</f>
        <v>97544.084374000042</v>
      </c>
      <c r="H21" s="40">
        <f>'22TABLE - cubic meters per day'!H21*6.2898</f>
        <v>98911.933943225784</v>
      </c>
      <c r="I21" s="40">
        <f>'22TABLE - cubic meters per day'!I21*6.2898</f>
        <v>97675.298394193567</v>
      </c>
      <c r="J21" s="40">
        <f>'22TABLE - cubic meters per day'!J21*6.2898</f>
        <v>87783.824326000031</v>
      </c>
      <c r="K21" s="40">
        <f>'22TABLE - cubic meters per day'!K21*6.2898</f>
        <v>103738.19893161289</v>
      </c>
      <c r="L21" s="40">
        <f>'22TABLE - cubic meters per day'!L21*6.2898</f>
        <v>109121.53053999999</v>
      </c>
      <c r="M21" s="40">
        <f>'22TABLE - cubic meters per day'!M21*6.2898</f>
        <v>69081.786435483868</v>
      </c>
      <c r="N21" s="40">
        <f>'22TABLE - cubic meters per day'!N21*6.2898</f>
        <v>97868.048995561636</v>
      </c>
    </row>
    <row r="22" spans="1:21" ht="12">
      <c r="A22" s="11" t="s">
        <v>110</v>
      </c>
      <c r="B22" s="40">
        <f>'22TABLE - cubic meters per day'!B22*6.2898</f>
        <v>3528.1293981290323</v>
      </c>
      <c r="C22" s="40">
        <f>'22TABLE - cubic meters per day'!C22*6.2898</f>
        <v>3528.1307749285716</v>
      </c>
      <c r="D22" s="40">
        <f>'22TABLE - cubic meters per day'!D22*6.2898</f>
        <v>3528.1293981290323</v>
      </c>
      <c r="E22" s="40">
        <f>'22TABLE - cubic meters per day'!E22*6.2898</f>
        <v>3528.1291275999997</v>
      </c>
      <c r="F22" s="40">
        <f>'22TABLE - cubic meters per day'!F22*6.2898</f>
        <v>3528.1293981290323</v>
      </c>
      <c r="G22" s="40">
        <f>'22TABLE - cubic meters per day'!G22*6.2898</f>
        <v>3528.1291275999997</v>
      </c>
      <c r="H22" s="40">
        <f>'22TABLE - cubic meters per day'!H22*6.2898</f>
        <v>3528.1293981290323</v>
      </c>
      <c r="I22" s="40">
        <f>'22TABLE - cubic meters per day'!I22*6.2898</f>
        <v>3528.1293981290323</v>
      </c>
      <c r="J22" s="40">
        <f>'22TABLE - cubic meters per day'!J22*6.2898</f>
        <v>3528.1291275999997</v>
      </c>
      <c r="K22" s="40">
        <f>'22TABLE - cubic meters per day'!K22*6.2898</f>
        <v>3528.1293981290323</v>
      </c>
      <c r="L22" s="40">
        <f>'22TABLE - cubic meters per day'!L22*6.2898</f>
        <v>3528.1291275999997</v>
      </c>
      <c r="M22" s="40">
        <f>'22TABLE - cubic meters per day'!M22*6.2898</f>
        <v>3528.1293981290323</v>
      </c>
      <c r="N22" s="40">
        <f>'22TABLE - cubic meters per day'!N22*6.2898</f>
        <v>3528.1294148054808</v>
      </c>
    </row>
    <row r="23" spans="1:21">
      <c r="A23" s="14" t="s">
        <v>77</v>
      </c>
      <c r="B23" s="40">
        <f>'22TABLE - cubic meters per day'!B23*6.2898</f>
        <v>445777.46206258069</v>
      </c>
      <c r="C23" s="40">
        <f>'22TABLE - cubic meters per day'!C23*6.2898</f>
        <v>458378.11550142855</v>
      </c>
      <c r="D23" s="40">
        <f>'22TABLE - cubic meters per day'!D23*6.2898</f>
        <v>466864.8484393548</v>
      </c>
      <c r="E23" s="40">
        <f>'22TABLE - cubic meters per day'!E23*6.2898</f>
        <v>469871.08066799998</v>
      </c>
      <c r="F23" s="40">
        <f>'22TABLE - cubic meters per day'!F23*6.2898</f>
        <v>454757.00372903218</v>
      </c>
      <c r="G23" s="40">
        <f>'22TABLE - cubic meters per day'!G23*6.2898</f>
        <v>442519.54991200002</v>
      </c>
      <c r="H23" s="40">
        <f>'22TABLE - cubic meters per day'!H23*6.2898</f>
        <v>478648.38294580643</v>
      </c>
      <c r="I23" s="40">
        <f>'22TABLE - cubic meters per day'!I23*6.2898</f>
        <v>471168.02525419358</v>
      </c>
      <c r="J23" s="40">
        <f>'22TABLE - cubic meters per day'!J23*6.2898</f>
        <v>465338.02180800011</v>
      </c>
      <c r="K23" s="40">
        <f>'22TABLE - cubic meters per day'!K23*6.2898</f>
        <v>489601.90732838708</v>
      </c>
      <c r="L23" s="40">
        <f>'22TABLE - cubic meters per day'!L23*6.2898</f>
        <v>497993.97152999998</v>
      </c>
      <c r="M23" s="40">
        <f>'22TABLE - cubic meters per day'!M23*6.2898</f>
        <v>455960.03957225801</v>
      </c>
      <c r="N23" s="40">
        <f>'22TABLE - cubic meters per day'!N23*6.2898</f>
        <v>466467.01708430552</v>
      </c>
    </row>
    <row r="24" spans="1:21" ht="12">
      <c r="A24" s="16" t="s">
        <v>80</v>
      </c>
      <c r="B24" s="41">
        <f>'22TABLE - cubic meters per day'!B24*6.2898</f>
        <v>2259604.5428070966</v>
      </c>
      <c r="C24" s="41">
        <f>'22TABLE - cubic meters per day'!C24*6.2898</f>
        <v>2366099.9516549995</v>
      </c>
      <c r="D24" s="41">
        <f>'22TABLE - cubic meters per day'!D24*6.2898</f>
        <v>2380406.6647935477</v>
      </c>
      <c r="E24" s="41">
        <f>'22TABLE - cubic meters per day'!E24*6.2898</f>
        <v>2292170.0722579998</v>
      </c>
      <c r="F24" s="41">
        <f>'22TABLE - cubic meters per day'!F24*6.2898</f>
        <v>2167964.6524374192</v>
      </c>
      <c r="G24" s="41">
        <f>'22TABLE - cubic meters per day'!G24*6.2898</f>
        <v>2249564.8959299996</v>
      </c>
      <c r="H24" s="41">
        <f>'22TABLE - cubic meters per day'!H24*6.2898</f>
        <v>2313897.9340896774</v>
      </c>
      <c r="I24" s="41">
        <f>'22TABLE - cubic meters per day'!I24*6.2898</f>
        <v>2269128.4159393548</v>
      </c>
      <c r="J24" s="41">
        <f>'22TABLE - cubic meters per day'!J24*6.2898</f>
        <v>2183977.1887560003</v>
      </c>
      <c r="K24" s="41">
        <f>'22TABLE - cubic meters per day'!K24*6.2898</f>
        <v>2211814.6626967737</v>
      </c>
      <c r="L24" s="41">
        <f>'22TABLE - cubic meters per day'!L24*6.2898</f>
        <v>2516725.3250260004</v>
      </c>
      <c r="M24" s="41">
        <f>'22TABLE - cubic meters per day'!M24*6.2898</f>
        <v>2363488.7462574188</v>
      </c>
      <c r="N24" s="40">
        <f>'22TABLE - cubic meters per day'!N24*6.2898</f>
        <v>2296966.8847406856</v>
      </c>
    </row>
    <row r="25" spans="1:21">
      <c r="A25" s="3" t="s">
        <v>81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</row>
    <row r="26" spans="1:21">
      <c r="A26" s="11" t="s">
        <v>82</v>
      </c>
      <c r="B26" s="40">
        <f>'22TABLE - cubic meters per day'!B26*6.2898</f>
        <v>120296.78728064516</v>
      </c>
      <c r="C26" s="40">
        <f>'22TABLE - cubic meters per day'!C26*6.2898</f>
        <v>126275.60075993302</v>
      </c>
      <c r="D26" s="40">
        <f>'22TABLE - cubic meters per day'!D26*6.2898</f>
        <v>130245.44383125</v>
      </c>
      <c r="E26" s="40">
        <f>'22TABLE - cubic meters per day'!E26*6.2898</f>
        <v>133819.83561718749</v>
      </c>
      <c r="F26" s="40">
        <f>'22TABLE - cubic meters per day'!F26*6.2898</f>
        <v>135887.13446975805</v>
      </c>
      <c r="G26" s="40">
        <f>'22TABLE - cubic meters per day'!G26*6.2898</f>
        <v>135530.25827687499</v>
      </c>
      <c r="H26" s="40">
        <f>'22TABLE - cubic meters per day'!H26*6.2898</f>
        <v>134964.72452086693</v>
      </c>
      <c r="I26" s="40">
        <f>'22TABLE - cubic meters per day'!I26*6.2898</f>
        <v>136841.19314516126</v>
      </c>
      <c r="J26" s="40">
        <f>'22TABLE - cubic meters per day'!J26*6.2898</f>
        <v>136345.67187999998</v>
      </c>
      <c r="K26" s="40">
        <f>'22TABLE - cubic meters per day'!K26*6.2898</f>
        <v>135955.97671118949</v>
      </c>
      <c r="L26" s="40">
        <f>'22TABLE - cubic meters per day'!L26*6.2898</f>
        <v>132631.66946562499</v>
      </c>
      <c r="M26" s="40">
        <f>'22TABLE - cubic meters per day'!M26*6.2898</f>
        <v>126995.03750866935</v>
      </c>
      <c r="N26" s="40">
        <f>'22TABLE - cubic meters per day'!N26*6.2898</f>
        <v>132170.72630126713</v>
      </c>
    </row>
    <row r="27" spans="1:21" ht="24">
      <c r="A27" s="17" t="s">
        <v>83</v>
      </c>
      <c r="B27" s="40">
        <f>'22TABLE - cubic meters per day'!B27*6.2898</f>
        <v>1870994.3425161287</v>
      </c>
      <c r="C27" s="40">
        <f>'22TABLE - cubic meters per day'!C27*6.2898</f>
        <v>1954963.7377285713</v>
      </c>
      <c r="D27" s="40">
        <f>'22TABLE - cubic meters per day'!D27*6.2898</f>
        <v>1955321.0824258064</v>
      </c>
      <c r="E27" s="40">
        <f>'22TABLE - cubic meters per day'!E27*6.2898</f>
        <v>1921090.6787599998</v>
      </c>
      <c r="F27" s="40">
        <f>'22TABLE - cubic meters per day'!F27*6.2898</f>
        <v>1858437.0611612902</v>
      </c>
      <c r="G27" s="40">
        <f>'22TABLE - cubic meters per day'!G27*6.2898</f>
        <v>1868076.0511599998</v>
      </c>
      <c r="H27" s="40">
        <f>'22TABLE - cubic meters per day'!H27*6.2898</f>
        <v>2036264.5186258063</v>
      </c>
      <c r="I27" s="40">
        <f>'22TABLE - cubic meters per day'!I27*6.2898</f>
        <v>2102601.2131548384</v>
      </c>
      <c r="J27" s="40">
        <f>'22TABLE - cubic meters per day'!J27*6.2898</f>
        <v>2186003.0075399997</v>
      </c>
      <c r="K27" s="40">
        <f>'22TABLE - cubic meters per day'!K27*6.2898</f>
        <v>2149873.7267806451</v>
      </c>
      <c r="L27" s="40">
        <f>'22TABLE - cubic meters per day'!L27*6.2898</f>
        <v>2037289.9115799998</v>
      </c>
      <c r="M27" s="40">
        <f>'22TABLE - cubic meters per day'!M27*6.2898</f>
        <v>1994293.0890193547</v>
      </c>
      <c r="N27" s="40">
        <f>'22TABLE - cubic meters per day'!N27*6.2898</f>
        <v>1994833.1785528767</v>
      </c>
    </row>
    <row r="28" spans="1:21">
      <c r="A28" s="14" t="s">
        <v>84</v>
      </c>
      <c r="B28" s="40">
        <f>'22TABLE - cubic meters per day'!B28*6.2898</f>
        <v>1991291.1703761287</v>
      </c>
      <c r="C28" s="40">
        <f>'22TABLE - cubic meters per day'!C28*6.2898</f>
        <v>2081239.4472964285</v>
      </c>
      <c r="D28" s="40">
        <f>'22TABLE - cubic meters per day'!D28*6.2898</f>
        <v>2085567.3391122578</v>
      </c>
      <c r="E28" s="40">
        <f>'22TABLE - cubic meters per day'!E28*6.2898</f>
        <v>2055632.0166799999</v>
      </c>
      <c r="F28" s="40">
        <f>'22TABLE - cubic meters per day'!F28*6.2898</f>
        <v>1994378.9143548389</v>
      </c>
      <c r="G28" s="40">
        <f>'22TABLE - cubic meters per day'!G28*6.2898</f>
        <v>2003526.6845000002</v>
      </c>
      <c r="H28" s="40">
        <f>'22TABLE - cubic meters per day'!H28*6.2898</f>
        <v>2171307.8028754839</v>
      </c>
      <c r="I28" s="40">
        <f>'22TABLE - cubic meters per day'!I28*6.2898</f>
        <v>2239548.6633406454</v>
      </c>
      <c r="J28" s="40">
        <f>'22TABLE - cubic meters per day'!J28*6.2898</f>
        <v>2322301.6736480002</v>
      </c>
      <c r="K28" s="40">
        <f>'22TABLE - cubic meters per day'!K28*6.2898</f>
        <v>2285454.5454541934</v>
      </c>
      <c r="L28" s="40">
        <f>'22TABLE - cubic meters per day'!L28*6.2898</f>
        <v>2169921.6242880002</v>
      </c>
      <c r="M28" s="40">
        <f>'22TABLE - cubic meters per day'!M28*6.2898</f>
        <v>2121288.2292445158</v>
      </c>
      <c r="N28" s="40">
        <f>'22TABLE - cubic meters per day'!N28*6.2898</f>
        <v>2127003.9048541435</v>
      </c>
    </row>
    <row r="29" spans="1:21">
      <c r="A29" s="11" t="s">
        <v>85</v>
      </c>
      <c r="B29" s="40">
        <f>'22TABLE - cubic meters per day'!B29*6.2898</f>
        <v>283418.20539290324</v>
      </c>
      <c r="C29" s="40">
        <f>'22TABLE - cubic meters per day'!C29*6.2898</f>
        <v>287297.19534214289</v>
      </c>
      <c r="D29" s="40">
        <f>'22TABLE - cubic meters per day'!D29*6.2898</f>
        <v>294640.7708980646</v>
      </c>
      <c r="E29" s="40">
        <f>'22TABLE - cubic meters per day'!E29*6.2898</f>
        <v>304545.36494799994</v>
      </c>
      <c r="F29" s="40">
        <f>'22TABLE - cubic meters per day'!F29*6.2898</f>
        <v>298819.97778387094</v>
      </c>
      <c r="G29" s="40">
        <f>'22TABLE - cubic meters per day'!G29*6.2898</f>
        <v>298427.59097799996</v>
      </c>
      <c r="H29" s="40">
        <f>'22TABLE - cubic meters per day'!H29*6.2898</f>
        <v>298852.11663290323</v>
      </c>
      <c r="I29" s="40">
        <f>'22TABLE - cubic meters per day'!I29*6.2898</f>
        <v>301224.48716516129</v>
      </c>
      <c r="J29" s="40">
        <f>'22TABLE - cubic meters per day'!J29*6.2898</f>
        <v>306760.08739200002</v>
      </c>
      <c r="K29" s="40">
        <f>'22TABLE - cubic meters per day'!K29*6.2898</f>
        <v>301554.39731999999</v>
      </c>
      <c r="L29" s="40">
        <f>'22TABLE - cubic meters per day'!L29*6.2898</f>
        <v>301116.45951199997</v>
      </c>
      <c r="M29" s="40">
        <f>'22TABLE - cubic meters per day'!M29*6.2898</f>
        <v>296275.89571161289</v>
      </c>
      <c r="N29" s="40">
        <f>'22TABLE - cubic meters per day'!N29*6.2898</f>
        <v>297775.8025548493</v>
      </c>
    </row>
    <row r="30" spans="1:21">
      <c r="A30" s="11" t="s">
        <v>86</v>
      </c>
      <c r="B30" s="40">
        <f>'22TABLE - cubic meters per day'!B30*6.2898</f>
        <v>127058.82952258064</v>
      </c>
      <c r="C30" s="40">
        <f>'22TABLE - cubic meters per day'!C30*6.2898</f>
        <v>134357.09170714283</v>
      </c>
      <c r="D30" s="40">
        <f>'22TABLE - cubic meters per day'!D30*6.2898</f>
        <v>135584.55197419354</v>
      </c>
      <c r="E30" s="40">
        <f>'22TABLE - cubic meters per day'!E30*6.2898</f>
        <v>137181.16697999998</v>
      </c>
      <c r="F30" s="40">
        <f>'22TABLE - cubic meters per day'!F30*6.2898</f>
        <v>136075.76506451613</v>
      </c>
      <c r="G30" s="40">
        <f>'22TABLE - cubic meters per day'!G30*6.2898</f>
        <v>135959.89747999999</v>
      </c>
      <c r="H30" s="40">
        <f>'22TABLE - cubic meters per day'!H30*6.2898</f>
        <v>139378.92454838709</v>
      </c>
      <c r="I30" s="40">
        <f>'22TABLE - cubic meters per day'!I30*6.2898</f>
        <v>140134.91792903226</v>
      </c>
      <c r="J30" s="40">
        <f>'22TABLE - cubic meters per day'!J30*6.2898</f>
        <v>138767.03521999999</v>
      </c>
      <c r="K30" s="40">
        <f>'22TABLE - cubic meters per day'!K30*6.2898</f>
        <v>145764.08603225806</v>
      </c>
      <c r="L30" s="40">
        <f>'22TABLE - cubic meters per day'!L30*6.2898</f>
        <v>141085.66515999998</v>
      </c>
      <c r="M30" s="40">
        <f>'22TABLE - cubic meters per day'!M30*6.2898</f>
        <v>142191.47963225804</v>
      </c>
      <c r="N30" s="40">
        <f>'22TABLE - cubic meters per day'!N30*6.2898</f>
        <v>137818.23755835617</v>
      </c>
    </row>
    <row r="31" spans="1:21" ht="14" thickBot="1">
      <c r="A31" s="27" t="s">
        <v>87</v>
      </c>
      <c r="B31" s="39">
        <f>'22TABLE - cubic meters per day'!B31*6.2898</f>
        <v>2401860.3204270964</v>
      </c>
      <c r="C31" s="39">
        <f>'22TABLE - cubic meters per day'!C31*6.2898</f>
        <v>2502954.5881607141</v>
      </c>
      <c r="D31" s="39">
        <f>'22TABLE - cubic meters per day'!D31*6.2898</f>
        <v>2515900.7450961289</v>
      </c>
      <c r="E31" s="39">
        <f>'22TABLE - cubic meters per day'!E31*6.2898</f>
        <v>2497466.9008959997</v>
      </c>
      <c r="F31" s="39">
        <f>'22TABLE - cubic meters per day'!F31*6.2898</f>
        <v>2429359.812979355</v>
      </c>
      <c r="G31" s="39">
        <f>'22TABLE - cubic meters per day'!G31*6.2898</f>
        <v>2437992.1035800003</v>
      </c>
      <c r="H31" s="39">
        <f>'22TABLE - cubic meters per day'!H31*6.2898</f>
        <v>2609671.6602851613</v>
      </c>
      <c r="I31" s="39">
        <f>'22TABLE - cubic meters per day'!I31*6.2898</f>
        <v>2681006.1487354841</v>
      </c>
      <c r="J31" s="39">
        <f>'22TABLE - cubic meters per day'!J31*6.2898</f>
        <v>2767870.7701920001</v>
      </c>
      <c r="K31" s="39">
        <f>'22TABLE - cubic meters per day'!K31*6.2898</f>
        <v>2732899.9001593548</v>
      </c>
      <c r="L31" s="39">
        <f>'22TABLE - cubic meters per day'!L31*6.2898</f>
        <v>2612191.6159020001</v>
      </c>
      <c r="M31" s="39">
        <f>'22TABLE - cubic meters per day'!M31*6.2898</f>
        <v>2559861.0297522577</v>
      </c>
      <c r="N31" s="39">
        <f>'22TABLE - cubic meters per day'!N31*6.2898</f>
        <v>2562597.9449673491</v>
      </c>
    </row>
    <row r="32" spans="1:21" ht="12" thickBot="1">
      <c r="A32" s="27" t="s">
        <v>88</v>
      </c>
      <c r="B32" s="39">
        <f>'22TABLE - cubic meters per day'!B32*6.2898</f>
        <v>4661464.8632341931</v>
      </c>
      <c r="C32" s="39">
        <f>'22TABLE - cubic meters per day'!C32*6.2898</f>
        <v>4869054.5398157146</v>
      </c>
      <c r="D32" s="39">
        <f>'22TABLE - cubic meters per day'!D32*6.2898</f>
        <v>4896307.4098896766</v>
      </c>
      <c r="E32" s="39">
        <f>'22TABLE - cubic meters per day'!E32*6.2898</f>
        <v>4789636.973154</v>
      </c>
      <c r="F32" s="39">
        <f>'22TABLE - cubic meters per day'!F32*6.2898</f>
        <v>4597324.4654167742</v>
      </c>
      <c r="G32" s="39">
        <f>'22TABLE - cubic meters per day'!G32*6.2898</f>
        <v>4687556.9995100005</v>
      </c>
      <c r="H32" s="39">
        <f>'22TABLE - cubic meters per day'!H32*6.2898</f>
        <v>4923569.5943748383</v>
      </c>
      <c r="I32" s="39">
        <f>'22TABLE - cubic meters per day'!I32*6.2898</f>
        <v>4950134.5646748384</v>
      </c>
      <c r="J32" s="39">
        <f>'22TABLE - cubic meters per day'!J32*6.2898</f>
        <v>4951847.9589479994</v>
      </c>
      <c r="K32" s="39">
        <f>'22TABLE - cubic meters per day'!K32*6.2898</f>
        <v>4944714.5628561284</v>
      </c>
      <c r="L32" s="39">
        <f>'22TABLE - cubic meters per day'!L32*6.2898</f>
        <v>5128916.940928001</v>
      </c>
      <c r="M32" s="39">
        <f>'22TABLE - cubic meters per day'!M32*6.2898</f>
        <v>4923349.776009676</v>
      </c>
      <c r="N32" s="39">
        <f>'22TABLE - cubic meters per day'!N32*6.2898</f>
        <v>4859564.8297080342</v>
      </c>
    </row>
    <row r="33" spans="1:14">
      <c r="A33" s="8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</row>
    <row r="34" spans="1:14">
      <c r="A34" s="8"/>
      <c r="B34" s="36"/>
      <c r="C34" s="36"/>
      <c r="D34" s="36"/>
      <c r="E34" s="36"/>
      <c r="F34" s="36"/>
      <c r="G34" s="36"/>
      <c r="H34" s="35"/>
      <c r="I34" s="36"/>
      <c r="J34" s="36"/>
      <c r="K34" s="36"/>
      <c r="L34" s="36"/>
      <c r="M34" s="36"/>
      <c r="N34" s="22"/>
    </row>
    <row r="35" spans="1:14">
      <c r="A35" s="8"/>
      <c r="B35" s="36"/>
      <c r="C35" s="36"/>
      <c r="D35" s="36"/>
      <c r="E35" s="1"/>
      <c r="F35" s="36"/>
      <c r="G35" s="36"/>
      <c r="H35" s="35" t="s">
        <v>89</v>
      </c>
      <c r="I35" s="1"/>
      <c r="J35" s="36"/>
      <c r="K35" s="36"/>
      <c r="L35" s="36"/>
      <c r="M35" s="36"/>
      <c r="N35" s="22"/>
    </row>
    <row r="36" spans="1:14" ht="36">
      <c r="A36" s="18" t="s">
        <v>90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20"/>
    </row>
    <row r="37" spans="1:14">
      <c r="A37" s="19" t="s">
        <v>91</v>
      </c>
      <c r="B37" s="40">
        <f>'22TABLE - cubic meters per day'!B37*6.2898</f>
        <v>535929.51038709679</v>
      </c>
      <c r="C37" s="40">
        <f>'22TABLE - cubic meters per day'!C37*6.2898</f>
        <v>552243.15957642847</v>
      </c>
      <c r="D37" s="40">
        <f>'22TABLE - cubic meters per day'!D37*6.2898</f>
        <v>579535.80104129016</v>
      </c>
      <c r="E37" s="40">
        <f>'22TABLE - cubic meters per day'!E37*6.2898</f>
        <v>582303.64579199988</v>
      </c>
      <c r="F37" s="40">
        <f>'22TABLE - cubic meters per day'!F37*6.2898</f>
        <v>567259.95780193538</v>
      </c>
      <c r="G37" s="40">
        <f>'22TABLE - cubic meters per day'!G37*6.2898</f>
        <v>559731.65019199997</v>
      </c>
      <c r="H37" s="40">
        <f>'22TABLE - cubic meters per day'!H37*6.2898</f>
        <v>560555.59911290323</v>
      </c>
      <c r="I37" s="40">
        <f>'22TABLE - cubic meters per day'!I37*6.2898</f>
        <v>573480.20478774188</v>
      </c>
      <c r="J37" s="40">
        <f>'22TABLE - cubic meters per day'!J37*6.2898</f>
        <v>570972.78075200005</v>
      </c>
      <c r="K37" s="40">
        <f>'22TABLE - cubic meters per day'!K37*6.2898</f>
        <v>587639.39675419335</v>
      </c>
      <c r="L37" s="40">
        <f>'22TABLE - cubic meters per day'!L37*6.2898</f>
        <v>587765.0791320001</v>
      </c>
      <c r="M37" s="40">
        <f>'22TABLE - cubic meters per day'!M37*6.2898</f>
        <v>579048.86907290306</v>
      </c>
      <c r="N37" s="40">
        <f>AVERAGE(B37:M37)</f>
        <v>569705.47120020771</v>
      </c>
    </row>
    <row r="38" spans="1:14" ht="17.25" customHeight="1">
      <c r="A38" s="17" t="s">
        <v>92</v>
      </c>
      <c r="B38" s="40">
        <f>'22TABLE - cubic meters per day'!B38*6.2898</f>
        <v>1168764.2853309677</v>
      </c>
      <c r="C38" s="40">
        <f>'22TABLE - cubic meters per day'!C38*6.2898</f>
        <v>1245696.5073771428</v>
      </c>
      <c r="D38" s="40">
        <f>'22TABLE - cubic meters per day'!D38*6.2898</f>
        <v>1218169.2846329031</v>
      </c>
      <c r="E38" s="40">
        <f>'22TABLE - cubic meters per day'!E38*6.2898</f>
        <v>1130970.426586</v>
      </c>
      <c r="F38" s="40">
        <f>'22TABLE - cubic meters per day'!F38*6.2898</f>
        <v>1036888.8487064516</v>
      </c>
      <c r="G38" s="40">
        <f>'22TABLE - cubic meters per day'!G38*6.2898</f>
        <v>1138557.6026659999</v>
      </c>
      <c r="H38" s="40">
        <f>'22TABLE - cubic meters per day'!H38*6.2898</f>
        <v>1173947.5877729033</v>
      </c>
      <c r="I38" s="40">
        <f>'22TABLE - cubic meters per day'!I38*6.2898</f>
        <v>1134217.092168387</v>
      </c>
      <c r="J38" s="40">
        <f>'22TABLE - cubic meters per day'!J38*6.2898</f>
        <v>1111477.8122359999</v>
      </c>
      <c r="K38" s="40">
        <f>'22TABLE - cubic meters per day'!K38*6.2898</f>
        <v>1097430.4664399999</v>
      </c>
      <c r="L38" s="40">
        <f>'22TABLE - cubic meters per day'!L38*6.2898</f>
        <v>1328945.7183640001</v>
      </c>
      <c r="M38" s="40">
        <f>'22TABLE - cubic meters per day'!M38*6.2898</f>
        <v>1232725.5455864514</v>
      </c>
      <c r="N38" s="40">
        <f t="shared" ref="N38:N46" si="0">AVERAGE(B38:M38)</f>
        <v>1168149.2648222672</v>
      </c>
    </row>
    <row r="39" spans="1:14">
      <c r="A39" s="14" t="s">
        <v>93</v>
      </c>
      <c r="B39" s="40">
        <f>'22TABLE - cubic meters per day'!B39*6.2898</f>
        <v>445777.46206258069</v>
      </c>
      <c r="C39" s="40">
        <f>'22TABLE - cubic meters per day'!C39*6.2898</f>
        <v>458378.11550142855</v>
      </c>
      <c r="D39" s="40">
        <f>'22TABLE - cubic meters per day'!D39*6.2898</f>
        <v>466864.8484393548</v>
      </c>
      <c r="E39" s="40">
        <f>'22TABLE - cubic meters per day'!E39*6.2898</f>
        <v>469871.08066799998</v>
      </c>
      <c r="F39" s="40">
        <f>'22TABLE - cubic meters per day'!F39*6.2898</f>
        <v>454757.00372903218</v>
      </c>
      <c r="G39" s="40">
        <f>'22TABLE - cubic meters per day'!G39*6.2898</f>
        <v>442519.54991200002</v>
      </c>
      <c r="H39" s="40">
        <f>'22TABLE - cubic meters per day'!H39*6.2898</f>
        <v>478648.38294580643</v>
      </c>
      <c r="I39" s="40">
        <f>'22TABLE - cubic meters per day'!I39*6.2898</f>
        <v>471168.02525419358</v>
      </c>
      <c r="J39" s="40">
        <f>'22TABLE - cubic meters per day'!J39*6.2898</f>
        <v>465338.02180800011</v>
      </c>
      <c r="K39" s="40">
        <f>'22TABLE - cubic meters per day'!K39*6.2898</f>
        <v>489601.90732838708</v>
      </c>
      <c r="L39" s="40">
        <f>'22TABLE - cubic meters per day'!L39*6.2898</f>
        <v>497993.97152999998</v>
      </c>
      <c r="M39" s="40">
        <f>'22TABLE - cubic meters per day'!M39*6.2898</f>
        <v>455960.03957225801</v>
      </c>
      <c r="N39" s="40">
        <f t="shared" si="0"/>
        <v>466406.53406258672</v>
      </c>
    </row>
    <row r="40" spans="1:14">
      <c r="A40" s="28" t="s">
        <v>80</v>
      </c>
      <c r="B40" s="41">
        <f>'22TABLE - cubic meters per day'!B40*6.2898</f>
        <v>2150471.2577806455</v>
      </c>
      <c r="C40" s="41">
        <f>'22TABLE - cubic meters per day'!C40*6.2898</f>
        <v>2256317.7824549996</v>
      </c>
      <c r="D40" s="41">
        <f>'22TABLE - cubic meters per day'!D40*6.2898</f>
        <v>2264569.9341135481</v>
      </c>
      <c r="E40" s="41">
        <f>'22TABLE - cubic meters per day'!E40*6.2898</f>
        <v>2183145.1530459998</v>
      </c>
      <c r="F40" s="41">
        <f>'22TABLE - cubic meters per day'!F40*6.2898</f>
        <v>2058905.8102374191</v>
      </c>
      <c r="G40" s="41">
        <f>'22TABLE - cubic meters per day'!G40*6.2898</f>
        <v>2140808.80277</v>
      </c>
      <c r="H40" s="41">
        <f>'22TABLE - cubic meters per day'!H40*6.2898</f>
        <v>2213151.5698316125</v>
      </c>
      <c r="I40" s="41">
        <f>'22TABLE - cubic meters per day'!I40*6.2898</f>
        <v>2178865.3222103226</v>
      </c>
      <c r="J40" s="41">
        <f>'22TABLE - cubic meters per day'!J40*6.2898</f>
        <v>2147788.6147960001</v>
      </c>
      <c r="K40" s="41">
        <f>'22TABLE - cubic meters per day'!K40*6.2898</f>
        <v>2174671.7705225805</v>
      </c>
      <c r="L40" s="41">
        <f>'22TABLE - cubic meters per day'!L40*6.2898</f>
        <v>2414704.7690260005</v>
      </c>
      <c r="M40" s="41">
        <f>'22TABLE - cubic meters per day'!M40*6.2898</f>
        <v>2267734.4542316128</v>
      </c>
      <c r="N40" s="41">
        <f t="shared" si="0"/>
        <v>2204261.2700850619</v>
      </c>
    </row>
    <row r="41" spans="1:14">
      <c r="A41" s="19" t="s">
        <v>94</v>
      </c>
      <c r="B41" s="40">
        <f>'22TABLE - cubic meters per day'!B41*6.2898</f>
        <v>403807.10780903226</v>
      </c>
      <c r="C41" s="40">
        <f>'22TABLE - cubic meters per day'!C41*6.2898</f>
        <v>413633.64640714286</v>
      </c>
      <c r="D41" s="40">
        <f>'22TABLE - cubic meters per day'!D41*6.2898</f>
        <v>424994.2991090322</v>
      </c>
      <c r="E41" s="40">
        <f>'22TABLE - cubic meters per day'!E41*6.2898</f>
        <v>438473.55219800002</v>
      </c>
      <c r="F41" s="40">
        <f>'22TABLE - cubic meters per day'!F41*6.2898</f>
        <v>434792.26549354836</v>
      </c>
      <c r="G41" s="40">
        <f>'22TABLE - cubic meters per day'!G41*6.2898</f>
        <v>434035.78380799998</v>
      </c>
      <c r="H41" s="40">
        <f>'22TABLE - cubic meters per day'!H41*6.2898</f>
        <v>433949.65548000002</v>
      </c>
      <c r="I41" s="40">
        <f>'22TABLE - cubic meters per day'!I41*6.2898</f>
        <v>438163.76061096776</v>
      </c>
      <c r="J41" s="40">
        <f>'22TABLE - cubic meters per day'!J41*6.2898</f>
        <v>443147.73320400005</v>
      </c>
      <c r="K41" s="40">
        <f>'22TABLE - cubic meters per day'!K41*6.2898</f>
        <v>437637.24348193553</v>
      </c>
      <c r="L41" s="40">
        <f>'22TABLE - cubic meters per day'!L41*6.2898</f>
        <v>433815.99723000004</v>
      </c>
      <c r="M41" s="40">
        <f>'22TABLE - cubic meters per day'!M41*6.2898</f>
        <v>423376.35965225799</v>
      </c>
      <c r="N41" s="40">
        <f t="shared" si="0"/>
        <v>429985.61704032653</v>
      </c>
    </row>
    <row r="42" spans="1:14" ht="24">
      <c r="A42" s="17" t="s">
        <v>83</v>
      </c>
      <c r="B42" s="40">
        <f>'22TABLE - cubic meters per day'!B42*6.2898</f>
        <v>1870994.3830954838</v>
      </c>
      <c r="C42" s="40">
        <f>'22TABLE - cubic meters per day'!C42*6.2898</f>
        <v>1954963.8500464284</v>
      </c>
      <c r="D42" s="40">
        <f>'22TABLE - cubic meters per day'!D42*6.2898</f>
        <v>1955321.8940129031</v>
      </c>
      <c r="E42" s="40">
        <f>'22TABLE - cubic meters per day'!E42*6.2898</f>
        <v>1921812.181718</v>
      </c>
      <c r="F42" s="40">
        <f>'22TABLE - cubic meters per day'!F42*6.2898</f>
        <v>1858491.7824212906</v>
      </c>
      <c r="G42" s="40">
        <f>'22TABLE - cubic meters per day'!G42*6.2898</f>
        <v>1867996.4222920001</v>
      </c>
      <c r="H42" s="40">
        <f>'22TABLE - cubic meters per day'!H42*6.2898</f>
        <v>2036343.0802567743</v>
      </c>
      <c r="I42" s="40">
        <f>'22TABLE - cubic meters per day'!I42*6.2898</f>
        <v>2102707.4701954839</v>
      </c>
      <c r="J42" s="40">
        <f>'22TABLE - cubic meters per day'!J42*6.2898</f>
        <v>2185956.0017680004</v>
      </c>
      <c r="K42" s="40">
        <f>'22TABLE - cubic meters per day'!K42*6.2898</f>
        <v>2149498.5706451614</v>
      </c>
      <c r="L42" s="40">
        <f>'22TABLE - cubic meters per day'!L42*6.2898</f>
        <v>2037289.9535120002</v>
      </c>
      <c r="M42" s="40">
        <f>'22TABLE - cubic meters per day'!M42*6.2898</f>
        <v>1994293.1904677418</v>
      </c>
      <c r="N42" s="40">
        <f t="shared" si="0"/>
        <v>1994639.0650359392</v>
      </c>
    </row>
    <row r="43" spans="1:14">
      <c r="A43" s="28" t="s">
        <v>95</v>
      </c>
      <c r="B43" s="41">
        <f>'22TABLE - cubic meters per day'!B43*6.2898</f>
        <v>2274801.4909045161</v>
      </c>
      <c r="C43" s="41">
        <f>'22TABLE - cubic meters per day'!C43*6.2898</f>
        <v>2368597.4964535711</v>
      </c>
      <c r="D43" s="41">
        <f>'22TABLE - cubic meters per day'!D43*6.2898</f>
        <v>2380316.1931219352</v>
      </c>
      <c r="E43" s="41">
        <f>'22TABLE - cubic meters per day'!E43*6.2898</f>
        <v>2360285.733916</v>
      </c>
      <c r="F43" s="41">
        <f>'22TABLE - cubic meters per day'!F43*6.2898</f>
        <v>2293284.0479148389</v>
      </c>
      <c r="G43" s="41">
        <f>'22TABLE - cubic meters per day'!G43*6.2898</f>
        <v>2302032.2061000001</v>
      </c>
      <c r="H43" s="41">
        <f>'22TABLE - cubic meters per day'!H43*6.2898</f>
        <v>2470292.7357367743</v>
      </c>
      <c r="I43" s="41">
        <f>'22TABLE - cubic meters per day'!I43*6.2898</f>
        <v>2540871.2308064518</v>
      </c>
      <c r="J43" s="41">
        <f>'22TABLE - cubic meters per day'!J43*6.2898</f>
        <v>2629103.7349720006</v>
      </c>
      <c r="K43" s="41">
        <f>'22TABLE - cubic meters per day'!K43*6.2898</f>
        <v>2587135.8141270969</v>
      </c>
      <c r="L43" s="41">
        <f>'22TABLE - cubic meters per day'!L43*6.2898</f>
        <v>2471105.9507420002</v>
      </c>
      <c r="M43" s="41">
        <f>'22TABLE - cubic meters per day'!M43*6.2898</f>
        <v>2417669.5501199998</v>
      </c>
      <c r="N43" s="41">
        <f t="shared" si="0"/>
        <v>2424624.6820762651</v>
      </c>
    </row>
    <row r="44" spans="1:14" ht="24">
      <c r="A44" s="16" t="s">
        <v>96</v>
      </c>
      <c r="B44" s="38">
        <f>'22TABLE - cubic meters per day'!B44*6.2898</f>
        <v>4425272.7486851607</v>
      </c>
      <c r="C44" s="38">
        <f>'22TABLE - cubic meters per day'!C44*6.2898</f>
        <v>4624915.2789085703</v>
      </c>
      <c r="D44" s="38">
        <f>'22TABLE - cubic meters per day'!D44*6.2898</f>
        <v>4644886.1272354834</v>
      </c>
      <c r="E44" s="38">
        <f>'22TABLE - cubic meters per day'!E44*6.2898</f>
        <v>4543430.8869619993</v>
      </c>
      <c r="F44" s="38">
        <f>'22TABLE - cubic meters per day'!F44*6.2898</f>
        <v>4352189.8581522573</v>
      </c>
      <c r="G44" s="38">
        <f>'22TABLE - cubic meters per day'!G44*6.2898</f>
        <v>4442841.00887</v>
      </c>
      <c r="H44" s="38">
        <f>'22TABLE - cubic meters per day'!H44*6.2898</f>
        <v>4683444.3055683868</v>
      </c>
      <c r="I44" s="38">
        <f>'22TABLE - cubic meters per day'!I44*6.2898</f>
        <v>4719736.5530167744</v>
      </c>
      <c r="J44" s="38">
        <f>'22TABLE - cubic meters per day'!J44*6.2898</f>
        <v>4776892.3497679997</v>
      </c>
      <c r="K44" s="38">
        <f>'22TABLE - cubic meters per day'!K44*6.2898</f>
        <v>4761807.5846496774</v>
      </c>
      <c r="L44" s="38">
        <f>'22TABLE - cubic meters per day'!L44*6.2898</f>
        <v>4885810.7197680008</v>
      </c>
      <c r="M44" s="38">
        <f>'22TABLE - cubic meters per day'!M44*6.2898</f>
        <v>4685404.0043516131</v>
      </c>
      <c r="N44" s="38">
        <f t="shared" si="0"/>
        <v>4628885.9521613261</v>
      </c>
    </row>
    <row r="45" spans="1:14" ht="25" thickBot="1">
      <c r="A45" s="26" t="s">
        <v>97</v>
      </c>
      <c r="B45" s="49">
        <f>'22TABLE - cubic meters per day'!B45*6.2898</f>
        <v>236192.11454903227</v>
      </c>
      <c r="C45" s="49">
        <f>'22TABLE - cubic meters per day'!C45*6.2898</f>
        <v>244139.26090714286</v>
      </c>
      <c r="D45" s="49">
        <f>'22TABLE - cubic meters per day'!D45*6.2898</f>
        <v>251421.28265419352</v>
      </c>
      <c r="E45" s="49">
        <f>'22TABLE - cubic meters per day'!E45*6.2898</f>
        <v>246206.08619199999</v>
      </c>
      <c r="F45" s="49">
        <f>'22TABLE - cubic meters per day'!F45*6.2898</f>
        <v>245134.60726451615</v>
      </c>
      <c r="G45" s="49">
        <f>'22TABLE - cubic meters per day'!G45*6.2898</f>
        <v>244715.99064</v>
      </c>
      <c r="H45" s="49">
        <f>'22TABLE - cubic meters per day'!H45*6.2898</f>
        <v>240125.2888064516</v>
      </c>
      <c r="I45" s="49">
        <f>'22TABLE - cubic meters per day'!I45*6.2898</f>
        <v>230398.01165806453</v>
      </c>
      <c r="J45" s="49">
        <f>'22TABLE - cubic meters per day'!J45*6.2898</f>
        <v>174955.60918</v>
      </c>
      <c r="K45" s="49">
        <f>'22TABLE - cubic meters per day'!K45*6.2898</f>
        <v>182906.9782064516</v>
      </c>
      <c r="L45" s="49">
        <f>'22TABLE - cubic meters per day'!L45*6.2898</f>
        <v>243106.22115999999</v>
      </c>
      <c r="M45" s="49">
        <f>'22TABLE - cubic meters per day'!M45*6.2898</f>
        <v>237945.77165806451</v>
      </c>
      <c r="N45" s="49">
        <f t="shared" si="0"/>
        <v>231437.26857299308</v>
      </c>
    </row>
    <row r="46" spans="1:14" ht="12" thickBot="1">
      <c r="A46" s="25" t="s">
        <v>98</v>
      </c>
      <c r="B46" s="48">
        <f>SUM(B45,B44)</f>
        <v>4661464.8632341931</v>
      </c>
      <c r="C46" s="48">
        <f t="shared" ref="C46:H46" si="1">SUM(C45,C44)</f>
        <v>4869054.5398157127</v>
      </c>
      <c r="D46" s="48">
        <f t="shared" si="1"/>
        <v>4896307.4098896766</v>
      </c>
      <c r="E46" s="48">
        <f t="shared" si="1"/>
        <v>4789636.9731539991</v>
      </c>
      <c r="F46" s="48">
        <f t="shared" si="1"/>
        <v>4597324.4654167732</v>
      </c>
      <c r="G46" s="48">
        <f t="shared" si="1"/>
        <v>4687556.9995100005</v>
      </c>
      <c r="H46" s="48">
        <f t="shared" si="1"/>
        <v>4923569.5943748383</v>
      </c>
      <c r="I46" s="48">
        <f>SUM(I45,I44)</f>
        <v>4950134.5646748384</v>
      </c>
      <c r="J46" s="48">
        <f t="shared" ref="J46" si="2">SUM(J45,J44)</f>
        <v>4951847.9589479994</v>
      </c>
      <c r="K46" s="48">
        <f t="shared" ref="K46" si="3">SUM(K45,K44)</f>
        <v>4944714.5628561294</v>
      </c>
      <c r="L46" s="48">
        <f t="shared" ref="L46" si="4">SUM(L45,L44)</f>
        <v>5128916.940928001</v>
      </c>
      <c r="M46" s="48">
        <f t="shared" ref="M46" si="5">SUM(M45,M44)</f>
        <v>4923349.7760096779</v>
      </c>
      <c r="N46" s="49">
        <f t="shared" si="0"/>
        <v>4860323.2207343206</v>
      </c>
    </row>
    <row r="48" spans="1:14">
      <c r="A48" s="3" t="s">
        <v>99</v>
      </c>
    </row>
    <row r="49" spans="1:19">
      <c r="A49" s="3" t="s">
        <v>100</v>
      </c>
    </row>
    <row r="50" spans="1:19">
      <c r="A50" s="3" t="s">
        <v>101</v>
      </c>
      <c r="P50" s="52"/>
    </row>
    <row r="51" spans="1:19" ht="13">
      <c r="A51" s="21" t="s">
        <v>102</v>
      </c>
    </row>
    <row r="52" spans="1:19" ht="13">
      <c r="A52" s="22" t="s">
        <v>103</v>
      </c>
      <c r="S52" s="52"/>
    </row>
    <row r="53" spans="1:19">
      <c r="A53" s="3"/>
    </row>
    <row r="54" spans="1:19">
      <c r="A54" s="22" t="s">
        <v>104</v>
      </c>
    </row>
    <row r="55" spans="1:19">
      <c r="A55" s="23" t="s">
        <v>105</v>
      </c>
    </row>
    <row r="56" spans="1:19" ht="13">
      <c r="A56" s="24" t="s">
        <v>106</v>
      </c>
    </row>
    <row r="57" spans="1:19" ht="13">
      <c r="A57" s="21" t="s">
        <v>107</v>
      </c>
    </row>
  </sheetData>
  <pageMargins left="0.7" right="0.7" top="0.75" bottom="0.75" header="0.3" footer="0.3"/>
  <pageSetup scale="9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15a73cf-3ca8-4f1d-9e40-da9305ba6dc8" xsi:nil="true"/>
    <lcf76f155ced4ddcb4097134ff3c332f xmlns="ee349bb3-f777-4768-a131-ca5c9eb9e69a">
      <Terms xmlns="http://schemas.microsoft.com/office/infopath/2007/PartnerControls"/>
    </lcf76f155ced4ddcb4097134ff3c332f>
    <Key xmlns="ee349bb3-f777-4768-a131-ca5c9eb9e69a">0</Key>
    <parentID xmlns="ee349bb3-f777-4768-a131-ca5c9eb9e69a">2583</parentID>
    <Status xmlns="ee349bb3-f777-4768-a131-ca5c9eb9e69a">Assigned</Statu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F22DAF496ADE498A94ECACB103F1AD" ma:contentTypeVersion="16" ma:contentTypeDescription="Create a new document." ma:contentTypeScope="" ma:versionID="8d730ab1493a845d4bbeec8e08525ceb">
  <xsd:schema xmlns:xsd="http://www.w3.org/2001/XMLSchema" xmlns:xs="http://www.w3.org/2001/XMLSchema" xmlns:p="http://schemas.microsoft.com/office/2006/metadata/properties" xmlns:ns2="ee349bb3-f777-4768-a131-ca5c9eb9e69a" xmlns:ns3="615a73cf-3ca8-4f1d-9e40-da9305ba6dc8" targetNamespace="http://schemas.microsoft.com/office/2006/metadata/properties" ma:root="true" ma:fieldsID="b68e256b5d45e9df6f0b11c963e2ca47" ns2:_="" ns3:_="">
    <xsd:import namespace="ee349bb3-f777-4768-a131-ca5c9eb9e69a"/>
    <xsd:import namespace="615a73cf-3ca8-4f1d-9e40-da9305ba6dc8"/>
    <xsd:element name="properties">
      <xsd:complexType>
        <xsd:sequence>
          <xsd:element name="documentManagement">
            <xsd:complexType>
              <xsd:all>
                <xsd:element ref="ns2:parent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Status" minOccurs="0"/>
                <xsd:element ref="ns2:Key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349bb3-f777-4768-a131-ca5c9eb9e69a" elementFormDefault="qualified">
    <xsd:import namespace="http://schemas.microsoft.com/office/2006/documentManagement/types"/>
    <xsd:import namespace="http://schemas.microsoft.com/office/infopath/2007/PartnerControls"/>
    <xsd:element name="parentID" ma:index="8" nillable="true" ma:displayName="parentID" ma:internalName="parentID">
      <xsd:simpleType>
        <xsd:restriction base="dms:Number"/>
      </xsd:simpleType>
    </xsd:element>
    <xsd:element name="lcf76f155ced4ddcb4097134ff3c332f" ma:index="10" nillable="true" ma:taxonomy="true" ma:internalName="lcf76f155ced4ddcb4097134ff3c332f" ma:taxonomyFieldName="MediaServiceImageTags" ma:displayName="Image Tags" ma:readOnly="false" ma:fieldId="{5cf76f15-5ced-4ddc-b409-7134ff3c332f}" ma:taxonomyMulti="true" ma:sspId="5ff227e3-1287-4ea4-9684-11ab6ab51f5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Status" ma:index="18" nillable="true" ma:displayName="Status" ma:default="New" ma:format="Dropdown" ma:internalName="Status">
      <xsd:simpleType>
        <xsd:restriction base="dms:Choice">
          <xsd:enumeration value="New"/>
          <xsd:enumeration value="Assigned"/>
        </xsd:restriction>
      </xsd:simpleType>
    </xsd:element>
    <xsd:element name="Key" ma:index="19" nillable="true" ma:displayName="Key" ma:decimals="0" ma:description="Unique temp number" ma:internalName="Key" ma:percentage="FALSE">
      <xsd:simpleType>
        <xsd:restriction base="dms:Number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5a73cf-3ca8-4f1d-9e40-da9305ba6dc8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6fe0f7e7-03c0-4c14-a516-3f40f384aae2}" ma:internalName="TaxCatchAll" ma:showField="CatchAllData" ma:web="615a73cf-3ca8-4f1d-9e40-da9305ba6d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D5E71E-B7D3-4624-B339-73338EE6AEFF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d0d55c93-a1a9-4f80-a1ed-0488194b63d6"/>
    <ds:schemaRef ds:uri="8fb7bfc6-1113-45d9-926f-66e1cbfa6653"/>
    <ds:schemaRef ds:uri="http://www.w3.org/XML/1998/namespace"/>
    <ds:schemaRef ds:uri="615a73cf-3ca8-4f1d-9e40-da9305ba6dc8"/>
    <ds:schemaRef ds:uri="ee349bb3-f777-4768-a131-ca5c9eb9e69a"/>
  </ds:schemaRefs>
</ds:datastoreItem>
</file>

<file path=customXml/itemProps2.xml><?xml version="1.0" encoding="utf-8"?>
<ds:datastoreItem xmlns:ds="http://schemas.openxmlformats.org/officeDocument/2006/customXml" ds:itemID="{D7125652-CF61-4E77-AEBE-42BCA56CBF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A2BDD5-DA87-4B99-9DE2-9ED2C4AE6D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349bb3-f777-4768-a131-ca5c9eb9e69a"/>
    <ds:schemaRef ds:uri="615a73cf-3ca8-4f1d-9e40-da9305ba6d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20</vt:i4>
      </vt:variant>
    </vt:vector>
  </HeadingPairs>
  <TitlesOfParts>
    <vt:vector size="33" baseType="lpstr">
      <vt:lpstr>Source</vt:lpstr>
      <vt:lpstr>25TABLE - cubic meters per day</vt:lpstr>
      <vt:lpstr>25TABLE - barrels per day</vt:lpstr>
      <vt:lpstr>24TABLE - cubic meters per day</vt:lpstr>
      <vt:lpstr>24TABLE - barrels per day</vt:lpstr>
      <vt:lpstr>23TABLE - cubic meters per day</vt:lpstr>
      <vt:lpstr>23TABLE - barrels per day</vt:lpstr>
      <vt:lpstr>22TABLE - cubic meters per day</vt:lpstr>
      <vt:lpstr>22TABLE - barrels per day</vt:lpstr>
      <vt:lpstr>21TABLE - cubic meters per day</vt:lpstr>
      <vt:lpstr>21TABLE - barrels per day</vt:lpstr>
      <vt:lpstr>HIST - cubic meters per day</vt:lpstr>
      <vt:lpstr>HIST - barrels per day</vt:lpstr>
      <vt:lpstr>'21TABLE - cubic meters per day'!Criteria</vt:lpstr>
      <vt:lpstr>'22TABLE - cubic meters per day'!Criteria</vt:lpstr>
      <vt:lpstr>'23TABLE - cubic meters per day'!Criteria</vt:lpstr>
      <vt:lpstr>'24TABLE - cubic meters per day'!Criteria</vt:lpstr>
      <vt:lpstr>'25TABLE - cubic meters per day'!Criteria</vt:lpstr>
      <vt:lpstr>'21TABLE - cubic meters per day'!Database</vt:lpstr>
      <vt:lpstr>'22TABLE - cubic meters per day'!Database</vt:lpstr>
      <vt:lpstr>'23TABLE - cubic meters per day'!Database</vt:lpstr>
      <vt:lpstr>'24TABLE - cubic meters per day'!Database</vt:lpstr>
      <vt:lpstr>'25TABLE - cubic meters per day'!Database</vt:lpstr>
      <vt:lpstr>'21TABLE - cubic meters per day'!Extract</vt:lpstr>
      <vt:lpstr>'22TABLE - cubic meters per day'!Extract</vt:lpstr>
      <vt:lpstr>'23TABLE - cubic meters per day'!Extract</vt:lpstr>
      <vt:lpstr>'24TABLE - cubic meters per day'!Extract</vt:lpstr>
      <vt:lpstr>'25TABLE - cubic meters per day'!Extract</vt:lpstr>
      <vt:lpstr>'21TABLE - cubic meters per day'!Print_Area</vt:lpstr>
      <vt:lpstr>'22TABLE - cubic meters per day'!Print_Area</vt:lpstr>
      <vt:lpstr>'23TABLE - cubic meters per day'!Print_Area</vt:lpstr>
      <vt:lpstr>'24TABLE - cubic meters per day'!Print_Area</vt:lpstr>
      <vt:lpstr>'25TABLE - cubic meters per day'!Print_Area</vt:lpstr>
    </vt:vector>
  </TitlesOfParts>
  <Manager/>
  <Company>Canada Energy Regulator / Régie de l’énergie du Canada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Estimated Production Crude Oil and Equivalent (m3/d) / Estimation d'approvisionnement de pétrole brut et d'équivalents (m3/j)</dc:title>
  <dc:subject>Estimated Production Crude Oil and Equivalent (m3/d) / Estimation d'approvisionnement de pétrole brut et d'équivalents (m3/j)</dc:subject>
  <dc:creator>Peter Budgell</dc:creator>
  <cp:keywords>Estimated Production Crude Oil and Equivalent (m3/d)/Estimation d'approvisionnement de pétrole brut et d'équivalents (m3/j)</cp:keywords>
  <dc:description/>
  <cp:lastModifiedBy>Boluwatife Oduyemi</cp:lastModifiedBy>
  <cp:revision/>
  <dcterms:created xsi:type="dcterms:W3CDTF">1999-10-21T19:49:35Z</dcterms:created>
  <dcterms:modified xsi:type="dcterms:W3CDTF">2025-05-09T18:35:14Z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  <property fmtid="{D5CDD505-2E9C-101B-9397-08002B2CF9AE}" pid="3" name="MediaServiceImageTags">
    <vt:lpwstr/>
  </property>
  <property fmtid="{D5CDD505-2E9C-101B-9397-08002B2CF9AE}" pid="4" name="ContentTypeId">
    <vt:lpwstr>0x010100CEF22DAF496ADE498A94ECACB103F1AD</vt:lpwstr>
  </property>
</Properties>
</file>