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T:\AKRON linear experiments\Nxwater Akron CO exp\Soil data\2022 soil\"/>
    </mc:Choice>
  </mc:AlternateContent>
  <xr:revisionPtr revIDLastSave="0" documentId="13_ncr:1_{B1B2656F-BEC7-461F-8005-90C8FDACA91E}" xr6:coauthVersionLast="47" xr6:coauthVersionMax="47" xr10:uidLastSave="{00000000-0000-0000-0000-000000000000}"/>
  <bookViews>
    <workbookView xWindow="-120" yWindow="-120" windowWidth="20730" windowHeight="11160" xr2:uid="{EE014B6E-A61B-4135-B5A8-C02CB9E0FA18}"/>
  </bookViews>
  <sheets>
    <sheet name="PIVOT" sheetId="2" r:id="rId1"/>
    <sheet name="Data from LECO and Soi Weights " sheetId="1" r:id="rId2"/>
    <sheet name="2021 Treatments by Plot" sheetId="3" r:id="rId3"/>
    <sheet name="Sheet4" sheetId="5" r:id="rId4"/>
  </sheets>
  <calcPr calcId="191029"/>
  <pivotCaches>
    <pivotCache cacheId="145" r:id="rId5"/>
    <pivotCache cacheId="15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2" i="1"/>
</calcChain>
</file>

<file path=xl/sharedStrings.xml><?xml version="1.0" encoding="utf-8"?>
<sst xmlns="http://schemas.openxmlformats.org/spreadsheetml/2006/main" count="1494" uniqueCount="190">
  <si>
    <t>Analysis Date</t>
  </si>
  <si>
    <t>Method</t>
  </si>
  <si>
    <t>Name</t>
  </si>
  <si>
    <t>Sample Mass</t>
  </si>
  <si>
    <t>Mass Cat</t>
  </si>
  <si>
    <t>Carbon</t>
  </si>
  <si>
    <t>Nitrogen</t>
  </si>
  <si>
    <t>TinNumber</t>
  </si>
  <si>
    <t>Exclude</t>
  </si>
  <si>
    <t>SOIL (Mead)</t>
  </si>
  <si>
    <t>Blank</t>
  </si>
  <si>
    <t>No</t>
  </si>
  <si>
    <t>Mead Soil</t>
  </si>
  <si>
    <t>MEAD</t>
  </si>
  <si>
    <t>WARM UP</t>
  </si>
  <si>
    <t>Warm up</t>
  </si>
  <si>
    <t>Yes</t>
  </si>
  <si>
    <t>warmup</t>
  </si>
  <si>
    <t>warm up</t>
  </si>
  <si>
    <t>22(0-15)</t>
  </si>
  <si>
    <t>24(0-15)</t>
  </si>
  <si>
    <t>23(15-30)</t>
  </si>
  <si>
    <t>21(0-15)</t>
  </si>
  <si>
    <t>23(0-15)</t>
  </si>
  <si>
    <t>22(15-30)</t>
  </si>
  <si>
    <t>19(0-15)</t>
  </si>
  <si>
    <t>21(15-30)</t>
  </si>
  <si>
    <t>24(15-30)</t>
  </si>
  <si>
    <t>20(15-30)</t>
  </si>
  <si>
    <t>20(0-15)</t>
  </si>
  <si>
    <t>14(15-30)</t>
  </si>
  <si>
    <t>14(0-15)</t>
  </si>
  <si>
    <t>15(0-15)</t>
  </si>
  <si>
    <t>15(15-30)</t>
  </si>
  <si>
    <t>13(15-30)</t>
  </si>
  <si>
    <t>13(0-15)</t>
  </si>
  <si>
    <t>30(15-30)</t>
  </si>
  <si>
    <t>35(15-30)</t>
  </si>
  <si>
    <t>28(0-15)</t>
  </si>
  <si>
    <t>32(15-30)</t>
  </si>
  <si>
    <t>30(0-15)</t>
  </si>
  <si>
    <t>28(15-30)</t>
  </si>
  <si>
    <t>36(15-30)</t>
  </si>
  <si>
    <t>26(15-30)</t>
  </si>
  <si>
    <t>36(0-15)</t>
  </si>
  <si>
    <t>26(0-15)</t>
  </si>
  <si>
    <t>35(0-15)</t>
  </si>
  <si>
    <t>3(15-30)</t>
  </si>
  <si>
    <t>6(15-30)</t>
  </si>
  <si>
    <t>8(15-30)</t>
  </si>
  <si>
    <t>2(15-30)</t>
  </si>
  <si>
    <t>2(0-15)</t>
  </si>
  <si>
    <t>3(0-15)</t>
  </si>
  <si>
    <t>8(0-15)</t>
  </si>
  <si>
    <t>6(0-15)</t>
  </si>
  <si>
    <t>9(0-15)</t>
  </si>
  <si>
    <t>9(15-30)</t>
  </si>
  <si>
    <t>10(0-15)</t>
  </si>
  <si>
    <t>10(15-30)</t>
  </si>
  <si>
    <t>27(15-30)</t>
  </si>
  <si>
    <t>5(15-30)</t>
  </si>
  <si>
    <t>7(15-30)</t>
  </si>
  <si>
    <t>7(0-15)</t>
  </si>
  <si>
    <t>11(15-30)</t>
  </si>
  <si>
    <t>4(15-30)</t>
  </si>
  <si>
    <t>25(0-15)</t>
  </si>
  <si>
    <t>27(0-15)</t>
  </si>
  <si>
    <t>31(0-15)</t>
  </si>
  <si>
    <t>5(0-15)</t>
  </si>
  <si>
    <t>33(15-30)</t>
  </si>
  <si>
    <t>11(0-15)</t>
  </si>
  <si>
    <t>29(15-30)</t>
  </si>
  <si>
    <t>1(15-30)</t>
  </si>
  <si>
    <t>12(15-30)</t>
  </si>
  <si>
    <t>4(0-15)</t>
  </si>
  <si>
    <t>1(0-15)</t>
  </si>
  <si>
    <t>12(0-15)</t>
  </si>
  <si>
    <t>33(0-15)</t>
  </si>
  <si>
    <t>32(0-15)</t>
  </si>
  <si>
    <t>29(0-15)</t>
  </si>
  <si>
    <t>16(0-15)</t>
  </si>
  <si>
    <t>34(15-30)</t>
  </si>
  <si>
    <t>17(0-15)</t>
  </si>
  <si>
    <t>18(15-30)</t>
  </si>
  <si>
    <t>17(15-30)</t>
  </si>
  <si>
    <t>19(15-30)</t>
  </si>
  <si>
    <t>31(15-30)</t>
  </si>
  <si>
    <t>34(0-15)</t>
  </si>
  <si>
    <t>16(15-30)</t>
  </si>
  <si>
    <t>18(0-15)</t>
  </si>
  <si>
    <t>32(30-120)</t>
  </si>
  <si>
    <t>34(120-180)</t>
  </si>
  <si>
    <t>30(120-180)</t>
  </si>
  <si>
    <t>32(120-180)</t>
  </si>
  <si>
    <t>31(120-180)</t>
  </si>
  <si>
    <t>34(30-120)</t>
  </si>
  <si>
    <t>30(30-120)</t>
  </si>
  <si>
    <t>31(30-120)</t>
  </si>
  <si>
    <t>23(120-180)</t>
  </si>
  <si>
    <t>17(120-180)</t>
  </si>
  <si>
    <t>17(30-120)</t>
  </si>
  <si>
    <t>24(30-120)</t>
  </si>
  <si>
    <t>24(120-180)</t>
  </si>
  <si>
    <t>29(120-180)</t>
  </si>
  <si>
    <t>26(120-180)</t>
  </si>
  <si>
    <t>26(30-120)</t>
  </si>
  <si>
    <t>18(30-120)</t>
  </si>
  <si>
    <t>27(120-180)</t>
  </si>
  <si>
    <t>28(120-180)</t>
  </si>
  <si>
    <t>22(120-180)</t>
  </si>
  <si>
    <t>3(120-180)</t>
  </si>
  <si>
    <t>28(30-120)</t>
  </si>
  <si>
    <t>22(30-120)</t>
  </si>
  <si>
    <t>13(120-180)</t>
  </si>
  <si>
    <t>13(30-120)</t>
  </si>
  <si>
    <t>14(30-120)</t>
  </si>
  <si>
    <t>10(120-180)</t>
  </si>
  <si>
    <t>36(120-180)</t>
  </si>
  <si>
    <t>36(30-120)</t>
  </si>
  <si>
    <t>35(120-180)</t>
  </si>
  <si>
    <t>18(120-180)</t>
  </si>
  <si>
    <t>1(120-180)</t>
  </si>
  <si>
    <t>21(30-120)</t>
  </si>
  <si>
    <t>3(30-120)</t>
  </si>
  <si>
    <t>14(120-180)</t>
  </si>
  <si>
    <t>15(30-120)</t>
  </si>
  <si>
    <t>10(30-120)</t>
  </si>
  <si>
    <t>12(120-180)</t>
  </si>
  <si>
    <t>12(30-120)</t>
  </si>
  <si>
    <t>11(120-180)</t>
  </si>
  <si>
    <t>15(120-180)</t>
  </si>
  <si>
    <t>23(30-120 )</t>
  </si>
  <si>
    <t>25(30-120)</t>
  </si>
  <si>
    <t>33(30-120)</t>
  </si>
  <si>
    <t>33(120-180)</t>
  </si>
  <si>
    <t>35(30-120)</t>
  </si>
  <si>
    <t>25(120-180)</t>
  </si>
  <si>
    <t>21(120-180)</t>
  </si>
  <si>
    <t>20(120-180)</t>
  </si>
  <si>
    <t>27(30-120)</t>
  </si>
  <si>
    <t>29(30-120)</t>
  </si>
  <si>
    <t>19(120-180)</t>
  </si>
  <si>
    <t>19(30-120)</t>
  </si>
  <si>
    <t>2(30-120)</t>
  </si>
  <si>
    <t>1(30-120)</t>
  </si>
  <si>
    <t>2(120-180)</t>
  </si>
  <si>
    <t>11(30-120)</t>
  </si>
  <si>
    <t>8(120-180)</t>
  </si>
  <si>
    <t>16(30-120)</t>
  </si>
  <si>
    <t>16(120-180)</t>
  </si>
  <si>
    <t>5(30-120)</t>
  </si>
  <si>
    <t>9(30-120)</t>
  </si>
  <si>
    <t>9(120-180)</t>
  </si>
  <si>
    <t>8(30-120)</t>
  </si>
  <si>
    <t>7(30-120)</t>
  </si>
  <si>
    <t>7(120-180)</t>
  </si>
  <si>
    <t>6(120-180)</t>
  </si>
  <si>
    <t>6(30-120)</t>
  </si>
  <si>
    <t>4(120-180)</t>
  </si>
  <si>
    <t>4(30-120)</t>
  </si>
  <si>
    <t>Plot</t>
  </si>
  <si>
    <t>Depth</t>
  </si>
  <si>
    <t>Plot(Depth(cm))</t>
  </si>
  <si>
    <t>DepthPaste</t>
  </si>
  <si>
    <t>(All)</t>
  </si>
  <si>
    <t>Average of Nitrogen</t>
  </si>
  <si>
    <t>2021  Treatment</t>
  </si>
  <si>
    <t>Starting Depth</t>
  </si>
  <si>
    <t>TRTID</t>
  </si>
  <si>
    <t>IrrTrt</t>
  </si>
  <si>
    <t>NTrt</t>
  </si>
  <si>
    <t>Block</t>
  </si>
  <si>
    <t>2021 N Treatment</t>
  </si>
  <si>
    <t>2021 Irr Trt</t>
  </si>
  <si>
    <t>5(120-180)</t>
  </si>
  <si>
    <t>Manually changed depth (old depth range here, changed on sampling day)</t>
  </si>
  <si>
    <t>20(30-120)</t>
  </si>
  <si>
    <t>2104 entered into LECO as 2014, manually corrected here and assinged plot 20(30-120cm)</t>
  </si>
  <si>
    <t xml:space="preserve">Tin 2009 and 2072 both labeled as 23 (15-30). One should be for plot 25. </t>
  </si>
  <si>
    <t>Excluded a few that were replaced</t>
  </si>
  <si>
    <t xml:space="preserve">Need to re-run 23 and 25 15-30. </t>
  </si>
  <si>
    <t xml:space="preserve">Not clear whether this is plot 23 or 25. </t>
  </si>
  <si>
    <t xml:space="preserve">Probably plot 23 but might be plot 25. </t>
  </si>
  <si>
    <t>Total N ppm</t>
  </si>
  <si>
    <t>N lbs/acre (Plant available 2% of Total N)</t>
  </si>
  <si>
    <t>Check plot 30 (30 to 120 cm high). OK.</t>
  </si>
  <si>
    <t>Check plots 20 and 25 Plot 20 missing 30-120; plot 25 missing 15 to</t>
  </si>
  <si>
    <t>Notes</t>
  </si>
  <si>
    <t>Average of N lbs/acre (Plant available 2% of Total N)</t>
  </si>
  <si>
    <t xml:space="preserve">Plots 14, 17, 20 maybe less N in 30-120 layer. LECO reps look precise, but could rerun fresh soil from 2083, 2098, 2104.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</si>
</sst>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2" fontId="0" fillId="0" borderId="0" xfId="0" applyNumberFormat="1" applyAlignment="1">
      <alignment horizontal="center"/>
    </xf>
    <xf numFmtId="22" fontId="0" fillId="0" borderId="0" xfId="0" applyNumberFormat="1"/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0" fontId="1" fillId="0" borderId="0" xfId="0" applyFont="1"/>
    <xf numFmtId="0" fontId="0" fillId="0" borderId="0" xfId="0" applyAlignment="1">
      <alignment horizontal="center"/>
    </xf>
    <xf numFmtId="2" fontId="0" fillId="2" borderId="0" xfId="0" applyNumberFormat="1" applyFill="1"/>
    <xf numFmtId="1" fontId="0" fillId="0" borderId="0" xfId="0" applyNumberFormat="1"/>
    <xf numFmtId="1" fontId="0" fillId="0" borderId="0" xfId="1" applyNumberFormat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[LECO processing Akron Soil April 2022 Samples Almost complete.xlsx]PIVOT!PivotTable1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PIVOT!$D$6:$D$7</c:f>
              <c:strCache>
                <c:ptCount val="1"/>
                <c:pt idx="0">
                  <c:v>120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PIVOT!$A$8:$C$43</c:f>
              <c:multiLvlStrCache>
                <c:ptCount val="36"/>
                <c:lvl>
                  <c:pt idx="0">
                    <c:v>2</c:v>
                  </c:pt>
                  <c:pt idx="1">
                    <c:v>23</c:v>
                  </c:pt>
                  <c:pt idx="2">
                    <c:v>32</c:v>
                  </c:pt>
                  <c:pt idx="3">
                    <c:v>8</c:v>
                  </c:pt>
                  <c:pt idx="4">
                    <c:v>14</c:v>
                  </c:pt>
                  <c:pt idx="5">
                    <c:v>30</c:v>
                  </c:pt>
                  <c:pt idx="6">
                    <c:v>5</c:v>
                  </c:pt>
                  <c:pt idx="7">
                    <c:v>24</c:v>
                  </c:pt>
                  <c:pt idx="8">
                    <c:v>33</c:v>
                  </c:pt>
                  <c:pt idx="9">
                    <c:v>12</c:v>
                  </c:pt>
                  <c:pt idx="10">
                    <c:v>18</c:v>
                  </c:pt>
                  <c:pt idx="11">
                    <c:v>29</c:v>
                  </c:pt>
                  <c:pt idx="12">
                    <c:v>4</c:v>
                  </c:pt>
                  <c:pt idx="13">
                    <c:v>21</c:v>
                  </c:pt>
                  <c:pt idx="14">
                    <c:v>34</c:v>
                  </c:pt>
                  <c:pt idx="15">
                    <c:v>7</c:v>
                  </c:pt>
                  <c:pt idx="16">
                    <c:v>17</c:v>
                  </c:pt>
                  <c:pt idx="17">
                    <c:v>25</c:v>
                  </c:pt>
                  <c:pt idx="18">
                    <c:v>1</c:v>
                  </c:pt>
                  <c:pt idx="19">
                    <c:v>19</c:v>
                  </c:pt>
                  <c:pt idx="20">
                    <c:v>31</c:v>
                  </c:pt>
                  <c:pt idx="21">
                    <c:v>11</c:v>
                  </c:pt>
                  <c:pt idx="22">
                    <c:v>16</c:v>
                  </c:pt>
                  <c:pt idx="23">
                    <c:v>27</c:v>
                  </c:pt>
                  <c:pt idx="24">
                    <c:v>3</c:v>
                  </c:pt>
                  <c:pt idx="25">
                    <c:v>20</c:v>
                  </c:pt>
                  <c:pt idx="26">
                    <c:v>36</c:v>
                  </c:pt>
                  <c:pt idx="27">
                    <c:v>10</c:v>
                  </c:pt>
                  <c:pt idx="28">
                    <c:v>15</c:v>
                  </c:pt>
                  <c:pt idx="29">
                    <c:v>28</c:v>
                  </c:pt>
                  <c:pt idx="30">
                    <c:v>6</c:v>
                  </c:pt>
                  <c:pt idx="31">
                    <c:v>22</c:v>
                  </c:pt>
                  <c:pt idx="32">
                    <c:v>35</c:v>
                  </c:pt>
                  <c:pt idx="33">
                    <c:v>9</c:v>
                  </c:pt>
                  <c:pt idx="34">
                    <c:v>13</c:v>
                  </c:pt>
                  <c:pt idx="35">
                    <c:v>26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1</c:v>
                  </c:pt>
                  <c:pt idx="9">
                    <c:v>2</c:v>
                  </c:pt>
                  <c:pt idx="12">
                    <c:v>1</c:v>
                  </c:pt>
                  <c:pt idx="15">
                    <c:v>2</c:v>
                  </c:pt>
                  <c:pt idx="18">
                    <c:v>1</c:v>
                  </c:pt>
                  <c:pt idx="21">
                    <c:v>2</c:v>
                  </c:pt>
                  <c:pt idx="24">
                    <c:v>1</c:v>
                  </c:pt>
                  <c:pt idx="27">
                    <c:v>2</c:v>
                  </c:pt>
                  <c:pt idx="30">
                    <c:v>1</c:v>
                  </c:pt>
                  <c:pt idx="33">
                    <c:v>2</c:v>
                  </c:pt>
                </c:lvl>
                <c:lvl>
                  <c:pt idx="0">
                    <c:v>1</c:v>
                  </c:pt>
                  <c:pt idx="6">
                    <c:v>2</c:v>
                  </c:pt>
                  <c:pt idx="12">
                    <c:v>3</c:v>
                  </c:pt>
                  <c:pt idx="18">
                    <c:v>4</c:v>
                  </c:pt>
                  <c:pt idx="24">
                    <c:v>5</c:v>
                  </c:pt>
                  <c:pt idx="30">
                    <c:v>6</c:v>
                  </c:pt>
                </c:lvl>
              </c:multiLvlStrCache>
            </c:multiLvlStrRef>
          </c:cat>
          <c:val>
            <c:numRef>
              <c:f>PIVOT!$D$8:$D$43</c:f>
              <c:numCache>
                <c:formatCode>General</c:formatCode>
                <c:ptCount val="36"/>
                <c:pt idx="0">
                  <c:v>35.200000000000003</c:v>
                </c:pt>
                <c:pt idx="1">
                  <c:v>37.679999999999993</c:v>
                </c:pt>
                <c:pt idx="2">
                  <c:v>35.599999999999994</c:v>
                </c:pt>
                <c:pt idx="3">
                  <c:v>36.239999999999995</c:v>
                </c:pt>
                <c:pt idx="4">
                  <c:v>35.04</c:v>
                </c:pt>
                <c:pt idx="5">
                  <c:v>34.799999999999997</c:v>
                </c:pt>
                <c:pt idx="6">
                  <c:v>35.04</c:v>
                </c:pt>
                <c:pt idx="7">
                  <c:v>39.28</c:v>
                </c:pt>
                <c:pt idx="8">
                  <c:v>39.599999999999994</c:v>
                </c:pt>
                <c:pt idx="9">
                  <c:v>38.64</c:v>
                </c:pt>
                <c:pt idx="10">
                  <c:v>35.760000000000005</c:v>
                </c:pt>
                <c:pt idx="11">
                  <c:v>40.24</c:v>
                </c:pt>
                <c:pt idx="12">
                  <c:v>45.2</c:v>
                </c:pt>
                <c:pt idx="13">
                  <c:v>42.32</c:v>
                </c:pt>
                <c:pt idx="14">
                  <c:v>33.04</c:v>
                </c:pt>
                <c:pt idx="15">
                  <c:v>45.879999999999995</c:v>
                </c:pt>
                <c:pt idx="16">
                  <c:v>34</c:v>
                </c:pt>
                <c:pt idx="17">
                  <c:v>38.56</c:v>
                </c:pt>
                <c:pt idx="18">
                  <c:v>41.44</c:v>
                </c:pt>
                <c:pt idx="19">
                  <c:v>35.200000000000003</c:v>
                </c:pt>
                <c:pt idx="20">
                  <c:v>37.760000000000005</c:v>
                </c:pt>
                <c:pt idx="21">
                  <c:v>37.68</c:v>
                </c:pt>
                <c:pt idx="22">
                  <c:v>40.96</c:v>
                </c:pt>
                <c:pt idx="23">
                  <c:v>37.040000000000006</c:v>
                </c:pt>
                <c:pt idx="24">
                  <c:v>33.44</c:v>
                </c:pt>
                <c:pt idx="25">
                  <c:v>40.08</c:v>
                </c:pt>
                <c:pt idx="26">
                  <c:v>40.72</c:v>
                </c:pt>
                <c:pt idx="27">
                  <c:v>33.44</c:v>
                </c:pt>
                <c:pt idx="28">
                  <c:v>39.04</c:v>
                </c:pt>
                <c:pt idx="29">
                  <c:v>38.346666666666664</c:v>
                </c:pt>
                <c:pt idx="30">
                  <c:v>46.879999999999995</c:v>
                </c:pt>
                <c:pt idx="31">
                  <c:v>44.8</c:v>
                </c:pt>
                <c:pt idx="32">
                  <c:v>37.92</c:v>
                </c:pt>
                <c:pt idx="33">
                  <c:v>38</c:v>
                </c:pt>
                <c:pt idx="34">
                  <c:v>34.08</c:v>
                </c:pt>
                <c:pt idx="35">
                  <c:v>32.24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B-4AAD-AE17-446F3342D023}"/>
            </c:ext>
          </c:extLst>
        </c:ser>
        <c:ser>
          <c:idx val="1"/>
          <c:order val="1"/>
          <c:tx>
            <c:strRef>
              <c:f>PIVOT!$E$6:$E$7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PIVOT!$A$8:$C$43</c:f>
              <c:multiLvlStrCache>
                <c:ptCount val="36"/>
                <c:lvl>
                  <c:pt idx="0">
                    <c:v>2</c:v>
                  </c:pt>
                  <c:pt idx="1">
                    <c:v>23</c:v>
                  </c:pt>
                  <c:pt idx="2">
                    <c:v>32</c:v>
                  </c:pt>
                  <c:pt idx="3">
                    <c:v>8</c:v>
                  </c:pt>
                  <c:pt idx="4">
                    <c:v>14</c:v>
                  </c:pt>
                  <c:pt idx="5">
                    <c:v>30</c:v>
                  </c:pt>
                  <c:pt idx="6">
                    <c:v>5</c:v>
                  </c:pt>
                  <c:pt idx="7">
                    <c:v>24</c:v>
                  </c:pt>
                  <c:pt idx="8">
                    <c:v>33</c:v>
                  </c:pt>
                  <c:pt idx="9">
                    <c:v>12</c:v>
                  </c:pt>
                  <c:pt idx="10">
                    <c:v>18</c:v>
                  </c:pt>
                  <c:pt idx="11">
                    <c:v>29</c:v>
                  </c:pt>
                  <c:pt idx="12">
                    <c:v>4</c:v>
                  </c:pt>
                  <c:pt idx="13">
                    <c:v>21</c:v>
                  </c:pt>
                  <c:pt idx="14">
                    <c:v>34</c:v>
                  </c:pt>
                  <c:pt idx="15">
                    <c:v>7</c:v>
                  </c:pt>
                  <c:pt idx="16">
                    <c:v>17</c:v>
                  </c:pt>
                  <c:pt idx="17">
                    <c:v>25</c:v>
                  </c:pt>
                  <c:pt idx="18">
                    <c:v>1</c:v>
                  </c:pt>
                  <c:pt idx="19">
                    <c:v>19</c:v>
                  </c:pt>
                  <c:pt idx="20">
                    <c:v>31</c:v>
                  </c:pt>
                  <c:pt idx="21">
                    <c:v>11</c:v>
                  </c:pt>
                  <c:pt idx="22">
                    <c:v>16</c:v>
                  </c:pt>
                  <c:pt idx="23">
                    <c:v>27</c:v>
                  </c:pt>
                  <c:pt idx="24">
                    <c:v>3</c:v>
                  </c:pt>
                  <c:pt idx="25">
                    <c:v>20</c:v>
                  </c:pt>
                  <c:pt idx="26">
                    <c:v>36</c:v>
                  </c:pt>
                  <c:pt idx="27">
                    <c:v>10</c:v>
                  </c:pt>
                  <c:pt idx="28">
                    <c:v>15</c:v>
                  </c:pt>
                  <c:pt idx="29">
                    <c:v>28</c:v>
                  </c:pt>
                  <c:pt idx="30">
                    <c:v>6</c:v>
                  </c:pt>
                  <c:pt idx="31">
                    <c:v>22</c:v>
                  </c:pt>
                  <c:pt idx="32">
                    <c:v>35</c:v>
                  </c:pt>
                  <c:pt idx="33">
                    <c:v>9</c:v>
                  </c:pt>
                  <c:pt idx="34">
                    <c:v>13</c:v>
                  </c:pt>
                  <c:pt idx="35">
                    <c:v>26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1</c:v>
                  </c:pt>
                  <c:pt idx="9">
                    <c:v>2</c:v>
                  </c:pt>
                  <c:pt idx="12">
                    <c:v>1</c:v>
                  </c:pt>
                  <c:pt idx="15">
                    <c:v>2</c:v>
                  </c:pt>
                  <c:pt idx="18">
                    <c:v>1</c:v>
                  </c:pt>
                  <c:pt idx="21">
                    <c:v>2</c:v>
                  </c:pt>
                  <c:pt idx="24">
                    <c:v>1</c:v>
                  </c:pt>
                  <c:pt idx="27">
                    <c:v>2</c:v>
                  </c:pt>
                  <c:pt idx="30">
                    <c:v>1</c:v>
                  </c:pt>
                  <c:pt idx="33">
                    <c:v>2</c:v>
                  </c:pt>
                </c:lvl>
                <c:lvl>
                  <c:pt idx="0">
                    <c:v>1</c:v>
                  </c:pt>
                  <c:pt idx="6">
                    <c:v>2</c:v>
                  </c:pt>
                  <c:pt idx="12">
                    <c:v>3</c:v>
                  </c:pt>
                  <c:pt idx="18">
                    <c:v>4</c:v>
                  </c:pt>
                  <c:pt idx="24">
                    <c:v>5</c:v>
                  </c:pt>
                  <c:pt idx="30">
                    <c:v>6</c:v>
                  </c:pt>
                </c:lvl>
              </c:multiLvlStrCache>
            </c:multiLvlStrRef>
          </c:cat>
          <c:val>
            <c:numRef>
              <c:f>PIVOT!$E$8:$E$43</c:f>
              <c:numCache>
                <c:formatCode>General</c:formatCode>
                <c:ptCount val="36"/>
                <c:pt idx="0">
                  <c:v>117.12</c:v>
                </c:pt>
                <c:pt idx="1">
                  <c:v>109.07999999999998</c:v>
                </c:pt>
                <c:pt idx="2">
                  <c:v>121.56</c:v>
                </c:pt>
                <c:pt idx="3">
                  <c:v>124.55999999999999</c:v>
                </c:pt>
                <c:pt idx="4">
                  <c:v>95.399999999999991</c:v>
                </c:pt>
                <c:pt idx="5">
                  <c:v>139.80000000000001</c:v>
                </c:pt>
                <c:pt idx="6">
                  <c:v>111.72</c:v>
                </c:pt>
                <c:pt idx="7">
                  <c:v>116.52000000000001</c:v>
                </c:pt>
                <c:pt idx="8">
                  <c:v>121.67999999999998</c:v>
                </c:pt>
                <c:pt idx="9">
                  <c:v>125.51999999999998</c:v>
                </c:pt>
                <c:pt idx="10">
                  <c:v>102.12</c:v>
                </c:pt>
                <c:pt idx="11">
                  <c:v>109.2</c:v>
                </c:pt>
                <c:pt idx="12">
                  <c:v>114.36</c:v>
                </c:pt>
                <c:pt idx="13">
                  <c:v>120.59999999999998</c:v>
                </c:pt>
                <c:pt idx="14">
                  <c:v>119.03999999999998</c:v>
                </c:pt>
                <c:pt idx="15">
                  <c:v>120</c:v>
                </c:pt>
                <c:pt idx="16">
                  <c:v>89.88</c:v>
                </c:pt>
                <c:pt idx="17">
                  <c:v>126.12</c:v>
                </c:pt>
                <c:pt idx="18">
                  <c:v>121.67999999999998</c:v>
                </c:pt>
                <c:pt idx="19">
                  <c:v>121.44000000000001</c:v>
                </c:pt>
                <c:pt idx="20">
                  <c:v>121.75999999999999</c:v>
                </c:pt>
                <c:pt idx="21">
                  <c:v>97.08</c:v>
                </c:pt>
                <c:pt idx="22">
                  <c:v>113.63999999999999</c:v>
                </c:pt>
                <c:pt idx="23">
                  <c:v>109.32</c:v>
                </c:pt>
                <c:pt idx="24">
                  <c:v>114.35999999999999</c:v>
                </c:pt>
                <c:pt idx="25">
                  <c:v>108.96</c:v>
                </c:pt>
                <c:pt idx="26">
                  <c:v>131.4</c:v>
                </c:pt>
                <c:pt idx="27">
                  <c:v>103.2</c:v>
                </c:pt>
                <c:pt idx="28">
                  <c:v>114.84</c:v>
                </c:pt>
                <c:pt idx="29">
                  <c:v>82.2</c:v>
                </c:pt>
                <c:pt idx="30">
                  <c:v>126.47999999999999</c:v>
                </c:pt>
                <c:pt idx="31">
                  <c:v>107.16</c:v>
                </c:pt>
                <c:pt idx="32">
                  <c:v>122.63999999999999</c:v>
                </c:pt>
                <c:pt idx="33">
                  <c:v>115.91999999999999</c:v>
                </c:pt>
                <c:pt idx="34">
                  <c:v>112.67999999999999</c:v>
                </c:pt>
                <c:pt idx="35">
                  <c:v>99.72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FB-4AAD-AE17-446F3342D023}"/>
            </c:ext>
          </c:extLst>
        </c:ser>
        <c:ser>
          <c:idx val="2"/>
          <c:order val="2"/>
          <c:tx>
            <c:strRef>
              <c:f>PIVOT!$F$6:$F$7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PIVOT!$A$8:$C$43</c:f>
              <c:multiLvlStrCache>
                <c:ptCount val="36"/>
                <c:lvl>
                  <c:pt idx="0">
                    <c:v>2</c:v>
                  </c:pt>
                  <c:pt idx="1">
                    <c:v>23</c:v>
                  </c:pt>
                  <c:pt idx="2">
                    <c:v>32</c:v>
                  </c:pt>
                  <c:pt idx="3">
                    <c:v>8</c:v>
                  </c:pt>
                  <c:pt idx="4">
                    <c:v>14</c:v>
                  </c:pt>
                  <c:pt idx="5">
                    <c:v>30</c:v>
                  </c:pt>
                  <c:pt idx="6">
                    <c:v>5</c:v>
                  </c:pt>
                  <c:pt idx="7">
                    <c:v>24</c:v>
                  </c:pt>
                  <c:pt idx="8">
                    <c:v>33</c:v>
                  </c:pt>
                  <c:pt idx="9">
                    <c:v>12</c:v>
                  </c:pt>
                  <c:pt idx="10">
                    <c:v>18</c:v>
                  </c:pt>
                  <c:pt idx="11">
                    <c:v>29</c:v>
                  </c:pt>
                  <c:pt idx="12">
                    <c:v>4</c:v>
                  </c:pt>
                  <c:pt idx="13">
                    <c:v>21</c:v>
                  </c:pt>
                  <c:pt idx="14">
                    <c:v>34</c:v>
                  </c:pt>
                  <c:pt idx="15">
                    <c:v>7</c:v>
                  </c:pt>
                  <c:pt idx="16">
                    <c:v>17</c:v>
                  </c:pt>
                  <c:pt idx="17">
                    <c:v>25</c:v>
                  </c:pt>
                  <c:pt idx="18">
                    <c:v>1</c:v>
                  </c:pt>
                  <c:pt idx="19">
                    <c:v>19</c:v>
                  </c:pt>
                  <c:pt idx="20">
                    <c:v>31</c:v>
                  </c:pt>
                  <c:pt idx="21">
                    <c:v>11</c:v>
                  </c:pt>
                  <c:pt idx="22">
                    <c:v>16</c:v>
                  </c:pt>
                  <c:pt idx="23">
                    <c:v>27</c:v>
                  </c:pt>
                  <c:pt idx="24">
                    <c:v>3</c:v>
                  </c:pt>
                  <c:pt idx="25">
                    <c:v>20</c:v>
                  </c:pt>
                  <c:pt idx="26">
                    <c:v>36</c:v>
                  </c:pt>
                  <c:pt idx="27">
                    <c:v>10</c:v>
                  </c:pt>
                  <c:pt idx="28">
                    <c:v>15</c:v>
                  </c:pt>
                  <c:pt idx="29">
                    <c:v>28</c:v>
                  </c:pt>
                  <c:pt idx="30">
                    <c:v>6</c:v>
                  </c:pt>
                  <c:pt idx="31">
                    <c:v>22</c:v>
                  </c:pt>
                  <c:pt idx="32">
                    <c:v>35</c:v>
                  </c:pt>
                  <c:pt idx="33">
                    <c:v>9</c:v>
                  </c:pt>
                  <c:pt idx="34">
                    <c:v>13</c:v>
                  </c:pt>
                  <c:pt idx="35">
                    <c:v>26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1</c:v>
                  </c:pt>
                  <c:pt idx="9">
                    <c:v>2</c:v>
                  </c:pt>
                  <c:pt idx="12">
                    <c:v>1</c:v>
                  </c:pt>
                  <c:pt idx="15">
                    <c:v>2</c:v>
                  </c:pt>
                  <c:pt idx="18">
                    <c:v>1</c:v>
                  </c:pt>
                  <c:pt idx="21">
                    <c:v>2</c:v>
                  </c:pt>
                  <c:pt idx="24">
                    <c:v>1</c:v>
                  </c:pt>
                  <c:pt idx="27">
                    <c:v>2</c:v>
                  </c:pt>
                  <c:pt idx="30">
                    <c:v>1</c:v>
                  </c:pt>
                  <c:pt idx="33">
                    <c:v>2</c:v>
                  </c:pt>
                </c:lvl>
                <c:lvl>
                  <c:pt idx="0">
                    <c:v>1</c:v>
                  </c:pt>
                  <c:pt idx="6">
                    <c:v>2</c:v>
                  </c:pt>
                  <c:pt idx="12">
                    <c:v>3</c:v>
                  </c:pt>
                  <c:pt idx="18">
                    <c:v>4</c:v>
                  </c:pt>
                  <c:pt idx="24">
                    <c:v>5</c:v>
                  </c:pt>
                  <c:pt idx="30">
                    <c:v>6</c:v>
                  </c:pt>
                </c:lvl>
              </c:multiLvlStrCache>
            </c:multiLvlStrRef>
          </c:cat>
          <c:val>
            <c:numRef>
              <c:f>PIVOT!$F$8:$F$43</c:f>
              <c:numCache>
                <c:formatCode>General</c:formatCode>
                <c:ptCount val="36"/>
                <c:pt idx="0">
                  <c:v>28.759999999999998</c:v>
                </c:pt>
                <c:pt idx="2">
                  <c:v>28.52</c:v>
                </c:pt>
                <c:pt idx="3">
                  <c:v>31.56</c:v>
                </c:pt>
                <c:pt idx="4">
                  <c:v>28.08</c:v>
                </c:pt>
                <c:pt idx="5">
                  <c:v>26.32</c:v>
                </c:pt>
                <c:pt idx="6">
                  <c:v>26.560000000000002</c:v>
                </c:pt>
                <c:pt idx="7">
                  <c:v>27.940000000000005</c:v>
                </c:pt>
                <c:pt idx="8">
                  <c:v>28.96</c:v>
                </c:pt>
                <c:pt idx="9">
                  <c:v>26.78</c:v>
                </c:pt>
                <c:pt idx="10">
                  <c:v>32.18</c:v>
                </c:pt>
                <c:pt idx="11">
                  <c:v>30.979999999999997</c:v>
                </c:pt>
                <c:pt idx="12">
                  <c:v>31.14</c:v>
                </c:pt>
                <c:pt idx="13">
                  <c:v>29.08</c:v>
                </c:pt>
                <c:pt idx="14">
                  <c:v>26.900000000000002</c:v>
                </c:pt>
                <c:pt idx="15">
                  <c:v>30.42</c:v>
                </c:pt>
                <c:pt idx="16">
                  <c:v>30.260000000000005</c:v>
                </c:pt>
                <c:pt idx="18">
                  <c:v>26.64</c:v>
                </c:pt>
                <c:pt idx="19">
                  <c:v>31.8</c:v>
                </c:pt>
                <c:pt idx="20">
                  <c:v>27.400000000000002</c:v>
                </c:pt>
                <c:pt idx="21">
                  <c:v>29.94</c:v>
                </c:pt>
                <c:pt idx="22">
                  <c:v>30.36</c:v>
                </c:pt>
                <c:pt idx="23">
                  <c:v>30.619999999999997</c:v>
                </c:pt>
                <c:pt idx="24">
                  <c:v>27.96</c:v>
                </c:pt>
                <c:pt idx="25">
                  <c:v>25</c:v>
                </c:pt>
                <c:pt idx="26">
                  <c:v>26.36</c:v>
                </c:pt>
                <c:pt idx="27">
                  <c:v>26.3</c:v>
                </c:pt>
                <c:pt idx="28">
                  <c:v>30.020000000000003</c:v>
                </c:pt>
                <c:pt idx="29">
                  <c:v>30.16</c:v>
                </c:pt>
                <c:pt idx="30">
                  <c:v>26.799999999999997</c:v>
                </c:pt>
                <c:pt idx="31">
                  <c:v>26.72</c:v>
                </c:pt>
                <c:pt idx="32">
                  <c:v>27.200000000000003</c:v>
                </c:pt>
                <c:pt idx="33">
                  <c:v>31.72</c:v>
                </c:pt>
                <c:pt idx="34">
                  <c:v>27.900000000000002</c:v>
                </c:pt>
                <c:pt idx="35">
                  <c:v>29.820000000000004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FB-4AAD-AE17-446F3342D023}"/>
            </c:ext>
          </c:extLst>
        </c:ser>
        <c:ser>
          <c:idx val="3"/>
          <c:order val="3"/>
          <c:tx>
            <c:strRef>
              <c:f>PIVOT!$G$6:$G$7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PIVOT!$A$8:$C$43</c:f>
              <c:multiLvlStrCache>
                <c:ptCount val="36"/>
                <c:lvl>
                  <c:pt idx="0">
                    <c:v>2</c:v>
                  </c:pt>
                  <c:pt idx="1">
                    <c:v>23</c:v>
                  </c:pt>
                  <c:pt idx="2">
                    <c:v>32</c:v>
                  </c:pt>
                  <c:pt idx="3">
                    <c:v>8</c:v>
                  </c:pt>
                  <c:pt idx="4">
                    <c:v>14</c:v>
                  </c:pt>
                  <c:pt idx="5">
                    <c:v>30</c:v>
                  </c:pt>
                  <c:pt idx="6">
                    <c:v>5</c:v>
                  </c:pt>
                  <c:pt idx="7">
                    <c:v>24</c:v>
                  </c:pt>
                  <c:pt idx="8">
                    <c:v>33</c:v>
                  </c:pt>
                  <c:pt idx="9">
                    <c:v>12</c:v>
                  </c:pt>
                  <c:pt idx="10">
                    <c:v>18</c:v>
                  </c:pt>
                  <c:pt idx="11">
                    <c:v>29</c:v>
                  </c:pt>
                  <c:pt idx="12">
                    <c:v>4</c:v>
                  </c:pt>
                  <c:pt idx="13">
                    <c:v>21</c:v>
                  </c:pt>
                  <c:pt idx="14">
                    <c:v>34</c:v>
                  </c:pt>
                  <c:pt idx="15">
                    <c:v>7</c:v>
                  </c:pt>
                  <c:pt idx="16">
                    <c:v>17</c:v>
                  </c:pt>
                  <c:pt idx="17">
                    <c:v>25</c:v>
                  </c:pt>
                  <c:pt idx="18">
                    <c:v>1</c:v>
                  </c:pt>
                  <c:pt idx="19">
                    <c:v>19</c:v>
                  </c:pt>
                  <c:pt idx="20">
                    <c:v>31</c:v>
                  </c:pt>
                  <c:pt idx="21">
                    <c:v>11</c:v>
                  </c:pt>
                  <c:pt idx="22">
                    <c:v>16</c:v>
                  </c:pt>
                  <c:pt idx="23">
                    <c:v>27</c:v>
                  </c:pt>
                  <c:pt idx="24">
                    <c:v>3</c:v>
                  </c:pt>
                  <c:pt idx="25">
                    <c:v>20</c:v>
                  </c:pt>
                  <c:pt idx="26">
                    <c:v>36</c:v>
                  </c:pt>
                  <c:pt idx="27">
                    <c:v>10</c:v>
                  </c:pt>
                  <c:pt idx="28">
                    <c:v>15</c:v>
                  </c:pt>
                  <c:pt idx="29">
                    <c:v>28</c:v>
                  </c:pt>
                  <c:pt idx="30">
                    <c:v>6</c:v>
                  </c:pt>
                  <c:pt idx="31">
                    <c:v>22</c:v>
                  </c:pt>
                  <c:pt idx="32">
                    <c:v>35</c:v>
                  </c:pt>
                  <c:pt idx="33">
                    <c:v>9</c:v>
                  </c:pt>
                  <c:pt idx="34">
                    <c:v>13</c:v>
                  </c:pt>
                  <c:pt idx="35">
                    <c:v>26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1</c:v>
                  </c:pt>
                  <c:pt idx="9">
                    <c:v>2</c:v>
                  </c:pt>
                  <c:pt idx="12">
                    <c:v>1</c:v>
                  </c:pt>
                  <c:pt idx="15">
                    <c:v>2</c:v>
                  </c:pt>
                  <c:pt idx="18">
                    <c:v>1</c:v>
                  </c:pt>
                  <c:pt idx="21">
                    <c:v>2</c:v>
                  </c:pt>
                  <c:pt idx="24">
                    <c:v>1</c:v>
                  </c:pt>
                  <c:pt idx="27">
                    <c:v>2</c:v>
                  </c:pt>
                  <c:pt idx="30">
                    <c:v>1</c:v>
                  </c:pt>
                  <c:pt idx="33">
                    <c:v>2</c:v>
                  </c:pt>
                </c:lvl>
                <c:lvl>
                  <c:pt idx="0">
                    <c:v>1</c:v>
                  </c:pt>
                  <c:pt idx="6">
                    <c:v>2</c:v>
                  </c:pt>
                  <c:pt idx="12">
                    <c:v>3</c:v>
                  </c:pt>
                  <c:pt idx="18">
                    <c:v>4</c:v>
                  </c:pt>
                  <c:pt idx="24">
                    <c:v>5</c:v>
                  </c:pt>
                  <c:pt idx="30">
                    <c:v>6</c:v>
                  </c:pt>
                </c:lvl>
              </c:multiLvlStrCache>
            </c:multiLvlStrRef>
          </c:cat>
          <c:val>
            <c:numRef>
              <c:f>PIVOT!$G$8:$G$43</c:f>
              <c:numCache>
                <c:formatCode>General</c:formatCode>
                <c:ptCount val="36"/>
                <c:pt idx="0">
                  <c:v>41.4</c:v>
                </c:pt>
                <c:pt idx="1">
                  <c:v>41.74</c:v>
                </c:pt>
                <c:pt idx="2">
                  <c:v>36.74</c:v>
                </c:pt>
                <c:pt idx="3">
                  <c:v>29.86</c:v>
                </c:pt>
                <c:pt idx="4">
                  <c:v>33.840000000000003</c:v>
                </c:pt>
                <c:pt idx="5">
                  <c:v>31.86</c:v>
                </c:pt>
                <c:pt idx="6">
                  <c:v>38.459999999999994</c:v>
                </c:pt>
                <c:pt idx="7">
                  <c:v>34.6</c:v>
                </c:pt>
                <c:pt idx="8">
                  <c:v>32.06</c:v>
                </c:pt>
                <c:pt idx="9">
                  <c:v>29.64</c:v>
                </c:pt>
                <c:pt idx="10">
                  <c:v>32.96</c:v>
                </c:pt>
                <c:pt idx="11">
                  <c:v>43.600000000000009</c:v>
                </c:pt>
                <c:pt idx="12">
                  <c:v>50.666666666666664</c:v>
                </c:pt>
                <c:pt idx="13">
                  <c:v>39.760000000000005</c:v>
                </c:pt>
                <c:pt idx="14">
                  <c:v>42</c:v>
                </c:pt>
                <c:pt idx="15">
                  <c:v>29.48</c:v>
                </c:pt>
                <c:pt idx="16">
                  <c:v>36.06</c:v>
                </c:pt>
                <c:pt idx="17">
                  <c:v>31.28</c:v>
                </c:pt>
                <c:pt idx="18">
                  <c:v>37.46</c:v>
                </c:pt>
                <c:pt idx="19">
                  <c:v>29.62</c:v>
                </c:pt>
                <c:pt idx="20">
                  <c:v>32.82</c:v>
                </c:pt>
                <c:pt idx="21">
                  <c:v>37.239999999999995</c:v>
                </c:pt>
                <c:pt idx="22">
                  <c:v>36.72</c:v>
                </c:pt>
                <c:pt idx="23">
                  <c:v>35.96</c:v>
                </c:pt>
                <c:pt idx="24">
                  <c:v>41.720000000000006</c:v>
                </c:pt>
                <c:pt idx="25">
                  <c:v>33.480000000000004</c:v>
                </c:pt>
                <c:pt idx="26">
                  <c:v>32.380000000000003</c:v>
                </c:pt>
                <c:pt idx="27">
                  <c:v>53.8</c:v>
                </c:pt>
                <c:pt idx="28">
                  <c:v>43.400000000000006</c:v>
                </c:pt>
                <c:pt idx="29">
                  <c:v>33.659999999999997</c:v>
                </c:pt>
                <c:pt idx="30">
                  <c:v>39.56</c:v>
                </c:pt>
                <c:pt idx="31">
                  <c:v>33.46</c:v>
                </c:pt>
                <c:pt idx="32">
                  <c:v>36.659999999999997</c:v>
                </c:pt>
                <c:pt idx="33">
                  <c:v>44.600000000000009</c:v>
                </c:pt>
                <c:pt idx="34">
                  <c:v>30.18</c:v>
                </c:pt>
                <c:pt idx="35">
                  <c:v>39.840000000000003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FB-4AAD-AE17-446F3342D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7344527"/>
        <c:axId val="1997346607"/>
      </c:barChart>
      <c:catAx>
        <c:axId val="199734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346607"/>
        <c:crosses val="autoZero"/>
        <c:auto val="1"/>
        <c:lblAlgn val="ctr"/>
        <c:lblOffset val="100"/>
        <c:noMultiLvlLbl val="0"/>
      </c:catAx>
      <c:valAx>
        <c:axId val="199734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34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76201</xdr:colOff>
      <xdr:row>4</xdr:row>
      <xdr:rowOff>33336</xdr:rowOff>
    </xdr:from>
    <xdr:to>
      <xdr:col>10</xdr:col>
      <xdr:colOff>2895601</xdr:colOff>
      <xdr:row>26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F6D307-79AE-7022-795E-E929D470A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nz, Joshua - ARS" refreshedDate="44719.441763078707" createdVersion="8" refreshedVersion="8" minRefreshableVersion="3" recordCount="380" xr:uid="{767B9A4B-7E45-46FC-9766-115EAAFE9DD4}">
  <cacheSource type="worksheet">
    <worksheetSource ref="A1:S381" sheet="Data from LECO and Soi Weights "/>
  </cacheSource>
  <cacheFields count="19">
    <cacheField name="Analysis Date" numFmtId="22">
      <sharedItems containsSemiMixedTypes="0" containsNonDate="0" containsDate="1" containsString="0" minDate="2022-05-19T16:32:40" maxDate="2022-06-03T14:18:29"/>
    </cacheField>
    <cacheField name="Method" numFmtId="0">
      <sharedItems/>
    </cacheField>
    <cacheField name="Name" numFmtId="1">
      <sharedItems containsMixedTypes="1" containsNumber="1" containsInteger="1" minValue="906" maxValue="1179" count="169">
        <n v="906"/>
        <n v="907"/>
        <n v="908"/>
        <n v="909"/>
        <n v="910"/>
        <n v="911"/>
        <n v="912"/>
        <n v="913"/>
        <n v="914"/>
        <n v="915"/>
        <s v="WARM UP"/>
        <s v="Blank"/>
        <s v="Mead Soil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8"/>
        <n v="1009"/>
        <n v="1010"/>
        <n v="1011"/>
        <n v="1012"/>
        <n v="1013"/>
        <n v="1014"/>
        <n v="1015"/>
        <n v="1016"/>
        <n v="1017"/>
        <s v="warmup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110"/>
        <n v="1111"/>
        <n v="1112"/>
        <n v="1113"/>
        <n v="1179"/>
      </sharedItems>
    </cacheField>
    <cacheField name="Sample Mass" numFmtId="164">
      <sharedItems containsSemiMixedTypes="0" containsString="0" containsNumber="1" minValue="0.25" maxValue="1"/>
    </cacheField>
    <cacheField name="Mass Cat" numFmtId="0">
      <sharedItems containsSemiMixedTypes="0" containsString="0" containsNumber="1" minValue="0.25" maxValue="1"/>
    </cacheField>
    <cacheField name="Carbon" numFmtId="10">
      <sharedItems containsSemiMixedTypes="0" containsString="0" containsNumber="1" minValue="-1.7200000000000001E-4" maxValue="0.41399999999999998"/>
    </cacheField>
    <cacheField name="Nitrogen" numFmtId="10">
      <sharedItems containsSemiMixedTypes="0" containsString="0" containsNumber="1" minValue="2.72E-5" maxValue="8.5999999999999993E-2"/>
    </cacheField>
    <cacheField name="Total N ppm" numFmtId="1">
      <sharedItems containsSemiMixedTypes="0" containsString="0" containsNumber="1" minValue="27.200000000000003" maxValue="85999.999999999985"/>
    </cacheField>
    <cacheField name="N lbs/acre (Plant available 2% of Total N)" numFmtId="1">
      <sharedItems containsMixedTypes="1" containsNumber="1" minValue="14.96" maxValue="215.76"/>
    </cacheField>
    <cacheField name="TinNumber" numFmtId="0">
      <sharedItems containsMixedTypes="1" containsNumber="1" containsInteger="1" minValue="2001" maxValue="2144"/>
    </cacheField>
    <cacheField name="Plot" numFmtId="1">
      <sharedItems containsMixedTypes="1" containsNumber="1" containsInteger="1" minValue="1" maxValue="36" count="37">
        <n v="14"/>
        <n v="12"/>
        <n v="9"/>
        <n v="10"/>
        <n v="3"/>
        <n v="5"/>
        <e v="#N/A"/>
        <n v="35"/>
        <n v="7"/>
        <n v="24"/>
        <n v="8"/>
        <n v="11"/>
        <n v="29"/>
        <n v="13"/>
        <n v="33"/>
        <n v="36"/>
        <n v="4"/>
        <n v="1"/>
        <n v="6"/>
        <n v="32"/>
        <n v="16"/>
        <n v="34"/>
        <n v="17"/>
        <n v="20"/>
        <n v="28"/>
        <n v="18"/>
        <n v="15"/>
        <n v="26"/>
        <n v="23"/>
        <n v="22"/>
        <n v="2"/>
        <n v="19"/>
        <n v="30"/>
        <n v="31"/>
        <n v="25"/>
        <n v="21"/>
        <n v="27"/>
      </sharedItems>
    </cacheField>
    <cacheField name="Plot(Depth(cm))" numFmtId="2">
      <sharedItems count="145">
        <s v="14(0-15)"/>
        <s v="12(15-30)"/>
        <s v="12(0-15)"/>
        <s v="9(15-30)"/>
        <s v="10(15-30)"/>
        <s v="14(15-30)"/>
        <s v="3(0-15)"/>
        <s v="5(0-15)"/>
        <s v="3(15-30)"/>
        <e v="#N/A"/>
        <s v="9(0-15)"/>
        <s v="35(0-15)"/>
        <s v="7(15-30)"/>
        <s v="24(15-30)"/>
        <s v="7(0-15)"/>
        <s v="8(0-15)"/>
        <s v="11(15-30)"/>
        <s v="29(15-30)"/>
        <s v="13(15-30)"/>
        <s v="8(15-30)"/>
        <s v="33(15-30)"/>
        <s v="36(0-15)"/>
        <s v="10(0-15)"/>
        <s v="4(15-30)"/>
        <s v="1(15-30)"/>
        <s v="6(15-30)"/>
        <s v="33(0-15)"/>
        <s v="32(0-15)"/>
        <s v="35(15-30)"/>
        <s v="29(0-15)"/>
        <s v="16(0-15)"/>
        <s v="34(15-30)"/>
        <s v="1(0-15)"/>
        <s v="17(0-15)"/>
        <s v="32(15-30)"/>
        <s v="13(0-15)"/>
        <s v="20(0-15)"/>
        <s v="5(15-30)"/>
        <s v="20(15-30)"/>
        <s v="28(0-15)"/>
        <s v="11(0-15)"/>
        <s v="4(0-15)"/>
        <s v="6(0-15)"/>
        <s v="18(15-30)"/>
        <s v="15(15-30)"/>
        <s v="26(0-15)"/>
        <s v="23(15-30)"/>
        <s v="22(0-15)"/>
        <s v="2(15-30)"/>
        <s v="26(15-30)"/>
        <s v="17(15-30)"/>
        <s v="19(15-30)"/>
        <s v="28(15-30)"/>
        <s v="30(0-15)"/>
        <s v="31(0-15)"/>
        <s v="25(0-15)"/>
        <s v="15(0-15)"/>
        <s v="36(15-30)"/>
        <s v="21(15-30)"/>
        <s v="2(0-15)"/>
        <s v="27(15-30)"/>
        <s v="27(0-15)"/>
        <s v="31(15-30)"/>
        <s v="34(0-15)"/>
        <s v="22(15-30)"/>
        <s v="16(15-30)"/>
        <s v="30(15-30)"/>
        <s v="23(0-15)"/>
        <s v="21(0-15)"/>
        <s v="18(0-15)"/>
        <s v="19(0-15)"/>
        <s v="24(0-15)"/>
        <s v="32(30-120)"/>
        <s v="34(120-180)"/>
        <s v="30(120-180)"/>
        <s v="32(120-180)"/>
        <s v="31(120-180)"/>
        <s v="34(30-120)"/>
        <s v="30(30-120)"/>
        <s v="31(30-120)"/>
        <s v="23(120-180)"/>
        <s v="17(120-180)"/>
        <s v="17(30-120)"/>
        <s v="24(30-120)"/>
        <s v="24(120-180)"/>
        <s v="29(120-180)"/>
        <s v="26(120-180)"/>
        <s v="26(30-120)"/>
        <s v="18(30-120)"/>
        <s v="27(120-180)"/>
        <s v="28(120-180)"/>
        <s v="22(120-180)"/>
        <s v="3(120-180)"/>
        <s v="28(30-120)"/>
        <s v="22(30-120)"/>
        <s v="13(120-180)"/>
        <s v="13(30-120)"/>
        <s v="14(30-120)"/>
        <s v="10(120-180)"/>
        <s v="36(120-180)"/>
        <s v="36(30-120)"/>
        <s v="35(120-180)"/>
        <s v="18(120-180)"/>
        <s v="20(30-120)"/>
        <s v="1(120-180)"/>
        <s v="21(30-120)"/>
        <s v="3(30-120)"/>
        <s v="14(120-180)"/>
        <s v="15(30-120)"/>
        <s v="10(30-120)"/>
        <s v="12(120-180)"/>
        <s v="12(30-120)"/>
        <s v="11(120-180)"/>
        <s v="15(120-180)"/>
        <s v="5(120-180)"/>
        <s v="23(30-120 )"/>
        <s v="25(30-120)"/>
        <s v="33(30-120)"/>
        <s v="33(120-180)"/>
        <s v="35(30-120)"/>
        <s v="25(120-180)"/>
        <s v="21(120-180)"/>
        <s v="20(120-180)"/>
        <s v="27(30-120)"/>
        <s v="29(30-120)"/>
        <s v="19(120-180)"/>
        <s v="19(30-120)"/>
        <s v="2(30-120)"/>
        <s v="1(30-120)"/>
        <s v="2(120-180)"/>
        <s v="11(30-120)"/>
        <s v="8(120-180)"/>
        <s v="16(30-120)"/>
        <s v="16(120-180)"/>
        <s v="5(30-120)"/>
        <s v="9(30-120)"/>
        <s v="9(120-180)"/>
        <s v="8(30-120)"/>
        <s v="7(30-120)"/>
        <s v="7(120-180)"/>
        <s v="6(120-180)"/>
        <s v="6(30-120)"/>
        <s v="4(120-180)"/>
        <s v="4(30-120)"/>
        <s v="5(90-120)" u="1"/>
      </sharedItems>
    </cacheField>
    <cacheField name="Depth" numFmtId="0">
      <sharedItems/>
    </cacheField>
    <cacheField name="Starting Depth" numFmtId="1">
      <sharedItems containsMixedTypes="1" containsNumber="1" containsInteger="1" minValue="0" maxValue="120" count="5">
        <n v="0"/>
        <n v="15"/>
        <e v="#N/A"/>
        <n v="30"/>
        <n v="120"/>
      </sharedItems>
    </cacheField>
    <cacheField name="DepthPaste" numFmtId="2">
      <sharedItems/>
    </cacheField>
    <cacheField name="Exclude" numFmtId="0">
      <sharedItems count="2">
        <s v="No"/>
        <s v="Yes"/>
      </sharedItems>
    </cacheField>
    <cacheField name="2021  Treatment" numFmtId="0">
      <sharedItems containsMixedTypes="1" containsNumber="1" containsInteger="1" minValue="111" maxValue="326"/>
    </cacheField>
    <cacheField name="2021 Irr Trt" numFmtId="0">
      <sharedItems containsMixedTypes="1" containsNumber="1" containsInteger="1" minValue="1" maxValue="2" count="3">
        <n v="2"/>
        <n v="1"/>
        <e v="#N/A"/>
      </sharedItems>
    </cacheField>
    <cacheField name="2021 N Treatment" numFmtId="0">
      <sharedItems containsMixedTypes="1" containsNumber="1" containsInteger="1" minValue="1" maxValue="6" count="7">
        <n v="1"/>
        <n v="2"/>
        <n v="6"/>
        <n v="5"/>
        <e v="#N/A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nz, Joshua - ARS" refreshedDate="44719.444316319445" createdVersion="8" refreshedVersion="8" minRefreshableVersion="3" recordCount="380" xr:uid="{FB116B59-61CC-4956-B15D-5CA4135780DB}">
  <cacheSource type="worksheet">
    <worksheetSource ref="A1:T381" sheet="Data from LECO and Soi Weights "/>
  </cacheSource>
  <cacheFields count="20">
    <cacheField name="Analysis Date" numFmtId="22">
      <sharedItems containsSemiMixedTypes="0" containsNonDate="0" containsDate="1" containsString="0" minDate="2022-05-19T16:32:40" maxDate="2022-06-03T14:18:29"/>
    </cacheField>
    <cacheField name="Method" numFmtId="0">
      <sharedItems/>
    </cacheField>
    <cacheField name="Name" numFmtId="1">
      <sharedItems containsMixedTypes="1" containsNumber="1" containsInteger="1" minValue="906" maxValue="1179"/>
    </cacheField>
    <cacheField name="Sample Mass" numFmtId="164">
      <sharedItems containsSemiMixedTypes="0" containsString="0" containsNumber="1" minValue="0.25" maxValue="1" count="133">
        <n v="0.35899999999999999"/>
        <n v="0.3518"/>
        <n v="0.35599999999999998"/>
        <n v="0.35189999999999999"/>
        <n v="0.35020000000000001"/>
        <n v="0.35339999999999999"/>
        <n v="0.35310000000000002"/>
        <n v="0.3579"/>
        <n v="0.35299999999999998"/>
        <n v="0.35620000000000002"/>
        <n v="0.35399999999999998"/>
        <n v="0.35249999999999998"/>
        <n v="0.35389999999999999"/>
        <n v="0.35730000000000001"/>
        <n v="0.35260000000000002"/>
        <n v="0.25259999999999999"/>
        <n v="0.25219999999999998"/>
        <n v="0.25530000000000003"/>
        <n v="0.25240000000000001"/>
        <n v="1"/>
        <n v="0.25380000000000003"/>
        <n v="0.25829999999999997"/>
        <n v="0.25819999999999999"/>
        <n v="0.25729999999999997"/>
        <n v="0.3513"/>
        <n v="0.35799999999999998"/>
        <n v="0.35780000000000001"/>
        <n v="0.35649999999999998"/>
        <n v="0.35570000000000002"/>
        <n v="0.3553"/>
        <n v="0.35139999999999999"/>
        <n v="0.35980000000000001"/>
        <n v="0.35520000000000002"/>
        <n v="0.35510000000000003"/>
        <n v="0.35049999999999998"/>
        <n v="0.3548"/>
        <n v="0.35239999999999999"/>
        <n v="0.35549999999999998"/>
        <n v="0.2545"/>
        <n v="0.35170000000000001"/>
        <n v="0.35699999999999998"/>
        <n v="0.35560000000000003"/>
        <n v="0.3533"/>
        <n v="0.35110000000000002"/>
        <n v="0.3584"/>
        <n v="0.35210000000000002"/>
        <n v="0.35920000000000002"/>
        <n v="0.35489999999999999"/>
        <n v="0.35289999999999999"/>
        <n v="0.35630000000000001"/>
        <n v="0.35720000000000002"/>
        <n v="0.35420000000000001"/>
        <n v="0.35370000000000001"/>
        <n v="0.35070000000000001"/>
        <n v="0.35160000000000002"/>
        <n v="0.35709999999999997"/>
        <n v="0.35539999999999999"/>
        <n v="0.35349999999999998"/>
        <n v="0.35360000000000003"/>
        <n v="0.25109999999999999"/>
        <n v="0.35"/>
        <n v="0.35449999999999998"/>
        <n v="0.35959999999999998"/>
        <n v="0.3503"/>
        <n v="0.253"/>
        <n v="0.25169999999999998"/>
        <n v="0.25209999999999999"/>
        <n v="0.25009999999999999"/>
        <n v="0.25590000000000002"/>
        <n v="0.35460000000000003"/>
        <n v="0.35589999999999999"/>
        <n v="0.35909999999999997"/>
        <n v="0.35680000000000001"/>
        <n v="0.35089999999999999"/>
        <n v="0.3599"/>
        <n v="0.35880000000000001"/>
        <n v="0.3538"/>
        <n v="0.35039999999999999"/>
        <n v="0.25719999999999998"/>
        <n v="0.25750000000000001"/>
        <n v="0.25119999999999998"/>
        <n v="0.25430000000000003"/>
        <n v="0.25659999999999999"/>
        <n v="0.3543"/>
        <n v="0.35970000000000002"/>
        <n v="0.3569"/>
        <n v="0.35470000000000002"/>
        <n v="0.35930000000000001"/>
        <n v="0.25409999999999999"/>
        <n v="0.35949999999999999"/>
        <n v="0.3589"/>
        <n v="0.35320000000000001"/>
        <n v="0.35610000000000003"/>
        <n v="0.35759999999999997"/>
        <n v="0.35830000000000001"/>
        <n v="0.254"/>
        <n v="0.35220000000000001"/>
        <n v="0.3574"/>
        <n v="0.3528"/>
        <n v="0.35439999999999999"/>
        <n v="0.3523"/>
        <n v="0.35749999999999998"/>
        <n v="0.35120000000000001"/>
        <n v="0.35770000000000002"/>
        <n v="0.35639999999999999"/>
        <n v="0.255"/>
        <n v="0.2505"/>
        <n v="0.25280000000000002"/>
        <n v="0.25629999999999997"/>
        <n v="0.25740000000000002"/>
        <n v="0.25650000000000001"/>
        <n v="0.25080000000000002"/>
        <n v="0.35670000000000002"/>
        <n v="0.35809999999999997"/>
        <n v="0.25890000000000002"/>
        <n v="0.3594"/>
        <n v="0.3508"/>
        <n v="0.35149999999999998"/>
        <n v="0.35499999999999998"/>
        <n v="0.35580000000000001"/>
        <n v="0.35060000000000002"/>
        <n v="0.35099999999999998"/>
        <n v="0.35659999999999997"/>
        <n v="0.35270000000000001"/>
        <n v="0.25269999999999998"/>
        <n v="0.25769999999999998"/>
        <n v="0.2581"/>
        <n v="0.2586"/>
        <n v="0.25569999999999998"/>
        <n v="0.2591"/>
        <n v="0.25"/>
        <n v="0.25180000000000002"/>
        <n v="0.35870000000000002"/>
      </sharedItems>
    </cacheField>
    <cacheField name="Mass Cat" numFmtId="0">
      <sharedItems containsSemiMixedTypes="0" containsString="0" containsNumber="1" minValue="0.25" maxValue="1"/>
    </cacheField>
    <cacheField name="Carbon" numFmtId="10">
      <sharedItems containsSemiMixedTypes="0" containsString="0" containsNumber="1" minValue="-1.7200000000000001E-4" maxValue="0.41399999999999998"/>
    </cacheField>
    <cacheField name="Nitrogen" numFmtId="10">
      <sharedItems containsSemiMixedTypes="0" containsString="0" containsNumber="1" minValue="2.72E-5" maxValue="8.5999999999999993E-2"/>
    </cacheField>
    <cacheField name="Total N ppm" numFmtId="1">
      <sharedItems containsSemiMixedTypes="0" containsString="0" containsNumber="1" minValue="27.200000000000003" maxValue="85999.999999999985"/>
    </cacheField>
    <cacheField name="N lbs/acre (Plant available 2% of Total N)" numFmtId="1">
      <sharedItems containsMixedTypes="1" containsNumber="1" minValue="14.96" maxValue="215.76"/>
    </cacheField>
    <cacheField name="TinNumber" numFmtId="0">
      <sharedItems containsMixedTypes="1" containsNumber="1" containsInteger="1" minValue="2001" maxValue="2144" count="146">
        <n v="2001"/>
        <n v="2002"/>
        <n v="2003"/>
        <n v="2004"/>
        <n v="2005"/>
        <n v="2006"/>
        <n v="2007"/>
        <n v="2008"/>
        <n v="2010"/>
        <s v="MEAD"/>
        <e v="#N/A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09"/>
        <n v="202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</sharedItems>
    </cacheField>
    <cacheField name="Plot" numFmtId="1">
      <sharedItems containsMixedTypes="1" containsNumber="1" containsInteger="1" minValue="1" maxValue="36" count="37">
        <n v="14"/>
        <n v="12"/>
        <n v="9"/>
        <n v="10"/>
        <n v="3"/>
        <n v="5"/>
        <e v="#N/A"/>
        <n v="35"/>
        <n v="7"/>
        <n v="24"/>
        <n v="8"/>
        <n v="11"/>
        <n v="29"/>
        <n v="13"/>
        <n v="33"/>
        <n v="36"/>
        <n v="4"/>
        <n v="1"/>
        <n v="6"/>
        <n v="32"/>
        <n v="16"/>
        <n v="34"/>
        <n v="17"/>
        <n v="20"/>
        <n v="28"/>
        <n v="18"/>
        <n v="15"/>
        <n v="26"/>
        <n v="23"/>
        <n v="22"/>
        <n v="2"/>
        <n v="19"/>
        <n v="30"/>
        <n v="31"/>
        <n v="25"/>
        <n v="21"/>
        <n v="27"/>
      </sharedItems>
    </cacheField>
    <cacheField name="Plot(Depth(cm))" numFmtId="2">
      <sharedItems/>
    </cacheField>
    <cacheField name="Depth" numFmtId="0">
      <sharedItems count="6">
        <s v="0-15"/>
        <s v="15-30"/>
        <e v="#N/A"/>
        <s v="30-120"/>
        <s v="120-180"/>
        <s v="30-120 "/>
      </sharedItems>
    </cacheField>
    <cacheField name="Starting Depth" numFmtId="1">
      <sharedItems containsMixedTypes="1" containsNumber="1" containsInteger="1" minValue="0" maxValue="120" count="5">
        <n v="0"/>
        <n v="15"/>
        <e v="#N/A"/>
        <n v="30"/>
        <n v="120"/>
      </sharedItems>
    </cacheField>
    <cacheField name="DepthPaste" numFmtId="2">
      <sharedItems/>
    </cacheField>
    <cacheField name="Exclude" numFmtId="0">
      <sharedItems count="2">
        <s v="No"/>
        <s v="Yes"/>
      </sharedItems>
    </cacheField>
    <cacheField name="2021  Treatment" numFmtId="0">
      <sharedItems containsMixedTypes="1" containsNumber="1" containsInteger="1" minValue="111" maxValue="326"/>
    </cacheField>
    <cacheField name="2021 Irr Trt" numFmtId="0">
      <sharedItems containsMixedTypes="1" containsNumber="1" containsInteger="1" minValue="1" maxValue="2"/>
    </cacheField>
    <cacheField name="2021 N Treatment" numFmtId="0">
      <sharedItems containsMixedTypes="1" containsNumber="1" containsInteger="1" minValue="1" maxValue="6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0">
  <r>
    <d v="2022-05-19T16:32:40"/>
    <s v="SOIL (Mead)"/>
    <x v="0"/>
    <n v="0.35899999999999999"/>
    <n v="0.35"/>
    <n v="8.9499999999999996E-3"/>
    <n v="8.4999999999999995E-4"/>
    <n v="850"/>
    <n v="34"/>
    <n v="2001"/>
    <x v="0"/>
    <x v="0"/>
    <s v="0-15"/>
    <x v="0"/>
    <s v="14(0-15)"/>
    <x v="0"/>
    <n v="221"/>
    <x v="0"/>
    <x v="0"/>
  </r>
  <r>
    <d v="2022-05-19T16:37:32"/>
    <s v="SOIL (Mead)"/>
    <x v="0"/>
    <n v="0.3518"/>
    <n v="0.35"/>
    <n v="8.8500000000000002E-3"/>
    <n v="8.4199999999999998E-4"/>
    <n v="842"/>
    <n v="33.68"/>
    <n v="2001"/>
    <x v="0"/>
    <x v="0"/>
    <s v="0-15"/>
    <x v="0"/>
    <s v="14(0-15)"/>
    <x v="0"/>
    <n v="221"/>
    <x v="0"/>
    <x v="0"/>
  </r>
  <r>
    <d v="2022-05-19T16:42:25"/>
    <s v="SOIL (Mead)"/>
    <x v="1"/>
    <n v="0.35599999999999998"/>
    <n v="0.35"/>
    <n v="6.0099999999999997E-3"/>
    <n v="6.5899999999999997E-4"/>
    <n v="659"/>
    <n v="26.36"/>
    <n v="2002"/>
    <x v="1"/>
    <x v="1"/>
    <s v="15-30"/>
    <x v="1"/>
    <s v="12(15-30)"/>
    <x v="0"/>
    <n v="122"/>
    <x v="0"/>
    <x v="1"/>
  </r>
  <r>
    <d v="2022-05-19T16:47:19"/>
    <s v="SOIL (Mead)"/>
    <x v="1"/>
    <n v="0.35189999999999999"/>
    <n v="0.35"/>
    <n v="5.9800000000000001E-3"/>
    <n v="6.8000000000000005E-4"/>
    <n v="680.00000000000011"/>
    <n v="27.200000000000006"/>
    <n v="2002"/>
    <x v="1"/>
    <x v="1"/>
    <s v="15-30"/>
    <x v="1"/>
    <s v="12(15-30)"/>
    <x v="0"/>
    <n v="122"/>
    <x v="0"/>
    <x v="1"/>
  </r>
  <r>
    <d v="2022-05-19T16:52:11"/>
    <s v="SOIL (Mead)"/>
    <x v="2"/>
    <n v="0.35020000000000001"/>
    <n v="0.35"/>
    <n v="7.5500000000000003E-3"/>
    <n v="7.4799999999999997E-4"/>
    <n v="748"/>
    <n v="29.92"/>
    <n v="2003"/>
    <x v="1"/>
    <x v="2"/>
    <s v="0-15"/>
    <x v="0"/>
    <s v="12(0-15)"/>
    <x v="0"/>
    <n v="122"/>
    <x v="0"/>
    <x v="1"/>
  </r>
  <r>
    <d v="2022-05-19T16:57:04"/>
    <s v="SOIL (Mead)"/>
    <x v="2"/>
    <n v="0.35339999999999999"/>
    <n v="0.35"/>
    <n v="7.5399999999999998E-3"/>
    <n v="7.3399999999999995E-4"/>
    <n v="734"/>
    <n v="29.36"/>
    <n v="2003"/>
    <x v="1"/>
    <x v="2"/>
    <s v="0-15"/>
    <x v="0"/>
    <s v="12(0-15)"/>
    <x v="0"/>
    <n v="122"/>
    <x v="0"/>
    <x v="1"/>
  </r>
  <r>
    <d v="2022-05-19T17:01:58"/>
    <s v="SOIL (Mead)"/>
    <x v="3"/>
    <n v="0.35310000000000002"/>
    <n v="0.35"/>
    <n v="8.2100000000000003E-3"/>
    <n v="8.0099999999999995E-4"/>
    <n v="801"/>
    <n v="32.04"/>
    <n v="2004"/>
    <x v="2"/>
    <x v="3"/>
    <s v="15-30"/>
    <x v="1"/>
    <s v="9(15-30)"/>
    <x v="0"/>
    <n v="126"/>
    <x v="0"/>
    <x v="2"/>
  </r>
  <r>
    <d v="2022-05-19T17:06:52"/>
    <s v="SOIL (Mead)"/>
    <x v="3"/>
    <n v="0.35189999999999999"/>
    <n v="0.35"/>
    <n v="7.9100000000000004E-3"/>
    <n v="7.85E-4"/>
    <n v="785"/>
    <n v="31.400000000000002"/>
    <n v="2004"/>
    <x v="2"/>
    <x v="3"/>
    <s v="15-30"/>
    <x v="1"/>
    <s v="9(15-30)"/>
    <x v="0"/>
    <n v="126"/>
    <x v="0"/>
    <x v="2"/>
  </r>
  <r>
    <d v="2022-05-19T17:11:46"/>
    <s v="SOIL (Mead)"/>
    <x v="4"/>
    <n v="0.35310000000000002"/>
    <n v="0.35"/>
    <n v="5.47E-3"/>
    <n v="6.5499999999999998E-4"/>
    <n v="655"/>
    <n v="26.2"/>
    <n v="2005"/>
    <x v="3"/>
    <x v="4"/>
    <s v="15-30"/>
    <x v="1"/>
    <s v="10(15-30)"/>
    <x v="0"/>
    <n v="125"/>
    <x v="0"/>
    <x v="3"/>
  </r>
  <r>
    <d v="2022-05-19T17:16:39"/>
    <s v="SOIL (Mead)"/>
    <x v="4"/>
    <n v="0.3579"/>
    <n v="0.35"/>
    <n v="5.4400000000000004E-3"/>
    <n v="6.6E-4"/>
    <n v="660"/>
    <n v="26.400000000000002"/>
    <n v="2005"/>
    <x v="3"/>
    <x v="4"/>
    <s v="15-30"/>
    <x v="1"/>
    <s v="10(15-30)"/>
    <x v="0"/>
    <n v="125"/>
    <x v="0"/>
    <x v="3"/>
  </r>
  <r>
    <d v="2022-05-19T17:21:32"/>
    <s v="SOIL (Mead)"/>
    <x v="5"/>
    <n v="0.35299999999999998"/>
    <n v="0.35"/>
    <n v="5.7299999999999999E-3"/>
    <n v="6.7199999999999996E-4"/>
    <n v="672"/>
    <n v="26.88"/>
    <n v="2006"/>
    <x v="0"/>
    <x v="5"/>
    <s v="15-30"/>
    <x v="1"/>
    <s v="14(15-30)"/>
    <x v="0"/>
    <n v="221"/>
    <x v="0"/>
    <x v="0"/>
  </r>
  <r>
    <d v="2022-05-19T17:26:24"/>
    <s v="SOIL (Mead)"/>
    <x v="5"/>
    <n v="0.35620000000000002"/>
    <n v="0.35"/>
    <n v="6.1700000000000001E-3"/>
    <n v="7.3200000000000001E-4"/>
    <n v="732"/>
    <n v="29.28"/>
    <n v="2006"/>
    <x v="0"/>
    <x v="5"/>
    <s v="15-30"/>
    <x v="1"/>
    <s v="14(15-30)"/>
    <x v="0"/>
    <n v="221"/>
    <x v="0"/>
    <x v="0"/>
  </r>
  <r>
    <d v="2022-05-19T17:31:17"/>
    <s v="SOIL (Mead)"/>
    <x v="6"/>
    <n v="0.35399999999999998"/>
    <n v="0.35"/>
    <n v="1.0999999999999999E-2"/>
    <n v="9.7599999999999998E-4"/>
    <n v="976"/>
    <n v="39.04"/>
    <n v="2007"/>
    <x v="4"/>
    <x v="6"/>
    <s v="0-15"/>
    <x v="0"/>
    <s v="3(0-15)"/>
    <x v="0"/>
    <n v="115"/>
    <x v="1"/>
    <x v="3"/>
  </r>
  <r>
    <d v="2022-05-19T17:36:12"/>
    <s v="SOIL (Mead)"/>
    <x v="6"/>
    <n v="0.35249999999999998"/>
    <n v="0.35"/>
    <n v="1.2E-2"/>
    <n v="1.1100000000000001E-3"/>
    <n v="1110.0000000000002"/>
    <n v="44.400000000000013"/>
    <n v="2007"/>
    <x v="4"/>
    <x v="6"/>
    <s v="0-15"/>
    <x v="0"/>
    <s v="3(0-15)"/>
    <x v="0"/>
    <n v="115"/>
    <x v="1"/>
    <x v="3"/>
  </r>
  <r>
    <d v="2022-05-19T17:41:05"/>
    <s v="SOIL (Mead)"/>
    <x v="7"/>
    <n v="0.35389999999999999"/>
    <n v="0.35"/>
    <n v="1.14E-2"/>
    <n v="9.6299999999999999E-4"/>
    <n v="962.99999999999989"/>
    <n v="38.519999999999996"/>
    <n v="2008"/>
    <x v="5"/>
    <x v="7"/>
    <s v="0-15"/>
    <x v="0"/>
    <s v="5(0-15)"/>
    <x v="0"/>
    <n v="112"/>
    <x v="1"/>
    <x v="1"/>
  </r>
  <r>
    <d v="2022-05-19T17:46:01"/>
    <s v="SOIL (Mead)"/>
    <x v="7"/>
    <n v="0.35730000000000001"/>
    <n v="0.35"/>
    <n v="1.04E-2"/>
    <n v="9.6000000000000002E-4"/>
    <n v="960"/>
    <n v="38.4"/>
    <n v="2008"/>
    <x v="5"/>
    <x v="7"/>
    <s v="0-15"/>
    <x v="0"/>
    <s v="5(0-15)"/>
    <x v="0"/>
    <n v="112"/>
    <x v="1"/>
    <x v="1"/>
  </r>
  <r>
    <d v="2022-05-19T17:50:56"/>
    <s v="SOIL (Mead)"/>
    <x v="8"/>
    <n v="0.35299999999999998"/>
    <n v="0.35"/>
    <n v="6.4400000000000004E-3"/>
    <n v="7.1100000000000004E-4"/>
    <n v="711"/>
    <n v="28.44"/>
    <n v="2010"/>
    <x v="4"/>
    <x v="8"/>
    <s v="15-30"/>
    <x v="1"/>
    <s v="3(15-30)"/>
    <x v="0"/>
    <n v="115"/>
    <x v="1"/>
    <x v="3"/>
  </r>
  <r>
    <d v="2022-05-19T17:55:48"/>
    <s v="SOIL (Mead)"/>
    <x v="8"/>
    <n v="0.35260000000000002"/>
    <n v="0.35"/>
    <n v="6.3800000000000003E-3"/>
    <n v="6.87E-4"/>
    <n v="687"/>
    <n v="27.48"/>
    <n v="2010"/>
    <x v="4"/>
    <x v="8"/>
    <s v="15-30"/>
    <x v="1"/>
    <s v="3(15-30)"/>
    <x v="0"/>
    <n v="115"/>
    <x v="1"/>
    <x v="3"/>
  </r>
  <r>
    <d v="2022-05-19T18:00:40"/>
    <s v="SOIL (Mead)"/>
    <x v="9"/>
    <n v="0.25259999999999999"/>
    <n v="0.25"/>
    <n v="2.3800000000000002E-2"/>
    <n v="1.8799999999999999E-3"/>
    <n v="1880"/>
    <e v="#N/A"/>
    <s v="MEAD"/>
    <x v="6"/>
    <x v="9"/>
    <e v="#N/A"/>
    <x v="2"/>
    <e v="#N/A"/>
    <x v="0"/>
    <e v="#N/A"/>
    <x v="2"/>
    <x v="4"/>
  </r>
  <r>
    <d v="2022-05-20T09:12:32"/>
    <s v="SOIL (Mead)"/>
    <x v="10"/>
    <n v="0.25219999999999998"/>
    <n v="0.25"/>
    <n v="0.41099999999999998"/>
    <n v="8.5400000000000004E-2"/>
    <n v="85400"/>
    <e v="#N/A"/>
    <e v="#N/A"/>
    <x v="6"/>
    <x v="9"/>
    <e v="#N/A"/>
    <x v="2"/>
    <e v="#N/A"/>
    <x v="0"/>
    <e v="#N/A"/>
    <x v="2"/>
    <x v="4"/>
  </r>
  <r>
    <d v="2022-05-20T09:17:23"/>
    <s v="SOIL (Mead)"/>
    <x v="10"/>
    <n v="0.25530000000000003"/>
    <n v="0.25"/>
    <n v="0.41099999999999998"/>
    <n v="8.5400000000000004E-2"/>
    <n v="85400"/>
    <e v="#N/A"/>
    <e v="#N/A"/>
    <x v="6"/>
    <x v="9"/>
    <e v="#N/A"/>
    <x v="2"/>
    <e v="#N/A"/>
    <x v="0"/>
    <e v="#N/A"/>
    <x v="2"/>
    <x v="4"/>
  </r>
  <r>
    <d v="2022-05-20T09:22:14"/>
    <s v="SOIL (Mead)"/>
    <x v="10"/>
    <n v="0.25240000000000001"/>
    <n v="0.25"/>
    <n v="0.41099999999999998"/>
    <n v="8.5400000000000004E-2"/>
    <n v="85400"/>
    <e v="#N/A"/>
    <e v="#N/A"/>
    <x v="6"/>
    <x v="9"/>
    <e v="#N/A"/>
    <x v="2"/>
    <e v="#N/A"/>
    <x v="0"/>
    <e v="#N/A"/>
    <x v="2"/>
    <x v="4"/>
  </r>
  <r>
    <d v="2022-05-20T09:27:07"/>
    <s v="SOIL (Mead)"/>
    <x v="11"/>
    <n v="1"/>
    <n v="1"/>
    <n v="-1.3200000000000001E-4"/>
    <n v="4.8699999999999998E-5"/>
    <n v="48.699999999999996"/>
    <e v="#N/A"/>
    <e v="#N/A"/>
    <x v="6"/>
    <x v="9"/>
    <e v="#N/A"/>
    <x v="2"/>
    <e v="#N/A"/>
    <x v="0"/>
    <e v="#N/A"/>
    <x v="2"/>
    <x v="4"/>
  </r>
  <r>
    <d v="2022-05-20T09:31:54"/>
    <s v="SOIL (Mead)"/>
    <x v="11"/>
    <n v="1"/>
    <n v="1"/>
    <n v="-1.63E-4"/>
    <n v="2.72E-5"/>
    <n v="27.200000000000003"/>
    <e v="#N/A"/>
    <e v="#N/A"/>
    <x v="6"/>
    <x v="9"/>
    <e v="#N/A"/>
    <x v="2"/>
    <e v="#N/A"/>
    <x v="0"/>
    <e v="#N/A"/>
    <x v="2"/>
    <x v="4"/>
  </r>
  <r>
    <d v="2022-05-20T09:36:48"/>
    <s v="SOIL (Mead)"/>
    <x v="11"/>
    <n v="1"/>
    <n v="1"/>
    <n v="-1.12E-4"/>
    <n v="4.0399999999999999E-5"/>
    <n v="40.4"/>
    <e v="#N/A"/>
    <e v="#N/A"/>
    <x v="6"/>
    <x v="9"/>
    <e v="#N/A"/>
    <x v="2"/>
    <e v="#N/A"/>
    <x v="0"/>
    <e v="#N/A"/>
    <x v="2"/>
    <x v="4"/>
  </r>
  <r>
    <d v="2022-05-20T09:41:42"/>
    <s v="SOIL (Mead)"/>
    <x v="11"/>
    <n v="1"/>
    <n v="1"/>
    <n v="-1.26E-4"/>
    <n v="3.5599999999999998E-5"/>
    <n v="35.6"/>
    <e v="#N/A"/>
    <e v="#N/A"/>
    <x v="6"/>
    <x v="9"/>
    <e v="#N/A"/>
    <x v="2"/>
    <e v="#N/A"/>
    <x v="0"/>
    <e v="#N/A"/>
    <x v="2"/>
    <x v="4"/>
  </r>
  <r>
    <d v="2022-05-20T09:46:38"/>
    <s v="SOIL (Mead)"/>
    <x v="11"/>
    <n v="1"/>
    <n v="1"/>
    <n v="-1.26E-4"/>
    <n v="2.9300000000000001E-5"/>
    <n v="29.299999999999997"/>
    <e v="#N/A"/>
    <e v="#N/A"/>
    <x v="6"/>
    <x v="9"/>
    <e v="#N/A"/>
    <x v="2"/>
    <e v="#N/A"/>
    <x v="0"/>
    <e v="#N/A"/>
    <x v="2"/>
    <x v="4"/>
  </r>
  <r>
    <d v="2022-05-20T09:51:35"/>
    <s v="SOIL (Mead)"/>
    <x v="12"/>
    <n v="0.25380000000000003"/>
    <n v="0.25"/>
    <n v="2.3800000000000002E-2"/>
    <n v="1.9E-3"/>
    <n v="1900"/>
    <e v="#N/A"/>
    <e v="#N/A"/>
    <x v="6"/>
    <x v="9"/>
    <e v="#N/A"/>
    <x v="2"/>
    <e v="#N/A"/>
    <x v="0"/>
    <e v="#N/A"/>
    <x v="2"/>
    <x v="4"/>
  </r>
  <r>
    <d v="2022-05-20T09:56:35"/>
    <s v="SOIL (Mead)"/>
    <x v="12"/>
    <n v="0.25829999999999997"/>
    <n v="0.25"/>
    <n v="2.4E-2"/>
    <n v="1.89E-3"/>
    <n v="1889.9999999999998"/>
    <e v="#N/A"/>
    <e v="#N/A"/>
    <x v="6"/>
    <x v="9"/>
    <e v="#N/A"/>
    <x v="2"/>
    <e v="#N/A"/>
    <x v="0"/>
    <e v="#N/A"/>
    <x v="2"/>
    <x v="4"/>
  </r>
  <r>
    <d v="2022-05-20T10:01:36"/>
    <s v="SOIL (Mead)"/>
    <x v="12"/>
    <n v="0.25819999999999999"/>
    <n v="0.25"/>
    <n v="2.3800000000000002E-2"/>
    <n v="1.8799999999999999E-3"/>
    <n v="1880"/>
    <e v="#N/A"/>
    <e v="#N/A"/>
    <x v="6"/>
    <x v="9"/>
    <e v="#N/A"/>
    <x v="2"/>
    <e v="#N/A"/>
    <x v="0"/>
    <e v="#N/A"/>
    <x v="2"/>
    <x v="4"/>
  </r>
  <r>
    <d v="2022-05-20T10:06:43"/>
    <s v="SOIL (Mead)"/>
    <x v="12"/>
    <n v="0.25729999999999997"/>
    <n v="0.25"/>
    <n v="2.3900000000000001E-2"/>
    <n v="1.9300000000000001E-3"/>
    <n v="1930"/>
    <e v="#N/A"/>
    <e v="#N/A"/>
    <x v="6"/>
    <x v="9"/>
    <e v="#N/A"/>
    <x v="2"/>
    <e v="#N/A"/>
    <x v="0"/>
    <e v="#N/A"/>
    <x v="2"/>
    <x v="4"/>
  </r>
  <r>
    <d v="2022-05-20T10:11:51"/>
    <s v="SOIL (Mead)"/>
    <x v="13"/>
    <n v="0.3513"/>
    <n v="0.35"/>
    <n v="1.1299999999999999E-2"/>
    <n v="1.1100000000000001E-3"/>
    <n v="1110.0000000000002"/>
    <n v="44.400000000000013"/>
    <n v="2011"/>
    <x v="2"/>
    <x v="10"/>
    <s v="0-15"/>
    <x v="0"/>
    <s v="9(0-15)"/>
    <x v="0"/>
    <n v="126"/>
    <x v="0"/>
    <x v="2"/>
  </r>
  <r>
    <d v="2022-05-20T10:17:01"/>
    <s v="SOIL (Mead)"/>
    <x v="13"/>
    <n v="0.3579"/>
    <n v="0.35"/>
    <n v="1.17E-2"/>
    <n v="1.1199999999999999E-3"/>
    <n v="1120"/>
    <n v="44.800000000000004"/>
    <n v="2011"/>
    <x v="2"/>
    <x v="10"/>
    <s v="0-15"/>
    <x v="0"/>
    <s v="9(0-15)"/>
    <x v="0"/>
    <n v="126"/>
    <x v="0"/>
    <x v="2"/>
  </r>
  <r>
    <d v="2022-05-20T10:22:13"/>
    <s v="SOIL (Mead)"/>
    <x v="14"/>
    <n v="0.35799999999999998"/>
    <n v="0.35"/>
    <n v="9.4299999999999991E-3"/>
    <n v="9.1600000000000004E-4"/>
    <n v="916"/>
    <n v="36.64"/>
    <n v="2012"/>
    <x v="7"/>
    <x v="11"/>
    <s v="0-15"/>
    <x v="0"/>
    <s v="35(0-15)"/>
    <x v="0"/>
    <n v="316"/>
    <x v="1"/>
    <x v="2"/>
  </r>
  <r>
    <d v="2022-05-20T10:27:28"/>
    <s v="SOIL (Mead)"/>
    <x v="14"/>
    <n v="0.35399999999999998"/>
    <n v="0.35"/>
    <n v="9.2899999999999996E-3"/>
    <n v="9.1699999999999995E-4"/>
    <n v="917"/>
    <n v="36.68"/>
    <n v="2012"/>
    <x v="7"/>
    <x v="11"/>
    <s v="0-15"/>
    <x v="0"/>
    <s v="35(0-15)"/>
    <x v="0"/>
    <n v="316"/>
    <x v="1"/>
    <x v="2"/>
  </r>
  <r>
    <d v="2022-05-20T10:32:46"/>
    <s v="SOIL (Mead)"/>
    <x v="15"/>
    <n v="0.35189999999999999"/>
    <n v="0.35"/>
    <n v="6.5599999999999999E-3"/>
    <n v="7.5299999999999998E-4"/>
    <n v="752.99999999999989"/>
    <n v="30.119999999999997"/>
    <n v="2013"/>
    <x v="8"/>
    <x v="12"/>
    <s v="15-30"/>
    <x v="1"/>
    <s v="7(15-30)"/>
    <x v="0"/>
    <n v="123"/>
    <x v="0"/>
    <x v="5"/>
  </r>
  <r>
    <d v="2022-05-20T10:38:07"/>
    <s v="SOIL (Mead)"/>
    <x v="15"/>
    <n v="0.35780000000000001"/>
    <n v="0.35"/>
    <n v="6.8100000000000001E-3"/>
    <n v="7.6800000000000002E-4"/>
    <n v="768.00000000000011"/>
    <n v="30.720000000000006"/>
    <n v="2013"/>
    <x v="8"/>
    <x v="12"/>
    <s v="15-30"/>
    <x v="1"/>
    <s v="7(15-30)"/>
    <x v="0"/>
    <n v="123"/>
    <x v="0"/>
    <x v="5"/>
  </r>
  <r>
    <d v="2022-05-20T10:43:29"/>
    <s v="SOIL (Mead)"/>
    <x v="16"/>
    <n v="0.35649999999999998"/>
    <n v="0.35"/>
    <n v="6.11E-3"/>
    <n v="6.9999999999999999E-4"/>
    <n v="700"/>
    <n v="28"/>
    <n v="2014"/>
    <x v="9"/>
    <x v="13"/>
    <s v="15-30"/>
    <x v="1"/>
    <s v="24(15-30)"/>
    <x v="0"/>
    <n v="212"/>
    <x v="1"/>
    <x v="1"/>
  </r>
  <r>
    <d v="2022-05-20T10:48:56"/>
    <s v="SOIL (Mead)"/>
    <x v="16"/>
    <n v="0.35570000000000002"/>
    <n v="0.35"/>
    <n v="6.0699999999999999E-3"/>
    <n v="6.9700000000000003E-4"/>
    <n v="697.00000000000011"/>
    <n v="27.880000000000006"/>
    <n v="2014"/>
    <x v="9"/>
    <x v="13"/>
    <s v="15-30"/>
    <x v="1"/>
    <s v="24(15-30)"/>
    <x v="0"/>
    <n v="212"/>
    <x v="1"/>
    <x v="1"/>
  </r>
  <r>
    <d v="2022-05-20T10:54:25"/>
    <s v="SOIL (Mead)"/>
    <x v="17"/>
    <n v="0.3553"/>
    <n v="0.35"/>
    <n v="7.1000000000000004E-3"/>
    <n v="7.3399999999999995E-4"/>
    <n v="734"/>
    <n v="29.36"/>
    <n v="2015"/>
    <x v="8"/>
    <x v="14"/>
    <s v="0-15"/>
    <x v="0"/>
    <s v="7(0-15)"/>
    <x v="0"/>
    <n v="123"/>
    <x v="0"/>
    <x v="5"/>
  </r>
  <r>
    <d v="2022-05-20T10:59:58"/>
    <s v="SOIL (Mead)"/>
    <x v="17"/>
    <n v="0.35730000000000001"/>
    <n v="0.35"/>
    <n v="7.1599999999999997E-3"/>
    <n v="7.3999999999999999E-4"/>
    <n v="740"/>
    <n v="29.6"/>
    <n v="2015"/>
    <x v="8"/>
    <x v="14"/>
    <s v="0-15"/>
    <x v="0"/>
    <s v="7(0-15)"/>
    <x v="0"/>
    <n v="123"/>
    <x v="0"/>
    <x v="5"/>
  </r>
  <r>
    <d v="2022-05-20T11:05:35"/>
    <s v="SOIL (Mead)"/>
    <x v="18"/>
    <n v="0.35139999999999999"/>
    <n v="0.35"/>
    <n v="7.3400000000000002E-3"/>
    <n v="7.5199999999999996E-4"/>
    <n v="752"/>
    <n v="30.080000000000002"/>
    <n v="2016"/>
    <x v="10"/>
    <x v="15"/>
    <s v="0-15"/>
    <x v="0"/>
    <s v="8(0-15)"/>
    <x v="0"/>
    <n v="121"/>
    <x v="0"/>
    <x v="0"/>
  </r>
  <r>
    <d v="2022-05-20T11:11:14"/>
    <s v="SOIL (Mead)"/>
    <x v="18"/>
    <n v="0.35980000000000001"/>
    <n v="0.35"/>
    <n v="7.2399999999999999E-3"/>
    <n v="7.4100000000000001E-4"/>
    <n v="741"/>
    <n v="29.64"/>
    <n v="2016"/>
    <x v="10"/>
    <x v="15"/>
    <s v="0-15"/>
    <x v="0"/>
    <s v="8(0-15)"/>
    <x v="0"/>
    <n v="121"/>
    <x v="0"/>
    <x v="0"/>
  </r>
  <r>
    <d v="2022-05-20T11:16:56"/>
    <s v="SOIL (Mead)"/>
    <x v="19"/>
    <n v="0.35520000000000002"/>
    <n v="0.35"/>
    <n v="6.0200000000000002E-3"/>
    <n v="7.5199999999999996E-4"/>
    <n v="752"/>
    <n v="30.080000000000002"/>
    <n v="2017"/>
    <x v="11"/>
    <x v="16"/>
    <s v="15-30"/>
    <x v="1"/>
    <s v="11(15-30)"/>
    <x v="0"/>
    <n v="124"/>
    <x v="0"/>
    <x v="6"/>
  </r>
  <r>
    <d v="2022-05-20T11:22:39"/>
    <s v="SOIL (Mead)"/>
    <x v="19"/>
    <n v="0.35510000000000003"/>
    <n v="0.35"/>
    <n v="6.0899999999999999E-3"/>
    <n v="7.45E-4"/>
    <n v="745"/>
    <n v="29.8"/>
    <n v="2017"/>
    <x v="11"/>
    <x v="16"/>
    <s v="15-30"/>
    <x v="1"/>
    <s v="11(15-30)"/>
    <x v="0"/>
    <n v="124"/>
    <x v="0"/>
    <x v="6"/>
  </r>
  <r>
    <d v="2022-05-20T11:28:26"/>
    <s v="SOIL (Mead)"/>
    <x v="20"/>
    <n v="0.35049999999999998"/>
    <n v="0.35"/>
    <n v="6.5300000000000002E-3"/>
    <n v="7.6599999999999997E-4"/>
    <n v="766"/>
    <n v="30.64"/>
    <n v="2018"/>
    <x v="12"/>
    <x v="17"/>
    <s v="15-30"/>
    <x v="1"/>
    <s v="29(15-30)"/>
    <x v="0"/>
    <n v="322"/>
    <x v="0"/>
    <x v="1"/>
  </r>
  <r>
    <d v="2022-05-20T11:34:15"/>
    <s v="SOIL (Mead)"/>
    <x v="20"/>
    <n v="0.3548"/>
    <n v="0.35"/>
    <n v="6.62E-3"/>
    <n v="7.8299999999999995E-4"/>
    <n v="782.99999999999989"/>
    <n v="31.319999999999997"/>
    <n v="2018"/>
    <x v="12"/>
    <x v="17"/>
    <s v="15-30"/>
    <x v="1"/>
    <s v="29(15-30)"/>
    <x v="0"/>
    <n v="322"/>
    <x v="0"/>
    <x v="1"/>
  </r>
  <r>
    <d v="2022-05-20T11:40:06"/>
    <s v="SOIL (Mead)"/>
    <x v="21"/>
    <n v="0.35239999999999999"/>
    <n v="0.35"/>
    <n v="5.3699999999999998E-3"/>
    <n v="6.7100000000000005E-4"/>
    <n v="671.00000000000011"/>
    <n v="26.840000000000003"/>
    <n v="2019"/>
    <x v="13"/>
    <x v="18"/>
    <s v="15-30"/>
    <x v="1"/>
    <s v="13(15-30)"/>
    <x v="0"/>
    <n v="226"/>
    <x v="0"/>
    <x v="2"/>
  </r>
  <r>
    <d v="2022-05-20T11:45:59"/>
    <s v="SOIL (Mead)"/>
    <x v="21"/>
    <n v="0.35549999999999998"/>
    <n v="0.35"/>
    <n v="5.94E-3"/>
    <n v="7.2400000000000003E-4"/>
    <n v="724"/>
    <n v="28.96"/>
    <n v="2019"/>
    <x v="13"/>
    <x v="18"/>
    <s v="15-30"/>
    <x v="1"/>
    <s v="13(15-30)"/>
    <x v="0"/>
    <n v="226"/>
    <x v="0"/>
    <x v="2"/>
  </r>
  <r>
    <d v="2022-05-20T11:51:56"/>
    <s v="SOIL (Mead)"/>
    <x v="22"/>
    <n v="0.2545"/>
    <n v="0.25"/>
    <n v="2.4500000000000001E-2"/>
    <n v="1.9499999999999999E-3"/>
    <n v="1950"/>
    <e v="#N/A"/>
    <s v="MEAD"/>
    <x v="6"/>
    <x v="9"/>
    <e v="#N/A"/>
    <x v="2"/>
    <e v="#N/A"/>
    <x v="0"/>
    <e v="#N/A"/>
    <x v="2"/>
    <x v="4"/>
  </r>
  <r>
    <d v="2022-05-20T11:57:55"/>
    <s v="SOIL (Mead)"/>
    <x v="23"/>
    <n v="0.35170000000000001"/>
    <n v="0.35"/>
    <n v="6.96E-3"/>
    <n v="7.8299999999999995E-4"/>
    <n v="782.99999999999989"/>
    <n v="31.319999999999997"/>
    <n v="2020"/>
    <x v="10"/>
    <x v="19"/>
    <s v="15-30"/>
    <x v="1"/>
    <s v="8(15-30)"/>
    <x v="0"/>
    <n v="121"/>
    <x v="0"/>
    <x v="0"/>
  </r>
  <r>
    <d v="2022-05-20T12:03:58"/>
    <s v="SOIL (Mead)"/>
    <x v="23"/>
    <n v="0.35699999999999998"/>
    <n v="0.35"/>
    <n v="6.9300000000000004E-3"/>
    <n v="7.9500000000000003E-4"/>
    <n v="795"/>
    <n v="31.8"/>
    <n v="2020"/>
    <x v="10"/>
    <x v="19"/>
    <s v="15-30"/>
    <x v="1"/>
    <s v="8(15-30)"/>
    <x v="0"/>
    <n v="121"/>
    <x v="0"/>
    <x v="0"/>
  </r>
  <r>
    <d v="2022-05-20T12:10:04"/>
    <s v="SOIL (Mead)"/>
    <x v="24"/>
    <n v="0.35560000000000003"/>
    <n v="0.35"/>
    <n v="6.3499999999999997E-3"/>
    <n v="7.3399999999999995E-4"/>
    <n v="734"/>
    <n v="29.36"/>
    <n v="2021"/>
    <x v="14"/>
    <x v="20"/>
    <s v="15-30"/>
    <x v="1"/>
    <s v="33(15-30)"/>
    <x v="0"/>
    <n v="312"/>
    <x v="1"/>
    <x v="1"/>
  </r>
  <r>
    <d v="2022-05-20T12:16:08"/>
    <s v="SOIL (Mead)"/>
    <x v="24"/>
    <n v="0.3533"/>
    <n v="0.35"/>
    <n v="6.0899999999999999E-3"/>
    <n v="7.1400000000000001E-4"/>
    <n v="714"/>
    <n v="28.560000000000002"/>
    <n v="2021"/>
    <x v="14"/>
    <x v="20"/>
    <s v="15-30"/>
    <x v="1"/>
    <s v="33(15-30)"/>
    <x v="0"/>
    <n v="312"/>
    <x v="1"/>
    <x v="1"/>
  </r>
  <r>
    <d v="2022-05-20T12:22:15"/>
    <s v="SOIL (Mead)"/>
    <x v="25"/>
    <n v="0.35110000000000002"/>
    <n v="0.35"/>
    <n v="8.1600000000000006E-3"/>
    <n v="8.0599999999999997E-4"/>
    <n v="806"/>
    <n v="32.24"/>
    <n v="2022"/>
    <x v="15"/>
    <x v="21"/>
    <s v="0-15"/>
    <x v="0"/>
    <s v="36(0-15)"/>
    <x v="0"/>
    <n v="315"/>
    <x v="1"/>
    <x v="3"/>
  </r>
  <r>
    <d v="2022-05-20T12:28:23"/>
    <s v="SOIL (Mead)"/>
    <x v="25"/>
    <n v="0.35399999999999998"/>
    <n v="0.35"/>
    <n v="8.1600000000000006E-3"/>
    <n v="8.1300000000000003E-4"/>
    <n v="813.00000000000011"/>
    <n v="32.520000000000003"/>
    <n v="2022"/>
    <x v="15"/>
    <x v="21"/>
    <s v="0-15"/>
    <x v="0"/>
    <s v="36(0-15)"/>
    <x v="0"/>
    <n v="315"/>
    <x v="1"/>
    <x v="3"/>
  </r>
  <r>
    <d v="2022-05-20T12:34:34"/>
    <s v="SOIL (Mead)"/>
    <x v="26"/>
    <n v="0.35170000000000001"/>
    <n v="0.35"/>
    <n v="1.32E-2"/>
    <n v="1.3500000000000001E-3"/>
    <n v="1350"/>
    <n v="54"/>
    <n v="2023"/>
    <x v="3"/>
    <x v="22"/>
    <s v="0-15"/>
    <x v="0"/>
    <s v="10(0-15)"/>
    <x v="0"/>
    <n v="125"/>
    <x v="0"/>
    <x v="3"/>
  </r>
  <r>
    <d v="2022-05-20T12:40:46"/>
    <s v="SOIL (Mead)"/>
    <x v="26"/>
    <n v="0.3584"/>
    <n v="0.35"/>
    <n v="1.3100000000000001E-2"/>
    <n v="1.34E-3"/>
    <n v="1340"/>
    <n v="53.6"/>
    <n v="2023"/>
    <x v="3"/>
    <x v="22"/>
    <s v="0-15"/>
    <x v="0"/>
    <s v="10(0-15)"/>
    <x v="0"/>
    <n v="125"/>
    <x v="0"/>
    <x v="3"/>
  </r>
  <r>
    <d v="2022-05-20T12:46:58"/>
    <s v="SOIL (Mead)"/>
    <x v="27"/>
    <n v="0.35110000000000002"/>
    <n v="0.35"/>
    <n v="7.0200000000000002E-3"/>
    <n v="7.6900000000000004E-4"/>
    <n v="769"/>
    <n v="30.76"/>
    <n v="2024"/>
    <x v="16"/>
    <x v="23"/>
    <s v="15-30"/>
    <x v="1"/>
    <s v="4(15-30)"/>
    <x v="0"/>
    <n v="113"/>
    <x v="1"/>
    <x v="5"/>
  </r>
  <r>
    <d v="2022-05-20T13:12:04"/>
    <s v="SOIL (Mead)"/>
    <x v="28"/>
    <n v="0.35210000000000002"/>
    <n v="0.35"/>
    <n v="5.6800000000000002E-3"/>
    <n v="6.6500000000000001E-4"/>
    <n v="665"/>
    <n v="26.6"/>
    <n v="2025"/>
    <x v="17"/>
    <x v="24"/>
    <s v="15-30"/>
    <x v="1"/>
    <s v="1(15-30)"/>
    <x v="0"/>
    <n v="114"/>
    <x v="1"/>
    <x v="6"/>
  </r>
  <r>
    <d v="2022-05-20T13:16:58"/>
    <s v="SOIL (Mead)"/>
    <x v="28"/>
    <n v="0.35249999999999998"/>
    <n v="0.35"/>
    <n v="5.6899999999999997E-3"/>
    <n v="6.6699999999999995E-4"/>
    <n v="667"/>
    <n v="26.68"/>
    <n v="2025"/>
    <x v="17"/>
    <x v="24"/>
    <s v="15-30"/>
    <x v="1"/>
    <s v="1(15-30)"/>
    <x v="0"/>
    <n v="114"/>
    <x v="1"/>
    <x v="6"/>
  </r>
  <r>
    <d v="2022-05-20T13:21:51"/>
    <s v="SOIL (Mead)"/>
    <x v="29"/>
    <n v="0.35920000000000002"/>
    <n v="0.35"/>
    <n v="5.7299999999999999E-3"/>
    <n v="6.6799999999999997E-4"/>
    <n v="668"/>
    <n v="26.72"/>
    <n v="2026"/>
    <x v="18"/>
    <x v="25"/>
    <s v="15-30"/>
    <x v="1"/>
    <s v="6(15-30)"/>
    <x v="0"/>
    <n v="116"/>
    <x v="1"/>
    <x v="2"/>
  </r>
  <r>
    <d v="2022-05-20T13:26:39"/>
    <s v="SOIL (Mead)"/>
    <x v="29"/>
    <n v="0.35699999999999998"/>
    <n v="0.35"/>
    <n v="5.6600000000000001E-3"/>
    <n v="6.7199999999999996E-4"/>
    <n v="672"/>
    <n v="26.88"/>
    <n v="2026"/>
    <x v="18"/>
    <x v="25"/>
    <s v="15-30"/>
    <x v="1"/>
    <s v="6(15-30)"/>
    <x v="0"/>
    <n v="116"/>
    <x v="1"/>
    <x v="2"/>
  </r>
  <r>
    <d v="2022-05-20T13:31:26"/>
    <s v="SOIL (Mead)"/>
    <x v="30"/>
    <n v="0.35389999999999999"/>
    <n v="0.35"/>
    <n v="8.5299999999999994E-3"/>
    <n v="7.9100000000000004E-4"/>
    <n v="791"/>
    <n v="31.64"/>
    <n v="2028"/>
    <x v="14"/>
    <x v="26"/>
    <s v="0-15"/>
    <x v="0"/>
    <s v="33(0-15)"/>
    <x v="0"/>
    <n v="312"/>
    <x v="1"/>
    <x v="1"/>
  </r>
  <r>
    <d v="2022-05-20T13:36:15"/>
    <s v="SOIL (Mead)"/>
    <x v="30"/>
    <n v="0.35139999999999999"/>
    <n v="0.35"/>
    <n v="8.3599999999999994E-3"/>
    <n v="8.12E-4"/>
    <n v="811.99999999999989"/>
    <n v="32.479999999999997"/>
    <n v="2028"/>
    <x v="14"/>
    <x v="26"/>
    <s v="0-15"/>
    <x v="0"/>
    <s v="33(0-15)"/>
    <x v="0"/>
    <n v="312"/>
    <x v="1"/>
    <x v="1"/>
  </r>
  <r>
    <d v="2022-05-20T13:41:17"/>
    <s v="SOIL (Mead)"/>
    <x v="31"/>
    <n v="0.35489999999999999"/>
    <n v="0.35"/>
    <n v="9.7400000000000004E-3"/>
    <n v="8.9400000000000005E-4"/>
    <n v="894.00000000000011"/>
    <n v="35.760000000000005"/>
    <n v="2029"/>
    <x v="19"/>
    <x v="27"/>
    <s v="0-15"/>
    <x v="0"/>
    <s v="32(0-15)"/>
    <x v="0"/>
    <n v="311"/>
    <x v="1"/>
    <x v="0"/>
  </r>
  <r>
    <d v="2022-05-20T13:46:11"/>
    <s v="SOIL (Mead)"/>
    <x v="31"/>
    <n v="0.35289999999999999"/>
    <n v="0.35"/>
    <n v="1.03E-2"/>
    <n v="9.4300000000000004E-4"/>
    <n v="943"/>
    <n v="37.72"/>
    <n v="2029"/>
    <x v="19"/>
    <x v="27"/>
    <s v="0-15"/>
    <x v="0"/>
    <s v="32(0-15)"/>
    <x v="0"/>
    <n v="311"/>
    <x v="1"/>
    <x v="0"/>
  </r>
  <r>
    <d v="2022-05-20T13:51:04"/>
    <s v="SOIL (Mead)"/>
    <x v="32"/>
    <n v="0.25219999999999998"/>
    <n v="0.25"/>
    <n v="2.4E-2"/>
    <n v="1.8699999999999999E-3"/>
    <n v="1870"/>
    <e v="#N/A"/>
    <s v="MEAD"/>
    <x v="6"/>
    <x v="9"/>
    <e v="#N/A"/>
    <x v="2"/>
    <e v="#N/A"/>
    <x v="0"/>
    <e v="#N/A"/>
    <x v="2"/>
    <x v="4"/>
  </r>
  <r>
    <d v="2022-05-20T13:55:58"/>
    <s v="SOIL (Mead)"/>
    <x v="33"/>
    <n v="0.35630000000000001"/>
    <n v="0.35"/>
    <n v="6.1199999999999996E-3"/>
    <n v="6.7100000000000005E-4"/>
    <n v="671.00000000000011"/>
    <n v="26.840000000000003"/>
    <n v="2030"/>
    <x v="7"/>
    <x v="28"/>
    <s v="15-30"/>
    <x v="1"/>
    <s v="35(15-30)"/>
    <x v="0"/>
    <n v="316"/>
    <x v="1"/>
    <x v="2"/>
  </r>
  <r>
    <d v="2022-05-20T14:00:45"/>
    <s v="SOIL (Mead)"/>
    <x v="33"/>
    <n v="0.35920000000000002"/>
    <n v="0.35"/>
    <n v="6.2399999999999999E-3"/>
    <n v="6.8900000000000005E-4"/>
    <n v="689"/>
    <n v="27.560000000000002"/>
    <n v="2030"/>
    <x v="7"/>
    <x v="28"/>
    <s v="15-30"/>
    <x v="1"/>
    <s v="35(15-30)"/>
    <x v="0"/>
    <n v="316"/>
    <x v="1"/>
    <x v="2"/>
  </r>
  <r>
    <d v="2022-05-20T14:05:33"/>
    <s v="SOIL (Mead)"/>
    <x v="34"/>
    <n v="0.35720000000000002"/>
    <n v="0.35"/>
    <n v="1.2E-2"/>
    <n v="1.07E-3"/>
    <n v="1070"/>
    <n v="42.800000000000004"/>
    <n v="2031"/>
    <x v="12"/>
    <x v="29"/>
    <s v="0-15"/>
    <x v="0"/>
    <s v="29(0-15)"/>
    <x v="0"/>
    <n v="322"/>
    <x v="0"/>
    <x v="1"/>
  </r>
  <r>
    <d v="2022-05-20T14:10:25"/>
    <s v="SOIL (Mead)"/>
    <x v="34"/>
    <n v="0.35420000000000001"/>
    <n v="0.35"/>
    <n v="1.24E-2"/>
    <n v="1.1100000000000001E-3"/>
    <n v="1110.0000000000002"/>
    <n v="44.400000000000013"/>
    <n v="2031"/>
    <x v="12"/>
    <x v="29"/>
    <s v="0-15"/>
    <x v="0"/>
    <s v="29(0-15)"/>
    <x v="0"/>
    <n v="322"/>
    <x v="0"/>
    <x v="1"/>
  </r>
  <r>
    <d v="2022-05-20T14:15:19"/>
    <s v="SOIL (Mead)"/>
    <x v="35"/>
    <n v="0.35370000000000001"/>
    <n v="0.35"/>
    <n v="9.4599999999999997E-3"/>
    <n v="9.1699999999999995E-4"/>
    <n v="917"/>
    <n v="36.68"/>
    <n v="2032"/>
    <x v="20"/>
    <x v="30"/>
    <s v="0-15"/>
    <x v="0"/>
    <s v="16(0-15)"/>
    <x v="0"/>
    <n v="224"/>
    <x v="0"/>
    <x v="6"/>
  </r>
  <r>
    <d v="2022-05-20T14:20:13"/>
    <s v="SOIL (Mead)"/>
    <x v="35"/>
    <n v="0.35210000000000002"/>
    <n v="0.35"/>
    <n v="9.6399999999999993E-3"/>
    <n v="9.19E-4"/>
    <n v="919"/>
    <n v="36.76"/>
    <n v="2032"/>
    <x v="20"/>
    <x v="30"/>
    <s v="0-15"/>
    <x v="0"/>
    <s v="16(0-15)"/>
    <x v="0"/>
    <n v="224"/>
    <x v="0"/>
    <x v="6"/>
  </r>
  <r>
    <d v="2022-05-20T14:25:05"/>
    <s v="SOIL (Mead)"/>
    <x v="36"/>
    <n v="0.35070000000000001"/>
    <n v="0.35"/>
    <n v="6.0299999999999998E-3"/>
    <n v="6.7100000000000005E-4"/>
    <n v="671.00000000000011"/>
    <n v="26.840000000000003"/>
    <n v="2033"/>
    <x v="21"/>
    <x v="31"/>
    <s v="15-30"/>
    <x v="1"/>
    <s v="34(15-30)"/>
    <x v="0"/>
    <n v="313"/>
    <x v="1"/>
    <x v="5"/>
  </r>
  <r>
    <d v="2022-05-20T14:29:58"/>
    <s v="SOIL (Mead)"/>
    <x v="36"/>
    <n v="0.35730000000000001"/>
    <n v="0.35"/>
    <n v="6.1399999999999996E-3"/>
    <n v="6.7400000000000001E-4"/>
    <n v="674"/>
    <n v="26.96"/>
    <n v="2033"/>
    <x v="21"/>
    <x v="31"/>
    <s v="15-30"/>
    <x v="1"/>
    <s v="34(15-30)"/>
    <x v="0"/>
    <n v="313"/>
    <x v="1"/>
    <x v="5"/>
  </r>
  <r>
    <d v="2022-05-20T14:34:51"/>
    <s v="SOIL (Mead)"/>
    <x v="37"/>
    <n v="0.35160000000000002"/>
    <n v="0.35"/>
    <n v="9.8399999999999998E-3"/>
    <n v="9.5500000000000001E-4"/>
    <n v="955.00000000000011"/>
    <n v="38.200000000000003"/>
    <n v="2034"/>
    <x v="17"/>
    <x v="32"/>
    <s v="0-15"/>
    <x v="0"/>
    <s v="1(0-15)"/>
    <x v="0"/>
    <n v="114"/>
    <x v="1"/>
    <x v="6"/>
  </r>
  <r>
    <d v="2022-05-20T14:39:47"/>
    <s v="SOIL (Mead)"/>
    <x v="37"/>
    <n v="0.35709999999999997"/>
    <n v="0.35"/>
    <n v="9.4400000000000005E-3"/>
    <n v="9.1799999999999998E-4"/>
    <n v="918"/>
    <n v="36.72"/>
    <n v="2034"/>
    <x v="17"/>
    <x v="32"/>
    <s v="0-15"/>
    <x v="0"/>
    <s v="1(0-15)"/>
    <x v="0"/>
    <n v="114"/>
    <x v="1"/>
    <x v="6"/>
  </r>
  <r>
    <d v="2022-05-20T14:44:57"/>
    <s v="SOIL (Mead)"/>
    <x v="38"/>
    <n v="0.35539999999999999"/>
    <n v="0.35"/>
    <n v="9.3699999999999999E-3"/>
    <n v="8.8699999999999998E-4"/>
    <n v="886.99999999999989"/>
    <n v="35.479999999999997"/>
    <n v="2035"/>
    <x v="22"/>
    <x v="33"/>
    <s v="0-15"/>
    <x v="0"/>
    <s v="17(0-15)"/>
    <x v="0"/>
    <n v="223"/>
    <x v="0"/>
    <x v="5"/>
  </r>
  <r>
    <d v="2022-05-20T14:49:50"/>
    <s v="SOIL (Mead)"/>
    <x v="38"/>
    <n v="0.35549999999999998"/>
    <n v="0.35"/>
    <n v="9.6200000000000001E-3"/>
    <n v="9.1600000000000004E-4"/>
    <n v="916"/>
    <n v="36.64"/>
    <n v="2035"/>
    <x v="22"/>
    <x v="33"/>
    <s v="0-15"/>
    <x v="0"/>
    <s v="17(0-15)"/>
    <x v="0"/>
    <n v="223"/>
    <x v="0"/>
    <x v="5"/>
  </r>
  <r>
    <d v="2022-05-20T14:54:44"/>
    <s v="SOIL (Mead)"/>
    <x v="39"/>
    <n v="0.35349999999999998"/>
    <n v="0.35"/>
    <n v="6.5199999999999998E-3"/>
    <n v="7.2099999999999996E-4"/>
    <n v="721"/>
    <n v="28.84"/>
    <n v="2036"/>
    <x v="19"/>
    <x v="34"/>
    <s v="15-30"/>
    <x v="1"/>
    <s v="32(15-30)"/>
    <x v="0"/>
    <n v="311"/>
    <x v="1"/>
    <x v="0"/>
  </r>
  <r>
    <d v="2022-05-20T14:59:37"/>
    <s v="SOIL (Mead)"/>
    <x v="39"/>
    <n v="0.35139999999999999"/>
    <n v="0.35"/>
    <n v="6.6800000000000002E-3"/>
    <n v="7.0500000000000001E-4"/>
    <n v="705"/>
    <n v="28.2"/>
    <n v="2036"/>
    <x v="19"/>
    <x v="34"/>
    <s v="15-30"/>
    <x v="1"/>
    <s v="32(15-30)"/>
    <x v="0"/>
    <n v="311"/>
    <x v="1"/>
    <x v="0"/>
  </r>
  <r>
    <d v="2022-05-20T15:04:30"/>
    <s v="SOIL (Mead)"/>
    <x v="40"/>
    <n v="0.3518"/>
    <n v="0.35"/>
    <n v="7.6400000000000001E-3"/>
    <n v="7.6599999999999997E-4"/>
    <n v="766"/>
    <n v="30.64"/>
    <n v="2037"/>
    <x v="13"/>
    <x v="35"/>
    <s v="0-15"/>
    <x v="0"/>
    <s v="13(0-15)"/>
    <x v="0"/>
    <n v="226"/>
    <x v="0"/>
    <x v="2"/>
  </r>
  <r>
    <d v="2022-05-20T15:09:23"/>
    <s v="SOIL (Mead)"/>
    <x v="40"/>
    <n v="0.35360000000000003"/>
    <n v="0.35"/>
    <n v="7.6299999999999996E-3"/>
    <n v="7.4299999999999995E-4"/>
    <n v="743"/>
    <n v="29.72"/>
    <n v="2037"/>
    <x v="13"/>
    <x v="35"/>
    <s v="0-15"/>
    <x v="0"/>
    <s v="13(0-15)"/>
    <x v="0"/>
    <n v="226"/>
    <x v="0"/>
    <x v="2"/>
  </r>
  <r>
    <d v="2022-05-20T15:14:17"/>
    <s v="SOIL (Mead)"/>
    <x v="41"/>
    <n v="0.35399999999999998"/>
    <n v="0.35"/>
    <n v="8.8100000000000001E-3"/>
    <n v="8.3500000000000002E-4"/>
    <n v="835"/>
    <n v="33.4"/>
    <n v="2038"/>
    <x v="23"/>
    <x v="36"/>
    <s v="0-15"/>
    <x v="0"/>
    <s v="20(0-15)"/>
    <x v="0"/>
    <n v="215"/>
    <x v="1"/>
    <x v="3"/>
  </r>
  <r>
    <d v="2022-05-20T15:19:12"/>
    <s v="SOIL (Mead)"/>
    <x v="41"/>
    <n v="0.35349999999999998"/>
    <n v="0.35"/>
    <n v="8.8400000000000006E-3"/>
    <n v="8.3900000000000001E-4"/>
    <n v="839"/>
    <n v="33.56"/>
    <n v="2038"/>
    <x v="23"/>
    <x v="36"/>
    <s v="0-15"/>
    <x v="0"/>
    <s v="20(0-15)"/>
    <x v="0"/>
    <n v="215"/>
    <x v="1"/>
    <x v="3"/>
  </r>
  <r>
    <d v="2022-05-20T15:24:05"/>
    <s v="SOIL (Mead)"/>
    <x v="42"/>
    <n v="0.25109999999999999"/>
    <n v="0.25"/>
    <n v="2.3900000000000001E-2"/>
    <n v="1.8500000000000001E-3"/>
    <n v="1850"/>
    <e v="#N/A"/>
    <s v="MEAD"/>
    <x v="6"/>
    <x v="9"/>
    <e v="#N/A"/>
    <x v="2"/>
    <e v="#N/A"/>
    <x v="0"/>
    <e v="#N/A"/>
    <x v="2"/>
    <x v="4"/>
  </r>
  <r>
    <d v="2022-05-20T15:28:57"/>
    <s v="SOIL (Mead)"/>
    <x v="43"/>
    <n v="0.3553"/>
    <n v="0.35"/>
    <n v="5.5300000000000002E-3"/>
    <n v="6.5099999999999999E-4"/>
    <n v="651"/>
    <n v="26.04"/>
    <n v="2039"/>
    <x v="5"/>
    <x v="37"/>
    <s v="15-30"/>
    <x v="1"/>
    <s v="5(15-30)"/>
    <x v="0"/>
    <n v="112"/>
    <x v="1"/>
    <x v="1"/>
  </r>
  <r>
    <d v="2022-05-20T15:33:51"/>
    <s v="SOIL (Mead)"/>
    <x v="43"/>
    <n v="0.35980000000000001"/>
    <n v="0.35"/>
    <n v="5.7099999999999998E-3"/>
    <n v="6.7699999999999998E-4"/>
    <n v="677"/>
    <n v="27.080000000000002"/>
    <n v="2039"/>
    <x v="5"/>
    <x v="37"/>
    <s v="15-30"/>
    <x v="1"/>
    <s v="5(15-30)"/>
    <x v="0"/>
    <n v="112"/>
    <x v="1"/>
    <x v="1"/>
  </r>
  <r>
    <d v="2022-05-20T15:38:43"/>
    <s v="SOIL (Mead)"/>
    <x v="44"/>
    <n v="0.35"/>
    <n v="0.35"/>
    <n v="5.28E-3"/>
    <n v="6.2E-4"/>
    <n v="620"/>
    <n v="24.8"/>
    <n v="2040"/>
    <x v="23"/>
    <x v="38"/>
    <s v="15-30"/>
    <x v="1"/>
    <s v="20(15-30)"/>
    <x v="0"/>
    <n v="215"/>
    <x v="1"/>
    <x v="3"/>
  </r>
  <r>
    <d v="2022-05-20T15:43:36"/>
    <s v="SOIL (Mead)"/>
    <x v="44"/>
    <n v="0.35449999999999998"/>
    <n v="0.35"/>
    <n v="5.5199999999999997E-3"/>
    <n v="6.3000000000000003E-4"/>
    <n v="630"/>
    <n v="25.2"/>
    <n v="2040"/>
    <x v="23"/>
    <x v="38"/>
    <s v="15-30"/>
    <x v="1"/>
    <s v="20(15-30)"/>
    <x v="0"/>
    <n v="215"/>
    <x v="1"/>
    <x v="3"/>
  </r>
  <r>
    <d v="2022-05-20T15:48:29"/>
    <s v="SOIL (Mead)"/>
    <x v="45"/>
    <n v="0.3579"/>
    <n v="0.35"/>
    <n v="8.3800000000000003E-3"/>
    <n v="8.3699999999999996E-4"/>
    <n v="836.99999999999989"/>
    <n v="33.479999999999997"/>
    <n v="2041"/>
    <x v="24"/>
    <x v="39"/>
    <s v="0-15"/>
    <x v="0"/>
    <s v="28(0-15)"/>
    <x v="0"/>
    <n v="325"/>
    <x v="0"/>
    <x v="3"/>
  </r>
  <r>
    <d v="2022-05-20T15:53:22"/>
    <s v="SOIL (Mead)"/>
    <x v="45"/>
    <n v="0.3553"/>
    <n v="0.35"/>
    <n v="8.4600000000000005E-3"/>
    <n v="8.4599999999999996E-4"/>
    <n v="845.99999999999989"/>
    <n v="33.839999999999996"/>
    <n v="2041"/>
    <x v="24"/>
    <x v="39"/>
    <s v="0-15"/>
    <x v="0"/>
    <s v="28(0-15)"/>
    <x v="0"/>
    <n v="325"/>
    <x v="0"/>
    <x v="3"/>
  </r>
  <r>
    <d v="2022-05-20T15:58:09"/>
    <s v="SOIL (Mead)"/>
    <x v="46"/>
    <n v="0.35189999999999999"/>
    <n v="0.35"/>
    <n v="1.09E-2"/>
    <n v="9.4300000000000004E-4"/>
    <n v="943"/>
    <n v="37.72"/>
    <n v="2042"/>
    <x v="11"/>
    <x v="40"/>
    <s v="0-15"/>
    <x v="0"/>
    <s v="11(0-15)"/>
    <x v="0"/>
    <n v="124"/>
    <x v="0"/>
    <x v="6"/>
  </r>
  <r>
    <d v="2022-05-20T16:03:03"/>
    <s v="SOIL (Mead)"/>
    <x v="46"/>
    <n v="0.35560000000000003"/>
    <n v="0.35"/>
    <n v="9.7599999999999996E-3"/>
    <n v="9.19E-4"/>
    <n v="919"/>
    <n v="36.76"/>
    <n v="2042"/>
    <x v="11"/>
    <x v="40"/>
    <s v="0-15"/>
    <x v="0"/>
    <s v="11(0-15)"/>
    <x v="0"/>
    <n v="124"/>
    <x v="0"/>
    <x v="6"/>
  </r>
  <r>
    <d v="2022-05-20T17:00:57"/>
    <s v="SOIL (Mead)"/>
    <x v="47"/>
    <n v="0.35210000000000002"/>
    <n v="0.35"/>
    <n v="1.26E-2"/>
    <n v="1.23E-3"/>
    <n v="1230"/>
    <n v="49.2"/>
    <n v="2043"/>
    <x v="16"/>
    <x v="41"/>
    <s v="0-15"/>
    <x v="0"/>
    <s v="4(0-15)"/>
    <x v="0"/>
    <n v="113"/>
    <x v="1"/>
    <x v="5"/>
  </r>
  <r>
    <d v="2022-05-20T17:05:51"/>
    <s v="SOIL (Mead)"/>
    <x v="48"/>
    <n v="0.35420000000000001"/>
    <n v="0.35"/>
    <n v="1.04E-2"/>
    <n v="1.01E-3"/>
    <n v="1010"/>
    <n v="40.4"/>
    <n v="2044"/>
    <x v="18"/>
    <x v="42"/>
    <s v="0-15"/>
    <x v="0"/>
    <s v="6(0-15)"/>
    <x v="0"/>
    <n v="116"/>
    <x v="1"/>
    <x v="2"/>
  </r>
  <r>
    <d v="2022-05-20T17:10:46"/>
    <s v="SOIL (Mead)"/>
    <x v="48"/>
    <n v="0.35959999999999998"/>
    <n v="0.35"/>
    <n v="1.01E-2"/>
    <n v="9.68E-4"/>
    <n v="968"/>
    <n v="38.72"/>
    <n v="2044"/>
    <x v="18"/>
    <x v="42"/>
    <s v="0-15"/>
    <x v="0"/>
    <s v="6(0-15)"/>
    <x v="0"/>
    <n v="116"/>
    <x v="1"/>
    <x v="2"/>
  </r>
  <r>
    <d v="2022-05-20T17:15:40"/>
    <s v="SOIL (Mead)"/>
    <x v="49"/>
    <n v="0.35649999999999998"/>
    <n v="0.35"/>
    <n v="6.8300000000000001E-3"/>
    <n v="8.0199999999999998E-4"/>
    <n v="802"/>
    <n v="32.08"/>
    <n v="2045"/>
    <x v="25"/>
    <x v="43"/>
    <s v="15-30"/>
    <x v="1"/>
    <s v="18(15-30)"/>
    <x v="0"/>
    <n v="222"/>
    <x v="0"/>
    <x v="1"/>
  </r>
  <r>
    <d v="2022-05-20T17:20:34"/>
    <s v="SOIL (Mead)"/>
    <x v="49"/>
    <n v="0.3503"/>
    <n v="0.35"/>
    <n v="6.9899999999999997E-3"/>
    <n v="8.0699999999999999E-4"/>
    <n v="807"/>
    <n v="32.28"/>
    <n v="2045"/>
    <x v="25"/>
    <x v="43"/>
    <s v="15-30"/>
    <x v="1"/>
    <s v="18(15-30)"/>
    <x v="0"/>
    <n v="222"/>
    <x v="0"/>
    <x v="1"/>
  </r>
  <r>
    <d v="2022-05-21T09:45:39"/>
    <s v="SOIL (Mead)"/>
    <x v="10"/>
    <n v="0.253"/>
    <n v="0.25"/>
    <n v="0.41099999999999998"/>
    <n v="8.5599999999999996E-2"/>
    <n v="85600"/>
    <e v="#N/A"/>
    <e v="#N/A"/>
    <x v="6"/>
    <x v="9"/>
    <e v="#N/A"/>
    <x v="2"/>
    <e v="#N/A"/>
    <x v="0"/>
    <e v="#N/A"/>
    <x v="2"/>
    <x v="4"/>
  </r>
  <r>
    <d v="2022-05-21T09:50:32"/>
    <s v="SOIL (Mead)"/>
    <x v="10"/>
    <n v="0.25169999999999998"/>
    <n v="0.25"/>
    <n v="0.41099999999999998"/>
    <n v="8.5199999999999998E-2"/>
    <n v="85200"/>
    <e v="#N/A"/>
    <e v="#N/A"/>
    <x v="6"/>
    <x v="9"/>
    <e v="#N/A"/>
    <x v="2"/>
    <e v="#N/A"/>
    <x v="0"/>
    <e v="#N/A"/>
    <x v="2"/>
    <x v="4"/>
  </r>
  <r>
    <d v="2022-05-21T09:55:24"/>
    <s v="SOIL (Mead)"/>
    <x v="10"/>
    <n v="0.25209999999999999"/>
    <n v="0.25"/>
    <n v="0.41199999999999998"/>
    <n v="8.5199999999999998E-2"/>
    <n v="85200"/>
    <e v="#N/A"/>
    <e v="#N/A"/>
    <x v="6"/>
    <x v="9"/>
    <e v="#N/A"/>
    <x v="2"/>
    <e v="#N/A"/>
    <x v="0"/>
    <e v="#N/A"/>
    <x v="2"/>
    <x v="4"/>
  </r>
  <r>
    <d v="2022-05-21T10:00:16"/>
    <s v="SOIL (Mead)"/>
    <x v="11"/>
    <n v="1"/>
    <n v="1"/>
    <n v="-9.3999999999999994E-5"/>
    <n v="5.3199999999999999E-5"/>
    <n v="53.2"/>
    <e v="#N/A"/>
    <e v="#N/A"/>
    <x v="6"/>
    <x v="9"/>
    <e v="#N/A"/>
    <x v="2"/>
    <e v="#N/A"/>
    <x v="0"/>
    <e v="#N/A"/>
    <x v="2"/>
    <x v="4"/>
  </r>
  <r>
    <d v="2022-05-21T10:05:11"/>
    <s v="SOIL (Mead)"/>
    <x v="11"/>
    <n v="1"/>
    <n v="1"/>
    <n v="-1.4300000000000001E-4"/>
    <n v="4.4700000000000002E-5"/>
    <n v="44.7"/>
    <e v="#N/A"/>
    <e v="#N/A"/>
    <x v="6"/>
    <x v="9"/>
    <e v="#N/A"/>
    <x v="2"/>
    <e v="#N/A"/>
    <x v="0"/>
    <e v="#N/A"/>
    <x v="2"/>
    <x v="4"/>
  </r>
  <r>
    <d v="2022-05-21T10:10:05"/>
    <s v="SOIL (Mead)"/>
    <x v="11"/>
    <n v="1"/>
    <n v="1"/>
    <n v="-1.5799999999999999E-4"/>
    <n v="3.9199999999999997E-5"/>
    <n v="39.199999999999996"/>
    <e v="#N/A"/>
    <e v="#N/A"/>
    <x v="6"/>
    <x v="9"/>
    <e v="#N/A"/>
    <x v="2"/>
    <e v="#N/A"/>
    <x v="0"/>
    <e v="#N/A"/>
    <x v="2"/>
    <x v="4"/>
  </r>
  <r>
    <d v="2022-05-21T10:14:57"/>
    <s v="SOIL (Mead)"/>
    <x v="11"/>
    <n v="1"/>
    <n v="1"/>
    <n v="-9.6899999999999997E-5"/>
    <n v="3.5299999999999997E-5"/>
    <n v="35.299999999999997"/>
    <e v="#N/A"/>
    <e v="#N/A"/>
    <x v="6"/>
    <x v="9"/>
    <e v="#N/A"/>
    <x v="2"/>
    <e v="#N/A"/>
    <x v="0"/>
    <e v="#N/A"/>
    <x v="2"/>
    <x v="4"/>
  </r>
  <r>
    <d v="2022-05-21T10:19:51"/>
    <s v="SOIL (Mead)"/>
    <x v="11"/>
    <n v="1"/>
    <n v="1"/>
    <n v="-1.3799999999999999E-4"/>
    <n v="3.1000000000000001E-5"/>
    <n v="31"/>
    <e v="#N/A"/>
    <e v="#N/A"/>
    <x v="6"/>
    <x v="9"/>
    <e v="#N/A"/>
    <x v="2"/>
    <e v="#N/A"/>
    <x v="0"/>
    <e v="#N/A"/>
    <x v="2"/>
    <x v="4"/>
  </r>
  <r>
    <d v="2022-05-21T10:24:45"/>
    <s v="SOIL (Mead)"/>
    <x v="12"/>
    <n v="0.25009999999999999"/>
    <n v="0.25"/>
    <n v="2.41E-2"/>
    <n v="1.9300000000000001E-3"/>
    <n v="1930"/>
    <e v="#N/A"/>
    <e v="#N/A"/>
    <x v="6"/>
    <x v="9"/>
    <e v="#N/A"/>
    <x v="2"/>
    <e v="#N/A"/>
    <x v="0"/>
    <e v="#N/A"/>
    <x v="2"/>
    <x v="4"/>
  </r>
  <r>
    <d v="2022-05-21T10:29:38"/>
    <s v="SOIL (Mead)"/>
    <x v="12"/>
    <n v="0.253"/>
    <n v="0.25"/>
    <n v="2.41E-2"/>
    <n v="1.9400000000000001E-3"/>
    <n v="1940.0000000000002"/>
    <e v="#N/A"/>
    <e v="#N/A"/>
    <x v="6"/>
    <x v="9"/>
    <e v="#N/A"/>
    <x v="2"/>
    <e v="#N/A"/>
    <x v="0"/>
    <e v="#N/A"/>
    <x v="2"/>
    <x v="4"/>
  </r>
  <r>
    <d v="2022-05-21T10:34:31"/>
    <s v="SOIL (Mead)"/>
    <x v="12"/>
    <n v="0.25590000000000002"/>
    <n v="0.25"/>
    <n v="2.3900000000000001E-2"/>
    <n v="1.9E-3"/>
    <n v="1900"/>
    <e v="#N/A"/>
    <e v="#N/A"/>
    <x v="6"/>
    <x v="9"/>
    <e v="#N/A"/>
    <x v="2"/>
    <e v="#N/A"/>
    <x v="0"/>
    <e v="#N/A"/>
    <x v="2"/>
    <x v="4"/>
  </r>
  <r>
    <d v="2022-05-21T10:39:25"/>
    <s v="SOIL (Mead)"/>
    <x v="50"/>
    <n v="0.3548"/>
    <n v="0.35"/>
    <n v="6.0200000000000002E-3"/>
    <n v="7.5100000000000004E-4"/>
    <n v="751.00000000000011"/>
    <n v="30.040000000000006"/>
    <n v="2046"/>
    <x v="26"/>
    <x v="44"/>
    <s v="15-30"/>
    <x v="1"/>
    <s v="15(15-30)"/>
    <x v="0"/>
    <n v="225"/>
    <x v="0"/>
    <x v="3"/>
  </r>
  <r>
    <d v="2022-05-21T10:44:19"/>
    <s v="SOIL (Mead)"/>
    <x v="50"/>
    <n v="0.3579"/>
    <n v="0.35"/>
    <n v="6.1999999999999998E-3"/>
    <n v="7.5000000000000002E-4"/>
    <n v="750"/>
    <n v="30"/>
    <n v="2046"/>
    <x v="26"/>
    <x v="44"/>
    <s v="15-30"/>
    <x v="1"/>
    <s v="15(15-30)"/>
    <x v="0"/>
    <n v="225"/>
    <x v="0"/>
    <x v="3"/>
  </r>
  <r>
    <d v="2022-05-21T10:49:17"/>
    <s v="SOIL (Mead)"/>
    <x v="51"/>
    <n v="0.35510000000000003"/>
    <n v="0.35"/>
    <n v="9.6200000000000001E-3"/>
    <n v="1E-3"/>
    <n v="1000"/>
    <n v="40"/>
    <n v="2047"/>
    <x v="27"/>
    <x v="45"/>
    <s v="0-15"/>
    <x v="0"/>
    <s v="26(0-15)"/>
    <x v="0"/>
    <n v="326"/>
    <x v="0"/>
    <x v="2"/>
  </r>
  <r>
    <d v="2022-05-21T10:54:10"/>
    <s v="SOIL (Mead)"/>
    <x v="51"/>
    <n v="0.35460000000000003"/>
    <n v="0.35"/>
    <n v="9.7000000000000003E-3"/>
    <n v="9.9200000000000004E-4"/>
    <n v="992"/>
    <n v="39.68"/>
    <n v="2047"/>
    <x v="27"/>
    <x v="45"/>
    <s v="0-15"/>
    <x v="0"/>
    <s v="26(0-15)"/>
    <x v="0"/>
    <n v="326"/>
    <x v="0"/>
    <x v="2"/>
  </r>
  <r>
    <d v="2022-05-21T10:59:03"/>
    <s v="SOIL (Mead)"/>
    <x v="52"/>
    <n v="0.25590000000000002"/>
    <n v="0.25"/>
    <n v="2.4E-2"/>
    <n v="1.91E-3"/>
    <n v="1910.0000000000002"/>
    <e v="#N/A"/>
    <s v="MEAD"/>
    <x v="6"/>
    <x v="9"/>
    <e v="#N/A"/>
    <x v="2"/>
    <e v="#N/A"/>
    <x v="0"/>
    <e v="#N/A"/>
    <x v="2"/>
    <x v="4"/>
  </r>
  <r>
    <d v="2022-05-21T11:03:55"/>
    <s v="SOIL (Mead)"/>
    <x v="27"/>
    <n v="0.35589999999999999"/>
    <n v="0.35"/>
    <n v="7.3699999999999998E-3"/>
    <n v="7.8799999999999996E-4"/>
    <n v="788"/>
    <n v="31.52"/>
    <n v="2024"/>
    <x v="16"/>
    <x v="23"/>
    <s v="15-30"/>
    <x v="1"/>
    <s v="4(15-30)"/>
    <x v="0"/>
    <n v="113"/>
    <x v="1"/>
    <x v="5"/>
  </r>
  <r>
    <d v="2022-05-21T11:08:48"/>
    <s v="SOIL (Mead)"/>
    <x v="53"/>
    <n v="0.35909999999999997"/>
    <n v="0.35"/>
    <n v="6.2599999999999999E-3"/>
    <n v="7.6000000000000004E-4"/>
    <n v="760"/>
    <n v="30.400000000000002"/>
    <n v="2009"/>
    <x v="28"/>
    <x v="46"/>
    <s v="15-30"/>
    <x v="1"/>
    <s v="23(15-30)"/>
    <x v="1"/>
    <n v="211"/>
    <x v="1"/>
    <x v="0"/>
  </r>
  <r>
    <d v="2022-05-21T11:13:41"/>
    <s v="SOIL (Mead)"/>
    <x v="53"/>
    <n v="0.35510000000000003"/>
    <n v="0.35"/>
    <n v="6.3299999999999997E-3"/>
    <n v="7.6199999999999998E-4"/>
    <n v="762"/>
    <n v="30.48"/>
    <n v="2009"/>
    <x v="28"/>
    <x v="46"/>
    <s v="15-30"/>
    <x v="1"/>
    <s v="23(15-30)"/>
    <x v="1"/>
    <n v="211"/>
    <x v="1"/>
    <x v="0"/>
  </r>
  <r>
    <d v="2022-05-21T11:18:35"/>
    <s v="SOIL (Mead)"/>
    <x v="54"/>
    <n v="0.35680000000000001"/>
    <n v="0.35"/>
    <n v="7.7999999999999996E-3"/>
    <n v="8.3199999999999995E-4"/>
    <n v="832"/>
    <n v="33.28"/>
    <n v="2027"/>
    <x v="29"/>
    <x v="47"/>
    <s v="0-15"/>
    <x v="0"/>
    <s v="22(0-15)"/>
    <x v="0"/>
    <n v="216"/>
    <x v="1"/>
    <x v="2"/>
  </r>
  <r>
    <d v="2022-05-21T11:23:31"/>
    <s v="SOIL (Mead)"/>
    <x v="54"/>
    <n v="0.3584"/>
    <n v="0.35"/>
    <n v="8.0199999999999994E-3"/>
    <n v="8.4099999999999995E-4"/>
    <n v="841"/>
    <n v="33.64"/>
    <n v="2027"/>
    <x v="29"/>
    <x v="47"/>
    <s v="0-15"/>
    <x v="0"/>
    <s v="22(0-15)"/>
    <x v="0"/>
    <n v="216"/>
    <x v="1"/>
    <x v="2"/>
  </r>
  <r>
    <d v="2022-05-21T11:28:19"/>
    <s v="SOIL (Mead)"/>
    <x v="55"/>
    <n v="0.3584"/>
    <n v="0.35"/>
    <n v="5.7999999999999996E-3"/>
    <n v="7.2099999999999996E-4"/>
    <n v="721"/>
    <n v="28.84"/>
    <n v="2048"/>
    <x v="30"/>
    <x v="48"/>
    <s v="15-30"/>
    <x v="1"/>
    <s v="2(15-30)"/>
    <x v="0"/>
    <n v="111"/>
    <x v="1"/>
    <x v="0"/>
  </r>
  <r>
    <d v="2022-05-21T11:33:12"/>
    <s v="SOIL (Mead)"/>
    <x v="55"/>
    <n v="0.35510000000000003"/>
    <n v="0.35"/>
    <n v="5.9100000000000003E-3"/>
    <n v="7.1699999999999997E-4"/>
    <n v="717"/>
    <n v="28.68"/>
    <n v="2048"/>
    <x v="30"/>
    <x v="48"/>
    <s v="15-30"/>
    <x v="1"/>
    <s v="2(15-30)"/>
    <x v="0"/>
    <n v="111"/>
    <x v="1"/>
    <x v="0"/>
  </r>
  <r>
    <d v="2022-05-21T11:38:05"/>
    <s v="SOIL (Mead)"/>
    <x v="56"/>
    <n v="0.35920000000000002"/>
    <n v="0.35"/>
    <n v="5.8999999999999999E-3"/>
    <n v="7.4899999999999999E-4"/>
    <n v="749"/>
    <n v="29.96"/>
    <n v="2049"/>
    <x v="27"/>
    <x v="49"/>
    <s v="15-30"/>
    <x v="1"/>
    <s v="26(15-30)"/>
    <x v="0"/>
    <n v="326"/>
    <x v="0"/>
    <x v="2"/>
  </r>
  <r>
    <d v="2022-05-21T11:42:58"/>
    <s v="SOIL (Mead)"/>
    <x v="56"/>
    <n v="0.35089999999999999"/>
    <n v="0.35"/>
    <n v="5.8999999999999999E-3"/>
    <n v="7.4200000000000004E-4"/>
    <n v="742.00000000000011"/>
    <n v="29.680000000000007"/>
    <n v="2049"/>
    <x v="27"/>
    <x v="49"/>
    <s v="15-30"/>
    <x v="1"/>
    <s v="26(15-30)"/>
    <x v="0"/>
    <n v="326"/>
    <x v="0"/>
    <x v="2"/>
  </r>
  <r>
    <d v="2022-05-21T11:47:51"/>
    <s v="SOIL (Mead)"/>
    <x v="57"/>
    <n v="0.3599"/>
    <n v="0.35"/>
    <n v="6.2700000000000004E-3"/>
    <n v="7.6199999999999998E-4"/>
    <n v="762"/>
    <n v="30.48"/>
    <n v="2050"/>
    <x v="22"/>
    <x v="50"/>
    <s v="15-30"/>
    <x v="1"/>
    <s v="17(15-30)"/>
    <x v="0"/>
    <n v="223"/>
    <x v="0"/>
    <x v="5"/>
  </r>
  <r>
    <d v="2022-05-21T11:52:44"/>
    <s v="SOIL (Mead)"/>
    <x v="57"/>
    <n v="0.35880000000000001"/>
    <n v="0.35"/>
    <n v="6.2100000000000002E-3"/>
    <n v="7.5100000000000004E-4"/>
    <n v="751.00000000000011"/>
    <n v="30.040000000000006"/>
    <n v="2050"/>
    <x v="22"/>
    <x v="50"/>
    <s v="15-30"/>
    <x v="1"/>
    <s v="17(15-30)"/>
    <x v="0"/>
    <n v="223"/>
    <x v="0"/>
    <x v="5"/>
  </r>
  <r>
    <d v="2022-05-21T11:57:37"/>
    <s v="SOIL (Mead)"/>
    <x v="58"/>
    <n v="0.35210000000000002"/>
    <n v="0.35"/>
    <n v="8.0400000000000003E-3"/>
    <n v="7.9000000000000001E-4"/>
    <n v="790"/>
    <n v="31.6"/>
    <n v="2051"/>
    <x v="31"/>
    <x v="51"/>
    <s v="15-30"/>
    <x v="1"/>
    <s v="19(15-30)"/>
    <x v="0"/>
    <n v="214"/>
    <x v="1"/>
    <x v="6"/>
  </r>
  <r>
    <d v="2022-05-21T12:02:29"/>
    <s v="SOIL (Mead)"/>
    <x v="58"/>
    <n v="0.35249999999999998"/>
    <n v="0.35"/>
    <n v="8.2500000000000004E-3"/>
    <n v="8.0000000000000004E-4"/>
    <n v="800"/>
    <n v="32"/>
    <n v="2051"/>
    <x v="31"/>
    <x v="51"/>
    <s v="15-30"/>
    <x v="1"/>
    <s v="19(15-30)"/>
    <x v="0"/>
    <n v="214"/>
    <x v="1"/>
    <x v="6"/>
  </r>
  <r>
    <d v="2022-05-21T12:07:22"/>
    <s v="SOIL (Mead)"/>
    <x v="59"/>
    <n v="0.35699999999999998"/>
    <n v="0.35"/>
    <n v="6.0899999999999999E-3"/>
    <n v="7.5799999999999999E-4"/>
    <n v="758"/>
    <n v="30.32"/>
    <n v="2052"/>
    <x v="24"/>
    <x v="52"/>
    <s v="15-30"/>
    <x v="1"/>
    <s v="28(15-30)"/>
    <x v="0"/>
    <n v="325"/>
    <x v="0"/>
    <x v="3"/>
  </r>
  <r>
    <d v="2022-05-21T12:12:15"/>
    <s v="SOIL (Mead)"/>
    <x v="59"/>
    <n v="0.3538"/>
    <n v="0.35"/>
    <n v="6.28E-3"/>
    <n v="7.5000000000000002E-4"/>
    <n v="750"/>
    <n v="30"/>
    <n v="2052"/>
    <x v="24"/>
    <x v="52"/>
    <s v="15-30"/>
    <x v="1"/>
    <s v="28(15-30)"/>
    <x v="0"/>
    <n v="325"/>
    <x v="0"/>
    <x v="3"/>
  </r>
  <r>
    <d v="2022-05-21T12:17:02"/>
    <s v="SOIL (Mead)"/>
    <x v="60"/>
    <n v="0.35589999999999999"/>
    <n v="0.35"/>
    <n v="8.0800000000000004E-3"/>
    <n v="7.9799999999999999E-4"/>
    <n v="798"/>
    <n v="31.92"/>
    <n v="2053"/>
    <x v="32"/>
    <x v="53"/>
    <s v="0-15"/>
    <x v="0"/>
    <s v="30(0-15)"/>
    <x v="0"/>
    <n v="321"/>
    <x v="0"/>
    <x v="0"/>
  </r>
  <r>
    <d v="2022-05-21T12:21:51"/>
    <s v="SOIL (Mead)"/>
    <x v="60"/>
    <n v="0.35039999999999999"/>
    <n v="0.35"/>
    <n v="8.2100000000000003E-3"/>
    <n v="7.9500000000000003E-4"/>
    <n v="795"/>
    <n v="31.8"/>
    <n v="2053"/>
    <x v="32"/>
    <x v="53"/>
    <s v="0-15"/>
    <x v="0"/>
    <s v="30(0-15)"/>
    <x v="0"/>
    <n v="321"/>
    <x v="0"/>
    <x v="0"/>
  </r>
  <r>
    <d v="2022-05-21T12:26:44"/>
    <s v="SOIL (Mead)"/>
    <x v="61"/>
    <n v="0.35210000000000002"/>
    <n v="0.35"/>
    <n v="8.6199999999999992E-3"/>
    <n v="8.3500000000000002E-4"/>
    <n v="835"/>
    <n v="33.4"/>
    <n v="2054"/>
    <x v="33"/>
    <x v="54"/>
    <s v="0-15"/>
    <x v="0"/>
    <s v="31(0-15)"/>
    <x v="0"/>
    <n v="314"/>
    <x v="1"/>
    <x v="6"/>
  </r>
  <r>
    <d v="2022-05-23T09:32:22"/>
    <s v="SOIL (Mead)"/>
    <x v="10"/>
    <n v="0.25719999999999998"/>
    <n v="0.25"/>
    <n v="0.41199999999999998"/>
    <n v="8.5800000000000001E-2"/>
    <n v="85800"/>
    <e v="#N/A"/>
    <e v="#N/A"/>
    <x v="6"/>
    <x v="9"/>
    <e v="#N/A"/>
    <x v="2"/>
    <e v="#N/A"/>
    <x v="0"/>
    <e v="#N/A"/>
    <x v="2"/>
    <x v="4"/>
  </r>
  <r>
    <d v="2022-05-23T09:37:14"/>
    <s v="SOIL (Mead)"/>
    <x v="10"/>
    <n v="0.25750000000000001"/>
    <n v="0.25"/>
    <n v="0.41099999999999998"/>
    <n v="8.5400000000000004E-2"/>
    <n v="85400"/>
    <e v="#N/A"/>
    <e v="#N/A"/>
    <x v="6"/>
    <x v="9"/>
    <e v="#N/A"/>
    <x v="2"/>
    <e v="#N/A"/>
    <x v="0"/>
    <e v="#N/A"/>
    <x v="2"/>
    <x v="4"/>
  </r>
  <r>
    <d v="2022-05-23T09:42:07"/>
    <s v="SOIL (Mead)"/>
    <x v="10"/>
    <n v="0.25119999999999998"/>
    <n v="0.25"/>
    <n v="0.41199999999999998"/>
    <n v="8.5599999999999996E-2"/>
    <n v="85600"/>
    <e v="#N/A"/>
    <e v="#N/A"/>
    <x v="6"/>
    <x v="9"/>
    <e v="#N/A"/>
    <x v="2"/>
    <e v="#N/A"/>
    <x v="0"/>
    <e v="#N/A"/>
    <x v="2"/>
    <x v="4"/>
  </r>
  <r>
    <d v="2022-05-23T09:46:58"/>
    <s v="SOIL (Mead)"/>
    <x v="11"/>
    <n v="1"/>
    <n v="1"/>
    <n v="-1.3899999999999999E-4"/>
    <n v="5.7000000000000003E-5"/>
    <n v="57.000000000000007"/>
    <e v="#N/A"/>
    <e v="#N/A"/>
    <x v="6"/>
    <x v="9"/>
    <e v="#N/A"/>
    <x v="2"/>
    <e v="#N/A"/>
    <x v="0"/>
    <e v="#N/A"/>
    <x v="2"/>
    <x v="4"/>
  </r>
  <r>
    <d v="2022-05-23T09:51:51"/>
    <s v="SOIL (Mead)"/>
    <x v="11"/>
    <n v="1"/>
    <n v="1"/>
    <n v="-1.15E-4"/>
    <n v="4.9299999999999999E-5"/>
    <n v="49.3"/>
    <e v="#N/A"/>
    <e v="#N/A"/>
    <x v="6"/>
    <x v="9"/>
    <e v="#N/A"/>
    <x v="2"/>
    <e v="#N/A"/>
    <x v="0"/>
    <e v="#N/A"/>
    <x v="2"/>
    <x v="4"/>
  </r>
  <r>
    <d v="2022-05-23T09:56:43"/>
    <s v="SOIL (Mead)"/>
    <x v="11"/>
    <n v="1"/>
    <n v="1"/>
    <n v="-1.2E-4"/>
    <n v="3.43E-5"/>
    <n v="34.300000000000004"/>
    <e v="#N/A"/>
    <e v="#N/A"/>
    <x v="6"/>
    <x v="9"/>
    <e v="#N/A"/>
    <x v="2"/>
    <e v="#N/A"/>
    <x v="0"/>
    <e v="#N/A"/>
    <x v="2"/>
    <x v="4"/>
  </r>
  <r>
    <d v="2022-05-23T10:01:32"/>
    <s v="SOIL (Mead)"/>
    <x v="11"/>
    <n v="1"/>
    <n v="1"/>
    <n v="-1.21E-4"/>
    <n v="3.6000000000000001E-5"/>
    <n v="36"/>
    <e v="#N/A"/>
    <e v="#N/A"/>
    <x v="6"/>
    <x v="9"/>
    <e v="#N/A"/>
    <x v="2"/>
    <e v="#N/A"/>
    <x v="0"/>
    <e v="#N/A"/>
    <x v="2"/>
    <x v="4"/>
  </r>
  <r>
    <d v="2022-05-23T10:06:26"/>
    <s v="SOIL (Mead)"/>
    <x v="11"/>
    <n v="1"/>
    <n v="1"/>
    <n v="-1.37E-4"/>
    <n v="3.3300000000000003E-5"/>
    <n v="33.300000000000004"/>
    <e v="#N/A"/>
    <e v="#N/A"/>
    <x v="6"/>
    <x v="9"/>
    <e v="#N/A"/>
    <x v="2"/>
    <e v="#N/A"/>
    <x v="0"/>
    <e v="#N/A"/>
    <x v="2"/>
    <x v="4"/>
  </r>
  <r>
    <d v="2022-05-23T10:11:20"/>
    <s v="SOIL (Mead)"/>
    <x v="11"/>
    <n v="1"/>
    <n v="1"/>
    <n v="-1.3999999999999999E-4"/>
    <n v="2.8799999999999999E-5"/>
    <n v="28.799999999999997"/>
    <e v="#N/A"/>
    <e v="#N/A"/>
    <x v="6"/>
    <x v="9"/>
    <e v="#N/A"/>
    <x v="2"/>
    <e v="#N/A"/>
    <x v="0"/>
    <e v="#N/A"/>
    <x v="2"/>
    <x v="4"/>
  </r>
  <r>
    <d v="2022-05-23T10:16:15"/>
    <s v="SOIL (Mead)"/>
    <x v="12"/>
    <n v="0.25430000000000003"/>
    <n v="0.25"/>
    <n v="2.4199999999999999E-2"/>
    <n v="1.9300000000000001E-3"/>
    <n v="1930"/>
    <e v="#N/A"/>
    <e v="#N/A"/>
    <x v="6"/>
    <x v="9"/>
    <e v="#N/A"/>
    <x v="2"/>
    <e v="#N/A"/>
    <x v="0"/>
    <e v="#N/A"/>
    <x v="2"/>
    <x v="4"/>
  </r>
  <r>
    <d v="2022-05-23T10:21:09"/>
    <s v="SOIL (Mead)"/>
    <x v="12"/>
    <n v="0.25659999999999999"/>
    <n v="0.25"/>
    <n v="2.4299999999999999E-2"/>
    <n v="1.92E-3"/>
    <n v="1920"/>
    <e v="#N/A"/>
    <e v="#N/A"/>
    <x v="6"/>
    <x v="9"/>
    <e v="#N/A"/>
    <x v="2"/>
    <e v="#N/A"/>
    <x v="0"/>
    <e v="#N/A"/>
    <x v="2"/>
    <x v="4"/>
  </r>
  <r>
    <d v="2022-05-23T10:26:02"/>
    <s v="SOIL (Mead)"/>
    <x v="12"/>
    <n v="0.25719999999999998"/>
    <n v="0.25"/>
    <n v="2.3900000000000001E-2"/>
    <n v="1.92E-3"/>
    <n v="1920"/>
    <e v="#N/A"/>
    <e v="#N/A"/>
    <x v="6"/>
    <x v="9"/>
    <e v="#N/A"/>
    <x v="2"/>
    <e v="#N/A"/>
    <x v="0"/>
    <e v="#N/A"/>
    <x v="2"/>
    <x v="4"/>
  </r>
  <r>
    <d v="2022-05-23T10:30:55"/>
    <s v="SOIL (Mead)"/>
    <x v="62"/>
    <n v="0.3543"/>
    <n v="0.35"/>
    <n v="3.29E-3"/>
    <n v="3.7399999999999998E-4"/>
    <n v="374"/>
    <n v="14.96"/>
    <n v="2055"/>
    <x v="34"/>
    <x v="55"/>
    <s v="0-15"/>
    <x v="0"/>
    <s v="25(0-15)"/>
    <x v="1"/>
    <n v="323"/>
    <x v="0"/>
    <x v="5"/>
  </r>
  <r>
    <d v="2022-05-23T10:35:43"/>
    <s v="SOIL (Mead)"/>
    <x v="62"/>
    <n v="0.35249999999999998"/>
    <n v="0.35"/>
    <n v="7.9699999999999997E-3"/>
    <n v="7.9900000000000001E-4"/>
    <n v="799"/>
    <n v="31.96"/>
    <n v="2055"/>
    <x v="34"/>
    <x v="55"/>
    <s v="0-15"/>
    <x v="0"/>
    <s v="25(0-15)"/>
    <x v="0"/>
    <n v="323"/>
    <x v="0"/>
    <x v="5"/>
  </r>
  <r>
    <d v="2022-05-23T10:40:35"/>
    <s v="SOIL (Mead)"/>
    <x v="63"/>
    <n v="0.35370000000000001"/>
    <n v="0.35"/>
    <n v="1.12E-2"/>
    <n v="1.09E-3"/>
    <n v="1090"/>
    <n v="43.6"/>
    <n v="2056"/>
    <x v="26"/>
    <x v="56"/>
    <s v="0-15"/>
    <x v="0"/>
    <s v="15(0-15)"/>
    <x v="0"/>
    <n v="225"/>
    <x v="0"/>
    <x v="3"/>
  </r>
  <r>
    <d v="2022-05-23T10:45:30"/>
    <s v="SOIL (Mead)"/>
    <x v="63"/>
    <n v="0.3553"/>
    <n v="0.35"/>
    <n v="1.09E-2"/>
    <n v="1.08E-3"/>
    <n v="1080"/>
    <n v="43.2"/>
    <n v="2056"/>
    <x v="26"/>
    <x v="56"/>
    <s v="0-15"/>
    <x v="0"/>
    <s v="15(0-15)"/>
    <x v="0"/>
    <n v="225"/>
    <x v="0"/>
    <x v="3"/>
  </r>
  <r>
    <d v="2022-05-23T10:50:18"/>
    <s v="SOIL (Mead)"/>
    <x v="64"/>
    <n v="0.35970000000000002"/>
    <n v="0.35"/>
    <n v="5.8199999999999997E-3"/>
    <n v="6.69E-4"/>
    <n v="669"/>
    <n v="26.76"/>
    <n v="2057"/>
    <x v="15"/>
    <x v="57"/>
    <s v="15-30"/>
    <x v="1"/>
    <s v="36(15-30)"/>
    <x v="0"/>
    <n v="315"/>
    <x v="1"/>
    <x v="3"/>
  </r>
  <r>
    <d v="2022-05-23T10:55:11"/>
    <s v="SOIL (Mead)"/>
    <x v="64"/>
    <n v="0.3518"/>
    <n v="0.35"/>
    <n v="5.8199999999999997E-3"/>
    <n v="6.4899999999999995E-4"/>
    <n v="648.99999999999989"/>
    <n v="25.959999999999997"/>
    <n v="2057"/>
    <x v="15"/>
    <x v="57"/>
    <s v="15-30"/>
    <x v="1"/>
    <s v="36(15-30)"/>
    <x v="0"/>
    <n v="315"/>
    <x v="1"/>
    <x v="3"/>
  </r>
  <r>
    <d v="2022-05-23T11:00:04"/>
    <s v="SOIL (Mead)"/>
    <x v="65"/>
    <n v="0.35510000000000003"/>
    <n v="0.35"/>
    <n v="6.0600000000000003E-3"/>
    <n v="7.1299999999999998E-4"/>
    <n v="713"/>
    <n v="28.52"/>
    <n v="2058"/>
    <x v="35"/>
    <x v="58"/>
    <s v="15-30"/>
    <x v="1"/>
    <s v="21(15-30)"/>
    <x v="0"/>
    <n v="213"/>
    <x v="1"/>
    <x v="5"/>
  </r>
  <r>
    <d v="2022-05-23T11:04:59"/>
    <s v="SOIL (Mead)"/>
    <x v="65"/>
    <n v="0.35020000000000001"/>
    <n v="0.35"/>
    <n v="6.2599999999999999E-3"/>
    <n v="7.4100000000000001E-4"/>
    <n v="741"/>
    <n v="29.64"/>
    <n v="2058"/>
    <x v="35"/>
    <x v="58"/>
    <s v="15-30"/>
    <x v="1"/>
    <s v="21(15-30)"/>
    <x v="0"/>
    <n v="213"/>
    <x v="1"/>
    <x v="5"/>
  </r>
  <r>
    <d v="2022-05-23T11:09:52"/>
    <s v="SOIL (Mead)"/>
    <x v="66"/>
    <n v="0.3569"/>
    <n v="0.35"/>
    <n v="1.04E-2"/>
    <n v="1.0399999999999999E-3"/>
    <n v="1039.9999999999998"/>
    <n v="41.599999999999994"/>
    <n v="2059"/>
    <x v="30"/>
    <x v="59"/>
    <s v="0-15"/>
    <x v="0"/>
    <s v="2(0-15)"/>
    <x v="0"/>
    <n v="111"/>
    <x v="1"/>
    <x v="0"/>
  </r>
  <r>
    <d v="2022-05-23T11:14:47"/>
    <s v="SOIL (Mead)"/>
    <x v="66"/>
    <n v="0.35470000000000002"/>
    <n v="0.35"/>
    <n v="1.0500000000000001E-2"/>
    <n v="1.0300000000000001E-3"/>
    <n v="1030"/>
    <n v="41.2"/>
    <n v="2059"/>
    <x v="30"/>
    <x v="59"/>
    <s v="0-15"/>
    <x v="0"/>
    <s v="2(0-15)"/>
    <x v="0"/>
    <n v="111"/>
    <x v="1"/>
    <x v="0"/>
  </r>
  <r>
    <d v="2022-05-23T11:19:35"/>
    <s v="SOIL (Mead)"/>
    <x v="67"/>
    <n v="0.35420000000000001"/>
    <n v="0.35"/>
    <n v="6.7999999999999996E-3"/>
    <n v="7.7200000000000001E-4"/>
    <n v="772"/>
    <n v="30.88"/>
    <n v="2060"/>
    <x v="36"/>
    <x v="60"/>
    <s v="15-30"/>
    <x v="1"/>
    <s v="27(15-30)"/>
    <x v="0"/>
    <n v="324"/>
    <x v="0"/>
    <x v="6"/>
  </r>
  <r>
    <d v="2022-05-23T11:24:28"/>
    <s v="SOIL (Mead)"/>
    <x v="67"/>
    <n v="0.35189999999999999"/>
    <n v="0.35"/>
    <n v="6.2899999999999996E-3"/>
    <n v="7.5900000000000002E-4"/>
    <n v="759"/>
    <n v="30.36"/>
    <n v="2060"/>
    <x v="36"/>
    <x v="60"/>
    <s v="15-30"/>
    <x v="1"/>
    <s v="27(15-30)"/>
    <x v="0"/>
    <n v="324"/>
    <x v="0"/>
    <x v="6"/>
  </r>
  <r>
    <d v="2022-05-23T11:29:16"/>
    <s v="SOIL (Mead)"/>
    <x v="68"/>
    <n v="0.35880000000000001"/>
    <n v="0.35"/>
    <n v="8.8100000000000001E-3"/>
    <n v="8.9700000000000001E-4"/>
    <n v="897.00000000000011"/>
    <n v="35.880000000000003"/>
    <n v="2061"/>
    <x v="36"/>
    <x v="61"/>
    <s v="0-15"/>
    <x v="0"/>
    <s v="27(0-15)"/>
    <x v="0"/>
    <n v="324"/>
    <x v="0"/>
    <x v="6"/>
  </r>
  <r>
    <d v="2022-05-23T11:34:11"/>
    <s v="SOIL (Mead)"/>
    <x v="68"/>
    <n v="0.35930000000000001"/>
    <n v="0.35"/>
    <n v="8.7799999999999996E-3"/>
    <n v="9.01E-4"/>
    <n v="901"/>
    <n v="36.04"/>
    <n v="2061"/>
    <x v="36"/>
    <x v="61"/>
    <s v="0-15"/>
    <x v="0"/>
    <s v="27(0-15)"/>
    <x v="0"/>
    <n v="324"/>
    <x v="0"/>
    <x v="6"/>
  </r>
  <r>
    <d v="2022-05-23T11:39:04"/>
    <s v="SOIL (Mead)"/>
    <x v="69"/>
    <n v="0.35170000000000001"/>
    <n v="0.35"/>
    <n v="6.2700000000000004E-3"/>
    <n v="6.8900000000000005E-4"/>
    <n v="689"/>
    <n v="27.560000000000002"/>
    <n v="2062"/>
    <x v="33"/>
    <x v="62"/>
    <s v="15-30"/>
    <x v="1"/>
    <s v="31(15-30)"/>
    <x v="0"/>
    <n v="314"/>
    <x v="1"/>
    <x v="6"/>
  </r>
  <r>
    <d v="2022-05-23T11:43:58"/>
    <s v="SOIL (Mead)"/>
    <x v="69"/>
    <n v="0.35289999999999999"/>
    <n v="0.35"/>
    <n v="6.2100000000000002E-3"/>
    <n v="6.8099999999999996E-4"/>
    <n v="681"/>
    <n v="27.240000000000002"/>
    <n v="2062"/>
    <x v="33"/>
    <x v="62"/>
    <s v="15-30"/>
    <x v="1"/>
    <s v="31(15-30)"/>
    <x v="0"/>
    <n v="314"/>
    <x v="1"/>
    <x v="6"/>
  </r>
  <r>
    <d v="2022-05-23T11:48:52"/>
    <s v="SOIL (Mead)"/>
    <x v="70"/>
    <n v="0.35370000000000001"/>
    <n v="0.35"/>
    <n v="1.12E-2"/>
    <n v="1.0499999999999999E-3"/>
    <n v="1050"/>
    <n v="42"/>
    <n v="2063"/>
    <x v="21"/>
    <x v="63"/>
    <s v="0-15"/>
    <x v="0"/>
    <s v="34(0-15)"/>
    <x v="0"/>
    <n v="313"/>
    <x v="1"/>
    <x v="5"/>
  </r>
  <r>
    <d v="2022-05-23T11:53:46"/>
    <s v="SOIL (Mead)"/>
    <x v="70"/>
    <n v="0.3569"/>
    <n v="0.35"/>
    <n v="1.15E-2"/>
    <n v="1.0499999999999999E-3"/>
    <n v="1050"/>
    <n v="42"/>
    <n v="2063"/>
    <x v="21"/>
    <x v="63"/>
    <s v="0-15"/>
    <x v="0"/>
    <s v="34(0-15)"/>
    <x v="0"/>
    <n v="313"/>
    <x v="1"/>
    <x v="5"/>
  </r>
  <r>
    <d v="2022-05-23T11:58:40"/>
    <s v="SOIL (Mead)"/>
    <x v="71"/>
    <n v="0.3579"/>
    <n v="0.35"/>
    <n v="8.26E-3"/>
    <n v="8.0599999999999997E-4"/>
    <n v="806"/>
    <n v="32.24"/>
    <n v="2054"/>
    <x v="33"/>
    <x v="54"/>
    <s v="0-15"/>
    <x v="0"/>
    <s v="31(0-15)"/>
    <x v="0"/>
    <n v="314"/>
    <x v="1"/>
    <x v="6"/>
  </r>
  <r>
    <d v="2022-05-23T12:03:30"/>
    <s v="SOIL (Mead)"/>
    <x v="72"/>
    <n v="0.25409999999999999"/>
    <n v="0.25"/>
    <n v="2.4199999999999999E-2"/>
    <n v="1.89E-3"/>
    <n v="1889.9999999999998"/>
    <e v="#N/A"/>
    <s v="MEAD"/>
    <x v="6"/>
    <x v="9"/>
    <e v="#N/A"/>
    <x v="2"/>
    <e v="#N/A"/>
    <x v="0"/>
    <e v="#N/A"/>
    <x v="2"/>
    <x v="4"/>
  </r>
  <r>
    <d v="2022-05-23T12:08:26"/>
    <s v="SOIL (Mead)"/>
    <x v="73"/>
    <n v="0.35949999999999999"/>
    <n v="0.35"/>
    <n v="5.4299999999999999E-3"/>
    <n v="6.6200000000000005E-4"/>
    <n v="662"/>
    <n v="26.48"/>
    <n v="2064"/>
    <x v="29"/>
    <x v="64"/>
    <s v="15-30"/>
    <x v="1"/>
    <s v="22(15-30)"/>
    <x v="0"/>
    <n v="216"/>
    <x v="1"/>
    <x v="2"/>
  </r>
  <r>
    <d v="2022-05-23T12:13:21"/>
    <s v="SOIL (Mead)"/>
    <x v="73"/>
    <n v="0.35560000000000003"/>
    <n v="0.35"/>
    <n v="5.4900000000000001E-3"/>
    <n v="6.7400000000000001E-4"/>
    <n v="674"/>
    <n v="26.96"/>
    <n v="2064"/>
    <x v="29"/>
    <x v="64"/>
    <s v="15-30"/>
    <x v="1"/>
    <s v="22(15-30)"/>
    <x v="0"/>
    <n v="216"/>
    <x v="1"/>
    <x v="2"/>
  </r>
  <r>
    <d v="2022-05-23T12:18:18"/>
    <s v="SOIL (Mead)"/>
    <x v="74"/>
    <n v="0.35399999999999998"/>
    <n v="0.35"/>
    <n v="6.28E-3"/>
    <n v="7.5900000000000002E-4"/>
    <n v="759"/>
    <n v="30.36"/>
    <n v="2065"/>
    <x v="20"/>
    <x v="65"/>
    <s v="15-30"/>
    <x v="1"/>
    <s v="16(15-30)"/>
    <x v="0"/>
    <n v="224"/>
    <x v="0"/>
    <x v="6"/>
  </r>
  <r>
    <d v="2022-05-23T12:23:16"/>
    <s v="SOIL (Mead)"/>
    <x v="74"/>
    <n v="0.35420000000000001"/>
    <n v="0.35"/>
    <n v="6.2300000000000003E-3"/>
    <n v="7.5900000000000002E-4"/>
    <n v="759"/>
    <n v="30.36"/>
    <n v="2065"/>
    <x v="20"/>
    <x v="65"/>
    <s v="15-30"/>
    <x v="1"/>
    <s v="16(15-30)"/>
    <x v="0"/>
    <n v="224"/>
    <x v="0"/>
    <x v="6"/>
  </r>
  <r>
    <d v="2022-05-23T12:28:10"/>
    <s v="SOIL (Mead)"/>
    <x v="75"/>
    <n v="0.3589"/>
    <n v="0.35"/>
    <n v="5.94E-3"/>
    <n v="6.6699999999999995E-4"/>
    <n v="667"/>
    <n v="26.68"/>
    <n v="2066"/>
    <x v="32"/>
    <x v="66"/>
    <s v="15-30"/>
    <x v="1"/>
    <s v="30(15-30)"/>
    <x v="0"/>
    <n v="321"/>
    <x v="0"/>
    <x v="0"/>
  </r>
  <r>
    <d v="2022-05-23T12:32:59"/>
    <s v="SOIL (Mead)"/>
    <x v="75"/>
    <n v="0.35899999999999999"/>
    <n v="0.35"/>
    <n v="5.7400000000000003E-3"/>
    <n v="6.4899999999999995E-4"/>
    <n v="648.99999999999989"/>
    <n v="25.959999999999997"/>
    <n v="2066"/>
    <x v="32"/>
    <x v="66"/>
    <s v="15-30"/>
    <x v="1"/>
    <s v="30(15-30)"/>
    <x v="0"/>
    <n v="321"/>
    <x v="0"/>
    <x v="0"/>
  </r>
  <r>
    <d v="2022-05-23T12:37:49"/>
    <s v="SOIL (Mead)"/>
    <x v="76"/>
    <n v="0.35320000000000001"/>
    <n v="0.35"/>
    <n v="1.1599999999999999E-2"/>
    <n v="1.1000000000000001E-3"/>
    <n v="1100"/>
    <n v="44"/>
    <n v="2067"/>
    <x v="28"/>
    <x v="67"/>
    <s v="0-15"/>
    <x v="0"/>
    <s v="23(0-15)"/>
    <x v="0"/>
    <n v="211"/>
    <x v="1"/>
    <x v="0"/>
  </r>
  <r>
    <d v="2022-05-23T12:42:37"/>
    <s v="SOIL (Mead)"/>
    <x v="76"/>
    <n v="0.3589"/>
    <n v="0.35"/>
    <n v="1.0699999999999999E-2"/>
    <n v="9.8700000000000003E-4"/>
    <n v="987.00000000000011"/>
    <n v="39.480000000000004"/>
    <n v="2067"/>
    <x v="28"/>
    <x v="67"/>
    <s v="0-15"/>
    <x v="0"/>
    <s v="23(0-15)"/>
    <x v="0"/>
    <n v="211"/>
    <x v="1"/>
    <x v="0"/>
  </r>
  <r>
    <d v="2022-05-23T12:47:33"/>
    <s v="SOIL (Mead)"/>
    <x v="77"/>
    <n v="0.3513"/>
    <n v="0.35"/>
    <n v="1.03E-2"/>
    <n v="9.8999999999999999E-4"/>
    <n v="990"/>
    <n v="39.6"/>
    <n v="2068"/>
    <x v="35"/>
    <x v="68"/>
    <s v="0-15"/>
    <x v="0"/>
    <s v="21(0-15)"/>
    <x v="0"/>
    <n v="213"/>
    <x v="1"/>
    <x v="5"/>
  </r>
  <r>
    <d v="2022-05-23T12:52:22"/>
    <s v="SOIL (Mead)"/>
    <x v="77"/>
    <n v="0.35210000000000002"/>
    <n v="0.35"/>
    <n v="1.0500000000000001E-2"/>
    <n v="9.9799999999999997E-4"/>
    <n v="998"/>
    <n v="39.92"/>
    <n v="2068"/>
    <x v="35"/>
    <x v="68"/>
    <s v="0-15"/>
    <x v="0"/>
    <s v="21(0-15)"/>
    <x v="0"/>
    <n v="213"/>
    <x v="1"/>
    <x v="5"/>
  </r>
  <r>
    <d v="2022-05-23T12:57:11"/>
    <s v="SOIL (Mead)"/>
    <x v="78"/>
    <n v="0.35920000000000002"/>
    <n v="0.35"/>
    <n v="8.2900000000000005E-3"/>
    <n v="8.1800000000000004E-4"/>
    <n v="818"/>
    <n v="32.72"/>
    <n v="2069"/>
    <x v="25"/>
    <x v="69"/>
    <s v="0-15"/>
    <x v="0"/>
    <s v="18(0-15)"/>
    <x v="0"/>
    <n v="222"/>
    <x v="0"/>
    <x v="1"/>
  </r>
  <r>
    <d v="2022-05-23T13:02:07"/>
    <s v="SOIL (Mead)"/>
    <x v="78"/>
    <n v="0.35610000000000003"/>
    <n v="0.35"/>
    <n v="8.2299999999999995E-3"/>
    <n v="8.3000000000000001E-4"/>
    <n v="830.00000000000011"/>
    <n v="33.200000000000003"/>
    <n v="2069"/>
    <x v="25"/>
    <x v="69"/>
    <s v="0-15"/>
    <x v="0"/>
    <s v="18(0-15)"/>
    <x v="0"/>
    <n v="222"/>
    <x v="0"/>
    <x v="1"/>
  </r>
  <r>
    <d v="2022-05-23T13:06:56"/>
    <s v="SOIL (Mead)"/>
    <x v="79"/>
    <n v="0.35370000000000001"/>
    <n v="0.35"/>
    <n v="6.4799999999999996E-3"/>
    <n v="7.4100000000000001E-4"/>
    <n v="741"/>
    <n v="29.64"/>
    <n v="2070"/>
    <x v="31"/>
    <x v="70"/>
    <s v="0-15"/>
    <x v="0"/>
    <s v="19(0-15)"/>
    <x v="0"/>
    <n v="214"/>
    <x v="1"/>
    <x v="6"/>
  </r>
  <r>
    <d v="2022-05-23T13:11:52"/>
    <s v="SOIL (Mead)"/>
    <x v="79"/>
    <n v="0.35759999999999997"/>
    <n v="0.35"/>
    <n v="6.4200000000000004E-3"/>
    <n v="7.3999999999999999E-4"/>
    <n v="740"/>
    <n v="29.6"/>
    <n v="2070"/>
    <x v="31"/>
    <x v="70"/>
    <s v="0-15"/>
    <x v="0"/>
    <s v="19(0-15)"/>
    <x v="0"/>
    <n v="214"/>
    <x v="1"/>
    <x v="6"/>
  </r>
  <r>
    <d v="2022-05-23T13:16:47"/>
    <s v="SOIL (Mead)"/>
    <x v="80"/>
    <n v="0.35699999999999998"/>
    <n v="0.35"/>
    <n v="8.9700000000000005E-3"/>
    <n v="8.6499999999999999E-4"/>
    <n v="865"/>
    <n v="34.6"/>
    <n v="2071"/>
    <x v="9"/>
    <x v="71"/>
    <s v="0-15"/>
    <x v="0"/>
    <s v="24(0-15)"/>
    <x v="0"/>
    <n v="212"/>
    <x v="1"/>
    <x v="1"/>
  </r>
  <r>
    <d v="2022-05-23T13:21:42"/>
    <s v="SOIL (Mead)"/>
    <x v="80"/>
    <n v="0.35830000000000001"/>
    <n v="0.35"/>
    <n v="8.9800000000000001E-3"/>
    <n v="8.6499999999999999E-4"/>
    <n v="865"/>
    <n v="34.6"/>
    <n v="2071"/>
    <x v="9"/>
    <x v="71"/>
    <s v="0-15"/>
    <x v="0"/>
    <s v="24(0-15)"/>
    <x v="0"/>
    <n v="212"/>
    <x v="1"/>
    <x v="1"/>
  </r>
  <r>
    <d v="2022-05-23T13:26:37"/>
    <s v="SOIL (Mead)"/>
    <x v="81"/>
    <n v="0.3518"/>
    <n v="0.35"/>
    <n v="5.47E-3"/>
    <n v="6.8499999999999995E-4"/>
    <n v="685"/>
    <n v="27.400000000000002"/>
    <n v="2072"/>
    <x v="28"/>
    <x v="46"/>
    <s v="15-30"/>
    <x v="1"/>
    <s v="23(15-30)"/>
    <x v="1"/>
    <n v="211"/>
    <x v="1"/>
    <x v="0"/>
  </r>
  <r>
    <d v="2022-05-23T13:31:26"/>
    <s v="SOIL (Mead)"/>
    <x v="81"/>
    <n v="0.35399999999999998"/>
    <n v="0.35"/>
    <n v="5.4299999999999999E-3"/>
    <n v="6.7100000000000005E-4"/>
    <n v="671.00000000000011"/>
    <n v="26.840000000000003"/>
    <n v="2072"/>
    <x v="28"/>
    <x v="46"/>
    <s v="15-30"/>
    <x v="1"/>
    <s v="23(15-30)"/>
    <x v="1"/>
    <n v="211"/>
    <x v="1"/>
    <x v="0"/>
  </r>
  <r>
    <d v="2022-05-23T13:36:14"/>
    <s v="SOIL (Mead)"/>
    <x v="82"/>
    <n v="0.35"/>
    <n v="0.35"/>
    <n v="7.9299999999999995E-3"/>
    <n v="7.6499999999999995E-4"/>
    <n v="765"/>
    <n v="30.6"/>
    <n v="2055"/>
    <x v="34"/>
    <x v="55"/>
    <s v="0-15"/>
    <x v="0"/>
    <s v="25(0-15)"/>
    <x v="0"/>
    <n v="323"/>
    <x v="0"/>
    <x v="5"/>
  </r>
  <r>
    <d v="2022-05-23T13:41:08"/>
    <s v="SOIL (Mead)"/>
    <x v="83"/>
    <n v="0.254"/>
    <n v="0.25"/>
    <n v="2.4E-2"/>
    <n v="1.8699999999999999E-3"/>
    <n v="1870"/>
    <e v="#N/A"/>
    <s v="MEAD"/>
    <x v="6"/>
    <x v="9"/>
    <e v="#N/A"/>
    <x v="2"/>
    <e v="#N/A"/>
    <x v="0"/>
    <e v="#N/A"/>
    <x v="2"/>
    <x v="4"/>
  </r>
  <r>
    <d v="2022-05-23T13:46:05"/>
    <s v="SOIL (Mead)"/>
    <x v="84"/>
    <n v="0.35039999999999999"/>
    <n v="0.35"/>
    <n v="1.2E-2"/>
    <n v="5.1000000000000004E-4"/>
    <n v="510.00000000000006"/>
    <n v="122.4"/>
    <n v="2073"/>
    <x v="19"/>
    <x v="72"/>
    <s v="30-120"/>
    <x v="3"/>
    <s v="32(30-120)"/>
    <x v="0"/>
    <n v="311"/>
    <x v="1"/>
    <x v="0"/>
  </r>
  <r>
    <d v="2022-05-23T13:51:00"/>
    <s v="SOIL (Mead)"/>
    <x v="84"/>
    <n v="0.35780000000000001"/>
    <n v="0.35"/>
    <n v="1.2E-2"/>
    <n v="5.0299999999999997E-4"/>
    <n v="502.99999999999994"/>
    <n v="120.71999999999998"/>
    <n v="2073"/>
    <x v="19"/>
    <x v="72"/>
    <s v="30-120"/>
    <x v="3"/>
    <s v="32(30-120)"/>
    <x v="0"/>
    <n v="311"/>
    <x v="1"/>
    <x v="0"/>
  </r>
  <r>
    <d v="2022-05-23T13:55:48"/>
    <s v="SOIL (Mead)"/>
    <x v="85"/>
    <n v="0.35349999999999998"/>
    <n v="0.35"/>
    <n v="1.0800000000000001E-2"/>
    <n v="2.03E-4"/>
    <n v="202.99999999999997"/>
    <n v="32.479999999999997"/>
    <n v="2074"/>
    <x v="21"/>
    <x v="73"/>
    <s v="120-180"/>
    <x v="4"/>
    <s v="34(120-180)"/>
    <x v="0"/>
    <n v="313"/>
    <x v="1"/>
    <x v="5"/>
  </r>
  <r>
    <d v="2022-05-23T14:00:43"/>
    <s v="SOIL (Mead)"/>
    <x v="85"/>
    <n v="0.35709999999999997"/>
    <n v="0.35"/>
    <n v="1.09E-2"/>
    <n v="2.1000000000000001E-4"/>
    <n v="210"/>
    <n v="33.6"/>
    <n v="2074"/>
    <x v="21"/>
    <x v="73"/>
    <s v="120-180"/>
    <x v="4"/>
    <s v="34(120-180)"/>
    <x v="0"/>
    <n v="313"/>
    <x v="1"/>
    <x v="5"/>
  </r>
  <r>
    <d v="2022-05-23T14:05:32"/>
    <s v="SOIL (Mead)"/>
    <x v="86"/>
    <n v="0.35139999999999999"/>
    <n v="0.35"/>
    <n v="1.2E-2"/>
    <n v="2.2100000000000001E-4"/>
    <n v="221"/>
    <n v="35.36"/>
    <n v="2075"/>
    <x v="32"/>
    <x v="74"/>
    <s v="120-180"/>
    <x v="4"/>
    <s v="30(120-180)"/>
    <x v="0"/>
    <n v="321"/>
    <x v="0"/>
    <x v="0"/>
  </r>
  <r>
    <d v="2022-05-23T14:10:21"/>
    <s v="SOIL (Mead)"/>
    <x v="86"/>
    <n v="0.35339999999999999"/>
    <n v="0.35"/>
    <n v="1.21E-2"/>
    <n v="2.14E-4"/>
    <n v="214"/>
    <n v="34.24"/>
    <n v="2075"/>
    <x v="32"/>
    <x v="74"/>
    <s v="120-180"/>
    <x v="4"/>
    <s v="30(120-180)"/>
    <x v="0"/>
    <n v="321"/>
    <x v="0"/>
    <x v="0"/>
  </r>
  <r>
    <d v="2022-05-23T14:15:10"/>
    <s v="SOIL (Mead)"/>
    <x v="87"/>
    <n v="0.35549999999999998"/>
    <n v="0.35"/>
    <n v="1.0200000000000001E-2"/>
    <n v="2.24E-4"/>
    <n v="223.99999999999997"/>
    <n v="35.839999999999996"/>
    <n v="2076"/>
    <x v="19"/>
    <x v="75"/>
    <s v="120-180"/>
    <x v="4"/>
    <s v="32(120-180)"/>
    <x v="0"/>
    <n v="311"/>
    <x v="1"/>
    <x v="0"/>
  </r>
  <r>
    <d v="2022-05-23T14:19:59"/>
    <s v="SOIL (Mead)"/>
    <x v="87"/>
    <n v="0.35570000000000002"/>
    <n v="0.35"/>
    <n v="1.03E-2"/>
    <n v="2.2100000000000001E-4"/>
    <n v="221"/>
    <n v="35.36"/>
    <n v="2076"/>
    <x v="19"/>
    <x v="75"/>
    <s v="120-180"/>
    <x v="4"/>
    <s v="32(120-180)"/>
    <x v="0"/>
    <n v="311"/>
    <x v="1"/>
    <x v="0"/>
  </r>
  <r>
    <d v="2022-05-23T14:24:53"/>
    <s v="SOIL (Mead)"/>
    <x v="88"/>
    <n v="0.35039999999999999"/>
    <n v="0.35"/>
    <n v="1.0200000000000001E-2"/>
    <n v="2.34E-4"/>
    <n v="234"/>
    <n v="37.44"/>
    <n v="2077"/>
    <x v="33"/>
    <x v="76"/>
    <s v="120-180"/>
    <x v="4"/>
    <s v="31(120-180)"/>
    <x v="0"/>
    <n v="314"/>
    <x v="1"/>
    <x v="6"/>
  </r>
  <r>
    <d v="2022-05-23T14:29:47"/>
    <s v="SOIL (Mead)"/>
    <x v="88"/>
    <n v="0.35830000000000001"/>
    <n v="0.35"/>
    <n v="1.03E-2"/>
    <n v="2.3800000000000001E-4"/>
    <n v="238.00000000000003"/>
    <n v="38.080000000000005"/>
    <n v="2077"/>
    <x v="33"/>
    <x v="76"/>
    <s v="120-180"/>
    <x v="4"/>
    <s v="31(120-180)"/>
    <x v="0"/>
    <n v="314"/>
    <x v="1"/>
    <x v="6"/>
  </r>
  <r>
    <d v="2022-05-23T14:34:36"/>
    <s v="SOIL (Mead)"/>
    <x v="89"/>
    <n v="0.35220000000000001"/>
    <n v="0.35"/>
    <n v="1.6400000000000001E-2"/>
    <n v="4.8999999999999998E-4"/>
    <n v="489.99999999999994"/>
    <n v="117.59999999999998"/>
    <n v="2078"/>
    <x v="21"/>
    <x v="77"/>
    <s v="30-120"/>
    <x v="3"/>
    <s v="34(30-120)"/>
    <x v="0"/>
    <n v="313"/>
    <x v="1"/>
    <x v="5"/>
  </r>
  <r>
    <d v="2022-05-23T14:39:24"/>
    <s v="SOIL (Mead)"/>
    <x v="89"/>
    <n v="0.35709999999999997"/>
    <n v="0.35"/>
    <n v="1.6400000000000001E-2"/>
    <n v="5.0199999999999995E-4"/>
    <n v="501.99999999999994"/>
    <n v="120.47999999999998"/>
    <n v="2078"/>
    <x v="21"/>
    <x v="77"/>
    <s v="30-120"/>
    <x v="3"/>
    <s v="34(30-120)"/>
    <x v="0"/>
    <n v="313"/>
    <x v="1"/>
    <x v="5"/>
  </r>
  <r>
    <d v="2022-05-23T14:44:19"/>
    <s v="SOIL (Mead)"/>
    <x v="90"/>
    <n v="0.35289999999999999"/>
    <n v="0.35"/>
    <n v="1.44E-2"/>
    <n v="5.5500000000000005E-4"/>
    <n v="555.00000000000011"/>
    <n v="133.20000000000002"/>
    <n v="2079"/>
    <x v="32"/>
    <x v="78"/>
    <s v="30-120"/>
    <x v="3"/>
    <s v="30(30-120)"/>
    <x v="0"/>
    <n v="321"/>
    <x v="0"/>
    <x v="0"/>
  </r>
  <r>
    <d v="2022-05-23T14:59:12"/>
    <s v="SOIL (Mead)"/>
    <x v="90"/>
    <n v="0.3574"/>
    <n v="0.35"/>
    <n v="1.43E-2"/>
    <n v="8.9899999999999995E-4"/>
    <n v="899"/>
    <n v="215.76"/>
    <n v="2079"/>
    <x v="32"/>
    <x v="78"/>
    <s v="30-120"/>
    <x v="3"/>
    <s v="30(30-120)"/>
    <x v="1"/>
    <n v="321"/>
    <x v="0"/>
    <x v="0"/>
  </r>
  <r>
    <d v="2022-05-23T15:04:00"/>
    <s v="SOIL (Mead)"/>
    <x v="91"/>
    <n v="0.3528"/>
    <n v="0.35"/>
    <n v="1.7000000000000001E-2"/>
    <n v="5.4000000000000001E-4"/>
    <n v="540"/>
    <n v="129.6"/>
    <n v="2080"/>
    <x v="33"/>
    <x v="79"/>
    <s v="30-120"/>
    <x v="3"/>
    <s v="31(30-120)"/>
    <x v="0"/>
    <n v="314"/>
    <x v="1"/>
    <x v="6"/>
  </r>
  <r>
    <d v="2022-05-23T15:08:49"/>
    <s v="SOIL (Mead)"/>
    <x v="91"/>
    <n v="0.35780000000000001"/>
    <n v="0.35"/>
    <n v="1.6899999999999998E-2"/>
    <n v="4.8299999999999998E-4"/>
    <n v="483"/>
    <n v="115.92"/>
    <n v="2080"/>
    <x v="33"/>
    <x v="79"/>
    <s v="30-120"/>
    <x v="3"/>
    <s v="31(30-120)"/>
    <x v="0"/>
    <n v="314"/>
    <x v="1"/>
    <x v="6"/>
  </r>
  <r>
    <d v="2022-05-23T15:13:39"/>
    <s v="SOIL (Mead)"/>
    <x v="92"/>
    <n v="0.35439999999999999"/>
    <n v="0.35"/>
    <n v="1.01E-2"/>
    <n v="2.34E-4"/>
    <n v="234"/>
    <n v="37.44"/>
    <n v="2081"/>
    <x v="28"/>
    <x v="80"/>
    <s v="120-180"/>
    <x v="4"/>
    <s v="23(120-180)"/>
    <x v="0"/>
    <n v="211"/>
    <x v="1"/>
    <x v="0"/>
  </r>
  <r>
    <d v="2022-05-23T15:18:28"/>
    <s v="SOIL (Mead)"/>
    <x v="92"/>
    <n v="0.35949999999999999"/>
    <n v="0.35"/>
    <n v="1.0200000000000001E-2"/>
    <n v="2.3699999999999999E-4"/>
    <n v="236.99999999999997"/>
    <n v="37.919999999999995"/>
    <n v="2081"/>
    <x v="28"/>
    <x v="80"/>
    <s v="120-180"/>
    <x v="4"/>
    <s v="23(120-180)"/>
    <x v="0"/>
    <n v="211"/>
    <x v="1"/>
    <x v="0"/>
  </r>
  <r>
    <d v="2022-05-23T15:23:16"/>
    <s v="SOIL (Mead)"/>
    <x v="93"/>
    <n v="0.25819999999999999"/>
    <n v="0.25"/>
    <n v="2.41E-2"/>
    <n v="1.91E-3"/>
    <n v="1910.0000000000002"/>
    <e v="#N/A"/>
    <s v="MEAD"/>
    <x v="6"/>
    <x v="9"/>
    <e v="#N/A"/>
    <x v="2"/>
    <e v="#N/A"/>
    <x v="0"/>
    <e v="#N/A"/>
    <x v="2"/>
    <x v="4"/>
  </r>
  <r>
    <d v="2022-05-23T15:28:06"/>
    <s v="SOIL (Mead)"/>
    <x v="94"/>
    <n v="0.3528"/>
    <n v="0.35"/>
    <n v="1.0500000000000001E-2"/>
    <n v="2.14E-4"/>
    <n v="214"/>
    <n v="34.24"/>
    <n v="2082"/>
    <x v="22"/>
    <x v="81"/>
    <s v="120-180"/>
    <x v="4"/>
    <s v="17(120-180)"/>
    <x v="0"/>
    <n v="223"/>
    <x v="0"/>
    <x v="5"/>
  </r>
  <r>
    <d v="2022-05-23T15:32:54"/>
    <s v="SOIL (Mead)"/>
    <x v="94"/>
    <n v="0.35709999999999997"/>
    <n v="0.35"/>
    <n v="1.04E-2"/>
    <n v="2.1100000000000001E-4"/>
    <n v="211"/>
    <n v="33.76"/>
    <n v="2082"/>
    <x v="22"/>
    <x v="81"/>
    <s v="120-180"/>
    <x v="4"/>
    <s v="17(120-180)"/>
    <x v="0"/>
    <n v="223"/>
    <x v="0"/>
    <x v="5"/>
  </r>
  <r>
    <d v="2022-05-23T15:37:43"/>
    <s v="SOIL (Mead)"/>
    <x v="95"/>
    <n v="0.35160000000000002"/>
    <n v="0.35"/>
    <n v="1.6799999999999999E-2"/>
    <n v="3.7800000000000003E-4"/>
    <n v="378"/>
    <n v="90.72"/>
    <n v="2083"/>
    <x v="22"/>
    <x v="82"/>
    <s v="30-120"/>
    <x v="3"/>
    <s v="17(30-120)"/>
    <x v="0"/>
    <n v="223"/>
    <x v="0"/>
    <x v="5"/>
  </r>
  <r>
    <d v="2022-05-23T15:42:32"/>
    <s v="SOIL (Mead)"/>
    <x v="95"/>
    <n v="0.3599"/>
    <n v="0.35"/>
    <n v="1.67E-2"/>
    <n v="3.7100000000000002E-4"/>
    <n v="371.00000000000006"/>
    <n v="89.04"/>
    <n v="2083"/>
    <x v="22"/>
    <x v="82"/>
    <s v="30-120"/>
    <x v="3"/>
    <s v="17(30-120)"/>
    <x v="0"/>
    <n v="223"/>
    <x v="0"/>
    <x v="5"/>
  </r>
  <r>
    <d v="2022-05-23T15:47:27"/>
    <s v="SOIL (Mead)"/>
    <x v="96"/>
    <n v="0.35039999999999999"/>
    <n v="0.35"/>
    <n v="1.2800000000000001E-2"/>
    <n v="4.8500000000000003E-4"/>
    <n v="485.00000000000006"/>
    <n v="116.4"/>
    <n v="2084"/>
    <x v="9"/>
    <x v="83"/>
    <s v="30-120"/>
    <x v="3"/>
    <s v="24(30-120)"/>
    <x v="0"/>
    <n v="212"/>
    <x v="1"/>
    <x v="1"/>
  </r>
  <r>
    <d v="2022-05-23T15:52:15"/>
    <s v="SOIL (Mead)"/>
    <x v="96"/>
    <n v="0.35549999999999998"/>
    <n v="0.35"/>
    <n v="1.2999999999999999E-2"/>
    <n v="4.86E-4"/>
    <n v="486.00000000000006"/>
    <n v="116.64000000000001"/>
    <n v="2084"/>
    <x v="9"/>
    <x v="83"/>
    <s v="30-120"/>
    <x v="3"/>
    <s v="24(30-120)"/>
    <x v="0"/>
    <n v="212"/>
    <x v="1"/>
    <x v="1"/>
  </r>
  <r>
    <d v="2022-05-23T15:57:09"/>
    <s v="SOIL (Mead)"/>
    <x v="97"/>
    <n v="0.35160000000000002"/>
    <n v="0.35"/>
    <n v="1.26E-2"/>
    <n v="2.5099999999999998E-4"/>
    <n v="250.99999999999997"/>
    <n v="40.159999999999997"/>
    <n v="2085"/>
    <x v="9"/>
    <x v="84"/>
    <s v="120-180"/>
    <x v="4"/>
    <s v="24(120-180)"/>
    <x v="0"/>
    <n v="212"/>
    <x v="1"/>
    <x v="1"/>
  </r>
  <r>
    <d v="2022-05-23T16:01:58"/>
    <s v="SOIL (Mead)"/>
    <x v="97"/>
    <n v="0.3518"/>
    <n v="0.35"/>
    <n v="1.26E-2"/>
    <n v="2.4000000000000001E-4"/>
    <n v="240"/>
    <n v="38.4"/>
    <n v="2085"/>
    <x v="9"/>
    <x v="84"/>
    <s v="120-180"/>
    <x v="4"/>
    <s v="24(120-180)"/>
    <x v="0"/>
    <n v="212"/>
    <x v="1"/>
    <x v="1"/>
  </r>
  <r>
    <d v="2022-05-23T16:06:47"/>
    <s v="SOIL (Mead)"/>
    <x v="98"/>
    <n v="0.3523"/>
    <n v="0.35"/>
    <n v="1.17E-2"/>
    <n v="2.5300000000000002E-4"/>
    <n v="253.00000000000003"/>
    <n v="40.480000000000004"/>
    <n v="2086"/>
    <x v="12"/>
    <x v="85"/>
    <s v="120-180"/>
    <x v="4"/>
    <s v="29(120-180)"/>
    <x v="0"/>
    <n v="322"/>
    <x v="0"/>
    <x v="1"/>
  </r>
  <r>
    <d v="2022-05-23T16:11:41"/>
    <s v="SOIL (Mead)"/>
    <x v="98"/>
    <n v="0.3548"/>
    <n v="0.35"/>
    <n v="1.12E-2"/>
    <n v="2.5000000000000001E-4"/>
    <n v="250"/>
    <n v="40"/>
    <n v="2086"/>
    <x v="12"/>
    <x v="85"/>
    <s v="120-180"/>
    <x v="4"/>
    <s v="29(120-180)"/>
    <x v="0"/>
    <n v="322"/>
    <x v="0"/>
    <x v="1"/>
  </r>
  <r>
    <d v="2022-05-23T16:16:37"/>
    <s v="SOIL (Mead)"/>
    <x v="99"/>
    <n v="0.35020000000000001"/>
    <n v="0.35"/>
    <n v="1.0500000000000001E-2"/>
    <n v="2.13E-4"/>
    <n v="213"/>
    <n v="34.08"/>
    <n v="2087"/>
    <x v="27"/>
    <x v="86"/>
    <s v="120-180"/>
    <x v="4"/>
    <s v="26(120-180)"/>
    <x v="0"/>
    <n v="326"/>
    <x v="0"/>
    <x v="2"/>
  </r>
  <r>
    <d v="2022-05-23T16:21:25"/>
    <s v="SOIL (Mead)"/>
    <x v="99"/>
    <n v="0.35970000000000002"/>
    <n v="0.35"/>
    <n v="1.03E-2"/>
    <n v="1.9000000000000001E-4"/>
    <n v="190"/>
    <n v="30.400000000000002"/>
    <n v="2087"/>
    <x v="27"/>
    <x v="86"/>
    <s v="120-180"/>
    <x v="4"/>
    <s v="26(120-180)"/>
    <x v="0"/>
    <n v="326"/>
    <x v="0"/>
    <x v="2"/>
  </r>
  <r>
    <d v="2022-05-23T16:26:23"/>
    <s v="SOIL (Mead)"/>
    <x v="100"/>
    <n v="0.35749999999999998"/>
    <n v="0.35"/>
    <n v="1.43E-2"/>
    <n v="4.1199999999999999E-4"/>
    <n v="412"/>
    <n v="98.88"/>
    <n v="2088"/>
    <x v="27"/>
    <x v="87"/>
    <s v="30-120"/>
    <x v="3"/>
    <s v="26(30-120)"/>
    <x v="0"/>
    <n v="326"/>
    <x v="0"/>
    <x v="2"/>
  </r>
  <r>
    <d v="2022-05-23T16:31:17"/>
    <s v="SOIL (Mead)"/>
    <x v="100"/>
    <n v="0.35220000000000001"/>
    <n v="0.35"/>
    <n v="1.4200000000000001E-2"/>
    <n v="4.1899999999999999E-4"/>
    <n v="418.99999999999994"/>
    <n v="100.55999999999999"/>
    <n v="2088"/>
    <x v="27"/>
    <x v="87"/>
    <s v="30-120"/>
    <x v="3"/>
    <s v="26(30-120)"/>
    <x v="0"/>
    <n v="326"/>
    <x v="0"/>
    <x v="2"/>
  </r>
  <r>
    <d v="2022-05-23T16:36:05"/>
    <s v="SOIL (Mead)"/>
    <x v="101"/>
    <n v="0.35370000000000001"/>
    <n v="0.35"/>
    <n v="1.17E-2"/>
    <n v="4.2999999999999999E-4"/>
    <n v="430"/>
    <n v="103.2"/>
    <n v="2089"/>
    <x v="25"/>
    <x v="88"/>
    <s v="30-120"/>
    <x v="3"/>
    <s v="18(30-120)"/>
    <x v="0"/>
    <n v="222"/>
    <x v="0"/>
    <x v="1"/>
  </r>
  <r>
    <d v="2022-05-23T16:40:54"/>
    <s v="SOIL (Mead)"/>
    <x v="101"/>
    <n v="0.35539999999999999"/>
    <n v="0.35"/>
    <n v="1.1900000000000001E-2"/>
    <n v="4.2099999999999999E-4"/>
    <n v="421"/>
    <n v="101.03999999999999"/>
    <n v="2089"/>
    <x v="25"/>
    <x v="88"/>
    <s v="30-120"/>
    <x v="3"/>
    <s v="18(30-120)"/>
    <x v="0"/>
    <n v="222"/>
    <x v="0"/>
    <x v="1"/>
  </r>
  <r>
    <d v="2022-05-23T16:45:43"/>
    <s v="SOIL (Mead)"/>
    <x v="102"/>
    <n v="0.35120000000000001"/>
    <n v="0.35"/>
    <n v="9.9000000000000008E-3"/>
    <n v="2.33E-4"/>
    <n v="233"/>
    <n v="37.28"/>
    <n v="2090"/>
    <x v="36"/>
    <x v="89"/>
    <s v="120-180"/>
    <x v="4"/>
    <s v="27(120-180)"/>
    <x v="0"/>
    <n v="324"/>
    <x v="0"/>
    <x v="6"/>
  </r>
  <r>
    <d v="2022-05-23T16:50:37"/>
    <s v="SOIL (Mead)"/>
    <x v="102"/>
    <n v="0.35770000000000002"/>
    <n v="0.35"/>
    <n v="9.8700000000000003E-3"/>
    <n v="2.3000000000000001E-4"/>
    <n v="230.00000000000003"/>
    <n v="36.800000000000004"/>
    <n v="2090"/>
    <x v="36"/>
    <x v="89"/>
    <s v="120-180"/>
    <x v="4"/>
    <s v="27(120-180)"/>
    <x v="0"/>
    <n v="324"/>
    <x v="0"/>
    <x v="6"/>
  </r>
  <r>
    <d v="2022-05-23T17:05:38"/>
    <s v="SOIL (Mead)"/>
    <x v="103"/>
    <n v="0.35620000000000002"/>
    <n v="0.35"/>
    <n v="1.0699999999999999E-2"/>
    <n v="2.5500000000000002E-4"/>
    <n v="255.00000000000003"/>
    <n v="40.800000000000004"/>
    <n v="2091"/>
    <x v="24"/>
    <x v="90"/>
    <s v="120-180"/>
    <x v="4"/>
    <s v="28(120-180)"/>
    <x v="0"/>
    <n v="325"/>
    <x v="0"/>
    <x v="3"/>
  </r>
  <r>
    <d v="2022-05-23T17:10:31"/>
    <s v="SOIL (Mead)"/>
    <x v="103"/>
    <n v="0.3579"/>
    <n v="0.35"/>
    <n v="1.0699999999999999E-2"/>
    <n v="2.1699999999999999E-4"/>
    <n v="217"/>
    <n v="34.72"/>
    <n v="2091"/>
    <x v="24"/>
    <x v="90"/>
    <s v="120-180"/>
    <x v="4"/>
    <s v="28(120-180)"/>
    <x v="0"/>
    <n v="325"/>
    <x v="0"/>
    <x v="3"/>
  </r>
  <r>
    <d v="2022-05-23T17:15:24"/>
    <s v="SOIL (Mead)"/>
    <x v="104"/>
    <n v="0.35759999999999997"/>
    <n v="0.35"/>
    <n v="1.0500000000000001E-2"/>
    <n v="2.8200000000000002E-4"/>
    <n v="282"/>
    <n v="45.12"/>
    <n v="2092"/>
    <x v="29"/>
    <x v="91"/>
    <s v="120-180"/>
    <x v="4"/>
    <s v="22(120-180)"/>
    <x v="0"/>
    <n v="216"/>
    <x v="1"/>
    <x v="2"/>
  </r>
  <r>
    <d v="2022-05-23T17:20:18"/>
    <s v="SOIL (Mead)"/>
    <x v="104"/>
    <n v="0.3584"/>
    <n v="0.35"/>
    <n v="1.06E-2"/>
    <n v="2.7799999999999998E-4"/>
    <n v="278"/>
    <n v="44.480000000000004"/>
    <n v="2092"/>
    <x v="29"/>
    <x v="91"/>
    <s v="120-180"/>
    <x v="4"/>
    <s v="22(120-180)"/>
    <x v="0"/>
    <n v="216"/>
    <x v="1"/>
    <x v="2"/>
  </r>
  <r>
    <d v="2022-05-23T17:25:11"/>
    <s v="SOIL (Mead)"/>
    <x v="105"/>
    <n v="0.35189999999999999"/>
    <n v="0.35"/>
    <n v="1.1599999999999999E-2"/>
    <n v="2.04E-4"/>
    <n v="204"/>
    <n v="32.64"/>
    <n v="2093"/>
    <x v="4"/>
    <x v="92"/>
    <s v="120-180"/>
    <x v="4"/>
    <s v="3(120-180)"/>
    <x v="0"/>
    <n v="115"/>
    <x v="1"/>
    <x v="3"/>
  </r>
  <r>
    <d v="2022-05-23T17:30:05"/>
    <s v="SOIL (Mead)"/>
    <x v="105"/>
    <n v="0.35360000000000003"/>
    <n v="0.35"/>
    <n v="1.18E-2"/>
    <n v="2.14E-4"/>
    <n v="214"/>
    <n v="34.24"/>
    <n v="2093"/>
    <x v="4"/>
    <x v="92"/>
    <s v="120-180"/>
    <x v="4"/>
    <s v="3(120-180)"/>
    <x v="0"/>
    <n v="115"/>
    <x v="1"/>
    <x v="3"/>
  </r>
  <r>
    <d v="2022-05-23T17:35:00"/>
    <s v="SOIL (Mead)"/>
    <x v="106"/>
    <n v="0.3528"/>
    <n v="0.35"/>
    <n v="1.5299999999999999E-2"/>
    <n v="3.4499999999999998E-4"/>
    <n v="345"/>
    <n v="82.8"/>
    <n v="2094"/>
    <x v="24"/>
    <x v="93"/>
    <s v="30-120"/>
    <x v="3"/>
    <s v="28(30-120)"/>
    <x v="0"/>
    <n v="325"/>
    <x v="0"/>
    <x v="3"/>
  </r>
  <r>
    <d v="2022-05-23T17:39:55"/>
    <s v="SOIL (Mead)"/>
    <x v="106"/>
    <n v="0.35249999999999998"/>
    <n v="0.35"/>
    <n v="1.52E-2"/>
    <n v="3.4000000000000002E-4"/>
    <n v="340.00000000000006"/>
    <n v="81.600000000000009"/>
    <n v="2094"/>
    <x v="24"/>
    <x v="93"/>
    <s v="30-120"/>
    <x v="3"/>
    <s v="28(30-120)"/>
    <x v="0"/>
    <n v="325"/>
    <x v="0"/>
    <x v="3"/>
  </r>
  <r>
    <d v="2022-05-23T17:44:47"/>
    <s v="SOIL (Mead)"/>
    <x v="107"/>
    <n v="0.3584"/>
    <n v="0.35"/>
    <n v="1.32E-2"/>
    <n v="4.5100000000000001E-4"/>
    <n v="451"/>
    <n v="108.24"/>
    <n v="2095"/>
    <x v="29"/>
    <x v="94"/>
    <s v="30-120"/>
    <x v="3"/>
    <s v="22(30-120)"/>
    <x v="0"/>
    <n v="216"/>
    <x v="1"/>
    <x v="2"/>
  </r>
  <r>
    <d v="2022-05-23T17:49:40"/>
    <s v="SOIL (Mead)"/>
    <x v="107"/>
    <n v="0.35880000000000001"/>
    <n v="0.35"/>
    <n v="1.32E-2"/>
    <n v="4.4200000000000001E-4"/>
    <n v="442"/>
    <n v="106.08"/>
    <n v="2095"/>
    <x v="29"/>
    <x v="94"/>
    <s v="30-120"/>
    <x v="3"/>
    <s v="22(30-120)"/>
    <x v="0"/>
    <n v="216"/>
    <x v="1"/>
    <x v="2"/>
  </r>
  <r>
    <d v="2022-05-23T17:54:32"/>
    <s v="SOIL (Mead)"/>
    <x v="108"/>
    <n v="0.35260000000000002"/>
    <n v="0.35"/>
    <n v="1.17E-2"/>
    <n v="2.1000000000000001E-4"/>
    <n v="210"/>
    <n v="33.6"/>
    <n v="2096"/>
    <x v="13"/>
    <x v="95"/>
    <s v="120-180"/>
    <x v="4"/>
    <s v="13(120-180)"/>
    <x v="0"/>
    <n v="226"/>
    <x v="0"/>
    <x v="2"/>
  </r>
  <r>
    <d v="2022-05-23T17:59:26"/>
    <s v="SOIL (Mead)"/>
    <x v="108"/>
    <n v="0.35399999999999998"/>
    <n v="0.35"/>
    <n v="1.18E-2"/>
    <n v="2.1599999999999999E-4"/>
    <n v="215.99999999999997"/>
    <n v="34.559999999999995"/>
    <n v="2096"/>
    <x v="13"/>
    <x v="95"/>
    <s v="120-180"/>
    <x v="4"/>
    <s v="13(120-180)"/>
    <x v="0"/>
    <n v="226"/>
    <x v="0"/>
    <x v="2"/>
  </r>
  <r>
    <d v="2022-05-23T18:04:20"/>
    <s v="SOIL (Mead)"/>
    <x v="109"/>
    <n v="0.35389999999999999"/>
    <n v="0.35"/>
    <n v="1.38E-2"/>
    <n v="4.75E-4"/>
    <n v="475"/>
    <n v="114"/>
    <n v="2097"/>
    <x v="13"/>
    <x v="96"/>
    <s v="30-120"/>
    <x v="3"/>
    <s v="13(30-120)"/>
    <x v="0"/>
    <n v="226"/>
    <x v="0"/>
    <x v="2"/>
  </r>
  <r>
    <d v="2022-05-23T18:09:12"/>
    <s v="SOIL (Mead)"/>
    <x v="109"/>
    <n v="0.35639999999999999"/>
    <n v="0.35"/>
    <n v="1.38E-2"/>
    <n v="4.64E-4"/>
    <n v="463.99999999999994"/>
    <n v="111.35999999999999"/>
    <n v="2097"/>
    <x v="13"/>
    <x v="96"/>
    <s v="30-120"/>
    <x v="3"/>
    <s v="13(30-120)"/>
    <x v="0"/>
    <n v="226"/>
    <x v="0"/>
    <x v="2"/>
  </r>
  <r>
    <d v="2022-05-23T18:14:08"/>
    <s v="SOIL (Mead)"/>
    <x v="110"/>
    <n v="0.35970000000000002"/>
    <n v="0.35"/>
    <n v="1.5299999999999999E-2"/>
    <n v="3.9899999999999999E-4"/>
    <n v="399"/>
    <n v="95.759999999999991"/>
    <n v="2098"/>
    <x v="0"/>
    <x v="97"/>
    <s v="30-120"/>
    <x v="3"/>
    <s v="14(30-120)"/>
    <x v="0"/>
    <n v="221"/>
    <x v="0"/>
    <x v="0"/>
  </r>
  <r>
    <d v="2022-05-23T18:19:00"/>
    <s v="SOIL (Mead)"/>
    <x v="110"/>
    <n v="0.35539999999999999"/>
    <n v="0.35"/>
    <n v="1.5100000000000001E-2"/>
    <n v="3.9599999999999998E-4"/>
    <n v="396"/>
    <n v="95.039999999999992"/>
    <n v="2098"/>
    <x v="0"/>
    <x v="97"/>
    <s v="30-120"/>
    <x v="3"/>
    <s v="14(30-120)"/>
    <x v="0"/>
    <n v="221"/>
    <x v="0"/>
    <x v="0"/>
  </r>
  <r>
    <d v="2022-05-23T18:23:49"/>
    <s v="SOIL (Mead)"/>
    <x v="111"/>
    <n v="0.3518"/>
    <n v="0.35"/>
    <n v="1.24E-2"/>
    <n v="2.0699999999999999E-4"/>
    <n v="206.99999999999997"/>
    <n v="33.119999999999997"/>
    <n v="2099"/>
    <x v="3"/>
    <x v="98"/>
    <s v="120-180"/>
    <x v="4"/>
    <s v="10(120-180)"/>
    <x v="0"/>
    <n v="125"/>
    <x v="0"/>
    <x v="3"/>
  </r>
  <r>
    <d v="2022-05-23T18:28:42"/>
    <s v="SOIL (Mead)"/>
    <x v="111"/>
    <n v="0.35249999999999998"/>
    <n v="0.35"/>
    <n v="1.2200000000000001E-2"/>
    <n v="2.1100000000000001E-4"/>
    <n v="211"/>
    <n v="33.76"/>
    <n v="2099"/>
    <x v="3"/>
    <x v="98"/>
    <s v="120-180"/>
    <x v="4"/>
    <s v="10(120-180)"/>
    <x v="0"/>
    <n v="125"/>
    <x v="0"/>
    <x v="3"/>
  </r>
  <r>
    <d v="2022-05-23T18:33:36"/>
    <s v="SOIL (Mead)"/>
    <x v="112"/>
    <n v="0.255"/>
    <n v="0.25"/>
    <n v="2.4199999999999999E-2"/>
    <n v="1.89E-3"/>
    <n v="1889.9999999999998"/>
    <e v="#N/A"/>
    <s v="MEAD"/>
    <x v="6"/>
    <x v="9"/>
    <e v="#N/A"/>
    <x v="2"/>
    <e v="#N/A"/>
    <x v="0"/>
    <e v="#N/A"/>
    <x v="2"/>
    <x v="4"/>
  </r>
  <r>
    <d v="2022-05-24T09:24:00"/>
    <s v="SOIL (Mead)"/>
    <x v="113"/>
    <n v="0.2505"/>
    <n v="0.25"/>
    <n v="0.41099999999999998"/>
    <n v="8.5999999999999993E-2"/>
    <n v="85999.999999999985"/>
    <e v="#N/A"/>
    <e v="#N/A"/>
    <x v="6"/>
    <x v="9"/>
    <e v="#N/A"/>
    <x v="2"/>
    <e v="#N/A"/>
    <x v="0"/>
    <e v="#N/A"/>
    <x v="2"/>
    <x v="4"/>
  </r>
  <r>
    <d v="2022-05-24T09:28:54"/>
    <s v="SOIL (Mead)"/>
    <x v="113"/>
    <n v="0.25280000000000002"/>
    <n v="0.25"/>
    <n v="0.41199999999999998"/>
    <n v="8.5800000000000001E-2"/>
    <n v="85800"/>
    <e v="#N/A"/>
    <e v="#N/A"/>
    <x v="6"/>
    <x v="9"/>
    <e v="#N/A"/>
    <x v="2"/>
    <e v="#N/A"/>
    <x v="0"/>
    <e v="#N/A"/>
    <x v="2"/>
    <x v="4"/>
  </r>
  <r>
    <d v="2022-05-24T09:33:45"/>
    <s v="SOIL (Mead)"/>
    <x v="113"/>
    <n v="0.25629999999999997"/>
    <n v="0.25"/>
    <n v="0.41099999999999998"/>
    <n v="8.5400000000000004E-2"/>
    <n v="85400"/>
    <e v="#N/A"/>
    <e v="#N/A"/>
    <x v="6"/>
    <x v="9"/>
    <e v="#N/A"/>
    <x v="2"/>
    <e v="#N/A"/>
    <x v="0"/>
    <e v="#N/A"/>
    <x v="2"/>
    <x v="4"/>
  </r>
  <r>
    <d v="2022-05-24T09:38:38"/>
    <s v="SOIL (Mead)"/>
    <x v="11"/>
    <n v="1"/>
    <n v="1"/>
    <n v="-1.5200000000000001E-4"/>
    <n v="5.5600000000000003E-5"/>
    <n v="55.600000000000009"/>
    <e v="#N/A"/>
    <e v="#N/A"/>
    <x v="6"/>
    <x v="9"/>
    <e v="#N/A"/>
    <x v="2"/>
    <e v="#N/A"/>
    <x v="0"/>
    <e v="#N/A"/>
    <x v="2"/>
    <x v="4"/>
  </r>
  <r>
    <d v="2022-05-24T09:43:26"/>
    <s v="SOIL (Mead)"/>
    <x v="11"/>
    <n v="1"/>
    <n v="1"/>
    <n v="-1.3999999999999999E-4"/>
    <n v="4.6499999999999999E-5"/>
    <n v="46.5"/>
    <e v="#N/A"/>
    <e v="#N/A"/>
    <x v="6"/>
    <x v="9"/>
    <e v="#N/A"/>
    <x v="2"/>
    <e v="#N/A"/>
    <x v="0"/>
    <e v="#N/A"/>
    <x v="2"/>
    <x v="4"/>
  </r>
  <r>
    <d v="2022-05-24T09:48:19"/>
    <s v="SOIL (Mead)"/>
    <x v="11"/>
    <n v="1"/>
    <n v="1"/>
    <n v="-1.46E-4"/>
    <n v="3.79E-5"/>
    <n v="37.9"/>
    <e v="#N/A"/>
    <e v="#N/A"/>
    <x v="6"/>
    <x v="9"/>
    <e v="#N/A"/>
    <x v="2"/>
    <e v="#N/A"/>
    <x v="0"/>
    <e v="#N/A"/>
    <x v="2"/>
    <x v="4"/>
  </r>
  <r>
    <d v="2022-05-24T09:53:13"/>
    <s v="SOIL (Mead)"/>
    <x v="11"/>
    <n v="1"/>
    <n v="1"/>
    <n v="-1.22E-4"/>
    <n v="3.6000000000000001E-5"/>
    <n v="36"/>
    <e v="#N/A"/>
    <e v="#N/A"/>
    <x v="6"/>
    <x v="9"/>
    <e v="#N/A"/>
    <x v="2"/>
    <e v="#N/A"/>
    <x v="0"/>
    <e v="#N/A"/>
    <x v="2"/>
    <x v="4"/>
  </r>
  <r>
    <d v="2022-05-24T09:58:02"/>
    <s v="SOIL (Mead)"/>
    <x v="11"/>
    <n v="1"/>
    <n v="1"/>
    <n v="-1.3100000000000001E-4"/>
    <n v="3.54E-5"/>
    <n v="35.4"/>
    <e v="#N/A"/>
    <e v="#N/A"/>
    <x v="6"/>
    <x v="9"/>
    <e v="#N/A"/>
    <x v="2"/>
    <e v="#N/A"/>
    <x v="0"/>
    <e v="#N/A"/>
    <x v="2"/>
    <x v="4"/>
  </r>
  <r>
    <d v="2022-05-24T10:02:51"/>
    <s v="SOIL (Mead)"/>
    <x v="11"/>
    <n v="1"/>
    <n v="1"/>
    <n v="-1.2400000000000001E-4"/>
    <n v="2.8E-5"/>
    <n v="27.999999999999996"/>
    <e v="#N/A"/>
    <e v="#N/A"/>
    <x v="6"/>
    <x v="9"/>
    <e v="#N/A"/>
    <x v="2"/>
    <e v="#N/A"/>
    <x v="0"/>
    <e v="#N/A"/>
    <x v="2"/>
    <x v="4"/>
  </r>
  <r>
    <d v="2022-05-24T10:07:39"/>
    <s v="SOIL (Mead)"/>
    <x v="12"/>
    <n v="0.25740000000000002"/>
    <n v="0.25"/>
    <n v="2.41E-2"/>
    <n v="1.97E-3"/>
    <n v="1970"/>
    <e v="#N/A"/>
    <e v="#N/A"/>
    <x v="6"/>
    <x v="9"/>
    <e v="#N/A"/>
    <x v="2"/>
    <e v="#N/A"/>
    <x v="0"/>
    <e v="#N/A"/>
    <x v="2"/>
    <x v="4"/>
  </r>
  <r>
    <d v="2022-05-24T10:12:28"/>
    <s v="SOIL (Mead)"/>
    <x v="12"/>
    <n v="0.25650000000000001"/>
    <n v="0.25"/>
    <n v="2.4E-2"/>
    <n v="1.9599999999999999E-3"/>
    <n v="1959.9999999999998"/>
    <e v="#N/A"/>
    <e v="#N/A"/>
    <x v="6"/>
    <x v="9"/>
    <e v="#N/A"/>
    <x v="2"/>
    <e v="#N/A"/>
    <x v="0"/>
    <e v="#N/A"/>
    <x v="2"/>
    <x v="4"/>
  </r>
  <r>
    <d v="2022-05-24T10:17:21"/>
    <s v="SOIL (Mead)"/>
    <x v="12"/>
    <n v="0.25080000000000002"/>
    <n v="0.25"/>
    <n v="2.41E-2"/>
    <n v="1.9599999999999999E-3"/>
    <n v="1959.9999999999998"/>
    <e v="#N/A"/>
    <e v="#N/A"/>
    <x v="6"/>
    <x v="9"/>
    <e v="#N/A"/>
    <x v="2"/>
    <e v="#N/A"/>
    <x v="0"/>
    <e v="#N/A"/>
    <x v="2"/>
    <x v="4"/>
  </r>
  <r>
    <d v="2022-05-24T10:22:10"/>
    <s v="SOIL (Mead)"/>
    <x v="114"/>
    <n v="0.35730000000000001"/>
    <n v="0.35"/>
    <n v="1.12E-2"/>
    <n v="2.5099999999999998E-4"/>
    <n v="250.99999999999997"/>
    <n v="40.159999999999997"/>
    <n v="2100"/>
    <x v="15"/>
    <x v="99"/>
    <s v="120-180"/>
    <x v="4"/>
    <s v="36(120-180)"/>
    <x v="0"/>
    <n v="315"/>
    <x v="1"/>
    <x v="3"/>
  </r>
  <r>
    <d v="2022-05-24T10:26:58"/>
    <s v="SOIL (Mead)"/>
    <x v="114"/>
    <n v="0.35460000000000003"/>
    <n v="0.35"/>
    <n v="1.12E-2"/>
    <n v="2.5799999999999998E-4"/>
    <n v="257.99999999999994"/>
    <n v="41.279999999999994"/>
    <n v="2100"/>
    <x v="15"/>
    <x v="99"/>
    <s v="120-180"/>
    <x v="4"/>
    <s v="36(120-180)"/>
    <x v="0"/>
    <n v="315"/>
    <x v="1"/>
    <x v="3"/>
  </r>
  <r>
    <d v="2022-05-24T10:31:52"/>
    <s v="SOIL (Mead)"/>
    <x v="115"/>
    <n v="0.35299999999999998"/>
    <n v="0.35"/>
    <n v="1.8200000000000001E-2"/>
    <n v="5.5699999999999999E-4"/>
    <n v="557"/>
    <n v="133.68"/>
    <n v="2101"/>
    <x v="15"/>
    <x v="100"/>
    <s v="30-120"/>
    <x v="3"/>
    <s v="36(30-120)"/>
    <x v="0"/>
    <n v="315"/>
    <x v="1"/>
    <x v="3"/>
  </r>
  <r>
    <d v="2022-05-24T10:36:40"/>
    <s v="SOIL (Mead)"/>
    <x v="115"/>
    <n v="0.35260000000000002"/>
    <n v="0.35"/>
    <n v="1.7899999999999999E-2"/>
    <n v="5.3799999999999996E-4"/>
    <n v="538"/>
    <n v="129.12"/>
    <n v="2101"/>
    <x v="15"/>
    <x v="100"/>
    <s v="30-120"/>
    <x v="3"/>
    <s v="36(30-120)"/>
    <x v="0"/>
    <n v="315"/>
    <x v="1"/>
    <x v="3"/>
  </r>
  <r>
    <d v="2022-05-24T10:41:34"/>
    <s v="SOIL (Mead)"/>
    <x v="116"/>
    <n v="0.3533"/>
    <n v="0.35"/>
    <n v="1.2E-2"/>
    <n v="2.41E-4"/>
    <n v="241"/>
    <n v="38.56"/>
    <n v="2102"/>
    <x v="7"/>
    <x v="101"/>
    <s v="120-180"/>
    <x v="4"/>
    <s v="35(120-180)"/>
    <x v="0"/>
    <n v="316"/>
    <x v="1"/>
    <x v="2"/>
  </r>
  <r>
    <d v="2022-05-24T10:46:28"/>
    <s v="SOIL (Mead)"/>
    <x v="116"/>
    <n v="0.35980000000000001"/>
    <n v="0.35"/>
    <n v="1.2E-2"/>
    <n v="2.33E-4"/>
    <n v="233"/>
    <n v="37.28"/>
    <n v="2102"/>
    <x v="7"/>
    <x v="101"/>
    <s v="120-180"/>
    <x v="4"/>
    <s v="35(120-180)"/>
    <x v="0"/>
    <n v="316"/>
    <x v="1"/>
    <x v="2"/>
  </r>
  <r>
    <d v="2022-05-24T10:51:22"/>
    <s v="SOIL (Mead)"/>
    <x v="117"/>
    <n v="0.35670000000000002"/>
    <n v="0.35"/>
    <n v="1.11E-2"/>
    <n v="2.2000000000000001E-4"/>
    <n v="220.00000000000003"/>
    <n v="35.200000000000003"/>
    <n v="2103"/>
    <x v="25"/>
    <x v="102"/>
    <s v="120-180"/>
    <x v="4"/>
    <s v="18(120-180)"/>
    <x v="0"/>
    <n v="222"/>
    <x v="0"/>
    <x v="1"/>
  </r>
  <r>
    <d v="2022-05-24T10:56:11"/>
    <s v="SOIL (Mead)"/>
    <x v="117"/>
    <n v="0.3528"/>
    <n v="0.35"/>
    <n v="1.11E-2"/>
    <n v="2.2699999999999999E-4"/>
    <n v="227"/>
    <n v="36.32"/>
    <n v="2103"/>
    <x v="25"/>
    <x v="102"/>
    <s v="120-180"/>
    <x v="4"/>
    <s v="18(120-180)"/>
    <x v="0"/>
    <n v="222"/>
    <x v="0"/>
    <x v="1"/>
  </r>
  <r>
    <d v="2022-05-24T11:00:58"/>
    <s v="SOIL (Mead)"/>
    <x v="118"/>
    <n v="0.35649999999999998"/>
    <n v="0.35"/>
    <n v="1.6299999999999999E-2"/>
    <n v="4.5899999999999999E-4"/>
    <n v="459"/>
    <n v="110.16"/>
    <n v="2104"/>
    <x v="23"/>
    <x v="103"/>
    <s v="30-120"/>
    <x v="3"/>
    <s v="20(30-120)"/>
    <x v="0"/>
    <n v="215"/>
    <x v="1"/>
    <x v="3"/>
  </r>
  <r>
    <d v="2022-05-24T11:05:52"/>
    <s v="SOIL (Mead)"/>
    <x v="118"/>
    <n v="0.3513"/>
    <n v="0.35"/>
    <n v="1.61E-2"/>
    <n v="4.4900000000000002E-4"/>
    <n v="449"/>
    <n v="107.75999999999999"/>
    <n v="2104"/>
    <x v="23"/>
    <x v="103"/>
    <s v="30-120"/>
    <x v="3"/>
    <s v="20(30-120)"/>
    <x v="0"/>
    <n v="215"/>
    <x v="1"/>
    <x v="3"/>
  </r>
  <r>
    <d v="2022-05-24T11:10:40"/>
    <s v="SOIL (Mead)"/>
    <x v="119"/>
    <n v="0.35399999999999998"/>
    <n v="0.35"/>
    <n v="1.17E-2"/>
    <n v="2.6400000000000002E-4"/>
    <n v="264"/>
    <n v="42.24"/>
    <n v="2105"/>
    <x v="17"/>
    <x v="104"/>
    <s v="120-180"/>
    <x v="4"/>
    <s v="1(120-180)"/>
    <x v="0"/>
    <n v="114"/>
    <x v="1"/>
    <x v="6"/>
  </r>
  <r>
    <d v="2022-05-24T11:15:28"/>
    <s v="SOIL (Mead)"/>
    <x v="119"/>
    <n v="0.3548"/>
    <n v="0.35"/>
    <n v="1.17E-2"/>
    <n v="2.5399999999999999E-4"/>
    <n v="254"/>
    <n v="40.64"/>
    <n v="2105"/>
    <x v="17"/>
    <x v="104"/>
    <s v="120-180"/>
    <x v="4"/>
    <s v="1(120-180)"/>
    <x v="0"/>
    <n v="114"/>
    <x v="1"/>
    <x v="6"/>
  </r>
  <r>
    <d v="2022-05-24T11:20:16"/>
    <s v="SOIL (Mead)"/>
    <x v="120"/>
    <n v="0.35220000000000001"/>
    <n v="0.35"/>
    <n v="1.2800000000000001E-2"/>
    <n v="5.0699999999999996E-4"/>
    <n v="506.99999999999994"/>
    <n v="121.67999999999998"/>
    <n v="2106"/>
    <x v="35"/>
    <x v="105"/>
    <s v="30-120"/>
    <x v="3"/>
    <s v="21(30-120)"/>
    <x v="0"/>
    <n v="213"/>
    <x v="1"/>
    <x v="5"/>
  </r>
  <r>
    <d v="2022-05-24T11:25:10"/>
    <s v="SOIL (Mead)"/>
    <x v="120"/>
    <n v="0.35020000000000001"/>
    <n v="0.35"/>
    <n v="1.29E-2"/>
    <n v="4.9799999999999996E-4"/>
    <n v="497.99999999999994"/>
    <n v="119.51999999999998"/>
    <n v="2106"/>
    <x v="35"/>
    <x v="105"/>
    <s v="30-120"/>
    <x v="3"/>
    <s v="21(30-120)"/>
    <x v="0"/>
    <n v="213"/>
    <x v="1"/>
    <x v="5"/>
  </r>
  <r>
    <d v="2022-05-24T11:30:04"/>
    <s v="SOIL (Mead)"/>
    <x v="121"/>
    <n v="0.35809999999999997"/>
    <n v="0.35"/>
    <n v="1.18E-2"/>
    <n v="4.7199999999999998E-4"/>
    <n v="472"/>
    <n v="113.28"/>
    <n v="2107"/>
    <x v="4"/>
    <x v="106"/>
    <s v="30-120"/>
    <x v="3"/>
    <s v="3(30-120)"/>
    <x v="0"/>
    <n v="115"/>
    <x v="1"/>
    <x v="3"/>
  </r>
  <r>
    <d v="2022-05-24T11:34:59"/>
    <s v="SOIL (Mead)"/>
    <x v="121"/>
    <n v="0.35780000000000001"/>
    <n v="0.35"/>
    <n v="1.17E-2"/>
    <n v="4.8099999999999998E-4"/>
    <n v="480.99999999999994"/>
    <n v="115.43999999999998"/>
    <n v="2107"/>
    <x v="4"/>
    <x v="106"/>
    <s v="30-120"/>
    <x v="3"/>
    <s v="3(30-120)"/>
    <x v="0"/>
    <n v="115"/>
    <x v="1"/>
    <x v="3"/>
  </r>
  <r>
    <d v="2022-05-24T11:39:54"/>
    <s v="SOIL (Mead)"/>
    <x v="122"/>
    <n v="0.35909999999999997"/>
    <n v="0.35"/>
    <n v="1.01E-2"/>
    <n v="2.2100000000000001E-4"/>
    <n v="221"/>
    <n v="35.36"/>
    <n v="2108"/>
    <x v="0"/>
    <x v="107"/>
    <s v="120-180"/>
    <x v="4"/>
    <s v="14(120-180)"/>
    <x v="0"/>
    <n v="221"/>
    <x v="0"/>
    <x v="0"/>
  </r>
  <r>
    <d v="2022-05-24T11:44:47"/>
    <s v="SOIL (Mead)"/>
    <x v="122"/>
    <n v="0.3523"/>
    <n v="0.35"/>
    <n v="1.03E-2"/>
    <n v="2.1699999999999999E-4"/>
    <n v="217"/>
    <n v="34.72"/>
    <n v="2108"/>
    <x v="0"/>
    <x v="107"/>
    <s v="120-180"/>
    <x v="4"/>
    <s v="14(120-180)"/>
    <x v="0"/>
    <n v="221"/>
    <x v="0"/>
    <x v="0"/>
  </r>
  <r>
    <d v="2022-05-24T11:49:41"/>
    <s v="SOIL (Mead)"/>
    <x v="123"/>
    <n v="0.25890000000000002"/>
    <n v="0.25"/>
    <n v="2.3900000000000001E-2"/>
    <n v="1.92E-3"/>
    <n v="1920"/>
    <e v="#N/A"/>
    <s v="MEAD"/>
    <x v="6"/>
    <x v="9"/>
    <e v="#N/A"/>
    <x v="2"/>
    <e v="#N/A"/>
    <x v="0"/>
    <e v="#N/A"/>
    <x v="2"/>
    <x v="4"/>
  </r>
  <r>
    <d v="2022-05-24T11:54:30"/>
    <s v="SOIL (Mead)"/>
    <x v="124"/>
    <n v="0.35239999999999999"/>
    <n v="0.35"/>
    <n v="1.54E-2"/>
    <n v="4.8099999999999998E-4"/>
    <n v="480.99999999999994"/>
    <n v="115.43999999999998"/>
    <n v="2109"/>
    <x v="26"/>
    <x v="108"/>
    <s v="30-120"/>
    <x v="3"/>
    <s v="15(30-120)"/>
    <x v="0"/>
    <n v="225"/>
    <x v="0"/>
    <x v="3"/>
  </r>
  <r>
    <d v="2022-05-24T11:59:18"/>
    <s v="SOIL (Mead)"/>
    <x v="124"/>
    <n v="0.35339999999999999"/>
    <n v="0.35"/>
    <n v="1.5699999999999999E-2"/>
    <n v="4.7600000000000002E-4"/>
    <n v="476.00000000000006"/>
    <n v="114.24000000000001"/>
    <n v="2109"/>
    <x v="26"/>
    <x v="108"/>
    <s v="30-120"/>
    <x v="3"/>
    <s v="15(30-120)"/>
    <x v="0"/>
    <n v="225"/>
    <x v="0"/>
    <x v="3"/>
  </r>
  <r>
    <d v="2022-05-24T12:04:06"/>
    <s v="SOIL (Mead)"/>
    <x v="125"/>
    <n v="0.35220000000000001"/>
    <n v="0.35"/>
    <n v="1.52E-2"/>
    <n v="4.2999999999999999E-4"/>
    <n v="430"/>
    <n v="103.2"/>
    <n v="2110"/>
    <x v="3"/>
    <x v="109"/>
    <s v="30-120"/>
    <x v="3"/>
    <s v="10(30-120)"/>
    <x v="0"/>
    <n v="125"/>
    <x v="0"/>
    <x v="3"/>
  </r>
  <r>
    <d v="2022-05-24T12:08:55"/>
    <s v="SOIL (Mead)"/>
    <x v="125"/>
    <n v="0.35310000000000002"/>
    <n v="0.35"/>
    <n v="1.5299999999999999E-2"/>
    <n v="4.2999999999999999E-4"/>
    <n v="430"/>
    <n v="103.2"/>
    <n v="2110"/>
    <x v="3"/>
    <x v="109"/>
    <s v="30-120"/>
    <x v="3"/>
    <s v="10(30-120)"/>
    <x v="0"/>
    <n v="125"/>
    <x v="0"/>
    <x v="3"/>
  </r>
  <r>
    <d v="2022-05-24T12:13:44"/>
    <s v="SOIL (Mead)"/>
    <x v="126"/>
    <n v="0.35039999999999999"/>
    <n v="0.35"/>
    <n v="1.38E-2"/>
    <n v="2.5099999999999998E-4"/>
    <n v="250.99999999999997"/>
    <n v="40.159999999999997"/>
    <n v="2111"/>
    <x v="1"/>
    <x v="110"/>
    <s v="120-180"/>
    <x v="4"/>
    <s v="12(120-180)"/>
    <x v="0"/>
    <n v="122"/>
    <x v="0"/>
    <x v="1"/>
  </r>
  <r>
    <d v="2022-05-24T12:18:37"/>
    <s v="SOIL (Mead)"/>
    <x v="126"/>
    <n v="0.3594"/>
    <n v="0.35"/>
    <n v="1.35E-2"/>
    <n v="2.32E-4"/>
    <n v="231.99999999999997"/>
    <n v="37.119999999999997"/>
    <n v="2111"/>
    <x v="1"/>
    <x v="110"/>
    <s v="120-180"/>
    <x v="4"/>
    <s v="12(120-180)"/>
    <x v="0"/>
    <n v="122"/>
    <x v="0"/>
    <x v="1"/>
  </r>
  <r>
    <d v="2022-05-24T12:23:32"/>
    <s v="SOIL (Mead)"/>
    <x v="127"/>
    <n v="0.35210000000000002"/>
    <n v="0.35"/>
    <n v="1.38E-2"/>
    <n v="5.2599999999999999E-4"/>
    <n v="526"/>
    <n v="126.24"/>
    <n v="2112"/>
    <x v="1"/>
    <x v="111"/>
    <s v="30-120"/>
    <x v="3"/>
    <s v="12(30-120)"/>
    <x v="0"/>
    <n v="122"/>
    <x v="0"/>
    <x v="1"/>
  </r>
  <r>
    <d v="2022-05-24T12:28:26"/>
    <s v="SOIL (Mead)"/>
    <x v="127"/>
    <n v="0.3548"/>
    <n v="0.35"/>
    <n v="1.38E-2"/>
    <n v="5.1999999999999995E-4"/>
    <n v="519.99999999999989"/>
    <n v="124.79999999999997"/>
    <n v="2112"/>
    <x v="1"/>
    <x v="111"/>
    <s v="30-120"/>
    <x v="3"/>
    <s v="12(30-120)"/>
    <x v="0"/>
    <n v="122"/>
    <x v="0"/>
    <x v="1"/>
  </r>
  <r>
    <d v="2022-05-24T12:33:20"/>
    <s v="SOIL (Mead)"/>
    <x v="128"/>
    <n v="0.3533"/>
    <n v="0.35"/>
    <n v="1.0800000000000001E-2"/>
    <n v="2.3599999999999999E-4"/>
    <n v="236"/>
    <n v="37.76"/>
    <n v="2113"/>
    <x v="11"/>
    <x v="112"/>
    <s v="120-180"/>
    <x v="4"/>
    <s v="11(120-180)"/>
    <x v="0"/>
    <n v="124"/>
    <x v="0"/>
    <x v="6"/>
  </r>
  <r>
    <d v="2022-05-24T12:38:17"/>
    <s v="SOIL (Mead)"/>
    <x v="128"/>
    <n v="0.35389999999999999"/>
    <n v="0.35"/>
    <n v="1.0800000000000001E-2"/>
    <n v="2.3499999999999999E-4"/>
    <n v="235"/>
    <n v="37.6"/>
    <n v="2113"/>
    <x v="11"/>
    <x v="112"/>
    <s v="120-180"/>
    <x v="4"/>
    <s v="11(120-180)"/>
    <x v="0"/>
    <n v="124"/>
    <x v="0"/>
    <x v="6"/>
  </r>
  <r>
    <d v="2022-05-24T12:43:10"/>
    <s v="SOIL (Mead)"/>
    <x v="129"/>
    <n v="0.35160000000000002"/>
    <n v="0.35"/>
    <n v="1.1599999999999999E-2"/>
    <n v="2.4399999999999999E-4"/>
    <n v="244"/>
    <n v="39.04"/>
    <n v="2114"/>
    <x v="26"/>
    <x v="113"/>
    <s v="120-180"/>
    <x v="4"/>
    <s v="15(120-180)"/>
    <x v="0"/>
    <n v="225"/>
    <x v="0"/>
    <x v="3"/>
  </r>
  <r>
    <d v="2022-05-24T12:48:04"/>
    <s v="SOIL (Mead)"/>
    <x v="129"/>
    <n v="0.3508"/>
    <n v="0.35"/>
    <n v="1.17E-2"/>
    <n v="2.4399999999999999E-4"/>
    <n v="244"/>
    <n v="39.04"/>
    <n v="2114"/>
    <x v="26"/>
    <x v="113"/>
    <s v="120-180"/>
    <x v="4"/>
    <s v="15(120-180)"/>
    <x v="0"/>
    <n v="225"/>
    <x v="0"/>
    <x v="3"/>
  </r>
  <r>
    <d v="2022-05-24T12:52:52"/>
    <s v="SOIL (Mead)"/>
    <x v="130"/>
    <n v="0.35110000000000002"/>
    <n v="0.35"/>
    <n v="1.11E-2"/>
    <n v="2.1699999999999999E-4"/>
    <n v="217"/>
    <n v="34.72"/>
    <n v="2115"/>
    <x v="5"/>
    <x v="114"/>
    <s v="120-180"/>
    <x v="4"/>
    <s v="5(120-180)"/>
    <x v="0"/>
    <n v="112"/>
    <x v="1"/>
    <x v="1"/>
  </r>
  <r>
    <d v="2022-05-24T12:57:41"/>
    <s v="SOIL (Mead)"/>
    <x v="130"/>
    <n v="0.35220000000000001"/>
    <n v="0.35"/>
    <n v="1.0999999999999999E-2"/>
    <n v="2.2100000000000001E-4"/>
    <n v="221"/>
    <n v="35.36"/>
    <n v="2115"/>
    <x v="5"/>
    <x v="114"/>
    <s v="120-180"/>
    <x v="4"/>
    <s v="5(120-180)"/>
    <x v="0"/>
    <n v="112"/>
    <x v="1"/>
    <x v="1"/>
  </r>
  <r>
    <d v="2022-05-24T13:02:35"/>
    <s v="SOIL (Mead)"/>
    <x v="131"/>
    <n v="0.35189999999999999"/>
    <n v="0.35"/>
    <n v="1.24E-2"/>
    <n v="4.6099999999999998E-4"/>
    <n v="460.99999999999994"/>
    <n v="110.63999999999999"/>
    <n v="2116"/>
    <x v="28"/>
    <x v="115"/>
    <s v="30-120 "/>
    <x v="3"/>
    <s v="23(30-120 )"/>
    <x v="0"/>
    <n v="211"/>
    <x v="1"/>
    <x v="0"/>
  </r>
  <r>
    <d v="2022-05-24T13:07:28"/>
    <s v="SOIL (Mead)"/>
    <x v="131"/>
    <n v="0.3528"/>
    <n v="0.35"/>
    <n v="1.23E-2"/>
    <n v="4.4799999999999999E-4"/>
    <n v="447.99999999999994"/>
    <n v="107.51999999999998"/>
    <n v="2116"/>
    <x v="28"/>
    <x v="115"/>
    <s v="30-120 "/>
    <x v="3"/>
    <s v="23(30-120 )"/>
    <x v="0"/>
    <n v="211"/>
    <x v="1"/>
    <x v="0"/>
  </r>
  <r>
    <d v="2022-05-24T13:12:22"/>
    <s v="SOIL (Mead)"/>
    <x v="132"/>
    <n v="0.35620000000000002"/>
    <n v="0.35"/>
    <n v="1.01E-2"/>
    <n v="5.3200000000000003E-4"/>
    <n v="532"/>
    <n v="127.67999999999999"/>
    <n v="2117"/>
    <x v="34"/>
    <x v="116"/>
    <s v="30-120"/>
    <x v="3"/>
    <s v="25(30-120)"/>
    <x v="0"/>
    <n v="323"/>
    <x v="0"/>
    <x v="5"/>
  </r>
  <r>
    <d v="2022-05-24T13:17:10"/>
    <s v="SOIL (Mead)"/>
    <x v="132"/>
    <n v="0.35320000000000001"/>
    <n v="0.35"/>
    <n v="0.01"/>
    <n v="5.1900000000000004E-4"/>
    <n v="519"/>
    <n v="124.56"/>
    <n v="2117"/>
    <x v="34"/>
    <x v="116"/>
    <s v="30-120"/>
    <x v="3"/>
    <s v="25(30-120)"/>
    <x v="0"/>
    <n v="323"/>
    <x v="0"/>
    <x v="5"/>
  </r>
  <r>
    <d v="2022-05-24T13:22:04"/>
    <s v="SOIL (Mead)"/>
    <x v="133"/>
    <n v="0.254"/>
    <n v="0.25"/>
    <n v="2.3800000000000002E-2"/>
    <n v="1.9E-3"/>
    <n v="1900"/>
    <e v="#N/A"/>
    <s v="MEAD"/>
    <x v="6"/>
    <x v="9"/>
    <e v="#N/A"/>
    <x v="2"/>
    <e v="#N/A"/>
    <x v="0"/>
    <e v="#N/A"/>
    <x v="2"/>
    <x v="4"/>
  </r>
  <r>
    <d v="2022-05-24T13:26:52"/>
    <s v="SOIL (Mead)"/>
    <x v="134"/>
    <n v="0.35120000000000001"/>
    <n v="0.35"/>
    <n v="1.6400000000000001E-2"/>
    <n v="5.1199999999999998E-4"/>
    <n v="512"/>
    <n v="122.88"/>
    <n v="2118"/>
    <x v="14"/>
    <x v="117"/>
    <s v="30-120"/>
    <x v="3"/>
    <s v="33(30-120)"/>
    <x v="0"/>
    <n v="312"/>
    <x v="1"/>
    <x v="1"/>
  </r>
  <r>
    <d v="2022-05-24T13:31:47"/>
    <s v="SOIL (Mead)"/>
    <x v="134"/>
    <n v="0.35599999999999998"/>
    <n v="0.35"/>
    <n v="1.61E-2"/>
    <n v="5.0199999999999995E-4"/>
    <n v="501.99999999999994"/>
    <n v="120.47999999999998"/>
    <n v="2118"/>
    <x v="14"/>
    <x v="117"/>
    <s v="30-120"/>
    <x v="3"/>
    <s v="33(30-120)"/>
    <x v="0"/>
    <n v="312"/>
    <x v="1"/>
    <x v="1"/>
  </r>
  <r>
    <d v="2022-05-24T13:36:36"/>
    <s v="SOIL (Mead)"/>
    <x v="135"/>
    <n v="0.35020000000000001"/>
    <n v="0.35"/>
    <n v="1.1299999999999999E-2"/>
    <n v="2.4899999999999998E-4"/>
    <n v="248.99999999999997"/>
    <n v="39.839999999999996"/>
    <n v="2119"/>
    <x v="14"/>
    <x v="118"/>
    <s v="120-180"/>
    <x v="4"/>
    <s v="33(120-180)"/>
    <x v="0"/>
    <n v="312"/>
    <x v="1"/>
    <x v="1"/>
  </r>
  <r>
    <d v="2022-05-24T13:41:25"/>
    <s v="SOIL (Mead)"/>
    <x v="135"/>
    <n v="0.35449999999999998"/>
    <n v="0.35"/>
    <n v="1.12E-2"/>
    <n v="2.4600000000000002E-4"/>
    <n v="246"/>
    <n v="39.36"/>
    <n v="2119"/>
    <x v="14"/>
    <x v="118"/>
    <s v="120-180"/>
    <x v="4"/>
    <s v="33(120-180)"/>
    <x v="0"/>
    <n v="312"/>
    <x v="1"/>
    <x v="1"/>
  </r>
  <r>
    <d v="2022-05-24T13:46:20"/>
    <s v="SOIL (Mead)"/>
    <x v="136"/>
    <n v="0.35370000000000001"/>
    <n v="0.35"/>
    <n v="1.0699999999999999E-2"/>
    <n v="5.04E-4"/>
    <n v="504"/>
    <n v="120.96"/>
    <n v="2120"/>
    <x v="7"/>
    <x v="119"/>
    <s v="30-120"/>
    <x v="3"/>
    <s v="35(30-120)"/>
    <x v="0"/>
    <n v="316"/>
    <x v="1"/>
    <x v="2"/>
  </r>
  <r>
    <d v="2022-05-24T13:51:13"/>
    <s v="SOIL (Mead)"/>
    <x v="136"/>
    <n v="0.35149999999999998"/>
    <n v="0.35"/>
    <n v="1.09E-2"/>
    <n v="5.1800000000000001E-4"/>
    <n v="518"/>
    <n v="124.32"/>
    <n v="2120"/>
    <x v="7"/>
    <x v="119"/>
    <s v="30-120"/>
    <x v="3"/>
    <s v="35(30-120)"/>
    <x v="0"/>
    <n v="316"/>
    <x v="1"/>
    <x v="2"/>
  </r>
  <r>
    <d v="2022-05-24T13:56:02"/>
    <s v="SOIL (Mead)"/>
    <x v="137"/>
    <n v="0.35499999999999998"/>
    <n v="0.35"/>
    <n v="1.2200000000000001E-2"/>
    <n v="2.4000000000000001E-4"/>
    <n v="240"/>
    <n v="38.4"/>
    <n v="2121"/>
    <x v="34"/>
    <x v="120"/>
    <s v="120-180"/>
    <x v="4"/>
    <s v="25(120-180)"/>
    <x v="0"/>
    <n v="323"/>
    <x v="0"/>
    <x v="5"/>
  </r>
  <r>
    <d v="2022-05-24T14:00:56"/>
    <s v="SOIL (Mead)"/>
    <x v="137"/>
    <n v="0.35580000000000001"/>
    <n v="0.35"/>
    <n v="1.2200000000000001E-2"/>
    <n v="2.42E-4"/>
    <n v="242"/>
    <n v="38.72"/>
    <n v="2121"/>
    <x v="34"/>
    <x v="120"/>
    <s v="120-180"/>
    <x v="4"/>
    <s v="25(120-180)"/>
    <x v="0"/>
    <n v="323"/>
    <x v="0"/>
    <x v="5"/>
  </r>
  <r>
    <d v="2022-05-24T14:05:52"/>
    <s v="SOIL (Mead)"/>
    <x v="138"/>
    <n v="0.35139999999999999"/>
    <n v="0.35"/>
    <n v="9.4599999999999997E-3"/>
    <n v="2.5700000000000001E-4"/>
    <n v="257"/>
    <n v="41.12"/>
    <n v="2122"/>
    <x v="35"/>
    <x v="121"/>
    <s v="120-180"/>
    <x v="4"/>
    <s v="21(120-180)"/>
    <x v="0"/>
    <n v="213"/>
    <x v="1"/>
    <x v="5"/>
  </r>
  <r>
    <d v="2022-05-24T14:10:45"/>
    <s v="SOIL (Mead)"/>
    <x v="138"/>
    <n v="0.35210000000000002"/>
    <n v="0.35"/>
    <n v="9.9299999999999996E-3"/>
    <n v="2.72E-4"/>
    <n v="272"/>
    <n v="43.52"/>
    <n v="2122"/>
    <x v="35"/>
    <x v="121"/>
    <s v="120-180"/>
    <x v="4"/>
    <s v="21(120-180)"/>
    <x v="0"/>
    <n v="213"/>
    <x v="1"/>
    <x v="5"/>
  </r>
  <r>
    <d v="2022-05-24T14:15:34"/>
    <s v="SOIL (Mead)"/>
    <x v="139"/>
    <n v="0.35349999999999998"/>
    <n v="0.35"/>
    <n v="1.03E-2"/>
    <n v="2.52E-4"/>
    <n v="252"/>
    <n v="40.32"/>
    <n v="2123"/>
    <x v="23"/>
    <x v="122"/>
    <s v="120-180"/>
    <x v="4"/>
    <s v="20(120-180)"/>
    <x v="0"/>
    <n v="215"/>
    <x v="1"/>
    <x v="3"/>
  </r>
  <r>
    <d v="2022-05-24T14:20:23"/>
    <s v="SOIL (Mead)"/>
    <x v="139"/>
    <n v="0.35060000000000002"/>
    <n v="0.35"/>
    <n v="1.03E-2"/>
    <n v="2.4899999999999998E-4"/>
    <n v="248.99999999999997"/>
    <n v="39.839999999999996"/>
    <n v="2123"/>
    <x v="23"/>
    <x v="122"/>
    <s v="120-180"/>
    <x v="4"/>
    <s v="20(120-180)"/>
    <x v="0"/>
    <n v="215"/>
    <x v="1"/>
    <x v="3"/>
  </r>
  <r>
    <d v="2022-05-24T14:25:12"/>
    <s v="SOIL (Mead)"/>
    <x v="140"/>
    <n v="0.35089999999999999"/>
    <n v="0.35"/>
    <n v="1.5699999999999999E-2"/>
    <n v="4.57E-4"/>
    <n v="457"/>
    <n v="109.67999999999999"/>
    <n v="2124"/>
    <x v="36"/>
    <x v="123"/>
    <s v="30-120"/>
    <x v="3"/>
    <s v="27(30-120)"/>
    <x v="0"/>
    <n v="324"/>
    <x v="0"/>
    <x v="6"/>
  </r>
  <r>
    <d v="2022-05-24T14:30:07"/>
    <s v="SOIL (Mead)"/>
    <x v="140"/>
    <n v="0.35339999999999999"/>
    <n v="0.35"/>
    <n v="1.55E-2"/>
    <n v="4.5399999999999998E-4"/>
    <n v="454"/>
    <n v="108.96"/>
    <n v="2124"/>
    <x v="36"/>
    <x v="123"/>
    <s v="30-120"/>
    <x v="3"/>
    <s v="27(30-120)"/>
    <x v="0"/>
    <n v="324"/>
    <x v="0"/>
    <x v="6"/>
  </r>
  <r>
    <d v="2022-05-24T14:34:56"/>
    <s v="SOIL (Mead)"/>
    <x v="141"/>
    <n v="0.35099999999999998"/>
    <n v="0.35"/>
    <n v="1.23E-2"/>
    <n v="4.5399999999999998E-4"/>
    <n v="454"/>
    <n v="108.96"/>
    <n v="2125"/>
    <x v="12"/>
    <x v="124"/>
    <s v="30-120"/>
    <x v="3"/>
    <s v="29(30-120)"/>
    <x v="0"/>
    <n v="322"/>
    <x v="0"/>
    <x v="1"/>
  </r>
  <r>
    <d v="2022-05-24T14:39:52"/>
    <s v="SOIL (Mead)"/>
    <x v="141"/>
    <n v="0.35659999999999997"/>
    <n v="0.35"/>
    <n v="1.23E-2"/>
    <n v="4.5600000000000003E-4"/>
    <n v="456.00000000000006"/>
    <n v="109.44000000000001"/>
    <n v="2125"/>
    <x v="12"/>
    <x v="124"/>
    <s v="30-120"/>
    <x v="3"/>
    <s v="29(30-120)"/>
    <x v="0"/>
    <n v="322"/>
    <x v="0"/>
    <x v="1"/>
  </r>
  <r>
    <d v="2022-05-24T14:44:42"/>
    <s v="SOIL (Mead)"/>
    <x v="142"/>
    <n v="0.35320000000000001"/>
    <n v="0.35"/>
    <n v="1.14E-2"/>
    <n v="2.22E-4"/>
    <n v="222.00000000000003"/>
    <n v="35.520000000000003"/>
    <n v="2126"/>
    <x v="31"/>
    <x v="125"/>
    <s v="120-180"/>
    <x v="4"/>
    <s v="19(120-180)"/>
    <x v="0"/>
    <n v="214"/>
    <x v="1"/>
    <x v="6"/>
  </r>
  <r>
    <d v="2022-05-24T14:49:36"/>
    <s v="SOIL (Mead)"/>
    <x v="142"/>
    <n v="0.35360000000000003"/>
    <n v="0.35"/>
    <n v="1.1299999999999999E-2"/>
    <n v="2.1800000000000001E-4"/>
    <n v="218.00000000000003"/>
    <n v="34.880000000000003"/>
    <n v="2126"/>
    <x v="31"/>
    <x v="125"/>
    <s v="120-180"/>
    <x v="4"/>
    <s v="19(120-180)"/>
    <x v="0"/>
    <n v="214"/>
    <x v="1"/>
    <x v="6"/>
  </r>
  <r>
    <d v="2022-05-24T14:54:25"/>
    <s v="SOIL (Mead)"/>
    <x v="143"/>
    <n v="0.25259999999999999"/>
    <n v="0.25"/>
    <n v="2.41E-2"/>
    <n v="1.92E-3"/>
    <n v="1920"/>
    <e v="#N/A"/>
    <s v="MEAD"/>
    <x v="6"/>
    <x v="9"/>
    <e v="#N/A"/>
    <x v="2"/>
    <e v="#N/A"/>
    <x v="0"/>
    <e v="#N/A"/>
    <x v="2"/>
    <x v="4"/>
  </r>
  <r>
    <d v="2022-05-24T14:59:22"/>
    <s v="SOIL (Mead)"/>
    <x v="144"/>
    <n v="0.35699999999999998"/>
    <n v="0.35"/>
    <n v="9.3100000000000006E-3"/>
    <n v="5.0600000000000005E-4"/>
    <n v="506.00000000000006"/>
    <n v="121.44000000000001"/>
    <n v="2127"/>
    <x v="31"/>
    <x v="126"/>
    <s v="30-120"/>
    <x v="3"/>
    <s v="19(30-120)"/>
    <x v="0"/>
    <n v="214"/>
    <x v="1"/>
    <x v="6"/>
  </r>
  <r>
    <d v="2022-05-24T15:04:16"/>
    <s v="SOIL (Mead)"/>
    <x v="144"/>
    <n v="0.35709999999999997"/>
    <n v="0.35"/>
    <n v="9.3699999999999999E-3"/>
    <n v="5.0600000000000005E-4"/>
    <n v="506.00000000000006"/>
    <n v="121.44000000000001"/>
    <n v="2127"/>
    <x v="31"/>
    <x v="126"/>
    <s v="30-120"/>
    <x v="3"/>
    <s v="19(30-120)"/>
    <x v="0"/>
    <n v="214"/>
    <x v="1"/>
    <x v="6"/>
  </r>
  <r>
    <d v="2022-05-24T15:09:10"/>
    <s v="SOIL (Mead)"/>
    <x v="145"/>
    <n v="0.35420000000000001"/>
    <n v="0.35"/>
    <n v="1.29E-2"/>
    <n v="4.8999999999999998E-4"/>
    <n v="489.99999999999994"/>
    <n v="117.59999999999998"/>
    <n v="2128"/>
    <x v="30"/>
    <x v="127"/>
    <s v="30-120"/>
    <x v="3"/>
    <s v="2(30-120)"/>
    <x v="0"/>
    <n v="111"/>
    <x v="1"/>
    <x v="0"/>
  </r>
  <r>
    <d v="2022-05-24T15:14:03"/>
    <s v="SOIL (Mead)"/>
    <x v="145"/>
    <n v="0.35449999999999998"/>
    <n v="0.35"/>
    <n v="1.2999999999999999E-2"/>
    <n v="4.86E-4"/>
    <n v="486.00000000000006"/>
    <n v="116.64000000000001"/>
    <n v="2128"/>
    <x v="30"/>
    <x v="127"/>
    <s v="30-120"/>
    <x v="3"/>
    <s v="2(30-120)"/>
    <x v="0"/>
    <n v="111"/>
    <x v="1"/>
    <x v="0"/>
  </r>
  <r>
    <d v="2022-05-24T15:18:58"/>
    <s v="SOIL (Mead)"/>
    <x v="146"/>
    <n v="0.35639999999999999"/>
    <n v="0.35"/>
    <n v="1.1599999999999999E-2"/>
    <n v="5.2899999999999996E-4"/>
    <n v="528.99999999999989"/>
    <n v="126.95999999999997"/>
    <n v="2129"/>
    <x v="17"/>
    <x v="128"/>
    <s v="30-120"/>
    <x v="3"/>
    <s v="1(30-120)"/>
    <x v="0"/>
    <n v="114"/>
    <x v="1"/>
    <x v="6"/>
  </r>
  <r>
    <d v="2022-05-24T15:23:52"/>
    <s v="SOIL (Mead)"/>
    <x v="146"/>
    <n v="0.35510000000000003"/>
    <n v="0.35"/>
    <n v="1.14E-2"/>
    <n v="4.8500000000000003E-4"/>
    <n v="485.00000000000006"/>
    <n v="116.4"/>
    <n v="2129"/>
    <x v="17"/>
    <x v="128"/>
    <s v="30-120"/>
    <x v="3"/>
    <s v="1(30-120)"/>
    <x v="0"/>
    <n v="114"/>
    <x v="1"/>
    <x v="6"/>
  </r>
  <r>
    <d v="2022-05-24T15:28:49"/>
    <s v="SOIL (Mead)"/>
    <x v="147"/>
    <n v="0.35370000000000001"/>
    <n v="0.35"/>
    <n v="1.11E-2"/>
    <n v="2.2000000000000001E-4"/>
    <n v="220.00000000000003"/>
    <n v="35.200000000000003"/>
    <n v="2130"/>
    <x v="30"/>
    <x v="129"/>
    <s v="120-180"/>
    <x v="4"/>
    <s v="2(120-180)"/>
    <x v="0"/>
    <n v="111"/>
    <x v="1"/>
    <x v="0"/>
  </r>
  <r>
    <d v="2022-05-24T15:33:42"/>
    <s v="SOIL (Mead)"/>
    <x v="147"/>
    <n v="0.35539999999999999"/>
    <n v="0.35"/>
    <n v="1.12E-2"/>
    <n v="2.2000000000000001E-4"/>
    <n v="220.00000000000003"/>
    <n v="35.200000000000003"/>
    <n v="2130"/>
    <x v="30"/>
    <x v="129"/>
    <s v="120-180"/>
    <x v="4"/>
    <s v="2(120-180)"/>
    <x v="0"/>
    <n v="111"/>
    <x v="1"/>
    <x v="0"/>
  </r>
  <r>
    <d v="2022-05-24T15:38:36"/>
    <s v="SOIL (Mead)"/>
    <x v="148"/>
    <n v="0.35720000000000002"/>
    <n v="0.35"/>
    <n v="1.38E-2"/>
    <n v="4.0499999999999998E-4"/>
    <n v="405"/>
    <n v="97.2"/>
    <n v="2131"/>
    <x v="11"/>
    <x v="130"/>
    <s v="30-120"/>
    <x v="3"/>
    <s v="11(30-120)"/>
    <x v="0"/>
    <n v="124"/>
    <x v="0"/>
    <x v="6"/>
  </r>
  <r>
    <d v="2022-05-24T15:43:25"/>
    <s v="SOIL (Mead)"/>
    <x v="148"/>
    <n v="0.35270000000000001"/>
    <n v="0.35"/>
    <n v="1.37E-2"/>
    <n v="4.0400000000000001E-4"/>
    <n v="404"/>
    <n v="96.96"/>
    <n v="2131"/>
    <x v="11"/>
    <x v="130"/>
    <s v="30-120"/>
    <x v="3"/>
    <s v="11(30-120)"/>
    <x v="0"/>
    <n v="124"/>
    <x v="0"/>
    <x v="6"/>
  </r>
  <r>
    <d v="2022-05-24T15:48:14"/>
    <s v="SOIL (Mead)"/>
    <x v="149"/>
    <n v="0.35470000000000002"/>
    <n v="0.35"/>
    <n v="1.17E-2"/>
    <n v="2.24E-4"/>
    <n v="223.99999999999997"/>
    <n v="35.839999999999996"/>
    <n v="2132"/>
    <x v="10"/>
    <x v="131"/>
    <s v="120-180"/>
    <x v="4"/>
    <s v="8(120-180)"/>
    <x v="0"/>
    <n v="121"/>
    <x v="0"/>
    <x v="0"/>
  </r>
  <r>
    <d v="2022-05-24T15:53:03"/>
    <s v="SOIL (Mead)"/>
    <x v="149"/>
    <n v="0.3538"/>
    <n v="0.35"/>
    <n v="1.15E-2"/>
    <n v="2.2900000000000001E-4"/>
    <n v="229"/>
    <n v="36.64"/>
    <n v="2132"/>
    <x v="10"/>
    <x v="131"/>
    <s v="120-180"/>
    <x v="4"/>
    <s v="8(120-180)"/>
    <x v="0"/>
    <n v="121"/>
    <x v="0"/>
    <x v="0"/>
  </r>
  <r>
    <d v="2022-05-24T15:57:58"/>
    <s v="SOIL (Mead)"/>
    <x v="150"/>
    <n v="0.35260000000000002"/>
    <n v="0.35"/>
    <n v="1.2800000000000001E-2"/>
    <n v="4.7899999999999999E-4"/>
    <n v="479"/>
    <n v="114.96"/>
    <n v="2133"/>
    <x v="20"/>
    <x v="132"/>
    <s v="30-120"/>
    <x v="3"/>
    <s v="16(30-120)"/>
    <x v="0"/>
    <n v="224"/>
    <x v="0"/>
    <x v="6"/>
  </r>
  <r>
    <d v="2022-05-24T16:02:52"/>
    <s v="SOIL (Mead)"/>
    <x v="150"/>
    <n v="0.35399999999999998"/>
    <n v="0.35"/>
    <n v="1.2699999999999999E-2"/>
    <n v="4.6799999999999999E-4"/>
    <n v="468"/>
    <n v="112.32"/>
    <n v="2133"/>
    <x v="20"/>
    <x v="132"/>
    <s v="30-120"/>
    <x v="3"/>
    <s v="16(30-120)"/>
    <x v="0"/>
    <n v="224"/>
    <x v="0"/>
    <x v="6"/>
  </r>
  <r>
    <d v="2022-05-24T16:07:42"/>
    <s v="SOIL (Mead)"/>
    <x v="151"/>
    <n v="0.3553"/>
    <n v="0.35"/>
    <n v="1.0699999999999999E-2"/>
    <n v="2.5700000000000001E-4"/>
    <n v="257"/>
    <n v="41.12"/>
    <n v="2134"/>
    <x v="20"/>
    <x v="133"/>
    <s v="120-180"/>
    <x v="4"/>
    <s v="16(120-180)"/>
    <x v="0"/>
    <n v="224"/>
    <x v="0"/>
    <x v="6"/>
  </r>
  <r>
    <d v="2022-05-24T16:12:31"/>
    <s v="SOIL (Mead)"/>
    <x v="151"/>
    <n v="0.35349999999999998"/>
    <n v="0.35"/>
    <n v="1.06E-2"/>
    <n v="2.5500000000000002E-4"/>
    <n v="255.00000000000003"/>
    <n v="40.800000000000004"/>
    <n v="2134"/>
    <x v="20"/>
    <x v="133"/>
    <s v="120-180"/>
    <x v="4"/>
    <s v="16(120-180)"/>
    <x v="0"/>
    <n v="224"/>
    <x v="0"/>
    <x v="6"/>
  </r>
  <r>
    <d v="2022-05-24T16:17:20"/>
    <s v="SOIL (Mead)"/>
    <x v="152"/>
    <n v="0.35320000000000001"/>
    <n v="0.35"/>
    <n v="1.2800000000000001E-2"/>
    <n v="4.66E-4"/>
    <n v="466"/>
    <n v="111.83999999999999"/>
    <n v="2135"/>
    <x v="5"/>
    <x v="134"/>
    <s v="30-120"/>
    <x v="3"/>
    <s v="5(30-120)"/>
    <x v="0"/>
    <n v="112"/>
    <x v="1"/>
    <x v="1"/>
  </r>
  <r>
    <d v="2022-05-24T16:22:09"/>
    <s v="SOIL (Mead)"/>
    <x v="152"/>
    <n v="0.35780000000000001"/>
    <n v="0.35"/>
    <n v="1.3100000000000001E-2"/>
    <n v="4.6500000000000003E-4"/>
    <n v="465.00000000000006"/>
    <n v="111.60000000000001"/>
    <n v="2135"/>
    <x v="5"/>
    <x v="134"/>
    <s v="30-120"/>
    <x v="3"/>
    <s v="5(30-120)"/>
    <x v="0"/>
    <n v="112"/>
    <x v="1"/>
    <x v="1"/>
  </r>
  <r>
    <d v="2022-05-24T16:26:58"/>
    <s v="SOIL (Mead)"/>
    <x v="153"/>
    <n v="0.25269999999999998"/>
    <n v="0.25"/>
    <n v="2.4400000000000002E-2"/>
    <n v="1.9300000000000001E-3"/>
    <n v="1930"/>
    <e v="#N/A"/>
    <s v="MEAD"/>
    <x v="6"/>
    <x v="9"/>
    <e v="#N/A"/>
    <x v="2"/>
    <e v="#N/A"/>
    <x v="0"/>
    <e v="#N/A"/>
    <x v="2"/>
    <x v="4"/>
  </r>
  <r>
    <d v="2022-05-24T16:31:47"/>
    <s v="SOIL (Mead)"/>
    <x v="154"/>
    <n v="0.35670000000000002"/>
    <n v="0.35"/>
    <n v="1.3599999999999999E-2"/>
    <n v="4.7899999999999999E-4"/>
    <n v="479"/>
    <n v="114.96"/>
    <n v="2136"/>
    <x v="2"/>
    <x v="135"/>
    <s v="30-120"/>
    <x v="3"/>
    <s v="9(30-120)"/>
    <x v="0"/>
    <n v="126"/>
    <x v="0"/>
    <x v="2"/>
  </r>
  <r>
    <d v="2022-05-24T16:36:37"/>
    <s v="SOIL (Mead)"/>
    <x v="154"/>
    <n v="0.35149999999999998"/>
    <n v="0.35"/>
    <n v="1.35E-2"/>
    <n v="4.8700000000000002E-4"/>
    <n v="487"/>
    <n v="116.88"/>
    <n v="2136"/>
    <x v="2"/>
    <x v="135"/>
    <s v="30-120"/>
    <x v="3"/>
    <s v="9(30-120)"/>
    <x v="0"/>
    <n v="126"/>
    <x v="0"/>
    <x v="2"/>
  </r>
  <r>
    <d v="2022-05-24T16:41:31"/>
    <s v="SOIL (Mead)"/>
    <x v="155"/>
    <n v="0.35120000000000001"/>
    <n v="0.35"/>
    <n v="1.11E-2"/>
    <n v="2.4000000000000001E-4"/>
    <n v="240"/>
    <n v="38.4"/>
    <n v="2137"/>
    <x v="2"/>
    <x v="136"/>
    <s v="120-180"/>
    <x v="4"/>
    <s v="9(120-180)"/>
    <x v="0"/>
    <n v="126"/>
    <x v="0"/>
    <x v="2"/>
  </r>
  <r>
    <d v="2022-05-24T16:46:28"/>
    <s v="SOIL (Mead)"/>
    <x v="155"/>
    <n v="0.35399999999999998"/>
    <n v="0.35"/>
    <n v="1.12E-2"/>
    <n v="2.3499999999999999E-4"/>
    <n v="235"/>
    <n v="37.6"/>
    <n v="2137"/>
    <x v="2"/>
    <x v="136"/>
    <s v="120-180"/>
    <x v="4"/>
    <s v="9(120-180)"/>
    <x v="0"/>
    <n v="126"/>
    <x v="0"/>
    <x v="2"/>
  </r>
  <r>
    <d v="2022-05-25T10:21:46"/>
    <s v="SOIL (Mead)"/>
    <x v="113"/>
    <n v="0.25769999999999998"/>
    <n v="0.25"/>
    <n v="0.41199999999999998"/>
    <n v="8.5800000000000001E-2"/>
    <n v="85800"/>
    <e v="#N/A"/>
    <e v="#N/A"/>
    <x v="6"/>
    <x v="9"/>
    <e v="#N/A"/>
    <x v="2"/>
    <e v="#N/A"/>
    <x v="0"/>
    <e v="#N/A"/>
    <x v="2"/>
    <x v="4"/>
  </r>
  <r>
    <d v="2022-05-25T10:26:34"/>
    <s v="SOIL (Mead)"/>
    <x v="113"/>
    <n v="0.25819999999999999"/>
    <n v="0.25"/>
    <n v="0.41199999999999998"/>
    <n v="8.5800000000000001E-2"/>
    <n v="85800"/>
    <e v="#N/A"/>
    <e v="#N/A"/>
    <x v="6"/>
    <x v="9"/>
    <e v="#N/A"/>
    <x v="2"/>
    <e v="#N/A"/>
    <x v="0"/>
    <e v="#N/A"/>
    <x v="2"/>
    <x v="4"/>
  </r>
  <r>
    <d v="2022-05-25T10:31:29"/>
    <s v="SOIL (Mead)"/>
    <x v="113"/>
    <n v="0.2581"/>
    <n v="0.25"/>
    <n v="0.41199999999999998"/>
    <n v="8.5500000000000007E-2"/>
    <n v="85500.000000000015"/>
    <e v="#N/A"/>
    <e v="#N/A"/>
    <x v="6"/>
    <x v="9"/>
    <e v="#N/A"/>
    <x v="2"/>
    <e v="#N/A"/>
    <x v="0"/>
    <e v="#N/A"/>
    <x v="2"/>
    <x v="4"/>
  </r>
  <r>
    <d v="2022-05-25T10:36:17"/>
    <s v="SOIL (Mead)"/>
    <x v="11"/>
    <n v="1"/>
    <n v="1"/>
    <n v="-1.2799999999999999E-4"/>
    <n v="4.8999999999999998E-5"/>
    <n v="49"/>
    <e v="#N/A"/>
    <e v="#N/A"/>
    <x v="6"/>
    <x v="9"/>
    <e v="#N/A"/>
    <x v="2"/>
    <e v="#N/A"/>
    <x v="0"/>
    <e v="#N/A"/>
    <x v="2"/>
    <x v="4"/>
  </r>
  <r>
    <d v="2022-05-25T10:41:06"/>
    <s v="SOIL (Mead)"/>
    <x v="11"/>
    <n v="1"/>
    <n v="1"/>
    <n v="-1.45E-4"/>
    <n v="4.4100000000000001E-5"/>
    <n v="44.1"/>
    <e v="#N/A"/>
    <e v="#N/A"/>
    <x v="6"/>
    <x v="9"/>
    <e v="#N/A"/>
    <x v="2"/>
    <e v="#N/A"/>
    <x v="0"/>
    <e v="#N/A"/>
    <x v="2"/>
    <x v="4"/>
  </r>
  <r>
    <d v="2022-05-25T10:45:59"/>
    <s v="SOIL (Mead)"/>
    <x v="11"/>
    <n v="1"/>
    <n v="1"/>
    <n v="-1.03E-4"/>
    <n v="4.1E-5"/>
    <n v="41"/>
    <e v="#N/A"/>
    <e v="#N/A"/>
    <x v="6"/>
    <x v="9"/>
    <e v="#N/A"/>
    <x v="2"/>
    <e v="#N/A"/>
    <x v="0"/>
    <e v="#N/A"/>
    <x v="2"/>
    <x v="4"/>
  </r>
  <r>
    <d v="2022-05-25T10:50:51"/>
    <s v="SOIL (Mead)"/>
    <x v="11"/>
    <n v="1"/>
    <n v="1"/>
    <n v="-1.35E-4"/>
    <n v="3.4600000000000001E-5"/>
    <n v="34.6"/>
    <e v="#N/A"/>
    <e v="#N/A"/>
    <x v="6"/>
    <x v="9"/>
    <e v="#N/A"/>
    <x v="2"/>
    <e v="#N/A"/>
    <x v="0"/>
    <e v="#N/A"/>
    <x v="2"/>
    <x v="4"/>
  </r>
  <r>
    <d v="2022-05-25T10:55:48"/>
    <s v="SOIL (Mead)"/>
    <x v="11"/>
    <n v="1"/>
    <n v="1"/>
    <n v="-1.34E-4"/>
    <n v="3.6000000000000001E-5"/>
    <n v="36"/>
    <e v="#N/A"/>
    <e v="#N/A"/>
    <x v="6"/>
    <x v="9"/>
    <e v="#N/A"/>
    <x v="2"/>
    <e v="#N/A"/>
    <x v="0"/>
    <e v="#N/A"/>
    <x v="2"/>
    <x v="4"/>
  </r>
  <r>
    <d v="2022-05-25T11:00:39"/>
    <s v="SOIL (Mead)"/>
    <x v="11"/>
    <n v="1"/>
    <n v="1"/>
    <n v="-1.0900000000000001E-4"/>
    <n v="2.8799999999999999E-5"/>
    <n v="28.799999999999997"/>
    <e v="#N/A"/>
    <e v="#N/A"/>
    <x v="6"/>
    <x v="9"/>
    <e v="#N/A"/>
    <x v="2"/>
    <e v="#N/A"/>
    <x v="0"/>
    <e v="#N/A"/>
    <x v="2"/>
    <x v="4"/>
  </r>
  <r>
    <d v="2022-05-25T11:05:35"/>
    <s v="SOIL (Mead)"/>
    <x v="12"/>
    <n v="0.25719999999999998"/>
    <n v="0.25"/>
    <n v="2.41E-2"/>
    <n v="1.97E-3"/>
    <n v="1970"/>
    <e v="#N/A"/>
    <e v="#N/A"/>
    <x v="6"/>
    <x v="9"/>
    <e v="#N/A"/>
    <x v="2"/>
    <e v="#N/A"/>
    <x v="0"/>
    <e v="#N/A"/>
    <x v="2"/>
    <x v="4"/>
  </r>
  <r>
    <d v="2022-05-25T11:10:34"/>
    <s v="SOIL (Mead)"/>
    <x v="12"/>
    <n v="0.2586"/>
    <n v="0.25"/>
    <n v="2.41E-2"/>
    <n v="1.9599999999999999E-3"/>
    <n v="1959.9999999999998"/>
    <e v="#N/A"/>
    <e v="#N/A"/>
    <x v="6"/>
    <x v="9"/>
    <e v="#N/A"/>
    <x v="2"/>
    <e v="#N/A"/>
    <x v="0"/>
    <e v="#N/A"/>
    <x v="2"/>
    <x v="4"/>
  </r>
  <r>
    <d v="2022-05-25T11:15:31"/>
    <s v="SOIL (Mead)"/>
    <x v="12"/>
    <n v="0.25750000000000001"/>
    <n v="0.25"/>
    <n v="2.4299999999999999E-2"/>
    <n v="1.97E-3"/>
    <n v="1970"/>
    <e v="#N/A"/>
    <e v="#N/A"/>
    <x v="6"/>
    <x v="9"/>
    <e v="#N/A"/>
    <x v="2"/>
    <e v="#N/A"/>
    <x v="0"/>
    <e v="#N/A"/>
    <x v="2"/>
    <x v="4"/>
  </r>
  <r>
    <d v="2022-05-25T11:20:22"/>
    <s v="SOIL (Mead)"/>
    <x v="156"/>
    <n v="0.3543"/>
    <n v="0.35"/>
    <n v="8.7500000000000008E-3"/>
    <n v="5.1599999999999997E-4"/>
    <n v="515.99999999999989"/>
    <n v="123.83999999999997"/>
    <n v="2138"/>
    <x v="10"/>
    <x v="137"/>
    <s v="30-120"/>
    <x v="3"/>
    <s v="8(30-120)"/>
    <x v="0"/>
    <n v="121"/>
    <x v="0"/>
    <x v="0"/>
  </r>
  <r>
    <d v="2022-05-25T11:25:20"/>
    <s v="SOIL (Mead)"/>
    <x v="156"/>
    <n v="0.35120000000000001"/>
    <n v="0.35"/>
    <n v="8.5800000000000008E-3"/>
    <n v="5.22E-4"/>
    <n v="522"/>
    <n v="125.28"/>
    <n v="2138"/>
    <x v="10"/>
    <x v="137"/>
    <s v="30-120"/>
    <x v="3"/>
    <s v="8(30-120)"/>
    <x v="0"/>
    <n v="121"/>
    <x v="0"/>
    <x v="0"/>
  </r>
  <r>
    <d v="2022-05-25T11:30:19"/>
    <s v="SOIL (Mead)"/>
    <x v="157"/>
    <n v="0.3533"/>
    <n v="0.35"/>
    <n v="1.1900000000000001E-2"/>
    <n v="5.04E-4"/>
    <n v="504"/>
    <n v="120.96"/>
    <n v="2139"/>
    <x v="8"/>
    <x v="138"/>
    <s v="30-120"/>
    <x v="3"/>
    <s v="7(30-120)"/>
    <x v="0"/>
    <n v="123"/>
    <x v="0"/>
    <x v="5"/>
  </r>
  <r>
    <d v="2022-05-25T11:35:15"/>
    <s v="SOIL (Mead)"/>
    <x v="157"/>
    <n v="0.35299999999999998"/>
    <n v="0.35"/>
    <n v="1.1900000000000001E-2"/>
    <n v="4.9600000000000002E-4"/>
    <n v="496"/>
    <n v="119.03999999999999"/>
    <n v="2139"/>
    <x v="8"/>
    <x v="138"/>
    <s v="30-120"/>
    <x v="3"/>
    <s v="7(30-120)"/>
    <x v="0"/>
    <n v="123"/>
    <x v="0"/>
    <x v="5"/>
  </r>
  <r>
    <d v="2022-05-25T11:40:06"/>
    <s v="SOIL (Mead)"/>
    <x v="158"/>
    <n v="0.3584"/>
    <n v="0.35"/>
    <n v="1.1900000000000001E-2"/>
    <n v="3.6200000000000002E-4"/>
    <n v="362"/>
    <n v="57.92"/>
    <n v="2140"/>
    <x v="8"/>
    <x v="139"/>
    <s v="120-180"/>
    <x v="4"/>
    <s v="7(120-180)"/>
    <x v="0"/>
    <n v="123"/>
    <x v="0"/>
    <x v="5"/>
  </r>
  <r>
    <d v="2022-05-25T11:45:04"/>
    <s v="SOIL (Mead)"/>
    <x v="158"/>
    <n v="0.35120000000000001"/>
    <n v="0.35"/>
    <n v="1.18E-2"/>
    <n v="2.6800000000000001E-4"/>
    <n v="268"/>
    <n v="42.88"/>
    <n v="2140"/>
    <x v="8"/>
    <x v="139"/>
    <s v="120-180"/>
    <x v="4"/>
    <s v="7(120-180)"/>
    <x v="0"/>
    <n v="123"/>
    <x v="0"/>
    <x v="5"/>
  </r>
  <r>
    <d v="2022-05-25T11:50:01"/>
    <s v="SOIL (Mead)"/>
    <x v="159"/>
    <n v="0.35770000000000002"/>
    <n v="0.35"/>
    <n v="1.21E-2"/>
    <n v="2.8899999999999998E-4"/>
    <n v="288.99999999999994"/>
    <n v="46.239999999999995"/>
    <n v="2141"/>
    <x v="18"/>
    <x v="140"/>
    <s v="120-180"/>
    <x v="4"/>
    <s v="6(120-180)"/>
    <x v="0"/>
    <n v="116"/>
    <x v="1"/>
    <x v="2"/>
  </r>
  <r>
    <d v="2022-05-25T11:54:52"/>
    <s v="SOIL (Mead)"/>
    <x v="159"/>
    <n v="0.35170000000000001"/>
    <n v="0.35"/>
    <n v="1.2E-2"/>
    <n v="2.9700000000000001E-4"/>
    <n v="297"/>
    <n v="47.52"/>
    <n v="2141"/>
    <x v="18"/>
    <x v="140"/>
    <s v="120-180"/>
    <x v="4"/>
    <s v="6(120-180)"/>
    <x v="0"/>
    <n v="116"/>
    <x v="1"/>
    <x v="2"/>
  </r>
  <r>
    <d v="2022-05-25T11:59:50"/>
    <s v="SOIL (Mead)"/>
    <x v="160"/>
    <n v="0.35759999999999997"/>
    <n v="0.35"/>
    <n v="1.23E-2"/>
    <n v="5.2899999999999996E-4"/>
    <n v="528.99999999999989"/>
    <n v="126.95999999999997"/>
    <n v="2142"/>
    <x v="18"/>
    <x v="141"/>
    <s v="30-120"/>
    <x v="3"/>
    <s v="6(30-120)"/>
    <x v="0"/>
    <n v="116"/>
    <x v="1"/>
    <x v="2"/>
  </r>
  <r>
    <d v="2022-05-25T12:04:49"/>
    <s v="SOIL (Mead)"/>
    <x v="160"/>
    <n v="0.35749999999999998"/>
    <n v="0.35"/>
    <n v="1.2500000000000001E-2"/>
    <n v="5.2499999999999997E-4"/>
    <n v="525"/>
    <n v="126"/>
    <n v="2142"/>
    <x v="18"/>
    <x v="141"/>
    <s v="30-120"/>
    <x v="3"/>
    <s v="6(30-120)"/>
    <x v="0"/>
    <n v="116"/>
    <x v="1"/>
    <x v="2"/>
  </r>
  <r>
    <d v="2022-05-25T12:09:48"/>
    <s v="SOIL (Mead)"/>
    <x v="161"/>
    <n v="0.35460000000000003"/>
    <n v="0.35"/>
    <n v="1.1900000000000001E-2"/>
    <n v="2.7799999999999998E-4"/>
    <n v="278"/>
    <n v="44.480000000000004"/>
    <n v="2143"/>
    <x v="16"/>
    <x v="142"/>
    <s v="120-180"/>
    <x v="4"/>
    <s v="4(120-180)"/>
    <x v="0"/>
    <n v="113"/>
    <x v="1"/>
    <x v="5"/>
  </r>
  <r>
    <d v="2022-05-25T12:14:39"/>
    <s v="SOIL (Mead)"/>
    <x v="161"/>
    <n v="0.35510000000000003"/>
    <n v="0.35"/>
    <n v="1.18E-2"/>
    <n v="2.8699999999999998E-4"/>
    <n v="286.99999999999994"/>
    <n v="45.919999999999995"/>
    <n v="2143"/>
    <x v="16"/>
    <x v="142"/>
    <s v="120-180"/>
    <x v="4"/>
    <s v="4(120-180)"/>
    <x v="0"/>
    <n v="113"/>
    <x v="1"/>
    <x v="5"/>
  </r>
  <r>
    <d v="2022-05-25T12:19:33"/>
    <s v="SOIL (Mead)"/>
    <x v="162"/>
    <n v="0.35189999999999999"/>
    <n v="0.35"/>
    <n v="1.61E-2"/>
    <n v="4.7800000000000002E-4"/>
    <n v="478"/>
    <n v="114.72"/>
    <n v="2144"/>
    <x v="16"/>
    <x v="143"/>
    <s v="30-120"/>
    <x v="3"/>
    <s v="4(30-120)"/>
    <x v="0"/>
    <n v="113"/>
    <x v="1"/>
    <x v="5"/>
  </r>
  <r>
    <d v="2022-05-25T12:24:29"/>
    <s v="SOIL (Mead)"/>
    <x v="162"/>
    <n v="0.35539999999999999"/>
    <n v="0.35"/>
    <n v="1.5699999999999999E-2"/>
    <n v="4.75E-4"/>
    <n v="475"/>
    <n v="114"/>
    <n v="2144"/>
    <x v="16"/>
    <x v="143"/>
    <s v="30-120"/>
    <x v="3"/>
    <s v="4(30-120)"/>
    <x v="0"/>
    <n v="113"/>
    <x v="1"/>
    <x v="5"/>
  </r>
  <r>
    <d v="2022-05-25T12:29:23"/>
    <s v="SOIL (Mead)"/>
    <x v="163"/>
    <n v="0.25569999999999998"/>
    <n v="0.25"/>
    <n v="2.4299999999999999E-2"/>
    <n v="1.97E-3"/>
    <n v="1970"/>
    <e v="#N/A"/>
    <s v="MEAD"/>
    <x v="6"/>
    <x v="9"/>
    <e v="#N/A"/>
    <x v="2"/>
    <e v="#N/A"/>
    <x v="0"/>
    <e v="#N/A"/>
    <x v="2"/>
    <x v="4"/>
  </r>
  <r>
    <d v="2022-05-26T09:02:05"/>
    <s v="SOIL (Mead)"/>
    <x v="10"/>
    <n v="0.25719999999999998"/>
    <n v="0.25"/>
    <n v="0.41099999999999998"/>
    <n v="8.5699999999999998E-2"/>
    <n v="85700"/>
    <e v="#N/A"/>
    <e v="#N/A"/>
    <x v="6"/>
    <x v="9"/>
    <e v="#N/A"/>
    <x v="2"/>
    <e v="#N/A"/>
    <x v="0"/>
    <e v="#N/A"/>
    <x v="2"/>
    <x v="4"/>
  </r>
  <r>
    <d v="2022-05-26T09:06:56"/>
    <s v="SOIL (Mead)"/>
    <x v="10"/>
    <n v="0.25430000000000003"/>
    <n v="0.25"/>
    <n v="0.41299999999999998"/>
    <n v="8.5800000000000001E-2"/>
    <n v="85800"/>
    <e v="#N/A"/>
    <e v="#N/A"/>
    <x v="6"/>
    <x v="9"/>
    <e v="#N/A"/>
    <x v="2"/>
    <e v="#N/A"/>
    <x v="0"/>
    <e v="#N/A"/>
    <x v="2"/>
    <x v="4"/>
  </r>
  <r>
    <d v="2022-05-26T09:11:48"/>
    <s v="SOIL (Mead)"/>
    <x v="10"/>
    <n v="0.2591"/>
    <n v="0.25"/>
    <n v="0.41399999999999998"/>
    <n v="8.5800000000000001E-2"/>
    <n v="85800"/>
    <e v="#N/A"/>
    <e v="#N/A"/>
    <x v="6"/>
    <x v="9"/>
    <e v="#N/A"/>
    <x v="2"/>
    <e v="#N/A"/>
    <x v="0"/>
    <e v="#N/A"/>
    <x v="2"/>
    <x v="4"/>
  </r>
  <r>
    <d v="2022-05-26T09:16:40"/>
    <s v="SOIL (Mead)"/>
    <x v="11"/>
    <n v="1"/>
    <n v="1"/>
    <n v="-1.7200000000000001E-4"/>
    <n v="4.9599999999999999E-5"/>
    <n v="49.6"/>
    <e v="#N/A"/>
    <e v="#N/A"/>
    <x v="6"/>
    <x v="9"/>
    <e v="#N/A"/>
    <x v="2"/>
    <e v="#N/A"/>
    <x v="0"/>
    <e v="#N/A"/>
    <x v="2"/>
    <x v="4"/>
  </r>
  <r>
    <d v="2022-05-26T09:21:33"/>
    <s v="SOIL (Mead)"/>
    <x v="11"/>
    <n v="1"/>
    <n v="1"/>
    <n v="-1.36E-4"/>
    <n v="4.0500000000000002E-5"/>
    <n v="40.5"/>
    <e v="#N/A"/>
    <e v="#N/A"/>
    <x v="6"/>
    <x v="9"/>
    <e v="#N/A"/>
    <x v="2"/>
    <e v="#N/A"/>
    <x v="0"/>
    <e v="#N/A"/>
    <x v="2"/>
    <x v="4"/>
  </r>
  <r>
    <d v="2022-05-26T09:26:26"/>
    <s v="SOIL (Mead)"/>
    <x v="11"/>
    <n v="1"/>
    <n v="1"/>
    <n v="-1.21E-4"/>
    <n v="3.4700000000000003E-5"/>
    <n v="34.700000000000003"/>
    <e v="#N/A"/>
    <e v="#N/A"/>
    <x v="6"/>
    <x v="9"/>
    <e v="#N/A"/>
    <x v="2"/>
    <e v="#N/A"/>
    <x v="0"/>
    <e v="#N/A"/>
    <x v="2"/>
    <x v="4"/>
  </r>
  <r>
    <d v="2022-05-26T09:31:19"/>
    <s v="SOIL (Mead)"/>
    <x v="11"/>
    <n v="1"/>
    <n v="1"/>
    <n v="-1.3200000000000001E-4"/>
    <n v="3.4900000000000001E-5"/>
    <n v="34.900000000000006"/>
    <e v="#N/A"/>
    <e v="#N/A"/>
    <x v="6"/>
    <x v="9"/>
    <e v="#N/A"/>
    <x v="2"/>
    <e v="#N/A"/>
    <x v="0"/>
    <e v="#N/A"/>
    <x v="2"/>
    <x v="4"/>
  </r>
  <r>
    <d v="2022-05-26T09:36:13"/>
    <s v="SOIL (Mead)"/>
    <x v="11"/>
    <n v="1"/>
    <n v="1"/>
    <n v="-1.2400000000000001E-4"/>
    <n v="3.1300000000000002E-5"/>
    <n v="31.3"/>
    <e v="#N/A"/>
    <e v="#N/A"/>
    <x v="6"/>
    <x v="9"/>
    <e v="#N/A"/>
    <x v="2"/>
    <e v="#N/A"/>
    <x v="0"/>
    <e v="#N/A"/>
    <x v="2"/>
    <x v="4"/>
  </r>
  <r>
    <d v="2022-05-26T09:41:07"/>
    <s v="SOIL (Mead)"/>
    <x v="11"/>
    <n v="1"/>
    <n v="1"/>
    <n v="-8.7000000000000001E-5"/>
    <n v="3.1600000000000002E-5"/>
    <n v="31.6"/>
    <e v="#N/A"/>
    <e v="#N/A"/>
    <x v="6"/>
    <x v="9"/>
    <e v="#N/A"/>
    <x v="2"/>
    <e v="#N/A"/>
    <x v="0"/>
    <e v="#N/A"/>
    <x v="2"/>
    <x v="4"/>
  </r>
  <r>
    <d v="2022-05-26T09:46:00"/>
    <s v="SOIL (Mead)"/>
    <x v="12"/>
    <n v="0.2545"/>
    <n v="0.25"/>
    <n v="2.4E-2"/>
    <n v="1.98E-3"/>
    <n v="1980"/>
    <e v="#N/A"/>
    <e v="#N/A"/>
    <x v="6"/>
    <x v="9"/>
    <e v="#N/A"/>
    <x v="2"/>
    <e v="#N/A"/>
    <x v="0"/>
    <e v="#N/A"/>
    <x v="2"/>
    <x v="4"/>
  </r>
  <r>
    <d v="2022-05-26T09:50:54"/>
    <s v="SOIL (Mead)"/>
    <x v="12"/>
    <n v="0.25"/>
    <n v="0.25"/>
    <n v="2.41E-2"/>
    <n v="1.98E-3"/>
    <n v="1980"/>
    <e v="#N/A"/>
    <e v="#N/A"/>
    <x v="6"/>
    <x v="9"/>
    <e v="#N/A"/>
    <x v="2"/>
    <e v="#N/A"/>
    <x v="0"/>
    <e v="#N/A"/>
    <x v="2"/>
    <x v="4"/>
  </r>
  <r>
    <d v="2022-05-26T09:55:42"/>
    <s v="SOIL (Mead)"/>
    <x v="12"/>
    <n v="0.25180000000000002"/>
    <n v="0.25"/>
    <n v="2.3800000000000002E-2"/>
    <n v="1.98E-3"/>
    <n v="1980"/>
    <e v="#N/A"/>
    <e v="#N/A"/>
    <x v="6"/>
    <x v="9"/>
    <e v="#N/A"/>
    <x v="2"/>
    <e v="#N/A"/>
    <x v="0"/>
    <e v="#N/A"/>
    <x v="2"/>
    <x v="4"/>
  </r>
  <r>
    <d v="2022-05-26T10:00:34"/>
    <s v="SOIL (Mead)"/>
    <x v="164"/>
    <n v="0.35449999999999998"/>
    <n v="0.35"/>
    <n v="1.26E-2"/>
    <n v="1.2800000000000001E-3"/>
    <n v="1280"/>
    <n v="51.2"/>
    <n v="2043"/>
    <x v="16"/>
    <x v="41"/>
    <s v="0-15"/>
    <x v="0"/>
    <s v="4(0-15)"/>
    <x v="0"/>
    <n v="113"/>
    <x v="1"/>
    <x v="5"/>
  </r>
  <r>
    <d v="2022-05-26T10:05:27"/>
    <s v="SOIL (Mead)"/>
    <x v="164"/>
    <n v="0.35549999999999998"/>
    <n v="0.35"/>
    <n v="1.2999999999999999E-2"/>
    <n v="1.2899999999999999E-3"/>
    <n v="1289.9999999999998"/>
    <n v="51.599999999999994"/>
    <n v="2043"/>
    <x v="16"/>
    <x v="41"/>
    <s v="0-15"/>
    <x v="0"/>
    <s v="4(0-15)"/>
    <x v="0"/>
    <n v="113"/>
    <x v="1"/>
    <x v="5"/>
  </r>
  <r>
    <d v="2022-05-26T10:10:21"/>
    <s v="SOIL (Mead)"/>
    <x v="165"/>
    <n v="0.35239999999999999"/>
    <n v="0.35"/>
    <n v="1.44E-2"/>
    <n v="6.0999999999999997E-4"/>
    <n v="610"/>
    <n v="146.4"/>
    <n v="2079"/>
    <x v="32"/>
    <x v="78"/>
    <s v="30-120"/>
    <x v="3"/>
    <s v="30(30-120)"/>
    <x v="0"/>
    <n v="321"/>
    <x v="0"/>
    <x v="0"/>
  </r>
  <r>
    <d v="2022-05-26T10:15:15"/>
    <s v="SOIL (Mead)"/>
    <x v="166"/>
    <n v="0.35870000000000002"/>
    <n v="0.35"/>
    <n v="1.7000000000000001E-2"/>
    <n v="4.9899999999999999E-4"/>
    <n v="499"/>
    <n v="119.75999999999999"/>
    <n v="2080"/>
    <x v="33"/>
    <x v="79"/>
    <s v="30-120"/>
    <x v="3"/>
    <s v="31(30-120)"/>
    <x v="0"/>
    <n v="314"/>
    <x v="1"/>
    <x v="6"/>
  </r>
  <r>
    <d v="2022-05-26T10:20:07"/>
    <s v="SOIL (Mead)"/>
    <x v="167"/>
    <n v="0.35149999999999998"/>
    <n v="0.35"/>
    <n v="1.0500000000000001E-2"/>
    <n v="2.4699999999999999E-4"/>
    <n v="246.99999999999997"/>
    <n v="39.519999999999996"/>
    <n v="2091"/>
    <x v="24"/>
    <x v="90"/>
    <s v="120-180"/>
    <x v="4"/>
    <s v="28(120-180)"/>
    <x v="0"/>
    <n v="325"/>
    <x v="0"/>
    <x v="3"/>
  </r>
  <r>
    <d v="2022-06-03T14:13:40"/>
    <s v="SOIL (Mead)"/>
    <x v="168"/>
    <n v="0.3599"/>
    <n v="0.35"/>
    <n v="1.18E-2"/>
    <n v="2.6499999999999999E-4"/>
    <n v="265"/>
    <n v="42.4"/>
    <n v="2140"/>
    <x v="8"/>
    <x v="139"/>
    <s v="120-180"/>
    <x v="4"/>
    <s v="7(120-180)"/>
    <x v="0"/>
    <n v="123"/>
    <x v="0"/>
    <x v="5"/>
  </r>
  <r>
    <d v="2022-06-03T14:18:29"/>
    <s v="SOIL (Mead)"/>
    <x v="168"/>
    <n v="0.35920000000000002"/>
    <n v="0.35"/>
    <n v="1.1900000000000001E-2"/>
    <n v="2.52E-4"/>
    <n v="252"/>
    <n v="40.32"/>
    <n v="2140"/>
    <x v="8"/>
    <x v="139"/>
    <s v="120-180"/>
    <x v="4"/>
    <s v="7(120-180)"/>
    <x v="0"/>
    <n v="123"/>
    <x v="0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0">
  <r>
    <d v="2022-05-19T16:32:40"/>
    <s v="SOIL (Mead)"/>
    <n v="906"/>
    <x v="0"/>
    <n v="0.35"/>
    <n v="8.9499999999999996E-3"/>
    <n v="8.4999999999999995E-4"/>
    <n v="850"/>
    <n v="34"/>
    <x v="0"/>
    <x v="0"/>
    <s v="14(0-15)"/>
    <x v="0"/>
    <x v="0"/>
    <s v="14(0-15)"/>
    <x v="0"/>
    <n v="221"/>
    <n v="2"/>
    <n v="1"/>
    <s v="Excluded a few that were replaced"/>
  </r>
  <r>
    <d v="2022-05-19T16:37:32"/>
    <s v="SOIL (Mead)"/>
    <n v="906"/>
    <x v="1"/>
    <n v="0.35"/>
    <n v="8.8500000000000002E-3"/>
    <n v="8.4199999999999998E-4"/>
    <n v="842"/>
    <n v="33.68"/>
    <x v="0"/>
    <x v="0"/>
    <s v="14(0-15)"/>
    <x v="0"/>
    <x v="0"/>
    <s v="14(0-15)"/>
    <x v="0"/>
    <n v="221"/>
    <n v="2"/>
    <n v="1"/>
    <s v="Need to re-run 23 and 25 15-30. "/>
  </r>
  <r>
    <d v="2022-05-19T16:42:25"/>
    <s v="SOIL (Mead)"/>
    <n v="907"/>
    <x v="2"/>
    <n v="0.35"/>
    <n v="6.0099999999999997E-3"/>
    <n v="6.5899999999999997E-4"/>
    <n v="659"/>
    <n v="26.36"/>
    <x v="1"/>
    <x v="1"/>
    <s v="12(15-30)"/>
    <x v="1"/>
    <x v="1"/>
    <s v="12(15-30)"/>
    <x v="0"/>
    <n v="122"/>
    <n v="2"/>
    <n v="2"/>
    <m/>
  </r>
  <r>
    <d v="2022-05-19T16:47:19"/>
    <s v="SOIL (Mead)"/>
    <n v="907"/>
    <x v="3"/>
    <n v="0.35"/>
    <n v="5.9800000000000001E-3"/>
    <n v="6.8000000000000005E-4"/>
    <n v="680.00000000000011"/>
    <n v="27.200000000000006"/>
    <x v="1"/>
    <x v="1"/>
    <s v="12(15-30)"/>
    <x v="1"/>
    <x v="1"/>
    <s v="12(15-30)"/>
    <x v="0"/>
    <n v="122"/>
    <n v="2"/>
    <n v="2"/>
    <m/>
  </r>
  <r>
    <d v="2022-05-19T16:52:11"/>
    <s v="SOIL (Mead)"/>
    <n v="908"/>
    <x v="4"/>
    <n v="0.35"/>
    <n v="7.5500000000000003E-3"/>
    <n v="7.4799999999999997E-4"/>
    <n v="748"/>
    <n v="29.92"/>
    <x v="2"/>
    <x v="1"/>
    <s v="12(0-15)"/>
    <x v="0"/>
    <x v="0"/>
    <s v="12(0-15)"/>
    <x v="0"/>
    <n v="122"/>
    <n v="2"/>
    <n v="2"/>
    <m/>
  </r>
  <r>
    <d v="2022-05-19T16:57:04"/>
    <s v="SOIL (Mead)"/>
    <n v="908"/>
    <x v="5"/>
    <n v="0.35"/>
    <n v="7.5399999999999998E-3"/>
    <n v="7.3399999999999995E-4"/>
    <n v="734"/>
    <n v="29.36"/>
    <x v="2"/>
    <x v="1"/>
    <s v="12(0-15)"/>
    <x v="0"/>
    <x v="0"/>
    <s v="12(0-15)"/>
    <x v="0"/>
    <n v="122"/>
    <n v="2"/>
    <n v="2"/>
    <m/>
  </r>
  <r>
    <d v="2022-05-19T17:01:58"/>
    <s v="SOIL (Mead)"/>
    <n v="909"/>
    <x v="6"/>
    <n v="0.35"/>
    <n v="8.2100000000000003E-3"/>
    <n v="8.0099999999999995E-4"/>
    <n v="801"/>
    <n v="32.04"/>
    <x v="3"/>
    <x v="2"/>
    <s v="9(15-30)"/>
    <x v="1"/>
    <x v="1"/>
    <s v="9(15-30)"/>
    <x v="0"/>
    <n v="126"/>
    <n v="2"/>
    <n v="6"/>
    <m/>
  </r>
  <r>
    <d v="2022-05-19T17:06:52"/>
    <s v="SOIL (Mead)"/>
    <n v="909"/>
    <x v="3"/>
    <n v="0.35"/>
    <n v="7.9100000000000004E-3"/>
    <n v="7.85E-4"/>
    <n v="785"/>
    <n v="31.400000000000002"/>
    <x v="3"/>
    <x v="2"/>
    <s v="9(15-30)"/>
    <x v="1"/>
    <x v="1"/>
    <s v="9(15-30)"/>
    <x v="0"/>
    <n v="126"/>
    <n v="2"/>
    <n v="6"/>
    <m/>
  </r>
  <r>
    <d v="2022-05-19T17:11:46"/>
    <s v="SOIL (Mead)"/>
    <n v="910"/>
    <x v="6"/>
    <n v="0.35"/>
    <n v="5.47E-3"/>
    <n v="6.5499999999999998E-4"/>
    <n v="655"/>
    <n v="26.2"/>
    <x v="4"/>
    <x v="3"/>
    <s v="10(15-30)"/>
    <x v="1"/>
    <x v="1"/>
    <s v="10(15-30)"/>
    <x v="0"/>
    <n v="125"/>
    <n v="2"/>
    <n v="5"/>
    <m/>
  </r>
  <r>
    <d v="2022-05-19T17:16:39"/>
    <s v="SOIL (Mead)"/>
    <n v="910"/>
    <x v="7"/>
    <n v="0.35"/>
    <n v="5.4400000000000004E-3"/>
    <n v="6.6E-4"/>
    <n v="660"/>
    <n v="26.400000000000002"/>
    <x v="4"/>
    <x v="3"/>
    <s v="10(15-30)"/>
    <x v="1"/>
    <x v="1"/>
    <s v="10(15-30)"/>
    <x v="0"/>
    <n v="125"/>
    <n v="2"/>
    <n v="5"/>
    <m/>
  </r>
  <r>
    <d v="2022-05-19T17:21:32"/>
    <s v="SOIL (Mead)"/>
    <n v="911"/>
    <x v="8"/>
    <n v="0.35"/>
    <n v="5.7299999999999999E-3"/>
    <n v="6.7199999999999996E-4"/>
    <n v="672"/>
    <n v="26.88"/>
    <x v="5"/>
    <x v="0"/>
    <s v="14(15-30)"/>
    <x v="1"/>
    <x v="1"/>
    <s v="14(15-30)"/>
    <x v="0"/>
    <n v="221"/>
    <n v="2"/>
    <n v="1"/>
    <m/>
  </r>
  <r>
    <d v="2022-05-19T17:26:24"/>
    <s v="SOIL (Mead)"/>
    <n v="911"/>
    <x v="9"/>
    <n v="0.35"/>
    <n v="6.1700000000000001E-3"/>
    <n v="7.3200000000000001E-4"/>
    <n v="732"/>
    <n v="29.28"/>
    <x v="5"/>
    <x v="0"/>
    <s v="14(15-30)"/>
    <x v="1"/>
    <x v="1"/>
    <s v="14(15-30)"/>
    <x v="0"/>
    <n v="221"/>
    <n v="2"/>
    <n v="1"/>
    <m/>
  </r>
  <r>
    <d v="2022-05-19T17:31:17"/>
    <s v="SOIL (Mead)"/>
    <n v="912"/>
    <x v="10"/>
    <n v="0.35"/>
    <n v="1.0999999999999999E-2"/>
    <n v="9.7599999999999998E-4"/>
    <n v="976"/>
    <n v="39.04"/>
    <x v="6"/>
    <x v="4"/>
    <s v="3(0-15)"/>
    <x v="0"/>
    <x v="0"/>
    <s v="3(0-15)"/>
    <x v="0"/>
    <n v="115"/>
    <n v="1"/>
    <n v="5"/>
    <m/>
  </r>
  <r>
    <d v="2022-05-19T17:36:12"/>
    <s v="SOIL (Mead)"/>
    <n v="912"/>
    <x v="11"/>
    <n v="0.35"/>
    <n v="1.2E-2"/>
    <n v="1.1100000000000001E-3"/>
    <n v="1110.0000000000002"/>
    <n v="44.400000000000013"/>
    <x v="6"/>
    <x v="4"/>
    <s v="3(0-15)"/>
    <x v="0"/>
    <x v="0"/>
    <s v="3(0-15)"/>
    <x v="0"/>
    <n v="115"/>
    <n v="1"/>
    <n v="5"/>
    <m/>
  </r>
  <r>
    <d v="2022-05-19T17:41:05"/>
    <s v="SOIL (Mead)"/>
    <n v="913"/>
    <x v="12"/>
    <n v="0.35"/>
    <n v="1.14E-2"/>
    <n v="9.6299999999999999E-4"/>
    <n v="962.99999999999989"/>
    <n v="38.519999999999996"/>
    <x v="7"/>
    <x v="5"/>
    <s v="5(0-15)"/>
    <x v="0"/>
    <x v="0"/>
    <s v="5(0-15)"/>
    <x v="0"/>
    <n v="112"/>
    <n v="1"/>
    <n v="2"/>
    <m/>
  </r>
  <r>
    <d v="2022-05-19T17:46:01"/>
    <s v="SOIL (Mead)"/>
    <n v="913"/>
    <x v="13"/>
    <n v="0.35"/>
    <n v="1.04E-2"/>
    <n v="9.6000000000000002E-4"/>
    <n v="960"/>
    <n v="38.4"/>
    <x v="7"/>
    <x v="5"/>
    <s v="5(0-15)"/>
    <x v="0"/>
    <x v="0"/>
    <s v="5(0-15)"/>
    <x v="0"/>
    <n v="112"/>
    <n v="1"/>
    <n v="2"/>
    <m/>
  </r>
  <r>
    <d v="2022-05-19T17:50:56"/>
    <s v="SOIL (Mead)"/>
    <n v="914"/>
    <x v="8"/>
    <n v="0.35"/>
    <n v="6.4400000000000004E-3"/>
    <n v="7.1100000000000004E-4"/>
    <n v="711"/>
    <n v="28.44"/>
    <x v="8"/>
    <x v="4"/>
    <s v="3(15-30)"/>
    <x v="1"/>
    <x v="1"/>
    <s v="3(15-30)"/>
    <x v="0"/>
    <n v="115"/>
    <n v="1"/>
    <n v="5"/>
    <m/>
  </r>
  <r>
    <d v="2022-05-19T17:55:48"/>
    <s v="SOIL (Mead)"/>
    <n v="914"/>
    <x v="14"/>
    <n v="0.35"/>
    <n v="6.3800000000000003E-3"/>
    <n v="6.87E-4"/>
    <n v="687"/>
    <n v="27.48"/>
    <x v="8"/>
    <x v="4"/>
    <s v="3(15-30)"/>
    <x v="1"/>
    <x v="1"/>
    <s v="3(15-30)"/>
    <x v="0"/>
    <n v="115"/>
    <n v="1"/>
    <n v="5"/>
    <m/>
  </r>
  <r>
    <d v="2022-05-19T18:00:40"/>
    <s v="SOIL (Mead)"/>
    <n v="915"/>
    <x v="15"/>
    <n v="0.25"/>
    <n v="2.3800000000000002E-2"/>
    <n v="1.8799999999999999E-3"/>
    <n v="1880"/>
    <e v="#N/A"/>
    <x v="9"/>
    <x v="6"/>
    <e v="#N/A"/>
    <x v="2"/>
    <x v="2"/>
    <e v="#N/A"/>
    <x v="0"/>
    <e v="#N/A"/>
    <e v="#N/A"/>
    <e v="#N/A"/>
    <m/>
  </r>
  <r>
    <d v="2022-05-20T09:12:32"/>
    <s v="SOIL (Mead)"/>
    <s v="WARM UP"/>
    <x v="16"/>
    <n v="0.25"/>
    <n v="0.41099999999999998"/>
    <n v="8.5400000000000004E-2"/>
    <n v="85400"/>
    <e v="#N/A"/>
    <x v="10"/>
    <x v="6"/>
    <e v="#N/A"/>
    <x v="2"/>
    <x v="2"/>
    <e v="#N/A"/>
    <x v="0"/>
    <e v="#N/A"/>
    <e v="#N/A"/>
    <e v="#N/A"/>
    <m/>
  </r>
  <r>
    <d v="2022-05-20T09:17:23"/>
    <s v="SOIL (Mead)"/>
    <s v="WARM UP"/>
    <x v="17"/>
    <n v="0.25"/>
    <n v="0.41099999999999998"/>
    <n v="8.5400000000000004E-2"/>
    <n v="85400"/>
    <e v="#N/A"/>
    <x v="10"/>
    <x v="6"/>
    <e v="#N/A"/>
    <x v="2"/>
    <x v="2"/>
    <e v="#N/A"/>
    <x v="0"/>
    <e v="#N/A"/>
    <e v="#N/A"/>
    <e v="#N/A"/>
    <m/>
  </r>
  <r>
    <d v="2022-05-20T09:22:14"/>
    <s v="SOIL (Mead)"/>
    <s v="WARM UP"/>
    <x v="18"/>
    <n v="0.25"/>
    <n v="0.41099999999999998"/>
    <n v="8.5400000000000004E-2"/>
    <n v="85400"/>
    <e v="#N/A"/>
    <x v="10"/>
    <x v="6"/>
    <e v="#N/A"/>
    <x v="2"/>
    <x v="2"/>
    <e v="#N/A"/>
    <x v="0"/>
    <e v="#N/A"/>
    <e v="#N/A"/>
    <e v="#N/A"/>
    <m/>
  </r>
  <r>
    <d v="2022-05-20T09:27:07"/>
    <s v="SOIL (Mead)"/>
    <s v="Blank"/>
    <x v="19"/>
    <n v="1"/>
    <n v="-1.3200000000000001E-4"/>
    <n v="4.8699999999999998E-5"/>
    <n v="48.699999999999996"/>
    <e v="#N/A"/>
    <x v="10"/>
    <x v="6"/>
    <e v="#N/A"/>
    <x v="2"/>
    <x v="2"/>
    <e v="#N/A"/>
    <x v="0"/>
    <e v="#N/A"/>
    <e v="#N/A"/>
    <e v="#N/A"/>
    <m/>
  </r>
  <r>
    <d v="2022-05-20T09:31:54"/>
    <s v="SOIL (Mead)"/>
    <s v="Blank"/>
    <x v="19"/>
    <n v="1"/>
    <n v="-1.63E-4"/>
    <n v="2.72E-5"/>
    <n v="27.200000000000003"/>
    <e v="#N/A"/>
    <x v="10"/>
    <x v="6"/>
    <e v="#N/A"/>
    <x v="2"/>
    <x v="2"/>
    <e v="#N/A"/>
    <x v="0"/>
    <e v="#N/A"/>
    <e v="#N/A"/>
    <e v="#N/A"/>
    <m/>
  </r>
  <r>
    <d v="2022-05-20T09:36:48"/>
    <s v="SOIL (Mead)"/>
    <s v="Blank"/>
    <x v="19"/>
    <n v="1"/>
    <n v="-1.12E-4"/>
    <n v="4.0399999999999999E-5"/>
    <n v="40.4"/>
    <e v="#N/A"/>
    <x v="10"/>
    <x v="6"/>
    <e v="#N/A"/>
    <x v="2"/>
    <x v="2"/>
    <e v="#N/A"/>
    <x v="0"/>
    <e v="#N/A"/>
    <e v="#N/A"/>
    <e v="#N/A"/>
    <m/>
  </r>
  <r>
    <d v="2022-05-20T09:41:42"/>
    <s v="SOIL (Mead)"/>
    <s v="Blank"/>
    <x v="19"/>
    <n v="1"/>
    <n v="-1.26E-4"/>
    <n v="3.5599999999999998E-5"/>
    <n v="35.6"/>
    <e v="#N/A"/>
    <x v="10"/>
    <x v="6"/>
    <e v="#N/A"/>
    <x v="2"/>
    <x v="2"/>
    <e v="#N/A"/>
    <x v="0"/>
    <e v="#N/A"/>
    <e v="#N/A"/>
    <e v="#N/A"/>
    <m/>
  </r>
  <r>
    <d v="2022-05-20T09:46:38"/>
    <s v="SOIL (Mead)"/>
    <s v="Blank"/>
    <x v="19"/>
    <n v="1"/>
    <n v="-1.26E-4"/>
    <n v="2.9300000000000001E-5"/>
    <n v="29.299999999999997"/>
    <e v="#N/A"/>
    <x v="10"/>
    <x v="6"/>
    <e v="#N/A"/>
    <x v="2"/>
    <x v="2"/>
    <e v="#N/A"/>
    <x v="0"/>
    <e v="#N/A"/>
    <e v="#N/A"/>
    <e v="#N/A"/>
    <m/>
  </r>
  <r>
    <d v="2022-05-20T09:51:35"/>
    <s v="SOIL (Mead)"/>
    <s v="Mead Soil"/>
    <x v="20"/>
    <n v="0.25"/>
    <n v="2.3800000000000002E-2"/>
    <n v="1.9E-3"/>
    <n v="1900"/>
    <e v="#N/A"/>
    <x v="10"/>
    <x v="6"/>
    <e v="#N/A"/>
    <x v="2"/>
    <x v="2"/>
    <e v="#N/A"/>
    <x v="0"/>
    <e v="#N/A"/>
    <e v="#N/A"/>
    <e v="#N/A"/>
    <m/>
  </r>
  <r>
    <d v="2022-05-20T09:56:35"/>
    <s v="SOIL (Mead)"/>
    <s v="Mead Soil"/>
    <x v="21"/>
    <n v="0.25"/>
    <n v="2.4E-2"/>
    <n v="1.89E-3"/>
    <n v="1889.9999999999998"/>
    <e v="#N/A"/>
    <x v="10"/>
    <x v="6"/>
    <e v="#N/A"/>
    <x v="2"/>
    <x v="2"/>
    <e v="#N/A"/>
    <x v="0"/>
    <e v="#N/A"/>
    <e v="#N/A"/>
    <e v="#N/A"/>
    <m/>
  </r>
  <r>
    <d v="2022-05-20T10:01:36"/>
    <s v="SOIL (Mead)"/>
    <s v="Mead Soil"/>
    <x v="22"/>
    <n v="0.25"/>
    <n v="2.3800000000000002E-2"/>
    <n v="1.8799999999999999E-3"/>
    <n v="1880"/>
    <e v="#N/A"/>
    <x v="10"/>
    <x v="6"/>
    <e v="#N/A"/>
    <x v="2"/>
    <x v="2"/>
    <e v="#N/A"/>
    <x v="0"/>
    <e v="#N/A"/>
    <e v="#N/A"/>
    <e v="#N/A"/>
    <m/>
  </r>
  <r>
    <d v="2022-05-20T10:06:43"/>
    <s v="SOIL (Mead)"/>
    <s v="Mead Soil"/>
    <x v="23"/>
    <n v="0.25"/>
    <n v="2.3900000000000001E-2"/>
    <n v="1.9300000000000001E-3"/>
    <n v="1930"/>
    <e v="#N/A"/>
    <x v="10"/>
    <x v="6"/>
    <e v="#N/A"/>
    <x v="2"/>
    <x v="2"/>
    <e v="#N/A"/>
    <x v="0"/>
    <e v="#N/A"/>
    <e v="#N/A"/>
    <e v="#N/A"/>
    <m/>
  </r>
  <r>
    <d v="2022-05-20T10:11:51"/>
    <s v="SOIL (Mead)"/>
    <n v="916"/>
    <x v="24"/>
    <n v="0.35"/>
    <n v="1.1299999999999999E-2"/>
    <n v="1.1100000000000001E-3"/>
    <n v="1110.0000000000002"/>
    <n v="44.400000000000013"/>
    <x v="11"/>
    <x v="2"/>
    <s v="9(0-15)"/>
    <x v="0"/>
    <x v="0"/>
    <s v="9(0-15)"/>
    <x v="0"/>
    <n v="126"/>
    <n v="2"/>
    <n v="6"/>
    <m/>
  </r>
  <r>
    <d v="2022-05-20T10:17:01"/>
    <s v="SOIL (Mead)"/>
    <n v="916"/>
    <x v="7"/>
    <n v="0.35"/>
    <n v="1.17E-2"/>
    <n v="1.1199999999999999E-3"/>
    <n v="1120"/>
    <n v="44.800000000000004"/>
    <x v="11"/>
    <x v="2"/>
    <s v="9(0-15)"/>
    <x v="0"/>
    <x v="0"/>
    <s v="9(0-15)"/>
    <x v="0"/>
    <n v="126"/>
    <n v="2"/>
    <n v="6"/>
    <m/>
  </r>
  <r>
    <d v="2022-05-20T10:22:13"/>
    <s v="SOIL (Mead)"/>
    <n v="917"/>
    <x v="25"/>
    <n v="0.35"/>
    <n v="9.4299999999999991E-3"/>
    <n v="9.1600000000000004E-4"/>
    <n v="916"/>
    <n v="36.64"/>
    <x v="12"/>
    <x v="7"/>
    <s v="35(0-15)"/>
    <x v="0"/>
    <x v="0"/>
    <s v="35(0-15)"/>
    <x v="0"/>
    <n v="316"/>
    <n v="1"/>
    <n v="6"/>
    <m/>
  </r>
  <r>
    <d v="2022-05-20T10:27:28"/>
    <s v="SOIL (Mead)"/>
    <n v="917"/>
    <x v="10"/>
    <n v="0.35"/>
    <n v="9.2899999999999996E-3"/>
    <n v="9.1699999999999995E-4"/>
    <n v="917"/>
    <n v="36.68"/>
    <x v="12"/>
    <x v="7"/>
    <s v="35(0-15)"/>
    <x v="0"/>
    <x v="0"/>
    <s v="35(0-15)"/>
    <x v="0"/>
    <n v="316"/>
    <n v="1"/>
    <n v="6"/>
    <m/>
  </r>
  <r>
    <d v="2022-05-20T10:32:46"/>
    <s v="SOIL (Mead)"/>
    <n v="918"/>
    <x v="3"/>
    <n v="0.35"/>
    <n v="6.5599999999999999E-3"/>
    <n v="7.5299999999999998E-4"/>
    <n v="752.99999999999989"/>
    <n v="30.119999999999997"/>
    <x v="13"/>
    <x v="8"/>
    <s v="7(15-30)"/>
    <x v="1"/>
    <x v="1"/>
    <s v="7(15-30)"/>
    <x v="0"/>
    <n v="123"/>
    <n v="2"/>
    <n v="3"/>
    <m/>
  </r>
  <r>
    <d v="2022-05-20T10:38:07"/>
    <s v="SOIL (Mead)"/>
    <n v="918"/>
    <x v="26"/>
    <n v="0.35"/>
    <n v="6.8100000000000001E-3"/>
    <n v="7.6800000000000002E-4"/>
    <n v="768.00000000000011"/>
    <n v="30.720000000000006"/>
    <x v="13"/>
    <x v="8"/>
    <s v="7(15-30)"/>
    <x v="1"/>
    <x v="1"/>
    <s v="7(15-30)"/>
    <x v="0"/>
    <n v="123"/>
    <n v="2"/>
    <n v="3"/>
    <m/>
  </r>
  <r>
    <d v="2022-05-20T10:43:29"/>
    <s v="SOIL (Mead)"/>
    <n v="919"/>
    <x v="27"/>
    <n v="0.35"/>
    <n v="6.11E-3"/>
    <n v="6.9999999999999999E-4"/>
    <n v="700"/>
    <n v="28"/>
    <x v="14"/>
    <x v="9"/>
    <s v="24(15-30)"/>
    <x v="1"/>
    <x v="1"/>
    <s v="24(15-30)"/>
    <x v="0"/>
    <n v="212"/>
    <n v="1"/>
    <n v="2"/>
    <m/>
  </r>
  <r>
    <d v="2022-05-20T10:48:56"/>
    <s v="SOIL (Mead)"/>
    <n v="919"/>
    <x v="28"/>
    <n v="0.35"/>
    <n v="6.0699999999999999E-3"/>
    <n v="6.9700000000000003E-4"/>
    <n v="697.00000000000011"/>
    <n v="27.880000000000006"/>
    <x v="14"/>
    <x v="9"/>
    <s v="24(15-30)"/>
    <x v="1"/>
    <x v="1"/>
    <s v="24(15-30)"/>
    <x v="0"/>
    <n v="212"/>
    <n v="1"/>
    <n v="2"/>
    <m/>
  </r>
  <r>
    <d v="2022-05-20T10:54:25"/>
    <s v="SOIL (Mead)"/>
    <n v="920"/>
    <x v="29"/>
    <n v="0.35"/>
    <n v="7.1000000000000004E-3"/>
    <n v="7.3399999999999995E-4"/>
    <n v="734"/>
    <n v="29.36"/>
    <x v="15"/>
    <x v="8"/>
    <s v="7(0-15)"/>
    <x v="0"/>
    <x v="0"/>
    <s v="7(0-15)"/>
    <x v="0"/>
    <n v="123"/>
    <n v="2"/>
    <n v="3"/>
    <m/>
  </r>
  <r>
    <d v="2022-05-20T10:59:58"/>
    <s v="SOIL (Mead)"/>
    <n v="920"/>
    <x v="13"/>
    <n v="0.35"/>
    <n v="7.1599999999999997E-3"/>
    <n v="7.3999999999999999E-4"/>
    <n v="740"/>
    <n v="29.6"/>
    <x v="15"/>
    <x v="8"/>
    <s v="7(0-15)"/>
    <x v="0"/>
    <x v="0"/>
    <s v="7(0-15)"/>
    <x v="0"/>
    <n v="123"/>
    <n v="2"/>
    <n v="3"/>
    <m/>
  </r>
  <r>
    <d v="2022-05-20T11:05:35"/>
    <s v="SOIL (Mead)"/>
    <n v="921"/>
    <x v="30"/>
    <n v="0.35"/>
    <n v="7.3400000000000002E-3"/>
    <n v="7.5199999999999996E-4"/>
    <n v="752"/>
    <n v="30.080000000000002"/>
    <x v="16"/>
    <x v="10"/>
    <s v="8(0-15)"/>
    <x v="0"/>
    <x v="0"/>
    <s v="8(0-15)"/>
    <x v="0"/>
    <n v="121"/>
    <n v="2"/>
    <n v="1"/>
    <m/>
  </r>
  <r>
    <d v="2022-05-20T11:11:14"/>
    <s v="SOIL (Mead)"/>
    <n v="921"/>
    <x v="31"/>
    <n v="0.35"/>
    <n v="7.2399999999999999E-3"/>
    <n v="7.4100000000000001E-4"/>
    <n v="741"/>
    <n v="29.64"/>
    <x v="16"/>
    <x v="10"/>
    <s v="8(0-15)"/>
    <x v="0"/>
    <x v="0"/>
    <s v="8(0-15)"/>
    <x v="0"/>
    <n v="121"/>
    <n v="2"/>
    <n v="1"/>
    <m/>
  </r>
  <r>
    <d v="2022-05-20T11:16:56"/>
    <s v="SOIL (Mead)"/>
    <n v="922"/>
    <x v="32"/>
    <n v="0.35"/>
    <n v="6.0200000000000002E-3"/>
    <n v="7.5199999999999996E-4"/>
    <n v="752"/>
    <n v="30.080000000000002"/>
    <x v="17"/>
    <x v="11"/>
    <s v="11(15-30)"/>
    <x v="1"/>
    <x v="1"/>
    <s v="11(15-30)"/>
    <x v="0"/>
    <n v="124"/>
    <n v="2"/>
    <n v="4"/>
    <m/>
  </r>
  <r>
    <d v="2022-05-20T11:22:39"/>
    <s v="SOIL (Mead)"/>
    <n v="922"/>
    <x v="33"/>
    <n v="0.35"/>
    <n v="6.0899999999999999E-3"/>
    <n v="7.45E-4"/>
    <n v="745"/>
    <n v="29.8"/>
    <x v="17"/>
    <x v="11"/>
    <s v="11(15-30)"/>
    <x v="1"/>
    <x v="1"/>
    <s v="11(15-30)"/>
    <x v="0"/>
    <n v="124"/>
    <n v="2"/>
    <n v="4"/>
    <m/>
  </r>
  <r>
    <d v="2022-05-20T11:28:26"/>
    <s v="SOIL (Mead)"/>
    <n v="923"/>
    <x v="34"/>
    <n v="0.35"/>
    <n v="6.5300000000000002E-3"/>
    <n v="7.6599999999999997E-4"/>
    <n v="766"/>
    <n v="30.64"/>
    <x v="18"/>
    <x v="12"/>
    <s v="29(15-30)"/>
    <x v="1"/>
    <x v="1"/>
    <s v="29(15-30)"/>
    <x v="0"/>
    <n v="322"/>
    <n v="2"/>
    <n v="2"/>
    <m/>
  </r>
  <r>
    <d v="2022-05-20T11:34:15"/>
    <s v="SOIL (Mead)"/>
    <n v="923"/>
    <x v="35"/>
    <n v="0.35"/>
    <n v="6.62E-3"/>
    <n v="7.8299999999999995E-4"/>
    <n v="782.99999999999989"/>
    <n v="31.319999999999997"/>
    <x v="18"/>
    <x v="12"/>
    <s v="29(15-30)"/>
    <x v="1"/>
    <x v="1"/>
    <s v="29(15-30)"/>
    <x v="0"/>
    <n v="322"/>
    <n v="2"/>
    <n v="2"/>
    <m/>
  </r>
  <r>
    <d v="2022-05-20T11:40:06"/>
    <s v="SOIL (Mead)"/>
    <n v="924"/>
    <x v="36"/>
    <n v="0.35"/>
    <n v="5.3699999999999998E-3"/>
    <n v="6.7100000000000005E-4"/>
    <n v="671.00000000000011"/>
    <n v="26.840000000000003"/>
    <x v="19"/>
    <x v="13"/>
    <s v="13(15-30)"/>
    <x v="1"/>
    <x v="1"/>
    <s v="13(15-30)"/>
    <x v="0"/>
    <n v="226"/>
    <n v="2"/>
    <n v="6"/>
    <m/>
  </r>
  <r>
    <d v="2022-05-20T11:45:59"/>
    <s v="SOIL (Mead)"/>
    <n v="924"/>
    <x v="37"/>
    <n v="0.35"/>
    <n v="5.94E-3"/>
    <n v="7.2400000000000003E-4"/>
    <n v="724"/>
    <n v="28.96"/>
    <x v="19"/>
    <x v="13"/>
    <s v="13(15-30)"/>
    <x v="1"/>
    <x v="1"/>
    <s v="13(15-30)"/>
    <x v="0"/>
    <n v="226"/>
    <n v="2"/>
    <n v="6"/>
    <m/>
  </r>
  <r>
    <d v="2022-05-20T11:51:56"/>
    <s v="SOIL (Mead)"/>
    <n v="925"/>
    <x v="38"/>
    <n v="0.25"/>
    <n v="2.4500000000000001E-2"/>
    <n v="1.9499999999999999E-3"/>
    <n v="1950"/>
    <e v="#N/A"/>
    <x v="9"/>
    <x v="6"/>
    <e v="#N/A"/>
    <x v="2"/>
    <x v="2"/>
    <e v="#N/A"/>
    <x v="0"/>
    <e v="#N/A"/>
    <e v="#N/A"/>
    <e v="#N/A"/>
    <m/>
  </r>
  <r>
    <d v="2022-05-20T11:57:55"/>
    <s v="SOIL (Mead)"/>
    <n v="926"/>
    <x v="39"/>
    <n v="0.35"/>
    <n v="6.96E-3"/>
    <n v="7.8299999999999995E-4"/>
    <n v="782.99999999999989"/>
    <n v="31.319999999999997"/>
    <x v="20"/>
    <x v="10"/>
    <s v="8(15-30)"/>
    <x v="1"/>
    <x v="1"/>
    <s v="8(15-30)"/>
    <x v="0"/>
    <n v="121"/>
    <n v="2"/>
    <n v="1"/>
    <m/>
  </r>
  <r>
    <d v="2022-05-20T12:03:58"/>
    <s v="SOIL (Mead)"/>
    <n v="926"/>
    <x v="40"/>
    <n v="0.35"/>
    <n v="6.9300000000000004E-3"/>
    <n v="7.9500000000000003E-4"/>
    <n v="795"/>
    <n v="31.8"/>
    <x v="20"/>
    <x v="10"/>
    <s v="8(15-30)"/>
    <x v="1"/>
    <x v="1"/>
    <s v="8(15-30)"/>
    <x v="0"/>
    <n v="121"/>
    <n v="2"/>
    <n v="1"/>
    <m/>
  </r>
  <r>
    <d v="2022-05-20T12:10:04"/>
    <s v="SOIL (Mead)"/>
    <n v="927"/>
    <x v="41"/>
    <n v="0.35"/>
    <n v="6.3499999999999997E-3"/>
    <n v="7.3399999999999995E-4"/>
    <n v="734"/>
    <n v="29.36"/>
    <x v="21"/>
    <x v="14"/>
    <s v="33(15-30)"/>
    <x v="1"/>
    <x v="1"/>
    <s v="33(15-30)"/>
    <x v="0"/>
    <n v="312"/>
    <n v="1"/>
    <n v="2"/>
    <m/>
  </r>
  <r>
    <d v="2022-05-20T12:16:08"/>
    <s v="SOIL (Mead)"/>
    <n v="927"/>
    <x v="42"/>
    <n v="0.35"/>
    <n v="6.0899999999999999E-3"/>
    <n v="7.1400000000000001E-4"/>
    <n v="714"/>
    <n v="28.560000000000002"/>
    <x v="21"/>
    <x v="14"/>
    <s v="33(15-30)"/>
    <x v="1"/>
    <x v="1"/>
    <s v="33(15-30)"/>
    <x v="0"/>
    <n v="312"/>
    <n v="1"/>
    <n v="2"/>
    <m/>
  </r>
  <r>
    <d v="2022-05-20T12:22:15"/>
    <s v="SOIL (Mead)"/>
    <n v="928"/>
    <x v="43"/>
    <n v="0.35"/>
    <n v="8.1600000000000006E-3"/>
    <n v="8.0599999999999997E-4"/>
    <n v="806"/>
    <n v="32.24"/>
    <x v="22"/>
    <x v="15"/>
    <s v="36(0-15)"/>
    <x v="0"/>
    <x v="0"/>
    <s v="36(0-15)"/>
    <x v="0"/>
    <n v="315"/>
    <n v="1"/>
    <n v="5"/>
    <m/>
  </r>
  <r>
    <d v="2022-05-20T12:28:23"/>
    <s v="SOIL (Mead)"/>
    <n v="928"/>
    <x v="10"/>
    <n v="0.35"/>
    <n v="8.1600000000000006E-3"/>
    <n v="8.1300000000000003E-4"/>
    <n v="813.00000000000011"/>
    <n v="32.520000000000003"/>
    <x v="22"/>
    <x v="15"/>
    <s v="36(0-15)"/>
    <x v="0"/>
    <x v="0"/>
    <s v="36(0-15)"/>
    <x v="0"/>
    <n v="315"/>
    <n v="1"/>
    <n v="5"/>
    <m/>
  </r>
  <r>
    <d v="2022-05-20T12:34:34"/>
    <s v="SOIL (Mead)"/>
    <n v="929"/>
    <x v="39"/>
    <n v="0.35"/>
    <n v="1.32E-2"/>
    <n v="1.3500000000000001E-3"/>
    <n v="1350"/>
    <n v="54"/>
    <x v="23"/>
    <x v="3"/>
    <s v="10(0-15)"/>
    <x v="0"/>
    <x v="0"/>
    <s v="10(0-15)"/>
    <x v="0"/>
    <n v="125"/>
    <n v="2"/>
    <n v="5"/>
    <m/>
  </r>
  <r>
    <d v="2022-05-20T12:40:46"/>
    <s v="SOIL (Mead)"/>
    <n v="929"/>
    <x v="44"/>
    <n v="0.35"/>
    <n v="1.3100000000000001E-2"/>
    <n v="1.34E-3"/>
    <n v="1340"/>
    <n v="53.6"/>
    <x v="23"/>
    <x v="3"/>
    <s v="10(0-15)"/>
    <x v="0"/>
    <x v="0"/>
    <s v="10(0-15)"/>
    <x v="0"/>
    <n v="125"/>
    <n v="2"/>
    <n v="5"/>
    <m/>
  </r>
  <r>
    <d v="2022-05-20T12:46:58"/>
    <s v="SOIL (Mead)"/>
    <n v="930"/>
    <x v="43"/>
    <n v="0.35"/>
    <n v="7.0200000000000002E-3"/>
    <n v="7.6900000000000004E-4"/>
    <n v="769"/>
    <n v="30.76"/>
    <x v="24"/>
    <x v="16"/>
    <s v="4(15-30)"/>
    <x v="1"/>
    <x v="1"/>
    <s v="4(15-30)"/>
    <x v="0"/>
    <n v="113"/>
    <n v="1"/>
    <n v="3"/>
    <m/>
  </r>
  <r>
    <d v="2022-05-20T13:12:04"/>
    <s v="SOIL (Mead)"/>
    <n v="931"/>
    <x v="45"/>
    <n v="0.35"/>
    <n v="5.6800000000000002E-3"/>
    <n v="6.6500000000000001E-4"/>
    <n v="665"/>
    <n v="26.6"/>
    <x v="25"/>
    <x v="17"/>
    <s v="1(15-30)"/>
    <x v="1"/>
    <x v="1"/>
    <s v="1(15-30)"/>
    <x v="0"/>
    <n v="114"/>
    <n v="1"/>
    <n v="4"/>
    <m/>
  </r>
  <r>
    <d v="2022-05-20T13:16:58"/>
    <s v="SOIL (Mead)"/>
    <n v="931"/>
    <x v="11"/>
    <n v="0.35"/>
    <n v="5.6899999999999997E-3"/>
    <n v="6.6699999999999995E-4"/>
    <n v="667"/>
    <n v="26.68"/>
    <x v="25"/>
    <x v="17"/>
    <s v="1(15-30)"/>
    <x v="1"/>
    <x v="1"/>
    <s v="1(15-30)"/>
    <x v="0"/>
    <n v="114"/>
    <n v="1"/>
    <n v="4"/>
    <m/>
  </r>
  <r>
    <d v="2022-05-20T13:21:51"/>
    <s v="SOIL (Mead)"/>
    <n v="932"/>
    <x v="46"/>
    <n v="0.35"/>
    <n v="5.7299999999999999E-3"/>
    <n v="6.6799999999999997E-4"/>
    <n v="668"/>
    <n v="26.72"/>
    <x v="26"/>
    <x v="18"/>
    <s v="6(15-30)"/>
    <x v="1"/>
    <x v="1"/>
    <s v="6(15-30)"/>
    <x v="0"/>
    <n v="116"/>
    <n v="1"/>
    <n v="6"/>
    <m/>
  </r>
  <r>
    <d v="2022-05-20T13:26:39"/>
    <s v="SOIL (Mead)"/>
    <n v="932"/>
    <x v="40"/>
    <n v="0.35"/>
    <n v="5.6600000000000001E-3"/>
    <n v="6.7199999999999996E-4"/>
    <n v="672"/>
    <n v="26.88"/>
    <x v="26"/>
    <x v="18"/>
    <s v="6(15-30)"/>
    <x v="1"/>
    <x v="1"/>
    <s v="6(15-30)"/>
    <x v="0"/>
    <n v="116"/>
    <n v="1"/>
    <n v="6"/>
    <m/>
  </r>
  <r>
    <d v="2022-05-20T13:31:26"/>
    <s v="SOIL (Mead)"/>
    <n v="933"/>
    <x v="12"/>
    <n v="0.35"/>
    <n v="8.5299999999999994E-3"/>
    <n v="7.9100000000000004E-4"/>
    <n v="791"/>
    <n v="31.64"/>
    <x v="27"/>
    <x v="14"/>
    <s v="33(0-15)"/>
    <x v="0"/>
    <x v="0"/>
    <s v="33(0-15)"/>
    <x v="0"/>
    <n v="312"/>
    <n v="1"/>
    <n v="2"/>
    <m/>
  </r>
  <r>
    <d v="2022-05-20T13:36:15"/>
    <s v="SOIL (Mead)"/>
    <n v="933"/>
    <x v="30"/>
    <n v="0.35"/>
    <n v="8.3599999999999994E-3"/>
    <n v="8.12E-4"/>
    <n v="811.99999999999989"/>
    <n v="32.479999999999997"/>
    <x v="27"/>
    <x v="14"/>
    <s v="33(0-15)"/>
    <x v="0"/>
    <x v="0"/>
    <s v="33(0-15)"/>
    <x v="0"/>
    <n v="312"/>
    <n v="1"/>
    <n v="2"/>
    <m/>
  </r>
  <r>
    <d v="2022-05-20T13:41:17"/>
    <s v="SOIL (Mead)"/>
    <n v="934"/>
    <x v="47"/>
    <n v="0.35"/>
    <n v="9.7400000000000004E-3"/>
    <n v="8.9400000000000005E-4"/>
    <n v="894.00000000000011"/>
    <n v="35.760000000000005"/>
    <x v="28"/>
    <x v="19"/>
    <s v="32(0-15)"/>
    <x v="0"/>
    <x v="0"/>
    <s v="32(0-15)"/>
    <x v="0"/>
    <n v="311"/>
    <n v="1"/>
    <n v="1"/>
    <m/>
  </r>
  <r>
    <d v="2022-05-20T13:46:11"/>
    <s v="SOIL (Mead)"/>
    <n v="934"/>
    <x v="48"/>
    <n v="0.35"/>
    <n v="1.03E-2"/>
    <n v="9.4300000000000004E-4"/>
    <n v="943"/>
    <n v="37.72"/>
    <x v="28"/>
    <x v="19"/>
    <s v="32(0-15)"/>
    <x v="0"/>
    <x v="0"/>
    <s v="32(0-15)"/>
    <x v="0"/>
    <n v="311"/>
    <n v="1"/>
    <n v="1"/>
    <m/>
  </r>
  <r>
    <d v="2022-05-20T13:51:04"/>
    <s v="SOIL (Mead)"/>
    <n v="935"/>
    <x v="16"/>
    <n v="0.25"/>
    <n v="2.4E-2"/>
    <n v="1.8699999999999999E-3"/>
    <n v="1870"/>
    <e v="#N/A"/>
    <x v="9"/>
    <x v="6"/>
    <e v="#N/A"/>
    <x v="2"/>
    <x v="2"/>
    <e v="#N/A"/>
    <x v="0"/>
    <e v="#N/A"/>
    <e v="#N/A"/>
    <e v="#N/A"/>
    <m/>
  </r>
  <r>
    <d v="2022-05-20T13:55:58"/>
    <s v="SOIL (Mead)"/>
    <n v="936"/>
    <x v="49"/>
    <n v="0.35"/>
    <n v="6.1199999999999996E-3"/>
    <n v="6.7100000000000005E-4"/>
    <n v="671.00000000000011"/>
    <n v="26.840000000000003"/>
    <x v="29"/>
    <x v="7"/>
    <s v="35(15-30)"/>
    <x v="1"/>
    <x v="1"/>
    <s v="35(15-30)"/>
    <x v="0"/>
    <n v="316"/>
    <n v="1"/>
    <n v="6"/>
    <m/>
  </r>
  <r>
    <d v="2022-05-20T14:00:45"/>
    <s v="SOIL (Mead)"/>
    <n v="936"/>
    <x v="46"/>
    <n v="0.35"/>
    <n v="6.2399999999999999E-3"/>
    <n v="6.8900000000000005E-4"/>
    <n v="689"/>
    <n v="27.560000000000002"/>
    <x v="29"/>
    <x v="7"/>
    <s v="35(15-30)"/>
    <x v="1"/>
    <x v="1"/>
    <s v="35(15-30)"/>
    <x v="0"/>
    <n v="316"/>
    <n v="1"/>
    <n v="6"/>
    <m/>
  </r>
  <r>
    <d v="2022-05-20T14:05:33"/>
    <s v="SOIL (Mead)"/>
    <n v="937"/>
    <x v="50"/>
    <n v="0.35"/>
    <n v="1.2E-2"/>
    <n v="1.07E-3"/>
    <n v="1070"/>
    <n v="42.800000000000004"/>
    <x v="30"/>
    <x v="12"/>
    <s v="29(0-15)"/>
    <x v="0"/>
    <x v="0"/>
    <s v="29(0-15)"/>
    <x v="0"/>
    <n v="322"/>
    <n v="2"/>
    <n v="2"/>
    <m/>
  </r>
  <r>
    <d v="2022-05-20T14:10:25"/>
    <s v="SOIL (Mead)"/>
    <n v="937"/>
    <x v="51"/>
    <n v="0.35"/>
    <n v="1.24E-2"/>
    <n v="1.1100000000000001E-3"/>
    <n v="1110.0000000000002"/>
    <n v="44.400000000000013"/>
    <x v="30"/>
    <x v="12"/>
    <s v="29(0-15)"/>
    <x v="0"/>
    <x v="0"/>
    <s v="29(0-15)"/>
    <x v="0"/>
    <n v="322"/>
    <n v="2"/>
    <n v="2"/>
    <m/>
  </r>
  <r>
    <d v="2022-05-20T14:15:19"/>
    <s v="SOIL (Mead)"/>
    <n v="938"/>
    <x v="52"/>
    <n v="0.35"/>
    <n v="9.4599999999999997E-3"/>
    <n v="9.1699999999999995E-4"/>
    <n v="917"/>
    <n v="36.68"/>
    <x v="31"/>
    <x v="20"/>
    <s v="16(0-15)"/>
    <x v="0"/>
    <x v="0"/>
    <s v="16(0-15)"/>
    <x v="0"/>
    <n v="224"/>
    <n v="2"/>
    <n v="4"/>
    <m/>
  </r>
  <r>
    <d v="2022-05-20T14:20:13"/>
    <s v="SOIL (Mead)"/>
    <n v="938"/>
    <x v="45"/>
    <n v="0.35"/>
    <n v="9.6399999999999993E-3"/>
    <n v="9.19E-4"/>
    <n v="919"/>
    <n v="36.76"/>
    <x v="31"/>
    <x v="20"/>
    <s v="16(0-15)"/>
    <x v="0"/>
    <x v="0"/>
    <s v="16(0-15)"/>
    <x v="0"/>
    <n v="224"/>
    <n v="2"/>
    <n v="4"/>
    <m/>
  </r>
  <r>
    <d v="2022-05-20T14:25:05"/>
    <s v="SOIL (Mead)"/>
    <n v="939"/>
    <x v="53"/>
    <n v="0.35"/>
    <n v="6.0299999999999998E-3"/>
    <n v="6.7100000000000005E-4"/>
    <n v="671.00000000000011"/>
    <n v="26.840000000000003"/>
    <x v="32"/>
    <x v="21"/>
    <s v="34(15-30)"/>
    <x v="1"/>
    <x v="1"/>
    <s v="34(15-30)"/>
    <x v="0"/>
    <n v="313"/>
    <n v="1"/>
    <n v="3"/>
    <m/>
  </r>
  <r>
    <d v="2022-05-20T14:29:58"/>
    <s v="SOIL (Mead)"/>
    <n v="939"/>
    <x v="13"/>
    <n v="0.35"/>
    <n v="6.1399999999999996E-3"/>
    <n v="6.7400000000000001E-4"/>
    <n v="674"/>
    <n v="26.96"/>
    <x v="32"/>
    <x v="21"/>
    <s v="34(15-30)"/>
    <x v="1"/>
    <x v="1"/>
    <s v="34(15-30)"/>
    <x v="0"/>
    <n v="313"/>
    <n v="1"/>
    <n v="3"/>
    <m/>
  </r>
  <r>
    <d v="2022-05-20T14:34:51"/>
    <s v="SOIL (Mead)"/>
    <n v="940"/>
    <x v="54"/>
    <n v="0.35"/>
    <n v="9.8399999999999998E-3"/>
    <n v="9.5500000000000001E-4"/>
    <n v="955.00000000000011"/>
    <n v="38.200000000000003"/>
    <x v="33"/>
    <x v="17"/>
    <s v="1(0-15)"/>
    <x v="0"/>
    <x v="0"/>
    <s v="1(0-15)"/>
    <x v="0"/>
    <n v="114"/>
    <n v="1"/>
    <n v="4"/>
    <m/>
  </r>
  <r>
    <d v="2022-05-20T14:39:47"/>
    <s v="SOIL (Mead)"/>
    <n v="940"/>
    <x v="55"/>
    <n v="0.35"/>
    <n v="9.4400000000000005E-3"/>
    <n v="9.1799999999999998E-4"/>
    <n v="918"/>
    <n v="36.72"/>
    <x v="33"/>
    <x v="17"/>
    <s v="1(0-15)"/>
    <x v="0"/>
    <x v="0"/>
    <s v="1(0-15)"/>
    <x v="0"/>
    <n v="114"/>
    <n v="1"/>
    <n v="4"/>
    <m/>
  </r>
  <r>
    <d v="2022-05-20T14:44:57"/>
    <s v="SOIL (Mead)"/>
    <n v="941"/>
    <x v="56"/>
    <n v="0.35"/>
    <n v="9.3699999999999999E-3"/>
    <n v="8.8699999999999998E-4"/>
    <n v="886.99999999999989"/>
    <n v="35.479999999999997"/>
    <x v="34"/>
    <x v="22"/>
    <s v="17(0-15)"/>
    <x v="0"/>
    <x v="0"/>
    <s v="17(0-15)"/>
    <x v="0"/>
    <n v="223"/>
    <n v="2"/>
    <n v="3"/>
    <m/>
  </r>
  <r>
    <d v="2022-05-20T14:49:50"/>
    <s v="SOIL (Mead)"/>
    <n v="941"/>
    <x v="37"/>
    <n v="0.35"/>
    <n v="9.6200000000000001E-3"/>
    <n v="9.1600000000000004E-4"/>
    <n v="916"/>
    <n v="36.64"/>
    <x v="34"/>
    <x v="22"/>
    <s v="17(0-15)"/>
    <x v="0"/>
    <x v="0"/>
    <s v="17(0-15)"/>
    <x v="0"/>
    <n v="223"/>
    <n v="2"/>
    <n v="3"/>
    <m/>
  </r>
  <r>
    <d v="2022-05-20T14:54:44"/>
    <s v="SOIL (Mead)"/>
    <n v="942"/>
    <x v="57"/>
    <n v="0.35"/>
    <n v="6.5199999999999998E-3"/>
    <n v="7.2099999999999996E-4"/>
    <n v="721"/>
    <n v="28.84"/>
    <x v="35"/>
    <x v="19"/>
    <s v="32(15-30)"/>
    <x v="1"/>
    <x v="1"/>
    <s v="32(15-30)"/>
    <x v="0"/>
    <n v="311"/>
    <n v="1"/>
    <n v="1"/>
    <m/>
  </r>
  <r>
    <d v="2022-05-20T14:59:37"/>
    <s v="SOIL (Mead)"/>
    <n v="942"/>
    <x v="30"/>
    <n v="0.35"/>
    <n v="6.6800000000000002E-3"/>
    <n v="7.0500000000000001E-4"/>
    <n v="705"/>
    <n v="28.2"/>
    <x v="35"/>
    <x v="19"/>
    <s v="32(15-30)"/>
    <x v="1"/>
    <x v="1"/>
    <s v="32(15-30)"/>
    <x v="0"/>
    <n v="311"/>
    <n v="1"/>
    <n v="1"/>
    <m/>
  </r>
  <r>
    <d v="2022-05-20T15:04:30"/>
    <s v="SOIL (Mead)"/>
    <n v="943"/>
    <x v="1"/>
    <n v="0.35"/>
    <n v="7.6400000000000001E-3"/>
    <n v="7.6599999999999997E-4"/>
    <n v="766"/>
    <n v="30.64"/>
    <x v="36"/>
    <x v="13"/>
    <s v="13(0-15)"/>
    <x v="0"/>
    <x v="0"/>
    <s v="13(0-15)"/>
    <x v="0"/>
    <n v="226"/>
    <n v="2"/>
    <n v="6"/>
    <m/>
  </r>
  <r>
    <d v="2022-05-20T15:09:23"/>
    <s v="SOIL (Mead)"/>
    <n v="943"/>
    <x v="58"/>
    <n v="0.35"/>
    <n v="7.6299999999999996E-3"/>
    <n v="7.4299999999999995E-4"/>
    <n v="743"/>
    <n v="29.72"/>
    <x v="36"/>
    <x v="13"/>
    <s v="13(0-15)"/>
    <x v="0"/>
    <x v="0"/>
    <s v="13(0-15)"/>
    <x v="0"/>
    <n v="226"/>
    <n v="2"/>
    <n v="6"/>
    <m/>
  </r>
  <r>
    <d v="2022-05-20T15:14:17"/>
    <s v="SOIL (Mead)"/>
    <n v="944"/>
    <x v="10"/>
    <n v="0.35"/>
    <n v="8.8100000000000001E-3"/>
    <n v="8.3500000000000002E-4"/>
    <n v="835"/>
    <n v="33.4"/>
    <x v="37"/>
    <x v="23"/>
    <s v="20(0-15)"/>
    <x v="0"/>
    <x v="0"/>
    <s v="20(0-15)"/>
    <x v="0"/>
    <n v="215"/>
    <n v="1"/>
    <n v="5"/>
    <m/>
  </r>
  <r>
    <d v="2022-05-20T15:19:12"/>
    <s v="SOIL (Mead)"/>
    <n v="944"/>
    <x v="57"/>
    <n v="0.35"/>
    <n v="8.8400000000000006E-3"/>
    <n v="8.3900000000000001E-4"/>
    <n v="839"/>
    <n v="33.56"/>
    <x v="37"/>
    <x v="23"/>
    <s v="20(0-15)"/>
    <x v="0"/>
    <x v="0"/>
    <s v="20(0-15)"/>
    <x v="0"/>
    <n v="215"/>
    <n v="1"/>
    <n v="5"/>
    <m/>
  </r>
  <r>
    <d v="2022-05-20T15:24:05"/>
    <s v="SOIL (Mead)"/>
    <n v="945"/>
    <x v="59"/>
    <n v="0.25"/>
    <n v="2.3900000000000001E-2"/>
    <n v="1.8500000000000001E-3"/>
    <n v="1850"/>
    <e v="#N/A"/>
    <x v="9"/>
    <x v="6"/>
    <e v="#N/A"/>
    <x v="2"/>
    <x v="2"/>
    <e v="#N/A"/>
    <x v="0"/>
    <e v="#N/A"/>
    <e v="#N/A"/>
    <e v="#N/A"/>
    <m/>
  </r>
  <r>
    <d v="2022-05-20T15:28:57"/>
    <s v="SOIL (Mead)"/>
    <n v="946"/>
    <x v="29"/>
    <n v="0.35"/>
    <n v="5.5300000000000002E-3"/>
    <n v="6.5099999999999999E-4"/>
    <n v="651"/>
    <n v="26.04"/>
    <x v="38"/>
    <x v="5"/>
    <s v="5(15-30)"/>
    <x v="1"/>
    <x v="1"/>
    <s v="5(15-30)"/>
    <x v="0"/>
    <n v="112"/>
    <n v="1"/>
    <n v="2"/>
    <m/>
  </r>
  <r>
    <d v="2022-05-20T15:33:51"/>
    <s v="SOIL (Mead)"/>
    <n v="946"/>
    <x v="31"/>
    <n v="0.35"/>
    <n v="5.7099999999999998E-3"/>
    <n v="6.7699999999999998E-4"/>
    <n v="677"/>
    <n v="27.080000000000002"/>
    <x v="38"/>
    <x v="5"/>
    <s v="5(15-30)"/>
    <x v="1"/>
    <x v="1"/>
    <s v="5(15-30)"/>
    <x v="0"/>
    <n v="112"/>
    <n v="1"/>
    <n v="2"/>
    <m/>
  </r>
  <r>
    <d v="2022-05-20T15:38:43"/>
    <s v="SOIL (Mead)"/>
    <n v="947"/>
    <x v="60"/>
    <n v="0.35"/>
    <n v="5.28E-3"/>
    <n v="6.2E-4"/>
    <n v="620"/>
    <n v="24.8"/>
    <x v="39"/>
    <x v="23"/>
    <s v="20(15-30)"/>
    <x v="1"/>
    <x v="1"/>
    <s v="20(15-30)"/>
    <x v="0"/>
    <n v="215"/>
    <n v="1"/>
    <n v="5"/>
    <m/>
  </r>
  <r>
    <d v="2022-05-20T15:43:36"/>
    <s v="SOIL (Mead)"/>
    <n v="947"/>
    <x v="61"/>
    <n v="0.35"/>
    <n v="5.5199999999999997E-3"/>
    <n v="6.3000000000000003E-4"/>
    <n v="630"/>
    <n v="25.2"/>
    <x v="39"/>
    <x v="23"/>
    <s v="20(15-30)"/>
    <x v="1"/>
    <x v="1"/>
    <s v="20(15-30)"/>
    <x v="0"/>
    <n v="215"/>
    <n v="1"/>
    <n v="5"/>
    <m/>
  </r>
  <r>
    <d v="2022-05-20T15:48:29"/>
    <s v="SOIL (Mead)"/>
    <n v="948"/>
    <x v="7"/>
    <n v="0.35"/>
    <n v="8.3800000000000003E-3"/>
    <n v="8.3699999999999996E-4"/>
    <n v="836.99999999999989"/>
    <n v="33.479999999999997"/>
    <x v="40"/>
    <x v="24"/>
    <s v="28(0-15)"/>
    <x v="0"/>
    <x v="0"/>
    <s v="28(0-15)"/>
    <x v="0"/>
    <n v="325"/>
    <n v="2"/>
    <n v="5"/>
    <m/>
  </r>
  <r>
    <d v="2022-05-20T15:53:22"/>
    <s v="SOIL (Mead)"/>
    <n v="948"/>
    <x v="29"/>
    <n v="0.35"/>
    <n v="8.4600000000000005E-3"/>
    <n v="8.4599999999999996E-4"/>
    <n v="845.99999999999989"/>
    <n v="33.839999999999996"/>
    <x v="40"/>
    <x v="24"/>
    <s v="28(0-15)"/>
    <x v="0"/>
    <x v="0"/>
    <s v="28(0-15)"/>
    <x v="0"/>
    <n v="325"/>
    <n v="2"/>
    <n v="5"/>
    <m/>
  </r>
  <r>
    <d v="2022-05-20T15:58:09"/>
    <s v="SOIL (Mead)"/>
    <n v="949"/>
    <x v="3"/>
    <n v="0.35"/>
    <n v="1.09E-2"/>
    <n v="9.4300000000000004E-4"/>
    <n v="943"/>
    <n v="37.72"/>
    <x v="41"/>
    <x v="11"/>
    <s v="11(0-15)"/>
    <x v="0"/>
    <x v="0"/>
    <s v="11(0-15)"/>
    <x v="0"/>
    <n v="124"/>
    <n v="2"/>
    <n v="4"/>
    <m/>
  </r>
  <r>
    <d v="2022-05-20T16:03:03"/>
    <s v="SOIL (Mead)"/>
    <n v="949"/>
    <x v="41"/>
    <n v="0.35"/>
    <n v="9.7599999999999996E-3"/>
    <n v="9.19E-4"/>
    <n v="919"/>
    <n v="36.76"/>
    <x v="41"/>
    <x v="11"/>
    <s v="11(0-15)"/>
    <x v="0"/>
    <x v="0"/>
    <s v="11(0-15)"/>
    <x v="0"/>
    <n v="124"/>
    <n v="2"/>
    <n v="4"/>
    <m/>
  </r>
  <r>
    <d v="2022-05-20T17:00:57"/>
    <s v="SOIL (Mead)"/>
    <n v="950"/>
    <x v="45"/>
    <n v="0.35"/>
    <n v="1.26E-2"/>
    <n v="1.23E-3"/>
    <n v="1230"/>
    <n v="49.2"/>
    <x v="42"/>
    <x v="16"/>
    <s v="4(0-15)"/>
    <x v="0"/>
    <x v="0"/>
    <s v="4(0-15)"/>
    <x v="0"/>
    <n v="113"/>
    <n v="1"/>
    <n v="3"/>
    <m/>
  </r>
  <r>
    <d v="2022-05-20T17:05:51"/>
    <s v="SOIL (Mead)"/>
    <n v="951"/>
    <x v="51"/>
    <n v="0.35"/>
    <n v="1.04E-2"/>
    <n v="1.01E-3"/>
    <n v="1010"/>
    <n v="40.4"/>
    <x v="43"/>
    <x v="18"/>
    <s v="6(0-15)"/>
    <x v="0"/>
    <x v="0"/>
    <s v="6(0-15)"/>
    <x v="0"/>
    <n v="116"/>
    <n v="1"/>
    <n v="6"/>
    <m/>
  </r>
  <r>
    <d v="2022-05-20T17:10:46"/>
    <s v="SOIL (Mead)"/>
    <n v="951"/>
    <x v="62"/>
    <n v="0.35"/>
    <n v="1.01E-2"/>
    <n v="9.68E-4"/>
    <n v="968"/>
    <n v="38.72"/>
    <x v="43"/>
    <x v="18"/>
    <s v="6(0-15)"/>
    <x v="0"/>
    <x v="0"/>
    <s v="6(0-15)"/>
    <x v="0"/>
    <n v="116"/>
    <n v="1"/>
    <n v="6"/>
    <m/>
  </r>
  <r>
    <d v="2022-05-20T17:15:40"/>
    <s v="SOIL (Mead)"/>
    <n v="952"/>
    <x v="27"/>
    <n v="0.35"/>
    <n v="6.8300000000000001E-3"/>
    <n v="8.0199999999999998E-4"/>
    <n v="802"/>
    <n v="32.08"/>
    <x v="44"/>
    <x v="25"/>
    <s v="18(15-30)"/>
    <x v="1"/>
    <x v="1"/>
    <s v="18(15-30)"/>
    <x v="0"/>
    <n v="222"/>
    <n v="2"/>
    <n v="2"/>
    <m/>
  </r>
  <r>
    <d v="2022-05-20T17:20:34"/>
    <s v="SOIL (Mead)"/>
    <n v="952"/>
    <x v="63"/>
    <n v="0.35"/>
    <n v="6.9899999999999997E-3"/>
    <n v="8.0699999999999999E-4"/>
    <n v="807"/>
    <n v="32.28"/>
    <x v="44"/>
    <x v="25"/>
    <s v="18(15-30)"/>
    <x v="1"/>
    <x v="1"/>
    <s v="18(15-30)"/>
    <x v="0"/>
    <n v="222"/>
    <n v="2"/>
    <n v="2"/>
    <m/>
  </r>
  <r>
    <d v="2022-05-21T09:45:39"/>
    <s v="SOIL (Mead)"/>
    <s v="WARM UP"/>
    <x v="64"/>
    <n v="0.25"/>
    <n v="0.41099999999999998"/>
    <n v="8.5599999999999996E-2"/>
    <n v="85600"/>
    <e v="#N/A"/>
    <x v="10"/>
    <x v="6"/>
    <e v="#N/A"/>
    <x v="2"/>
    <x v="2"/>
    <e v="#N/A"/>
    <x v="0"/>
    <e v="#N/A"/>
    <e v="#N/A"/>
    <e v="#N/A"/>
    <m/>
  </r>
  <r>
    <d v="2022-05-21T09:50:32"/>
    <s v="SOIL (Mead)"/>
    <s v="WARM UP"/>
    <x v="65"/>
    <n v="0.25"/>
    <n v="0.41099999999999998"/>
    <n v="8.5199999999999998E-2"/>
    <n v="85200"/>
    <e v="#N/A"/>
    <x v="10"/>
    <x v="6"/>
    <e v="#N/A"/>
    <x v="2"/>
    <x v="2"/>
    <e v="#N/A"/>
    <x v="0"/>
    <e v="#N/A"/>
    <e v="#N/A"/>
    <e v="#N/A"/>
    <m/>
  </r>
  <r>
    <d v="2022-05-21T09:55:24"/>
    <s v="SOIL (Mead)"/>
    <s v="WARM UP"/>
    <x v="66"/>
    <n v="0.25"/>
    <n v="0.41199999999999998"/>
    <n v="8.5199999999999998E-2"/>
    <n v="85200"/>
    <e v="#N/A"/>
    <x v="10"/>
    <x v="6"/>
    <e v="#N/A"/>
    <x v="2"/>
    <x v="2"/>
    <e v="#N/A"/>
    <x v="0"/>
    <e v="#N/A"/>
    <e v="#N/A"/>
    <e v="#N/A"/>
    <m/>
  </r>
  <r>
    <d v="2022-05-21T10:00:16"/>
    <s v="SOIL (Mead)"/>
    <s v="Blank"/>
    <x v="19"/>
    <n v="1"/>
    <n v="-9.3999999999999994E-5"/>
    <n v="5.3199999999999999E-5"/>
    <n v="53.2"/>
    <e v="#N/A"/>
    <x v="10"/>
    <x v="6"/>
    <e v="#N/A"/>
    <x v="2"/>
    <x v="2"/>
    <e v="#N/A"/>
    <x v="0"/>
    <e v="#N/A"/>
    <e v="#N/A"/>
    <e v="#N/A"/>
    <m/>
  </r>
  <r>
    <d v="2022-05-21T10:05:11"/>
    <s v="SOIL (Mead)"/>
    <s v="Blank"/>
    <x v="19"/>
    <n v="1"/>
    <n v="-1.4300000000000001E-4"/>
    <n v="4.4700000000000002E-5"/>
    <n v="44.7"/>
    <e v="#N/A"/>
    <x v="10"/>
    <x v="6"/>
    <e v="#N/A"/>
    <x v="2"/>
    <x v="2"/>
    <e v="#N/A"/>
    <x v="0"/>
    <e v="#N/A"/>
    <e v="#N/A"/>
    <e v="#N/A"/>
    <m/>
  </r>
  <r>
    <d v="2022-05-21T10:10:05"/>
    <s v="SOIL (Mead)"/>
    <s v="Blank"/>
    <x v="19"/>
    <n v="1"/>
    <n v="-1.5799999999999999E-4"/>
    <n v="3.9199999999999997E-5"/>
    <n v="39.199999999999996"/>
    <e v="#N/A"/>
    <x v="10"/>
    <x v="6"/>
    <e v="#N/A"/>
    <x v="2"/>
    <x v="2"/>
    <e v="#N/A"/>
    <x v="0"/>
    <e v="#N/A"/>
    <e v="#N/A"/>
    <e v="#N/A"/>
    <m/>
  </r>
  <r>
    <d v="2022-05-21T10:14:57"/>
    <s v="SOIL (Mead)"/>
    <s v="Blank"/>
    <x v="19"/>
    <n v="1"/>
    <n v="-9.6899999999999997E-5"/>
    <n v="3.5299999999999997E-5"/>
    <n v="35.299999999999997"/>
    <e v="#N/A"/>
    <x v="10"/>
    <x v="6"/>
    <e v="#N/A"/>
    <x v="2"/>
    <x v="2"/>
    <e v="#N/A"/>
    <x v="0"/>
    <e v="#N/A"/>
    <e v="#N/A"/>
    <e v="#N/A"/>
    <m/>
  </r>
  <r>
    <d v="2022-05-21T10:19:51"/>
    <s v="SOIL (Mead)"/>
    <s v="Blank"/>
    <x v="19"/>
    <n v="1"/>
    <n v="-1.3799999999999999E-4"/>
    <n v="3.1000000000000001E-5"/>
    <n v="31"/>
    <e v="#N/A"/>
    <x v="10"/>
    <x v="6"/>
    <e v="#N/A"/>
    <x v="2"/>
    <x v="2"/>
    <e v="#N/A"/>
    <x v="0"/>
    <e v="#N/A"/>
    <e v="#N/A"/>
    <e v="#N/A"/>
    <m/>
  </r>
  <r>
    <d v="2022-05-21T10:24:45"/>
    <s v="SOIL (Mead)"/>
    <s v="Mead Soil"/>
    <x v="67"/>
    <n v="0.25"/>
    <n v="2.41E-2"/>
    <n v="1.9300000000000001E-3"/>
    <n v="1930"/>
    <e v="#N/A"/>
    <x v="10"/>
    <x v="6"/>
    <e v="#N/A"/>
    <x v="2"/>
    <x v="2"/>
    <e v="#N/A"/>
    <x v="0"/>
    <e v="#N/A"/>
    <e v="#N/A"/>
    <e v="#N/A"/>
    <m/>
  </r>
  <r>
    <d v="2022-05-21T10:29:38"/>
    <s v="SOIL (Mead)"/>
    <s v="Mead Soil"/>
    <x v="64"/>
    <n v="0.25"/>
    <n v="2.41E-2"/>
    <n v="1.9400000000000001E-3"/>
    <n v="1940.0000000000002"/>
    <e v="#N/A"/>
    <x v="10"/>
    <x v="6"/>
    <e v="#N/A"/>
    <x v="2"/>
    <x v="2"/>
    <e v="#N/A"/>
    <x v="0"/>
    <e v="#N/A"/>
    <e v="#N/A"/>
    <e v="#N/A"/>
    <m/>
  </r>
  <r>
    <d v="2022-05-21T10:34:31"/>
    <s v="SOIL (Mead)"/>
    <s v="Mead Soil"/>
    <x v="68"/>
    <n v="0.25"/>
    <n v="2.3900000000000001E-2"/>
    <n v="1.9E-3"/>
    <n v="1900"/>
    <e v="#N/A"/>
    <x v="10"/>
    <x v="6"/>
    <e v="#N/A"/>
    <x v="2"/>
    <x v="2"/>
    <e v="#N/A"/>
    <x v="0"/>
    <e v="#N/A"/>
    <e v="#N/A"/>
    <e v="#N/A"/>
    <m/>
  </r>
  <r>
    <d v="2022-05-21T10:39:25"/>
    <s v="SOIL (Mead)"/>
    <n v="953"/>
    <x v="35"/>
    <n v="0.35"/>
    <n v="6.0200000000000002E-3"/>
    <n v="7.5100000000000004E-4"/>
    <n v="751.00000000000011"/>
    <n v="30.040000000000006"/>
    <x v="45"/>
    <x v="26"/>
    <s v="15(15-30)"/>
    <x v="1"/>
    <x v="1"/>
    <s v="15(15-30)"/>
    <x v="0"/>
    <n v="225"/>
    <n v="2"/>
    <n v="5"/>
    <m/>
  </r>
  <r>
    <d v="2022-05-21T10:44:19"/>
    <s v="SOIL (Mead)"/>
    <n v="953"/>
    <x v="7"/>
    <n v="0.35"/>
    <n v="6.1999999999999998E-3"/>
    <n v="7.5000000000000002E-4"/>
    <n v="750"/>
    <n v="30"/>
    <x v="45"/>
    <x v="26"/>
    <s v="15(15-30)"/>
    <x v="1"/>
    <x v="1"/>
    <s v="15(15-30)"/>
    <x v="0"/>
    <n v="225"/>
    <n v="2"/>
    <n v="5"/>
    <m/>
  </r>
  <r>
    <d v="2022-05-21T10:49:17"/>
    <s v="SOIL (Mead)"/>
    <n v="954"/>
    <x v="33"/>
    <n v="0.35"/>
    <n v="9.6200000000000001E-3"/>
    <n v="1E-3"/>
    <n v="1000"/>
    <n v="40"/>
    <x v="46"/>
    <x v="27"/>
    <s v="26(0-15)"/>
    <x v="0"/>
    <x v="0"/>
    <s v="26(0-15)"/>
    <x v="0"/>
    <n v="326"/>
    <n v="2"/>
    <n v="6"/>
    <m/>
  </r>
  <r>
    <d v="2022-05-21T10:54:10"/>
    <s v="SOIL (Mead)"/>
    <n v="954"/>
    <x v="69"/>
    <n v="0.35"/>
    <n v="9.7000000000000003E-3"/>
    <n v="9.9200000000000004E-4"/>
    <n v="992"/>
    <n v="39.68"/>
    <x v="46"/>
    <x v="27"/>
    <s v="26(0-15)"/>
    <x v="0"/>
    <x v="0"/>
    <s v="26(0-15)"/>
    <x v="0"/>
    <n v="326"/>
    <n v="2"/>
    <n v="6"/>
    <m/>
  </r>
  <r>
    <d v="2022-05-21T10:59:03"/>
    <s v="SOIL (Mead)"/>
    <n v="955"/>
    <x v="68"/>
    <n v="0.25"/>
    <n v="2.4E-2"/>
    <n v="1.91E-3"/>
    <n v="1910.0000000000002"/>
    <e v="#N/A"/>
    <x v="9"/>
    <x v="6"/>
    <e v="#N/A"/>
    <x v="2"/>
    <x v="2"/>
    <e v="#N/A"/>
    <x v="0"/>
    <e v="#N/A"/>
    <e v="#N/A"/>
    <e v="#N/A"/>
    <m/>
  </r>
  <r>
    <d v="2022-05-21T11:03:55"/>
    <s v="SOIL (Mead)"/>
    <n v="930"/>
    <x v="70"/>
    <n v="0.35"/>
    <n v="7.3699999999999998E-3"/>
    <n v="7.8799999999999996E-4"/>
    <n v="788"/>
    <n v="31.52"/>
    <x v="24"/>
    <x v="16"/>
    <s v="4(15-30)"/>
    <x v="1"/>
    <x v="1"/>
    <s v="4(15-30)"/>
    <x v="0"/>
    <n v="113"/>
    <n v="1"/>
    <n v="3"/>
    <m/>
  </r>
  <r>
    <d v="2022-05-21T11:08:48"/>
    <s v="SOIL (Mead)"/>
    <n v="956"/>
    <x v="71"/>
    <n v="0.35"/>
    <n v="6.2599999999999999E-3"/>
    <n v="7.6000000000000004E-4"/>
    <n v="760"/>
    <n v="30.400000000000002"/>
    <x v="47"/>
    <x v="28"/>
    <s v="23(15-30)"/>
    <x v="1"/>
    <x v="1"/>
    <s v="23(15-30)"/>
    <x v="1"/>
    <n v="211"/>
    <n v="1"/>
    <n v="1"/>
    <s v="Probably plot 23 but might be plot 25. "/>
  </r>
  <r>
    <d v="2022-05-21T11:13:41"/>
    <s v="SOIL (Mead)"/>
    <n v="956"/>
    <x v="33"/>
    <n v="0.35"/>
    <n v="6.3299999999999997E-3"/>
    <n v="7.6199999999999998E-4"/>
    <n v="762"/>
    <n v="30.48"/>
    <x v="47"/>
    <x v="28"/>
    <s v="23(15-30)"/>
    <x v="1"/>
    <x v="1"/>
    <s v="23(15-30)"/>
    <x v="1"/>
    <n v="211"/>
    <n v="1"/>
    <n v="1"/>
    <s v="Probably plot 23 but might be plot 25. "/>
  </r>
  <r>
    <d v="2022-05-21T11:18:35"/>
    <s v="SOIL (Mead)"/>
    <n v="957"/>
    <x v="72"/>
    <n v="0.35"/>
    <n v="7.7999999999999996E-3"/>
    <n v="8.3199999999999995E-4"/>
    <n v="832"/>
    <n v="33.28"/>
    <x v="48"/>
    <x v="29"/>
    <s v="22(0-15)"/>
    <x v="0"/>
    <x v="0"/>
    <s v="22(0-15)"/>
    <x v="0"/>
    <n v="216"/>
    <n v="1"/>
    <n v="6"/>
    <m/>
  </r>
  <r>
    <d v="2022-05-21T11:23:31"/>
    <s v="SOIL (Mead)"/>
    <n v="957"/>
    <x v="44"/>
    <n v="0.35"/>
    <n v="8.0199999999999994E-3"/>
    <n v="8.4099999999999995E-4"/>
    <n v="841"/>
    <n v="33.64"/>
    <x v="48"/>
    <x v="29"/>
    <s v="22(0-15)"/>
    <x v="0"/>
    <x v="0"/>
    <s v="22(0-15)"/>
    <x v="0"/>
    <n v="216"/>
    <n v="1"/>
    <n v="6"/>
    <m/>
  </r>
  <r>
    <d v="2022-05-21T11:28:19"/>
    <s v="SOIL (Mead)"/>
    <n v="958"/>
    <x v="44"/>
    <n v="0.35"/>
    <n v="5.7999999999999996E-3"/>
    <n v="7.2099999999999996E-4"/>
    <n v="721"/>
    <n v="28.84"/>
    <x v="49"/>
    <x v="30"/>
    <s v="2(15-30)"/>
    <x v="1"/>
    <x v="1"/>
    <s v="2(15-30)"/>
    <x v="0"/>
    <n v="111"/>
    <n v="1"/>
    <n v="1"/>
    <m/>
  </r>
  <r>
    <d v="2022-05-21T11:33:12"/>
    <s v="SOIL (Mead)"/>
    <n v="958"/>
    <x v="33"/>
    <n v="0.35"/>
    <n v="5.9100000000000003E-3"/>
    <n v="7.1699999999999997E-4"/>
    <n v="717"/>
    <n v="28.68"/>
    <x v="49"/>
    <x v="30"/>
    <s v="2(15-30)"/>
    <x v="1"/>
    <x v="1"/>
    <s v="2(15-30)"/>
    <x v="0"/>
    <n v="111"/>
    <n v="1"/>
    <n v="1"/>
    <m/>
  </r>
  <r>
    <d v="2022-05-21T11:38:05"/>
    <s v="SOIL (Mead)"/>
    <n v="959"/>
    <x v="46"/>
    <n v="0.35"/>
    <n v="5.8999999999999999E-3"/>
    <n v="7.4899999999999999E-4"/>
    <n v="749"/>
    <n v="29.96"/>
    <x v="50"/>
    <x v="27"/>
    <s v="26(15-30)"/>
    <x v="1"/>
    <x v="1"/>
    <s v="26(15-30)"/>
    <x v="0"/>
    <n v="326"/>
    <n v="2"/>
    <n v="6"/>
    <m/>
  </r>
  <r>
    <d v="2022-05-21T11:42:58"/>
    <s v="SOIL (Mead)"/>
    <n v="959"/>
    <x v="73"/>
    <n v="0.35"/>
    <n v="5.8999999999999999E-3"/>
    <n v="7.4200000000000004E-4"/>
    <n v="742.00000000000011"/>
    <n v="29.680000000000007"/>
    <x v="50"/>
    <x v="27"/>
    <s v="26(15-30)"/>
    <x v="1"/>
    <x v="1"/>
    <s v="26(15-30)"/>
    <x v="0"/>
    <n v="326"/>
    <n v="2"/>
    <n v="6"/>
    <m/>
  </r>
  <r>
    <d v="2022-05-21T11:47:51"/>
    <s v="SOIL (Mead)"/>
    <n v="960"/>
    <x v="74"/>
    <n v="0.35"/>
    <n v="6.2700000000000004E-3"/>
    <n v="7.6199999999999998E-4"/>
    <n v="762"/>
    <n v="30.48"/>
    <x v="51"/>
    <x v="22"/>
    <s v="17(15-30)"/>
    <x v="1"/>
    <x v="1"/>
    <s v="17(15-30)"/>
    <x v="0"/>
    <n v="223"/>
    <n v="2"/>
    <n v="3"/>
    <m/>
  </r>
  <r>
    <d v="2022-05-21T11:52:44"/>
    <s v="SOIL (Mead)"/>
    <n v="960"/>
    <x v="75"/>
    <n v="0.35"/>
    <n v="6.2100000000000002E-3"/>
    <n v="7.5100000000000004E-4"/>
    <n v="751.00000000000011"/>
    <n v="30.040000000000006"/>
    <x v="51"/>
    <x v="22"/>
    <s v="17(15-30)"/>
    <x v="1"/>
    <x v="1"/>
    <s v="17(15-30)"/>
    <x v="0"/>
    <n v="223"/>
    <n v="2"/>
    <n v="3"/>
    <m/>
  </r>
  <r>
    <d v="2022-05-21T11:57:37"/>
    <s v="SOIL (Mead)"/>
    <n v="961"/>
    <x v="45"/>
    <n v="0.35"/>
    <n v="8.0400000000000003E-3"/>
    <n v="7.9000000000000001E-4"/>
    <n v="790"/>
    <n v="31.6"/>
    <x v="52"/>
    <x v="31"/>
    <s v="19(15-30)"/>
    <x v="1"/>
    <x v="1"/>
    <s v="19(15-30)"/>
    <x v="0"/>
    <n v="214"/>
    <n v="1"/>
    <n v="4"/>
    <m/>
  </r>
  <r>
    <d v="2022-05-21T12:02:29"/>
    <s v="SOIL (Mead)"/>
    <n v="961"/>
    <x v="11"/>
    <n v="0.35"/>
    <n v="8.2500000000000004E-3"/>
    <n v="8.0000000000000004E-4"/>
    <n v="800"/>
    <n v="32"/>
    <x v="52"/>
    <x v="31"/>
    <s v="19(15-30)"/>
    <x v="1"/>
    <x v="1"/>
    <s v="19(15-30)"/>
    <x v="0"/>
    <n v="214"/>
    <n v="1"/>
    <n v="4"/>
    <m/>
  </r>
  <r>
    <d v="2022-05-21T12:07:22"/>
    <s v="SOIL (Mead)"/>
    <n v="962"/>
    <x v="40"/>
    <n v="0.35"/>
    <n v="6.0899999999999999E-3"/>
    <n v="7.5799999999999999E-4"/>
    <n v="758"/>
    <n v="30.32"/>
    <x v="53"/>
    <x v="24"/>
    <s v="28(15-30)"/>
    <x v="1"/>
    <x v="1"/>
    <s v="28(15-30)"/>
    <x v="0"/>
    <n v="325"/>
    <n v="2"/>
    <n v="5"/>
    <m/>
  </r>
  <r>
    <d v="2022-05-21T12:12:15"/>
    <s v="SOIL (Mead)"/>
    <n v="962"/>
    <x v="76"/>
    <n v="0.35"/>
    <n v="6.28E-3"/>
    <n v="7.5000000000000002E-4"/>
    <n v="750"/>
    <n v="30"/>
    <x v="53"/>
    <x v="24"/>
    <s v="28(15-30)"/>
    <x v="1"/>
    <x v="1"/>
    <s v="28(15-30)"/>
    <x v="0"/>
    <n v="325"/>
    <n v="2"/>
    <n v="5"/>
    <m/>
  </r>
  <r>
    <d v="2022-05-21T12:17:02"/>
    <s v="SOIL (Mead)"/>
    <n v="963"/>
    <x v="70"/>
    <n v="0.35"/>
    <n v="8.0800000000000004E-3"/>
    <n v="7.9799999999999999E-4"/>
    <n v="798"/>
    <n v="31.92"/>
    <x v="54"/>
    <x v="32"/>
    <s v="30(0-15)"/>
    <x v="0"/>
    <x v="0"/>
    <s v="30(0-15)"/>
    <x v="0"/>
    <n v="321"/>
    <n v="2"/>
    <n v="1"/>
    <m/>
  </r>
  <r>
    <d v="2022-05-21T12:21:51"/>
    <s v="SOIL (Mead)"/>
    <n v="963"/>
    <x v="77"/>
    <n v="0.35"/>
    <n v="8.2100000000000003E-3"/>
    <n v="7.9500000000000003E-4"/>
    <n v="795"/>
    <n v="31.8"/>
    <x v="54"/>
    <x v="32"/>
    <s v="30(0-15)"/>
    <x v="0"/>
    <x v="0"/>
    <s v="30(0-15)"/>
    <x v="0"/>
    <n v="321"/>
    <n v="2"/>
    <n v="1"/>
    <m/>
  </r>
  <r>
    <d v="2022-05-21T12:26:44"/>
    <s v="SOIL (Mead)"/>
    <n v="964"/>
    <x v="45"/>
    <n v="0.35"/>
    <n v="8.6199999999999992E-3"/>
    <n v="8.3500000000000002E-4"/>
    <n v="835"/>
    <n v="33.4"/>
    <x v="55"/>
    <x v="33"/>
    <s v="31(0-15)"/>
    <x v="0"/>
    <x v="0"/>
    <s v="31(0-15)"/>
    <x v="0"/>
    <n v="314"/>
    <n v="1"/>
    <n v="4"/>
    <m/>
  </r>
  <r>
    <d v="2022-05-23T09:32:22"/>
    <s v="SOIL (Mead)"/>
    <s v="Warm up"/>
    <x v="78"/>
    <n v="0.25"/>
    <n v="0.41199999999999998"/>
    <n v="8.5800000000000001E-2"/>
    <n v="85800"/>
    <e v="#N/A"/>
    <x v="10"/>
    <x v="6"/>
    <e v="#N/A"/>
    <x v="2"/>
    <x v="2"/>
    <e v="#N/A"/>
    <x v="0"/>
    <e v="#N/A"/>
    <e v="#N/A"/>
    <e v="#N/A"/>
    <m/>
  </r>
  <r>
    <d v="2022-05-23T09:37:14"/>
    <s v="SOIL (Mead)"/>
    <s v="Warm up"/>
    <x v="79"/>
    <n v="0.25"/>
    <n v="0.41099999999999998"/>
    <n v="8.5400000000000004E-2"/>
    <n v="85400"/>
    <e v="#N/A"/>
    <x v="10"/>
    <x v="6"/>
    <e v="#N/A"/>
    <x v="2"/>
    <x v="2"/>
    <e v="#N/A"/>
    <x v="0"/>
    <e v="#N/A"/>
    <e v="#N/A"/>
    <e v="#N/A"/>
    <m/>
  </r>
  <r>
    <d v="2022-05-23T09:42:07"/>
    <s v="SOIL (Mead)"/>
    <s v="Warm up"/>
    <x v="80"/>
    <n v="0.25"/>
    <n v="0.41199999999999998"/>
    <n v="8.5599999999999996E-2"/>
    <n v="85600"/>
    <e v="#N/A"/>
    <x v="10"/>
    <x v="6"/>
    <e v="#N/A"/>
    <x v="2"/>
    <x v="2"/>
    <e v="#N/A"/>
    <x v="0"/>
    <e v="#N/A"/>
    <e v="#N/A"/>
    <e v="#N/A"/>
    <m/>
  </r>
  <r>
    <d v="2022-05-23T09:46:58"/>
    <s v="SOIL (Mead)"/>
    <s v="Blank"/>
    <x v="19"/>
    <n v="1"/>
    <n v="-1.3899999999999999E-4"/>
    <n v="5.7000000000000003E-5"/>
    <n v="57.000000000000007"/>
    <e v="#N/A"/>
    <x v="10"/>
    <x v="6"/>
    <e v="#N/A"/>
    <x v="2"/>
    <x v="2"/>
    <e v="#N/A"/>
    <x v="0"/>
    <e v="#N/A"/>
    <e v="#N/A"/>
    <e v="#N/A"/>
    <m/>
  </r>
  <r>
    <d v="2022-05-23T09:51:51"/>
    <s v="SOIL (Mead)"/>
    <s v="Blank"/>
    <x v="19"/>
    <n v="1"/>
    <n v="-1.15E-4"/>
    <n v="4.9299999999999999E-5"/>
    <n v="49.3"/>
    <e v="#N/A"/>
    <x v="10"/>
    <x v="6"/>
    <e v="#N/A"/>
    <x v="2"/>
    <x v="2"/>
    <e v="#N/A"/>
    <x v="0"/>
    <e v="#N/A"/>
    <e v="#N/A"/>
    <e v="#N/A"/>
    <m/>
  </r>
  <r>
    <d v="2022-05-23T09:56:43"/>
    <s v="SOIL (Mead)"/>
    <s v="Blank"/>
    <x v="19"/>
    <n v="1"/>
    <n v="-1.2E-4"/>
    <n v="3.43E-5"/>
    <n v="34.300000000000004"/>
    <e v="#N/A"/>
    <x v="10"/>
    <x v="6"/>
    <e v="#N/A"/>
    <x v="2"/>
    <x v="2"/>
    <e v="#N/A"/>
    <x v="0"/>
    <e v="#N/A"/>
    <e v="#N/A"/>
    <e v="#N/A"/>
    <m/>
  </r>
  <r>
    <d v="2022-05-23T10:01:32"/>
    <s v="SOIL (Mead)"/>
    <s v="Blank"/>
    <x v="19"/>
    <n v="1"/>
    <n v="-1.21E-4"/>
    <n v="3.6000000000000001E-5"/>
    <n v="36"/>
    <e v="#N/A"/>
    <x v="10"/>
    <x v="6"/>
    <e v="#N/A"/>
    <x v="2"/>
    <x v="2"/>
    <e v="#N/A"/>
    <x v="0"/>
    <e v="#N/A"/>
    <e v="#N/A"/>
    <e v="#N/A"/>
    <m/>
  </r>
  <r>
    <d v="2022-05-23T10:06:26"/>
    <s v="SOIL (Mead)"/>
    <s v="Blank"/>
    <x v="19"/>
    <n v="1"/>
    <n v="-1.37E-4"/>
    <n v="3.3300000000000003E-5"/>
    <n v="33.300000000000004"/>
    <e v="#N/A"/>
    <x v="10"/>
    <x v="6"/>
    <e v="#N/A"/>
    <x v="2"/>
    <x v="2"/>
    <e v="#N/A"/>
    <x v="0"/>
    <e v="#N/A"/>
    <e v="#N/A"/>
    <e v="#N/A"/>
    <m/>
  </r>
  <r>
    <d v="2022-05-23T10:11:20"/>
    <s v="SOIL (Mead)"/>
    <s v="Blank"/>
    <x v="19"/>
    <n v="1"/>
    <n v="-1.3999999999999999E-4"/>
    <n v="2.8799999999999999E-5"/>
    <n v="28.799999999999997"/>
    <e v="#N/A"/>
    <x v="10"/>
    <x v="6"/>
    <e v="#N/A"/>
    <x v="2"/>
    <x v="2"/>
    <e v="#N/A"/>
    <x v="0"/>
    <e v="#N/A"/>
    <e v="#N/A"/>
    <e v="#N/A"/>
    <m/>
  </r>
  <r>
    <d v="2022-05-23T10:16:15"/>
    <s v="SOIL (Mead)"/>
    <s v="Mead Soil"/>
    <x v="81"/>
    <n v="0.25"/>
    <n v="2.4199999999999999E-2"/>
    <n v="1.9300000000000001E-3"/>
    <n v="1930"/>
    <e v="#N/A"/>
    <x v="10"/>
    <x v="6"/>
    <e v="#N/A"/>
    <x v="2"/>
    <x v="2"/>
    <e v="#N/A"/>
    <x v="0"/>
    <e v="#N/A"/>
    <e v="#N/A"/>
    <e v="#N/A"/>
    <m/>
  </r>
  <r>
    <d v="2022-05-23T10:21:09"/>
    <s v="SOIL (Mead)"/>
    <s v="Mead Soil"/>
    <x v="82"/>
    <n v="0.25"/>
    <n v="2.4299999999999999E-2"/>
    <n v="1.92E-3"/>
    <n v="1920"/>
    <e v="#N/A"/>
    <x v="10"/>
    <x v="6"/>
    <e v="#N/A"/>
    <x v="2"/>
    <x v="2"/>
    <e v="#N/A"/>
    <x v="0"/>
    <e v="#N/A"/>
    <e v="#N/A"/>
    <e v="#N/A"/>
    <m/>
  </r>
  <r>
    <d v="2022-05-23T10:26:02"/>
    <s v="SOIL (Mead)"/>
    <s v="Mead Soil"/>
    <x v="78"/>
    <n v="0.25"/>
    <n v="2.3900000000000001E-2"/>
    <n v="1.92E-3"/>
    <n v="1920"/>
    <e v="#N/A"/>
    <x v="10"/>
    <x v="6"/>
    <e v="#N/A"/>
    <x v="2"/>
    <x v="2"/>
    <e v="#N/A"/>
    <x v="0"/>
    <e v="#N/A"/>
    <e v="#N/A"/>
    <e v="#N/A"/>
    <m/>
  </r>
  <r>
    <d v="2022-05-23T10:30:55"/>
    <s v="SOIL (Mead)"/>
    <n v="966"/>
    <x v="83"/>
    <n v="0.35"/>
    <n v="3.29E-3"/>
    <n v="3.7399999999999998E-4"/>
    <n v="374"/>
    <n v="14.96"/>
    <x v="56"/>
    <x v="34"/>
    <s v="25(0-15)"/>
    <x v="0"/>
    <x v="0"/>
    <s v="25(0-15)"/>
    <x v="1"/>
    <n v="323"/>
    <n v="2"/>
    <n v="3"/>
    <m/>
  </r>
  <r>
    <d v="2022-05-23T10:35:43"/>
    <s v="SOIL (Mead)"/>
    <n v="966"/>
    <x v="11"/>
    <n v="0.35"/>
    <n v="7.9699999999999997E-3"/>
    <n v="7.9900000000000001E-4"/>
    <n v="799"/>
    <n v="31.96"/>
    <x v="56"/>
    <x v="34"/>
    <s v="25(0-15)"/>
    <x v="0"/>
    <x v="0"/>
    <s v="25(0-15)"/>
    <x v="0"/>
    <n v="323"/>
    <n v="2"/>
    <n v="3"/>
    <m/>
  </r>
  <r>
    <d v="2022-05-23T10:40:35"/>
    <s v="SOIL (Mead)"/>
    <n v="967"/>
    <x v="52"/>
    <n v="0.35"/>
    <n v="1.12E-2"/>
    <n v="1.09E-3"/>
    <n v="1090"/>
    <n v="43.6"/>
    <x v="57"/>
    <x v="26"/>
    <s v="15(0-15)"/>
    <x v="0"/>
    <x v="0"/>
    <s v="15(0-15)"/>
    <x v="0"/>
    <n v="225"/>
    <n v="2"/>
    <n v="5"/>
    <m/>
  </r>
  <r>
    <d v="2022-05-23T10:45:30"/>
    <s v="SOIL (Mead)"/>
    <n v="967"/>
    <x v="29"/>
    <n v="0.35"/>
    <n v="1.09E-2"/>
    <n v="1.08E-3"/>
    <n v="1080"/>
    <n v="43.2"/>
    <x v="57"/>
    <x v="26"/>
    <s v="15(0-15)"/>
    <x v="0"/>
    <x v="0"/>
    <s v="15(0-15)"/>
    <x v="0"/>
    <n v="225"/>
    <n v="2"/>
    <n v="5"/>
    <m/>
  </r>
  <r>
    <d v="2022-05-23T10:50:18"/>
    <s v="SOIL (Mead)"/>
    <n v="968"/>
    <x v="84"/>
    <n v="0.35"/>
    <n v="5.8199999999999997E-3"/>
    <n v="6.69E-4"/>
    <n v="669"/>
    <n v="26.76"/>
    <x v="58"/>
    <x v="15"/>
    <s v="36(15-30)"/>
    <x v="1"/>
    <x v="1"/>
    <s v="36(15-30)"/>
    <x v="0"/>
    <n v="315"/>
    <n v="1"/>
    <n v="5"/>
    <m/>
  </r>
  <r>
    <d v="2022-05-23T10:55:11"/>
    <s v="SOIL (Mead)"/>
    <n v="968"/>
    <x v="1"/>
    <n v="0.35"/>
    <n v="5.8199999999999997E-3"/>
    <n v="6.4899999999999995E-4"/>
    <n v="648.99999999999989"/>
    <n v="25.959999999999997"/>
    <x v="58"/>
    <x v="15"/>
    <s v="36(15-30)"/>
    <x v="1"/>
    <x v="1"/>
    <s v="36(15-30)"/>
    <x v="0"/>
    <n v="315"/>
    <n v="1"/>
    <n v="5"/>
    <m/>
  </r>
  <r>
    <d v="2022-05-23T11:00:04"/>
    <s v="SOIL (Mead)"/>
    <n v="969"/>
    <x v="33"/>
    <n v="0.35"/>
    <n v="6.0600000000000003E-3"/>
    <n v="7.1299999999999998E-4"/>
    <n v="713"/>
    <n v="28.52"/>
    <x v="59"/>
    <x v="35"/>
    <s v="21(15-30)"/>
    <x v="1"/>
    <x v="1"/>
    <s v="21(15-30)"/>
    <x v="0"/>
    <n v="213"/>
    <n v="1"/>
    <n v="3"/>
    <m/>
  </r>
  <r>
    <d v="2022-05-23T11:04:59"/>
    <s v="SOIL (Mead)"/>
    <n v="969"/>
    <x v="4"/>
    <n v="0.35"/>
    <n v="6.2599999999999999E-3"/>
    <n v="7.4100000000000001E-4"/>
    <n v="741"/>
    <n v="29.64"/>
    <x v="59"/>
    <x v="35"/>
    <s v="21(15-30)"/>
    <x v="1"/>
    <x v="1"/>
    <s v="21(15-30)"/>
    <x v="0"/>
    <n v="213"/>
    <n v="1"/>
    <n v="3"/>
    <m/>
  </r>
  <r>
    <d v="2022-05-23T11:09:52"/>
    <s v="SOIL (Mead)"/>
    <n v="970"/>
    <x v="85"/>
    <n v="0.35"/>
    <n v="1.04E-2"/>
    <n v="1.0399999999999999E-3"/>
    <n v="1039.9999999999998"/>
    <n v="41.599999999999994"/>
    <x v="60"/>
    <x v="30"/>
    <s v="2(0-15)"/>
    <x v="0"/>
    <x v="0"/>
    <s v="2(0-15)"/>
    <x v="0"/>
    <n v="111"/>
    <n v="1"/>
    <n v="1"/>
    <m/>
  </r>
  <r>
    <d v="2022-05-23T11:14:47"/>
    <s v="SOIL (Mead)"/>
    <n v="970"/>
    <x v="86"/>
    <n v="0.35"/>
    <n v="1.0500000000000001E-2"/>
    <n v="1.0300000000000001E-3"/>
    <n v="1030"/>
    <n v="41.2"/>
    <x v="60"/>
    <x v="30"/>
    <s v="2(0-15)"/>
    <x v="0"/>
    <x v="0"/>
    <s v="2(0-15)"/>
    <x v="0"/>
    <n v="111"/>
    <n v="1"/>
    <n v="1"/>
    <m/>
  </r>
  <r>
    <d v="2022-05-23T11:19:35"/>
    <s v="SOIL (Mead)"/>
    <n v="971"/>
    <x v="51"/>
    <n v="0.35"/>
    <n v="6.7999999999999996E-3"/>
    <n v="7.7200000000000001E-4"/>
    <n v="772"/>
    <n v="30.88"/>
    <x v="61"/>
    <x v="36"/>
    <s v="27(15-30)"/>
    <x v="1"/>
    <x v="1"/>
    <s v="27(15-30)"/>
    <x v="0"/>
    <n v="324"/>
    <n v="2"/>
    <n v="4"/>
    <m/>
  </r>
  <r>
    <d v="2022-05-23T11:24:28"/>
    <s v="SOIL (Mead)"/>
    <n v="971"/>
    <x v="3"/>
    <n v="0.35"/>
    <n v="6.2899999999999996E-3"/>
    <n v="7.5900000000000002E-4"/>
    <n v="759"/>
    <n v="30.36"/>
    <x v="61"/>
    <x v="36"/>
    <s v="27(15-30)"/>
    <x v="1"/>
    <x v="1"/>
    <s v="27(15-30)"/>
    <x v="0"/>
    <n v="324"/>
    <n v="2"/>
    <n v="4"/>
    <m/>
  </r>
  <r>
    <d v="2022-05-23T11:29:16"/>
    <s v="SOIL (Mead)"/>
    <n v="972"/>
    <x v="75"/>
    <n v="0.35"/>
    <n v="8.8100000000000001E-3"/>
    <n v="8.9700000000000001E-4"/>
    <n v="897.00000000000011"/>
    <n v="35.880000000000003"/>
    <x v="62"/>
    <x v="36"/>
    <s v="27(0-15)"/>
    <x v="0"/>
    <x v="0"/>
    <s v="27(0-15)"/>
    <x v="0"/>
    <n v="324"/>
    <n v="2"/>
    <n v="4"/>
    <m/>
  </r>
  <r>
    <d v="2022-05-23T11:34:11"/>
    <s v="SOIL (Mead)"/>
    <n v="972"/>
    <x v="87"/>
    <n v="0.35"/>
    <n v="8.7799999999999996E-3"/>
    <n v="9.01E-4"/>
    <n v="901"/>
    <n v="36.04"/>
    <x v="62"/>
    <x v="36"/>
    <s v="27(0-15)"/>
    <x v="0"/>
    <x v="0"/>
    <s v="27(0-15)"/>
    <x v="0"/>
    <n v="324"/>
    <n v="2"/>
    <n v="4"/>
    <m/>
  </r>
  <r>
    <d v="2022-05-23T11:39:04"/>
    <s v="SOIL (Mead)"/>
    <n v="973"/>
    <x v="39"/>
    <n v="0.35"/>
    <n v="6.2700000000000004E-3"/>
    <n v="6.8900000000000005E-4"/>
    <n v="689"/>
    <n v="27.560000000000002"/>
    <x v="63"/>
    <x v="33"/>
    <s v="31(15-30)"/>
    <x v="1"/>
    <x v="1"/>
    <s v="31(15-30)"/>
    <x v="0"/>
    <n v="314"/>
    <n v="1"/>
    <n v="4"/>
    <m/>
  </r>
  <r>
    <d v="2022-05-23T11:43:58"/>
    <s v="SOIL (Mead)"/>
    <n v="973"/>
    <x v="48"/>
    <n v="0.35"/>
    <n v="6.2100000000000002E-3"/>
    <n v="6.8099999999999996E-4"/>
    <n v="681"/>
    <n v="27.240000000000002"/>
    <x v="63"/>
    <x v="33"/>
    <s v="31(15-30)"/>
    <x v="1"/>
    <x v="1"/>
    <s v="31(15-30)"/>
    <x v="0"/>
    <n v="314"/>
    <n v="1"/>
    <n v="4"/>
    <m/>
  </r>
  <r>
    <d v="2022-05-23T11:48:52"/>
    <s v="SOIL (Mead)"/>
    <n v="974"/>
    <x v="52"/>
    <n v="0.35"/>
    <n v="1.12E-2"/>
    <n v="1.0499999999999999E-3"/>
    <n v="1050"/>
    <n v="42"/>
    <x v="64"/>
    <x v="21"/>
    <s v="34(0-15)"/>
    <x v="0"/>
    <x v="0"/>
    <s v="34(0-15)"/>
    <x v="0"/>
    <n v="313"/>
    <n v="1"/>
    <n v="3"/>
    <m/>
  </r>
  <r>
    <d v="2022-05-23T11:53:46"/>
    <s v="SOIL (Mead)"/>
    <n v="974"/>
    <x v="85"/>
    <n v="0.35"/>
    <n v="1.15E-2"/>
    <n v="1.0499999999999999E-3"/>
    <n v="1050"/>
    <n v="42"/>
    <x v="64"/>
    <x v="21"/>
    <s v="34(0-15)"/>
    <x v="0"/>
    <x v="0"/>
    <s v="34(0-15)"/>
    <x v="0"/>
    <n v="313"/>
    <n v="1"/>
    <n v="3"/>
    <m/>
  </r>
  <r>
    <d v="2022-05-23T11:58:40"/>
    <s v="SOIL (Mead)"/>
    <n v="975"/>
    <x v="7"/>
    <n v="0.35"/>
    <n v="8.26E-3"/>
    <n v="8.0599999999999997E-4"/>
    <n v="806"/>
    <n v="32.24"/>
    <x v="55"/>
    <x v="33"/>
    <s v="31(0-15)"/>
    <x v="0"/>
    <x v="0"/>
    <s v="31(0-15)"/>
    <x v="0"/>
    <n v="314"/>
    <n v="1"/>
    <n v="4"/>
    <m/>
  </r>
  <r>
    <d v="2022-05-23T12:03:30"/>
    <s v="SOIL (Mead)"/>
    <n v="976"/>
    <x v="88"/>
    <n v="0.25"/>
    <n v="2.4199999999999999E-2"/>
    <n v="1.89E-3"/>
    <n v="1889.9999999999998"/>
    <e v="#N/A"/>
    <x v="9"/>
    <x v="6"/>
    <e v="#N/A"/>
    <x v="2"/>
    <x v="2"/>
    <e v="#N/A"/>
    <x v="0"/>
    <e v="#N/A"/>
    <e v="#N/A"/>
    <e v="#N/A"/>
    <m/>
  </r>
  <r>
    <d v="2022-05-23T12:08:26"/>
    <s v="SOIL (Mead)"/>
    <n v="977"/>
    <x v="89"/>
    <n v="0.35"/>
    <n v="5.4299999999999999E-3"/>
    <n v="6.6200000000000005E-4"/>
    <n v="662"/>
    <n v="26.48"/>
    <x v="65"/>
    <x v="29"/>
    <s v="22(15-30)"/>
    <x v="1"/>
    <x v="1"/>
    <s v="22(15-30)"/>
    <x v="0"/>
    <n v="216"/>
    <n v="1"/>
    <n v="6"/>
    <m/>
  </r>
  <r>
    <d v="2022-05-23T12:13:21"/>
    <s v="SOIL (Mead)"/>
    <n v="977"/>
    <x v="41"/>
    <n v="0.35"/>
    <n v="5.4900000000000001E-3"/>
    <n v="6.7400000000000001E-4"/>
    <n v="674"/>
    <n v="26.96"/>
    <x v="65"/>
    <x v="29"/>
    <s v="22(15-30)"/>
    <x v="1"/>
    <x v="1"/>
    <s v="22(15-30)"/>
    <x v="0"/>
    <n v="216"/>
    <n v="1"/>
    <n v="6"/>
    <m/>
  </r>
  <r>
    <d v="2022-05-23T12:18:18"/>
    <s v="SOIL (Mead)"/>
    <n v="978"/>
    <x v="10"/>
    <n v="0.35"/>
    <n v="6.28E-3"/>
    <n v="7.5900000000000002E-4"/>
    <n v="759"/>
    <n v="30.36"/>
    <x v="66"/>
    <x v="20"/>
    <s v="16(15-30)"/>
    <x v="1"/>
    <x v="1"/>
    <s v="16(15-30)"/>
    <x v="0"/>
    <n v="224"/>
    <n v="2"/>
    <n v="4"/>
    <m/>
  </r>
  <r>
    <d v="2022-05-23T12:23:16"/>
    <s v="SOIL (Mead)"/>
    <n v="978"/>
    <x v="51"/>
    <n v="0.35"/>
    <n v="6.2300000000000003E-3"/>
    <n v="7.5900000000000002E-4"/>
    <n v="759"/>
    <n v="30.36"/>
    <x v="66"/>
    <x v="20"/>
    <s v="16(15-30)"/>
    <x v="1"/>
    <x v="1"/>
    <s v="16(15-30)"/>
    <x v="0"/>
    <n v="224"/>
    <n v="2"/>
    <n v="4"/>
    <m/>
  </r>
  <r>
    <d v="2022-05-23T12:28:10"/>
    <s v="SOIL (Mead)"/>
    <n v="979"/>
    <x v="90"/>
    <n v="0.35"/>
    <n v="5.94E-3"/>
    <n v="6.6699999999999995E-4"/>
    <n v="667"/>
    <n v="26.68"/>
    <x v="67"/>
    <x v="32"/>
    <s v="30(15-30)"/>
    <x v="1"/>
    <x v="1"/>
    <s v="30(15-30)"/>
    <x v="0"/>
    <n v="321"/>
    <n v="2"/>
    <n v="1"/>
    <m/>
  </r>
  <r>
    <d v="2022-05-23T12:32:59"/>
    <s v="SOIL (Mead)"/>
    <n v="979"/>
    <x v="0"/>
    <n v="0.35"/>
    <n v="5.7400000000000003E-3"/>
    <n v="6.4899999999999995E-4"/>
    <n v="648.99999999999989"/>
    <n v="25.959999999999997"/>
    <x v="67"/>
    <x v="32"/>
    <s v="30(15-30)"/>
    <x v="1"/>
    <x v="1"/>
    <s v="30(15-30)"/>
    <x v="0"/>
    <n v="321"/>
    <n v="2"/>
    <n v="1"/>
    <m/>
  </r>
  <r>
    <d v="2022-05-23T12:37:49"/>
    <s v="SOIL (Mead)"/>
    <n v="980"/>
    <x v="91"/>
    <n v="0.35"/>
    <n v="1.1599999999999999E-2"/>
    <n v="1.1000000000000001E-3"/>
    <n v="1100"/>
    <n v="44"/>
    <x v="68"/>
    <x v="28"/>
    <s v="23(0-15)"/>
    <x v="0"/>
    <x v="0"/>
    <s v="23(0-15)"/>
    <x v="0"/>
    <n v="211"/>
    <n v="1"/>
    <n v="1"/>
    <m/>
  </r>
  <r>
    <d v="2022-05-23T12:42:37"/>
    <s v="SOIL (Mead)"/>
    <n v="980"/>
    <x v="90"/>
    <n v="0.35"/>
    <n v="1.0699999999999999E-2"/>
    <n v="9.8700000000000003E-4"/>
    <n v="987.00000000000011"/>
    <n v="39.480000000000004"/>
    <x v="68"/>
    <x v="28"/>
    <s v="23(0-15)"/>
    <x v="0"/>
    <x v="0"/>
    <s v="23(0-15)"/>
    <x v="0"/>
    <n v="211"/>
    <n v="1"/>
    <n v="1"/>
    <m/>
  </r>
  <r>
    <d v="2022-05-23T12:47:33"/>
    <s v="SOIL (Mead)"/>
    <n v="981"/>
    <x v="24"/>
    <n v="0.35"/>
    <n v="1.03E-2"/>
    <n v="9.8999999999999999E-4"/>
    <n v="990"/>
    <n v="39.6"/>
    <x v="69"/>
    <x v="35"/>
    <s v="21(0-15)"/>
    <x v="0"/>
    <x v="0"/>
    <s v="21(0-15)"/>
    <x v="0"/>
    <n v="213"/>
    <n v="1"/>
    <n v="3"/>
    <m/>
  </r>
  <r>
    <d v="2022-05-23T12:52:22"/>
    <s v="SOIL (Mead)"/>
    <n v="981"/>
    <x v="45"/>
    <n v="0.35"/>
    <n v="1.0500000000000001E-2"/>
    <n v="9.9799999999999997E-4"/>
    <n v="998"/>
    <n v="39.92"/>
    <x v="69"/>
    <x v="35"/>
    <s v="21(0-15)"/>
    <x v="0"/>
    <x v="0"/>
    <s v="21(0-15)"/>
    <x v="0"/>
    <n v="213"/>
    <n v="1"/>
    <n v="3"/>
    <m/>
  </r>
  <r>
    <d v="2022-05-23T12:57:11"/>
    <s v="SOIL (Mead)"/>
    <n v="982"/>
    <x v="46"/>
    <n v="0.35"/>
    <n v="8.2900000000000005E-3"/>
    <n v="8.1800000000000004E-4"/>
    <n v="818"/>
    <n v="32.72"/>
    <x v="70"/>
    <x v="25"/>
    <s v="18(0-15)"/>
    <x v="0"/>
    <x v="0"/>
    <s v="18(0-15)"/>
    <x v="0"/>
    <n v="222"/>
    <n v="2"/>
    <n v="2"/>
    <m/>
  </r>
  <r>
    <d v="2022-05-23T13:02:07"/>
    <s v="SOIL (Mead)"/>
    <n v="982"/>
    <x v="92"/>
    <n v="0.35"/>
    <n v="8.2299999999999995E-3"/>
    <n v="8.3000000000000001E-4"/>
    <n v="830.00000000000011"/>
    <n v="33.200000000000003"/>
    <x v="70"/>
    <x v="25"/>
    <s v="18(0-15)"/>
    <x v="0"/>
    <x v="0"/>
    <s v="18(0-15)"/>
    <x v="0"/>
    <n v="222"/>
    <n v="2"/>
    <n v="2"/>
    <m/>
  </r>
  <r>
    <d v="2022-05-23T13:06:56"/>
    <s v="SOIL (Mead)"/>
    <n v="983"/>
    <x v="52"/>
    <n v="0.35"/>
    <n v="6.4799999999999996E-3"/>
    <n v="7.4100000000000001E-4"/>
    <n v="741"/>
    <n v="29.64"/>
    <x v="71"/>
    <x v="31"/>
    <s v="19(0-15)"/>
    <x v="0"/>
    <x v="0"/>
    <s v="19(0-15)"/>
    <x v="0"/>
    <n v="214"/>
    <n v="1"/>
    <n v="4"/>
    <m/>
  </r>
  <r>
    <d v="2022-05-23T13:11:52"/>
    <s v="SOIL (Mead)"/>
    <n v="983"/>
    <x v="93"/>
    <n v="0.35"/>
    <n v="6.4200000000000004E-3"/>
    <n v="7.3999999999999999E-4"/>
    <n v="740"/>
    <n v="29.6"/>
    <x v="71"/>
    <x v="31"/>
    <s v="19(0-15)"/>
    <x v="0"/>
    <x v="0"/>
    <s v="19(0-15)"/>
    <x v="0"/>
    <n v="214"/>
    <n v="1"/>
    <n v="4"/>
    <m/>
  </r>
  <r>
    <d v="2022-05-23T13:16:47"/>
    <s v="SOIL (Mead)"/>
    <n v="984"/>
    <x v="40"/>
    <n v="0.35"/>
    <n v="8.9700000000000005E-3"/>
    <n v="8.6499999999999999E-4"/>
    <n v="865"/>
    <n v="34.6"/>
    <x v="72"/>
    <x v="9"/>
    <s v="24(0-15)"/>
    <x v="0"/>
    <x v="0"/>
    <s v="24(0-15)"/>
    <x v="0"/>
    <n v="212"/>
    <n v="1"/>
    <n v="2"/>
    <m/>
  </r>
  <r>
    <d v="2022-05-23T13:21:42"/>
    <s v="SOIL (Mead)"/>
    <n v="984"/>
    <x v="94"/>
    <n v="0.35"/>
    <n v="8.9800000000000001E-3"/>
    <n v="8.6499999999999999E-4"/>
    <n v="865"/>
    <n v="34.6"/>
    <x v="72"/>
    <x v="9"/>
    <s v="24(0-15)"/>
    <x v="0"/>
    <x v="0"/>
    <s v="24(0-15)"/>
    <x v="0"/>
    <n v="212"/>
    <n v="1"/>
    <n v="2"/>
    <m/>
  </r>
  <r>
    <d v="2022-05-23T13:26:37"/>
    <s v="SOIL (Mead)"/>
    <n v="985"/>
    <x v="1"/>
    <n v="0.35"/>
    <n v="5.47E-3"/>
    <n v="6.8499999999999995E-4"/>
    <n v="685"/>
    <n v="27.400000000000002"/>
    <x v="73"/>
    <x v="28"/>
    <s v="23(15-30)"/>
    <x v="1"/>
    <x v="1"/>
    <s v="23(15-30)"/>
    <x v="1"/>
    <n v="211"/>
    <n v="1"/>
    <n v="1"/>
    <s v="Not clear whether this is plot 23 or 25. "/>
  </r>
  <r>
    <d v="2022-05-23T13:31:26"/>
    <s v="SOIL (Mead)"/>
    <n v="985"/>
    <x v="10"/>
    <n v="0.35"/>
    <n v="5.4299999999999999E-3"/>
    <n v="6.7100000000000005E-4"/>
    <n v="671.00000000000011"/>
    <n v="26.840000000000003"/>
    <x v="73"/>
    <x v="28"/>
    <s v="23(15-30)"/>
    <x v="1"/>
    <x v="1"/>
    <s v="23(15-30)"/>
    <x v="1"/>
    <n v="211"/>
    <n v="1"/>
    <n v="1"/>
    <s v="Not clear whether this is plot 23 or 25. "/>
  </r>
  <r>
    <d v="2022-05-23T13:36:14"/>
    <s v="SOIL (Mead)"/>
    <n v="986"/>
    <x v="60"/>
    <n v="0.35"/>
    <n v="7.9299999999999995E-3"/>
    <n v="7.6499999999999995E-4"/>
    <n v="765"/>
    <n v="30.6"/>
    <x v="56"/>
    <x v="34"/>
    <s v="25(0-15)"/>
    <x v="0"/>
    <x v="0"/>
    <s v="25(0-15)"/>
    <x v="0"/>
    <n v="323"/>
    <n v="2"/>
    <n v="3"/>
    <m/>
  </r>
  <r>
    <d v="2022-05-23T13:41:08"/>
    <s v="SOIL (Mead)"/>
    <n v="987"/>
    <x v="95"/>
    <n v="0.25"/>
    <n v="2.4E-2"/>
    <n v="1.8699999999999999E-3"/>
    <n v="1870"/>
    <e v="#N/A"/>
    <x v="9"/>
    <x v="6"/>
    <e v="#N/A"/>
    <x v="2"/>
    <x v="2"/>
    <e v="#N/A"/>
    <x v="0"/>
    <e v="#N/A"/>
    <e v="#N/A"/>
    <e v="#N/A"/>
    <m/>
  </r>
  <r>
    <d v="2022-05-23T13:46:05"/>
    <s v="SOIL (Mead)"/>
    <n v="988"/>
    <x v="77"/>
    <n v="0.35"/>
    <n v="1.2E-2"/>
    <n v="5.1000000000000004E-4"/>
    <n v="510.00000000000006"/>
    <n v="122.4"/>
    <x v="74"/>
    <x v="19"/>
    <s v="32(30-120)"/>
    <x v="3"/>
    <x v="3"/>
    <s v="32(30-120)"/>
    <x v="0"/>
    <n v="311"/>
    <n v="1"/>
    <n v="1"/>
    <m/>
  </r>
  <r>
    <d v="2022-05-23T13:51:00"/>
    <s v="SOIL (Mead)"/>
    <n v="988"/>
    <x v="26"/>
    <n v="0.35"/>
    <n v="1.2E-2"/>
    <n v="5.0299999999999997E-4"/>
    <n v="502.99999999999994"/>
    <n v="120.71999999999998"/>
    <x v="74"/>
    <x v="19"/>
    <s v="32(30-120)"/>
    <x v="3"/>
    <x v="3"/>
    <s v="32(30-120)"/>
    <x v="0"/>
    <n v="311"/>
    <n v="1"/>
    <n v="1"/>
    <m/>
  </r>
  <r>
    <d v="2022-05-23T13:55:48"/>
    <s v="SOIL (Mead)"/>
    <n v="989"/>
    <x v="57"/>
    <n v="0.35"/>
    <n v="1.0800000000000001E-2"/>
    <n v="2.03E-4"/>
    <n v="202.99999999999997"/>
    <n v="32.479999999999997"/>
    <x v="75"/>
    <x v="21"/>
    <s v="34(120-180)"/>
    <x v="4"/>
    <x v="4"/>
    <s v="34(120-180)"/>
    <x v="0"/>
    <n v="313"/>
    <n v="1"/>
    <n v="3"/>
    <m/>
  </r>
  <r>
    <d v="2022-05-23T14:00:43"/>
    <s v="SOIL (Mead)"/>
    <n v="989"/>
    <x v="55"/>
    <n v="0.35"/>
    <n v="1.09E-2"/>
    <n v="2.1000000000000001E-4"/>
    <n v="210"/>
    <n v="33.6"/>
    <x v="75"/>
    <x v="21"/>
    <s v="34(120-180)"/>
    <x v="4"/>
    <x v="4"/>
    <s v="34(120-180)"/>
    <x v="0"/>
    <n v="313"/>
    <n v="1"/>
    <n v="3"/>
    <m/>
  </r>
  <r>
    <d v="2022-05-23T14:05:32"/>
    <s v="SOIL (Mead)"/>
    <n v="990"/>
    <x v="30"/>
    <n v="0.35"/>
    <n v="1.2E-2"/>
    <n v="2.2100000000000001E-4"/>
    <n v="221"/>
    <n v="35.36"/>
    <x v="76"/>
    <x v="32"/>
    <s v="30(120-180)"/>
    <x v="4"/>
    <x v="4"/>
    <s v="30(120-180)"/>
    <x v="0"/>
    <n v="321"/>
    <n v="2"/>
    <n v="1"/>
    <m/>
  </r>
  <r>
    <d v="2022-05-23T14:10:21"/>
    <s v="SOIL (Mead)"/>
    <n v="990"/>
    <x v="5"/>
    <n v="0.35"/>
    <n v="1.21E-2"/>
    <n v="2.14E-4"/>
    <n v="214"/>
    <n v="34.24"/>
    <x v="76"/>
    <x v="32"/>
    <s v="30(120-180)"/>
    <x v="4"/>
    <x v="4"/>
    <s v="30(120-180)"/>
    <x v="0"/>
    <n v="321"/>
    <n v="2"/>
    <n v="1"/>
    <m/>
  </r>
  <r>
    <d v="2022-05-23T14:15:10"/>
    <s v="SOIL (Mead)"/>
    <n v="991"/>
    <x v="37"/>
    <n v="0.35"/>
    <n v="1.0200000000000001E-2"/>
    <n v="2.24E-4"/>
    <n v="223.99999999999997"/>
    <n v="35.839999999999996"/>
    <x v="77"/>
    <x v="19"/>
    <s v="32(120-180)"/>
    <x v="4"/>
    <x v="4"/>
    <s v="32(120-180)"/>
    <x v="0"/>
    <n v="311"/>
    <n v="1"/>
    <n v="1"/>
    <m/>
  </r>
  <r>
    <d v="2022-05-23T14:19:59"/>
    <s v="SOIL (Mead)"/>
    <n v="991"/>
    <x v="28"/>
    <n v="0.35"/>
    <n v="1.03E-2"/>
    <n v="2.2100000000000001E-4"/>
    <n v="221"/>
    <n v="35.36"/>
    <x v="77"/>
    <x v="19"/>
    <s v="32(120-180)"/>
    <x v="4"/>
    <x v="4"/>
    <s v="32(120-180)"/>
    <x v="0"/>
    <n v="311"/>
    <n v="1"/>
    <n v="1"/>
    <m/>
  </r>
  <r>
    <d v="2022-05-23T14:24:53"/>
    <s v="SOIL (Mead)"/>
    <n v="992"/>
    <x v="77"/>
    <n v="0.35"/>
    <n v="1.0200000000000001E-2"/>
    <n v="2.34E-4"/>
    <n v="234"/>
    <n v="37.44"/>
    <x v="78"/>
    <x v="33"/>
    <s v="31(120-180)"/>
    <x v="4"/>
    <x v="4"/>
    <s v="31(120-180)"/>
    <x v="0"/>
    <n v="314"/>
    <n v="1"/>
    <n v="4"/>
    <m/>
  </r>
  <r>
    <d v="2022-05-23T14:29:47"/>
    <s v="SOIL (Mead)"/>
    <n v="992"/>
    <x v="94"/>
    <n v="0.35"/>
    <n v="1.03E-2"/>
    <n v="2.3800000000000001E-4"/>
    <n v="238.00000000000003"/>
    <n v="38.080000000000005"/>
    <x v="78"/>
    <x v="33"/>
    <s v="31(120-180)"/>
    <x v="4"/>
    <x v="4"/>
    <s v="31(120-180)"/>
    <x v="0"/>
    <n v="314"/>
    <n v="1"/>
    <n v="4"/>
    <m/>
  </r>
  <r>
    <d v="2022-05-23T14:34:36"/>
    <s v="SOIL (Mead)"/>
    <n v="993"/>
    <x v="96"/>
    <n v="0.35"/>
    <n v="1.6400000000000001E-2"/>
    <n v="4.8999999999999998E-4"/>
    <n v="489.99999999999994"/>
    <n v="117.59999999999998"/>
    <x v="79"/>
    <x v="21"/>
    <s v="34(30-120)"/>
    <x v="3"/>
    <x v="3"/>
    <s v="34(30-120)"/>
    <x v="0"/>
    <n v="313"/>
    <n v="1"/>
    <n v="3"/>
    <m/>
  </r>
  <r>
    <d v="2022-05-23T14:39:24"/>
    <s v="SOIL (Mead)"/>
    <n v="993"/>
    <x v="55"/>
    <n v="0.35"/>
    <n v="1.6400000000000001E-2"/>
    <n v="5.0199999999999995E-4"/>
    <n v="501.99999999999994"/>
    <n v="120.47999999999998"/>
    <x v="79"/>
    <x v="21"/>
    <s v="34(30-120)"/>
    <x v="3"/>
    <x v="3"/>
    <s v="34(30-120)"/>
    <x v="0"/>
    <n v="313"/>
    <n v="1"/>
    <n v="3"/>
    <m/>
  </r>
  <r>
    <d v="2022-05-23T14:44:19"/>
    <s v="SOIL (Mead)"/>
    <n v="994"/>
    <x v="48"/>
    <n v="0.35"/>
    <n v="1.44E-2"/>
    <n v="5.5500000000000005E-4"/>
    <n v="555.00000000000011"/>
    <n v="133.20000000000002"/>
    <x v="80"/>
    <x v="32"/>
    <s v="30(30-120)"/>
    <x v="3"/>
    <x v="3"/>
    <s v="30(30-120)"/>
    <x v="0"/>
    <n v="321"/>
    <n v="2"/>
    <n v="1"/>
    <m/>
  </r>
  <r>
    <d v="2022-05-23T14:59:12"/>
    <s v="SOIL (Mead)"/>
    <n v="994"/>
    <x v="97"/>
    <n v="0.35"/>
    <n v="1.43E-2"/>
    <n v="8.9899999999999995E-4"/>
    <n v="899"/>
    <n v="215.76"/>
    <x v="80"/>
    <x v="32"/>
    <s v="30(30-120)"/>
    <x v="3"/>
    <x v="3"/>
    <s v="30(30-120)"/>
    <x v="1"/>
    <n v="321"/>
    <n v="2"/>
    <n v="1"/>
    <m/>
  </r>
  <r>
    <d v="2022-05-23T15:04:00"/>
    <s v="SOIL (Mead)"/>
    <n v="995"/>
    <x v="98"/>
    <n v="0.35"/>
    <n v="1.7000000000000001E-2"/>
    <n v="5.4000000000000001E-4"/>
    <n v="540"/>
    <n v="129.6"/>
    <x v="81"/>
    <x v="33"/>
    <s v="31(30-120)"/>
    <x v="3"/>
    <x v="3"/>
    <s v="31(30-120)"/>
    <x v="0"/>
    <n v="314"/>
    <n v="1"/>
    <n v="4"/>
    <m/>
  </r>
  <r>
    <d v="2022-05-23T15:08:49"/>
    <s v="SOIL (Mead)"/>
    <n v="995"/>
    <x v="26"/>
    <n v="0.35"/>
    <n v="1.6899999999999998E-2"/>
    <n v="4.8299999999999998E-4"/>
    <n v="483"/>
    <n v="115.92"/>
    <x v="81"/>
    <x v="33"/>
    <s v="31(30-120)"/>
    <x v="3"/>
    <x v="3"/>
    <s v="31(30-120)"/>
    <x v="0"/>
    <n v="314"/>
    <n v="1"/>
    <n v="4"/>
    <m/>
  </r>
  <r>
    <d v="2022-05-23T15:13:39"/>
    <s v="SOIL (Mead)"/>
    <n v="996"/>
    <x v="99"/>
    <n v="0.35"/>
    <n v="1.01E-2"/>
    <n v="2.34E-4"/>
    <n v="234"/>
    <n v="37.44"/>
    <x v="82"/>
    <x v="28"/>
    <s v="23(120-180)"/>
    <x v="4"/>
    <x v="4"/>
    <s v="23(120-180)"/>
    <x v="0"/>
    <n v="211"/>
    <n v="1"/>
    <n v="1"/>
    <m/>
  </r>
  <r>
    <d v="2022-05-23T15:18:28"/>
    <s v="SOIL (Mead)"/>
    <n v="996"/>
    <x v="89"/>
    <n v="0.35"/>
    <n v="1.0200000000000001E-2"/>
    <n v="2.3699999999999999E-4"/>
    <n v="236.99999999999997"/>
    <n v="37.919999999999995"/>
    <x v="82"/>
    <x v="28"/>
    <s v="23(120-180)"/>
    <x v="4"/>
    <x v="4"/>
    <s v="23(120-180)"/>
    <x v="0"/>
    <n v="211"/>
    <n v="1"/>
    <n v="1"/>
    <m/>
  </r>
  <r>
    <d v="2022-05-23T15:23:16"/>
    <s v="SOIL (Mead)"/>
    <n v="997"/>
    <x v="22"/>
    <n v="0.25"/>
    <n v="2.41E-2"/>
    <n v="1.91E-3"/>
    <n v="1910.0000000000002"/>
    <e v="#N/A"/>
    <x v="9"/>
    <x v="6"/>
    <e v="#N/A"/>
    <x v="2"/>
    <x v="2"/>
    <e v="#N/A"/>
    <x v="0"/>
    <e v="#N/A"/>
    <e v="#N/A"/>
    <e v="#N/A"/>
    <m/>
  </r>
  <r>
    <d v="2022-05-23T15:28:06"/>
    <s v="SOIL (Mead)"/>
    <n v="998"/>
    <x v="98"/>
    <n v="0.35"/>
    <n v="1.0500000000000001E-2"/>
    <n v="2.14E-4"/>
    <n v="214"/>
    <n v="34.24"/>
    <x v="83"/>
    <x v="22"/>
    <s v="17(120-180)"/>
    <x v="4"/>
    <x v="4"/>
    <s v="17(120-180)"/>
    <x v="0"/>
    <n v="223"/>
    <n v="2"/>
    <n v="3"/>
    <m/>
  </r>
  <r>
    <d v="2022-05-23T15:32:54"/>
    <s v="SOIL (Mead)"/>
    <n v="998"/>
    <x v="55"/>
    <n v="0.35"/>
    <n v="1.04E-2"/>
    <n v="2.1100000000000001E-4"/>
    <n v="211"/>
    <n v="33.76"/>
    <x v="83"/>
    <x v="22"/>
    <s v="17(120-180)"/>
    <x v="4"/>
    <x v="4"/>
    <s v="17(120-180)"/>
    <x v="0"/>
    <n v="223"/>
    <n v="2"/>
    <n v="3"/>
    <m/>
  </r>
  <r>
    <d v="2022-05-23T15:37:43"/>
    <s v="SOIL (Mead)"/>
    <n v="999"/>
    <x v="54"/>
    <n v="0.35"/>
    <n v="1.6799999999999999E-2"/>
    <n v="3.7800000000000003E-4"/>
    <n v="378"/>
    <n v="90.72"/>
    <x v="84"/>
    <x v="22"/>
    <s v="17(30-120)"/>
    <x v="3"/>
    <x v="3"/>
    <s v="17(30-120)"/>
    <x v="0"/>
    <n v="223"/>
    <n v="2"/>
    <n v="3"/>
    <m/>
  </r>
  <r>
    <d v="2022-05-23T15:42:32"/>
    <s v="SOIL (Mead)"/>
    <n v="999"/>
    <x v="74"/>
    <n v="0.35"/>
    <n v="1.67E-2"/>
    <n v="3.7100000000000002E-4"/>
    <n v="371.00000000000006"/>
    <n v="89.04"/>
    <x v="84"/>
    <x v="22"/>
    <s v="17(30-120)"/>
    <x v="3"/>
    <x v="3"/>
    <s v="17(30-120)"/>
    <x v="0"/>
    <n v="223"/>
    <n v="2"/>
    <n v="3"/>
    <m/>
  </r>
  <r>
    <d v="2022-05-23T15:47:27"/>
    <s v="SOIL (Mead)"/>
    <n v="1000"/>
    <x v="77"/>
    <n v="0.35"/>
    <n v="1.2800000000000001E-2"/>
    <n v="4.8500000000000003E-4"/>
    <n v="485.00000000000006"/>
    <n v="116.4"/>
    <x v="85"/>
    <x v="9"/>
    <s v="24(30-120)"/>
    <x v="3"/>
    <x v="3"/>
    <s v="24(30-120)"/>
    <x v="0"/>
    <n v="212"/>
    <n v="1"/>
    <n v="2"/>
    <m/>
  </r>
  <r>
    <d v="2022-05-23T15:52:15"/>
    <s v="SOIL (Mead)"/>
    <n v="1000"/>
    <x v="37"/>
    <n v="0.35"/>
    <n v="1.2999999999999999E-2"/>
    <n v="4.86E-4"/>
    <n v="486.00000000000006"/>
    <n v="116.64000000000001"/>
    <x v="85"/>
    <x v="9"/>
    <s v="24(30-120)"/>
    <x v="3"/>
    <x v="3"/>
    <s v="24(30-120)"/>
    <x v="0"/>
    <n v="212"/>
    <n v="1"/>
    <n v="2"/>
    <m/>
  </r>
  <r>
    <d v="2022-05-23T15:57:09"/>
    <s v="SOIL (Mead)"/>
    <n v="1001"/>
    <x v="54"/>
    <n v="0.35"/>
    <n v="1.26E-2"/>
    <n v="2.5099999999999998E-4"/>
    <n v="250.99999999999997"/>
    <n v="40.159999999999997"/>
    <x v="86"/>
    <x v="9"/>
    <s v="24(120-180)"/>
    <x v="4"/>
    <x v="4"/>
    <s v="24(120-180)"/>
    <x v="0"/>
    <n v="212"/>
    <n v="1"/>
    <n v="2"/>
    <m/>
  </r>
  <r>
    <d v="2022-05-23T16:01:58"/>
    <s v="SOIL (Mead)"/>
    <n v="1001"/>
    <x v="1"/>
    <n v="0.35"/>
    <n v="1.26E-2"/>
    <n v="2.4000000000000001E-4"/>
    <n v="240"/>
    <n v="38.4"/>
    <x v="86"/>
    <x v="9"/>
    <s v="24(120-180)"/>
    <x v="4"/>
    <x v="4"/>
    <s v="24(120-180)"/>
    <x v="0"/>
    <n v="212"/>
    <n v="1"/>
    <n v="2"/>
    <m/>
  </r>
  <r>
    <d v="2022-05-23T16:06:47"/>
    <s v="SOIL (Mead)"/>
    <n v="1002"/>
    <x v="100"/>
    <n v="0.35"/>
    <n v="1.17E-2"/>
    <n v="2.5300000000000002E-4"/>
    <n v="253.00000000000003"/>
    <n v="40.480000000000004"/>
    <x v="87"/>
    <x v="12"/>
    <s v="29(120-180)"/>
    <x v="4"/>
    <x v="4"/>
    <s v="29(120-180)"/>
    <x v="0"/>
    <n v="322"/>
    <n v="2"/>
    <n v="2"/>
    <m/>
  </r>
  <r>
    <d v="2022-05-23T16:11:41"/>
    <s v="SOIL (Mead)"/>
    <n v="1002"/>
    <x v="35"/>
    <n v="0.35"/>
    <n v="1.12E-2"/>
    <n v="2.5000000000000001E-4"/>
    <n v="250"/>
    <n v="40"/>
    <x v="87"/>
    <x v="12"/>
    <s v="29(120-180)"/>
    <x v="4"/>
    <x v="4"/>
    <s v="29(120-180)"/>
    <x v="0"/>
    <n v="322"/>
    <n v="2"/>
    <n v="2"/>
    <m/>
  </r>
  <r>
    <d v="2022-05-23T16:16:37"/>
    <s v="SOIL (Mead)"/>
    <n v="1003"/>
    <x v="4"/>
    <n v="0.35"/>
    <n v="1.0500000000000001E-2"/>
    <n v="2.13E-4"/>
    <n v="213"/>
    <n v="34.08"/>
    <x v="88"/>
    <x v="27"/>
    <s v="26(120-180)"/>
    <x v="4"/>
    <x v="4"/>
    <s v="26(120-180)"/>
    <x v="0"/>
    <n v="326"/>
    <n v="2"/>
    <n v="6"/>
    <m/>
  </r>
  <r>
    <d v="2022-05-23T16:21:25"/>
    <s v="SOIL (Mead)"/>
    <n v="1003"/>
    <x v="84"/>
    <n v="0.35"/>
    <n v="1.03E-2"/>
    <n v="1.9000000000000001E-4"/>
    <n v="190"/>
    <n v="30.400000000000002"/>
    <x v="88"/>
    <x v="27"/>
    <s v="26(120-180)"/>
    <x v="4"/>
    <x v="4"/>
    <s v="26(120-180)"/>
    <x v="0"/>
    <n v="326"/>
    <n v="2"/>
    <n v="6"/>
    <m/>
  </r>
  <r>
    <d v="2022-05-23T16:26:23"/>
    <s v="SOIL (Mead)"/>
    <n v="1004"/>
    <x v="101"/>
    <n v="0.35"/>
    <n v="1.43E-2"/>
    <n v="4.1199999999999999E-4"/>
    <n v="412"/>
    <n v="98.88"/>
    <x v="89"/>
    <x v="27"/>
    <s v="26(30-120)"/>
    <x v="3"/>
    <x v="3"/>
    <s v="26(30-120)"/>
    <x v="0"/>
    <n v="326"/>
    <n v="2"/>
    <n v="6"/>
    <m/>
  </r>
  <r>
    <d v="2022-05-23T16:31:17"/>
    <s v="SOIL (Mead)"/>
    <n v="1004"/>
    <x v="96"/>
    <n v="0.35"/>
    <n v="1.4200000000000001E-2"/>
    <n v="4.1899999999999999E-4"/>
    <n v="418.99999999999994"/>
    <n v="100.55999999999999"/>
    <x v="89"/>
    <x v="27"/>
    <s v="26(30-120)"/>
    <x v="3"/>
    <x v="3"/>
    <s v="26(30-120)"/>
    <x v="0"/>
    <n v="326"/>
    <n v="2"/>
    <n v="6"/>
    <m/>
  </r>
  <r>
    <d v="2022-05-23T16:36:05"/>
    <s v="SOIL (Mead)"/>
    <n v="1005"/>
    <x v="52"/>
    <n v="0.35"/>
    <n v="1.17E-2"/>
    <n v="4.2999999999999999E-4"/>
    <n v="430"/>
    <n v="103.2"/>
    <x v="90"/>
    <x v="25"/>
    <s v="18(30-120)"/>
    <x v="3"/>
    <x v="3"/>
    <s v="18(30-120)"/>
    <x v="0"/>
    <n v="222"/>
    <n v="2"/>
    <n v="2"/>
    <m/>
  </r>
  <r>
    <d v="2022-05-23T16:40:54"/>
    <s v="SOIL (Mead)"/>
    <n v="1005"/>
    <x v="56"/>
    <n v="0.35"/>
    <n v="1.1900000000000001E-2"/>
    <n v="4.2099999999999999E-4"/>
    <n v="421"/>
    <n v="101.03999999999999"/>
    <x v="90"/>
    <x v="25"/>
    <s v="18(30-120)"/>
    <x v="3"/>
    <x v="3"/>
    <s v="18(30-120)"/>
    <x v="0"/>
    <n v="222"/>
    <n v="2"/>
    <n v="2"/>
    <m/>
  </r>
  <r>
    <d v="2022-05-23T16:45:43"/>
    <s v="SOIL (Mead)"/>
    <n v="1006"/>
    <x v="102"/>
    <n v="0.35"/>
    <n v="9.9000000000000008E-3"/>
    <n v="2.33E-4"/>
    <n v="233"/>
    <n v="37.28"/>
    <x v="91"/>
    <x v="36"/>
    <s v="27(120-180)"/>
    <x v="4"/>
    <x v="4"/>
    <s v="27(120-180)"/>
    <x v="0"/>
    <n v="324"/>
    <n v="2"/>
    <n v="4"/>
    <m/>
  </r>
  <r>
    <d v="2022-05-23T16:50:37"/>
    <s v="SOIL (Mead)"/>
    <n v="1006"/>
    <x v="103"/>
    <n v="0.35"/>
    <n v="9.8700000000000003E-3"/>
    <n v="2.3000000000000001E-4"/>
    <n v="230.00000000000003"/>
    <n v="36.800000000000004"/>
    <x v="91"/>
    <x v="36"/>
    <s v="27(120-180)"/>
    <x v="4"/>
    <x v="4"/>
    <s v="27(120-180)"/>
    <x v="0"/>
    <n v="324"/>
    <n v="2"/>
    <n v="4"/>
    <m/>
  </r>
  <r>
    <d v="2022-05-23T17:05:38"/>
    <s v="SOIL (Mead)"/>
    <n v="1008"/>
    <x v="9"/>
    <n v="0.35"/>
    <n v="1.0699999999999999E-2"/>
    <n v="2.5500000000000002E-4"/>
    <n v="255.00000000000003"/>
    <n v="40.800000000000004"/>
    <x v="92"/>
    <x v="24"/>
    <s v="28(120-180)"/>
    <x v="4"/>
    <x v="4"/>
    <s v="28(120-180)"/>
    <x v="0"/>
    <n v="325"/>
    <n v="2"/>
    <n v="5"/>
    <m/>
  </r>
  <r>
    <d v="2022-05-23T17:10:31"/>
    <s v="SOIL (Mead)"/>
    <n v="1008"/>
    <x v="7"/>
    <n v="0.35"/>
    <n v="1.0699999999999999E-2"/>
    <n v="2.1699999999999999E-4"/>
    <n v="217"/>
    <n v="34.72"/>
    <x v="92"/>
    <x v="24"/>
    <s v="28(120-180)"/>
    <x v="4"/>
    <x v="4"/>
    <s v="28(120-180)"/>
    <x v="0"/>
    <n v="325"/>
    <n v="2"/>
    <n v="5"/>
    <m/>
  </r>
  <r>
    <d v="2022-05-23T17:15:24"/>
    <s v="SOIL (Mead)"/>
    <n v="1009"/>
    <x v="93"/>
    <n v="0.35"/>
    <n v="1.0500000000000001E-2"/>
    <n v="2.8200000000000002E-4"/>
    <n v="282"/>
    <n v="45.12"/>
    <x v="93"/>
    <x v="29"/>
    <s v="22(120-180)"/>
    <x v="4"/>
    <x v="4"/>
    <s v="22(120-180)"/>
    <x v="0"/>
    <n v="216"/>
    <n v="1"/>
    <n v="6"/>
    <m/>
  </r>
  <r>
    <d v="2022-05-23T17:20:18"/>
    <s v="SOIL (Mead)"/>
    <n v="1009"/>
    <x v="44"/>
    <n v="0.35"/>
    <n v="1.06E-2"/>
    <n v="2.7799999999999998E-4"/>
    <n v="278"/>
    <n v="44.480000000000004"/>
    <x v="93"/>
    <x v="29"/>
    <s v="22(120-180)"/>
    <x v="4"/>
    <x v="4"/>
    <s v="22(120-180)"/>
    <x v="0"/>
    <n v="216"/>
    <n v="1"/>
    <n v="6"/>
    <m/>
  </r>
  <r>
    <d v="2022-05-23T17:25:11"/>
    <s v="SOIL (Mead)"/>
    <n v="1010"/>
    <x v="3"/>
    <n v="0.35"/>
    <n v="1.1599999999999999E-2"/>
    <n v="2.04E-4"/>
    <n v="204"/>
    <n v="32.64"/>
    <x v="94"/>
    <x v="4"/>
    <s v="3(120-180)"/>
    <x v="4"/>
    <x v="4"/>
    <s v="3(120-180)"/>
    <x v="0"/>
    <n v="115"/>
    <n v="1"/>
    <n v="5"/>
    <m/>
  </r>
  <r>
    <d v="2022-05-23T17:30:05"/>
    <s v="SOIL (Mead)"/>
    <n v="1010"/>
    <x v="58"/>
    <n v="0.35"/>
    <n v="1.18E-2"/>
    <n v="2.14E-4"/>
    <n v="214"/>
    <n v="34.24"/>
    <x v="94"/>
    <x v="4"/>
    <s v="3(120-180)"/>
    <x v="4"/>
    <x v="4"/>
    <s v="3(120-180)"/>
    <x v="0"/>
    <n v="115"/>
    <n v="1"/>
    <n v="5"/>
    <m/>
  </r>
  <r>
    <d v="2022-05-23T17:35:00"/>
    <s v="SOIL (Mead)"/>
    <n v="1011"/>
    <x v="98"/>
    <n v="0.35"/>
    <n v="1.5299999999999999E-2"/>
    <n v="3.4499999999999998E-4"/>
    <n v="345"/>
    <n v="82.8"/>
    <x v="95"/>
    <x v="24"/>
    <s v="28(30-120)"/>
    <x v="3"/>
    <x v="3"/>
    <s v="28(30-120)"/>
    <x v="0"/>
    <n v="325"/>
    <n v="2"/>
    <n v="5"/>
    <m/>
  </r>
  <r>
    <d v="2022-05-23T17:39:55"/>
    <s v="SOIL (Mead)"/>
    <n v="1011"/>
    <x v="11"/>
    <n v="0.35"/>
    <n v="1.52E-2"/>
    <n v="3.4000000000000002E-4"/>
    <n v="340.00000000000006"/>
    <n v="81.600000000000009"/>
    <x v="95"/>
    <x v="24"/>
    <s v="28(30-120)"/>
    <x v="3"/>
    <x v="3"/>
    <s v="28(30-120)"/>
    <x v="0"/>
    <n v="325"/>
    <n v="2"/>
    <n v="5"/>
    <m/>
  </r>
  <r>
    <d v="2022-05-23T17:44:47"/>
    <s v="SOIL (Mead)"/>
    <n v="1012"/>
    <x v="44"/>
    <n v="0.35"/>
    <n v="1.32E-2"/>
    <n v="4.5100000000000001E-4"/>
    <n v="451"/>
    <n v="108.24"/>
    <x v="96"/>
    <x v="29"/>
    <s v="22(30-120)"/>
    <x v="3"/>
    <x v="3"/>
    <s v="22(30-120)"/>
    <x v="0"/>
    <n v="216"/>
    <n v="1"/>
    <n v="6"/>
    <m/>
  </r>
  <r>
    <d v="2022-05-23T17:49:40"/>
    <s v="SOIL (Mead)"/>
    <n v="1012"/>
    <x v="75"/>
    <n v="0.35"/>
    <n v="1.32E-2"/>
    <n v="4.4200000000000001E-4"/>
    <n v="442"/>
    <n v="106.08"/>
    <x v="96"/>
    <x v="29"/>
    <s v="22(30-120)"/>
    <x v="3"/>
    <x v="3"/>
    <s v="22(30-120)"/>
    <x v="0"/>
    <n v="216"/>
    <n v="1"/>
    <n v="6"/>
    <m/>
  </r>
  <r>
    <d v="2022-05-23T17:54:32"/>
    <s v="SOIL (Mead)"/>
    <n v="1013"/>
    <x v="14"/>
    <n v="0.35"/>
    <n v="1.17E-2"/>
    <n v="2.1000000000000001E-4"/>
    <n v="210"/>
    <n v="33.6"/>
    <x v="97"/>
    <x v="13"/>
    <s v="13(120-180)"/>
    <x v="4"/>
    <x v="4"/>
    <s v="13(120-180)"/>
    <x v="0"/>
    <n v="226"/>
    <n v="2"/>
    <n v="6"/>
    <m/>
  </r>
  <r>
    <d v="2022-05-23T17:59:26"/>
    <s v="SOIL (Mead)"/>
    <n v="1013"/>
    <x v="10"/>
    <n v="0.35"/>
    <n v="1.18E-2"/>
    <n v="2.1599999999999999E-4"/>
    <n v="215.99999999999997"/>
    <n v="34.559999999999995"/>
    <x v="97"/>
    <x v="13"/>
    <s v="13(120-180)"/>
    <x v="4"/>
    <x v="4"/>
    <s v="13(120-180)"/>
    <x v="0"/>
    <n v="226"/>
    <n v="2"/>
    <n v="6"/>
    <m/>
  </r>
  <r>
    <d v="2022-05-23T18:04:20"/>
    <s v="SOIL (Mead)"/>
    <n v="1014"/>
    <x v="12"/>
    <n v="0.35"/>
    <n v="1.38E-2"/>
    <n v="4.75E-4"/>
    <n v="475"/>
    <n v="114"/>
    <x v="98"/>
    <x v="13"/>
    <s v="13(30-120)"/>
    <x v="3"/>
    <x v="3"/>
    <s v="13(30-120)"/>
    <x v="0"/>
    <n v="226"/>
    <n v="2"/>
    <n v="6"/>
    <m/>
  </r>
  <r>
    <d v="2022-05-23T18:09:12"/>
    <s v="SOIL (Mead)"/>
    <n v="1014"/>
    <x v="104"/>
    <n v="0.35"/>
    <n v="1.38E-2"/>
    <n v="4.64E-4"/>
    <n v="463.99999999999994"/>
    <n v="111.35999999999999"/>
    <x v="98"/>
    <x v="13"/>
    <s v="13(30-120)"/>
    <x v="3"/>
    <x v="3"/>
    <s v="13(30-120)"/>
    <x v="0"/>
    <n v="226"/>
    <n v="2"/>
    <n v="6"/>
    <m/>
  </r>
  <r>
    <d v="2022-05-23T18:14:08"/>
    <s v="SOIL (Mead)"/>
    <n v="1015"/>
    <x v="84"/>
    <n v="0.35"/>
    <n v="1.5299999999999999E-2"/>
    <n v="3.9899999999999999E-4"/>
    <n v="399"/>
    <n v="95.759999999999991"/>
    <x v="99"/>
    <x v="0"/>
    <s v="14(30-120)"/>
    <x v="3"/>
    <x v="3"/>
    <s v="14(30-120)"/>
    <x v="0"/>
    <n v="221"/>
    <n v="2"/>
    <n v="1"/>
    <m/>
  </r>
  <r>
    <d v="2022-05-23T18:19:00"/>
    <s v="SOIL (Mead)"/>
    <n v="1015"/>
    <x v="56"/>
    <n v="0.35"/>
    <n v="1.5100000000000001E-2"/>
    <n v="3.9599999999999998E-4"/>
    <n v="396"/>
    <n v="95.039999999999992"/>
    <x v="99"/>
    <x v="0"/>
    <s v="14(30-120)"/>
    <x v="3"/>
    <x v="3"/>
    <s v="14(30-120)"/>
    <x v="0"/>
    <n v="221"/>
    <n v="2"/>
    <n v="1"/>
    <m/>
  </r>
  <r>
    <d v="2022-05-23T18:23:49"/>
    <s v="SOIL (Mead)"/>
    <n v="1016"/>
    <x v="1"/>
    <n v="0.35"/>
    <n v="1.24E-2"/>
    <n v="2.0699999999999999E-4"/>
    <n v="206.99999999999997"/>
    <n v="33.119999999999997"/>
    <x v="100"/>
    <x v="3"/>
    <s v="10(120-180)"/>
    <x v="4"/>
    <x v="4"/>
    <s v="10(120-180)"/>
    <x v="0"/>
    <n v="125"/>
    <n v="2"/>
    <n v="5"/>
    <m/>
  </r>
  <r>
    <d v="2022-05-23T18:28:42"/>
    <s v="SOIL (Mead)"/>
    <n v="1016"/>
    <x v="11"/>
    <n v="0.35"/>
    <n v="1.2200000000000001E-2"/>
    <n v="2.1100000000000001E-4"/>
    <n v="211"/>
    <n v="33.76"/>
    <x v="100"/>
    <x v="3"/>
    <s v="10(120-180)"/>
    <x v="4"/>
    <x v="4"/>
    <s v="10(120-180)"/>
    <x v="0"/>
    <n v="125"/>
    <n v="2"/>
    <n v="5"/>
    <m/>
  </r>
  <r>
    <d v="2022-05-23T18:33:36"/>
    <s v="SOIL (Mead)"/>
    <n v="1017"/>
    <x v="105"/>
    <n v="0.25"/>
    <n v="2.4199999999999999E-2"/>
    <n v="1.89E-3"/>
    <n v="1889.9999999999998"/>
    <e v="#N/A"/>
    <x v="9"/>
    <x v="6"/>
    <e v="#N/A"/>
    <x v="2"/>
    <x v="2"/>
    <e v="#N/A"/>
    <x v="0"/>
    <e v="#N/A"/>
    <e v="#N/A"/>
    <e v="#N/A"/>
    <m/>
  </r>
  <r>
    <d v="2022-05-24T09:24:00"/>
    <s v="SOIL (Mead)"/>
    <s v="warmup"/>
    <x v="106"/>
    <n v="0.25"/>
    <n v="0.41099999999999998"/>
    <n v="8.5999999999999993E-2"/>
    <n v="85999.999999999985"/>
    <e v="#N/A"/>
    <x v="10"/>
    <x v="6"/>
    <e v="#N/A"/>
    <x v="2"/>
    <x v="2"/>
    <e v="#N/A"/>
    <x v="0"/>
    <e v="#N/A"/>
    <e v="#N/A"/>
    <e v="#N/A"/>
    <m/>
  </r>
  <r>
    <d v="2022-05-24T09:28:54"/>
    <s v="SOIL (Mead)"/>
    <s v="warmup"/>
    <x v="107"/>
    <n v="0.25"/>
    <n v="0.41199999999999998"/>
    <n v="8.5800000000000001E-2"/>
    <n v="85800"/>
    <e v="#N/A"/>
    <x v="10"/>
    <x v="6"/>
    <e v="#N/A"/>
    <x v="2"/>
    <x v="2"/>
    <e v="#N/A"/>
    <x v="0"/>
    <e v="#N/A"/>
    <e v="#N/A"/>
    <e v="#N/A"/>
    <m/>
  </r>
  <r>
    <d v="2022-05-24T09:33:45"/>
    <s v="SOIL (Mead)"/>
    <s v="warmup"/>
    <x v="108"/>
    <n v="0.25"/>
    <n v="0.41099999999999998"/>
    <n v="8.5400000000000004E-2"/>
    <n v="85400"/>
    <e v="#N/A"/>
    <x v="10"/>
    <x v="6"/>
    <e v="#N/A"/>
    <x v="2"/>
    <x v="2"/>
    <e v="#N/A"/>
    <x v="0"/>
    <e v="#N/A"/>
    <e v="#N/A"/>
    <e v="#N/A"/>
    <m/>
  </r>
  <r>
    <d v="2022-05-24T09:38:38"/>
    <s v="SOIL (Mead)"/>
    <s v="Blank"/>
    <x v="19"/>
    <n v="1"/>
    <n v="-1.5200000000000001E-4"/>
    <n v="5.5600000000000003E-5"/>
    <n v="55.600000000000009"/>
    <e v="#N/A"/>
    <x v="10"/>
    <x v="6"/>
    <e v="#N/A"/>
    <x v="2"/>
    <x v="2"/>
    <e v="#N/A"/>
    <x v="0"/>
    <e v="#N/A"/>
    <e v="#N/A"/>
    <e v="#N/A"/>
    <m/>
  </r>
  <r>
    <d v="2022-05-24T09:43:26"/>
    <s v="SOIL (Mead)"/>
    <s v="Blank"/>
    <x v="19"/>
    <n v="1"/>
    <n v="-1.3999999999999999E-4"/>
    <n v="4.6499999999999999E-5"/>
    <n v="46.5"/>
    <e v="#N/A"/>
    <x v="10"/>
    <x v="6"/>
    <e v="#N/A"/>
    <x v="2"/>
    <x v="2"/>
    <e v="#N/A"/>
    <x v="0"/>
    <e v="#N/A"/>
    <e v="#N/A"/>
    <e v="#N/A"/>
    <m/>
  </r>
  <r>
    <d v="2022-05-24T09:48:19"/>
    <s v="SOIL (Mead)"/>
    <s v="Blank"/>
    <x v="19"/>
    <n v="1"/>
    <n v="-1.46E-4"/>
    <n v="3.79E-5"/>
    <n v="37.9"/>
    <e v="#N/A"/>
    <x v="10"/>
    <x v="6"/>
    <e v="#N/A"/>
    <x v="2"/>
    <x v="2"/>
    <e v="#N/A"/>
    <x v="0"/>
    <e v="#N/A"/>
    <e v="#N/A"/>
    <e v="#N/A"/>
    <m/>
  </r>
  <r>
    <d v="2022-05-24T09:53:13"/>
    <s v="SOIL (Mead)"/>
    <s v="Blank"/>
    <x v="19"/>
    <n v="1"/>
    <n v="-1.22E-4"/>
    <n v="3.6000000000000001E-5"/>
    <n v="36"/>
    <e v="#N/A"/>
    <x v="10"/>
    <x v="6"/>
    <e v="#N/A"/>
    <x v="2"/>
    <x v="2"/>
    <e v="#N/A"/>
    <x v="0"/>
    <e v="#N/A"/>
    <e v="#N/A"/>
    <e v="#N/A"/>
    <m/>
  </r>
  <r>
    <d v="2022-05-24T09:58:02"/>
    <s v="SOIL (Mead)"/>
    <s v="Blank"/>
    <x v="19"/>
    <n v="1"/>
    <n v="-1.3100000000000001E-4"/>
    <n v="3.54E-5"/>
    <n v="35.4"/>
    <e v="#N/A"/>
    <x v="10"/>
    <x v="6"/>
    <e v="#N/A"/>
    <x v="2"/>
    <x v="2"/>
    <e v="#N/A"/>
    <x v="0"/>
    <e v="#N/A"/>
    <e v="#N/A"/>
    <e v="#N/A"/>
    <m/>
  </r>
  <r>
    <d v="2022-05-24T10:02:51"/>
    <s v="SOIL (Mead)"/>
    <s v="Blank"/>
    <x v="19"/>
    <n v="1"/>
    <n v="-1.2400000000000001E-4"/>
    <n v="2.8E-5"/>
    <n v="27.999999999999996"/>
    <e v="#N/A"/>
    <x v="10"/>
    <x v="6"/>
    <e v="#N/A"/>
    <x v="2"/>
    <x v="2"/>
    <e v="#N/A"/>
    <x v="0"/>
    <e v="#N/A"/>
    <e v="#N/A"/>
    <e v="#N/A"/>
    <m/>
  </r>
  <r>
    <d v="2022-05-24T10:07:39"/>
    <s v="SOIL (Mead)"/>
    <s v="Mead Soil"/>
    <x v="109"/>
    <n v="0.25"/>
    <n v="2.41E-2"/>
    <n v="1.97E-3"/>
    <n v="1970"/>
    <e v="#N/A"/>
    <x v="10"/>
    <x v="6"/>
    <e v="#N/A"/>
    <x v="2"/>
    <x v="2"/>
    <e v="#N/A"/>
    <x v="0"/>
    <e v="#N/A"/>
    <e v="#N/A"/>
    <e v="#N/A"/>
    <m/>
  </r>
  <r>
    <d v="2022-05-24T10:12:28"/>
    <s v="SOIL (Mead)"/>
    <s v="Mead Soil"/>
    <x v="110"/>
    <n v="0.25"/>
    <n v="2.4E-2"/>
    <n v="1.9599999999999999E-3"/>
    <n v="1959.9999999999998"/>
    <e v="#N/A"/>
    <x v="10"/>
    <x v="6"/>
    <e v="#N/A"/>
    <x v="2"/>
    <x v="2"/>
    <e v="#N/A"/>
    <x v="0"/>
    <e v="#N/A"/>
    <e v="#N/A"/>
    <e v="#N/A"/>
    <m/>
  </r>
  <r>
    <d v="2022-05-24T10:17:21"/>
    <s v="SOIL (Mead)"/>
    <s v="Mead Soil"/>
    <x v="111"/>
    <n v="0.25"/>
    <n v="2.41E-2"/>
    <n v="1.9599999999999999E-3"/>
    <n v="1959.9999999999998"/>
    <e v="#N/A"/>
    <x v="10"/>
    <x v="6"/>
    <e v="#N/A"/>
    <x v="2"/>
    <x v="2"/>
    <e v="#N/A"/>
    <x v="0"/>
    <e v="#N/A"/>
    <e v="#N/A"/>
    <e v="#N/A"/>
    <m/>
  </r>
  <r>
    <d v="2022-05-24T10:22:10"/>
    <s v="SOIL (Mead)"/>
    <n v="1018"/>
    <x v="13"/>
    <n v="0.35"/>
    <n v="1.12E-2"/>
    <n v="2.5099999999999998E-4"/>
    <n v="250.99999999999997"/>
    <n v="40.159999999999997"/>
    <x v="101"/>
    <x v="15"/>
    <s v="36(120-180)"/>
    <x v="4"/>
    <x v="4"/>
    <s v="36(120-180)"/>
    <x v="0"/>
    <n v="315"/>
    <n v="1"/>
    <n v="5"/>
    <m/>
  </r>
  <r>
    <d v="2022-05-24T10:26:58"/>
    <s v="SOIL (Mead)"/>
    <n v="1018"/>
    <x v="69"/>
    <n v="0.35"/>
    <n v="1.12E-2"/>
    <n v="2.5799999999999998E-4"/>
    <n v="257.99999999999994"/>
    <n v="41.279999999999994"/>
    <x v="101"/>
    <x v="15"/>
    <s v="36(120-180)"/>
    <x v="4"/>
    <x v="4"/>
    <s v="36(120-180)"/>
    <x v="0"/>
    <n v="315"/>
    <n v="1"/>
    <n v="5"/>
    <m/>
  </r>
  <r>
    <d v="2022-05-24T10:31:52"/>
    <s v="SOIL (Mead)"/>
    <n v="1019"/>
    <x v="8"/>
    <n v="0.35"/>
    <n v="1.8200000000000001E-2"/>
    <n v="5.5699999999999999E-4"/>
    <n v="557"/>
    <n v="133.68"/>
    <x v="102"/>
    <x v="15"/>
    <s v="36(30-120)"/>
    <x v="3"/>
    <x v="3"/>
    <s v="36(30-120)"/>
    <x v="0"/>
    <n v="315"/>
    <n v="1"/>
    <n v="5"/>
    <m/>
  </r>
  <r>
    <d v="2022-05-24T10:36:40"/>
    <s v="SOIL (Mead)"/>
    <n v="1019"/>
    <x v="14"/>
    <n v="0.35"/>
    <n v="1.7899999999999999E-2"/>
    <n v="5.3799999999999996E-4"/>
    <n v="538"/>
    <n v="129.12"/>
    <x v="102"/>
    <x v="15"/>
    <s v="36(30-120)"/>
    <x v="3"/>
    <x v="3"/>
    <s v="36(30-120)"/>
    <x v="0"/>
    <n v="315"/>
    <n v="1"/>
    <n v="5"/>
    <m/>
  </r>
  <r>
    <d v="2022-05-24T10:41:34"/>
    <s v="SOIL (Mead)"/>
    <n v="1020"/>
    <x v="42"/>
    <n v="0.35"/>
    <n v="1.2E-2"/>
    <n v="2.41E-4"/>
    <n v="241"/>
    <n v="38.56"/>
    <x v="103"/>
    <x v="7"/>
    <s v="35(120-180)"/>
    <x v="4"/>
    <x v="4"/>
    <s v="35(120-180)"/>
    <x v="0"/>
    <n v="316"/>
    <n v="1"/>
    <n v="6"/>
    <m/>
  </r>
  <r>
    <d v="2022-05-24T10:46:28"/>
    <s v="SOIL (Mead)"/>
    <n v="1020"/>
    <x v="31"/>
    <n v="0.35"/>
    <n v="1.2E-2"/>
    <n v="2.33E-4"/>
    <n v="233"/>
    <n v="37.28"/>
    <x v="103"/>
    <x v="7"/>
    <s v="35(120-180)"/>
    <x v="4"/>
    <x v="4"/>
    <s v="35(120-180)"/>
    <x v="0"/>
    <n v="316"/>
    <n v="1"/>
    <n v="6"/>
    <m/>
  </r>
  <r>
    <d v="2022-05-24T10:51:22"/>
    <s v="SOIL (Mead)"/>
    <n v="1021"/>
    <x v="112"/>
    <n v="0.35"/>
    <n v="1.11E-2"/>
    <n v="2.2000000000000001E-4"/>
    <n v="220.00000000000003"/>
    <n v="35.200000000000003"/>
    <x v="104"/>
    <x v="25"/>
    <s v="18(120-180)"/>
    <x v="4"/>
    <x v="4"/>
    <s v="18(120-180)"/>
    <x v="0"/>
    <n v="222"/>
    <n v="2"/>
    <n v="2"/>
    <m/>
  </r>
  <r>
    <d v="2022-05-24T10:56:11"/>
    <s v="SOIL (Mead)"/>
    <n v="1021"/>
    <x v="98"/>
    <n v="0.35"/>
    <n v="1.11E-2"/>
    <n v="2.2699999999999999E-4"/>
    <n v="227"/>
    <n v="36.32"/>
    <x v="104"/>
    <x v="25"/>
    <s v="18(120-180)"/>
    <x v="4"/>
    <x v="4"/>
    <s v="18(120-180)"/>
    <x v="0"/>
    <n v="222"/>
    <n v="2"/>
    <n v="2"/>
    <m/>
  </r>
  <r>
    <d v="2022-05-24T11:00:58"/>
    <s v="SOIL (Mead)"/>
    <n v="1022"/>
    <x v="27"/>
    <n v="0.35"/>
    <n v="1.6299999999999999E-2"/>
    <n v="4.5899999999999999E-4"/>
    <n v="459"/>
    <n v="110.16"/>
    <x v="105"/>
    <x v="23"/>
    <s v="20(30-120)"/>
    <x v="3"/>
    <x v="3"/>
    <s v="20(30-120)"/>
    <x v="0"/>
    <n v="215"/>
    <n v="1"/>
    <n v="5"/>
    <s v="2104 entered into LECO as 2014, manually corrected here and assinged plot 20(30-120cm)"/>
  </r>
  <r>
    <d v="2022-05-24T11:05:52"/>
    <s v="SOIL (Mead)"/>
    <n v="1022"/>
    <x v="24"/>
    <n v="0.35"/>
    <n v="1.61E-2"/>
    <n v="4.4900000000000002E-4"/>
    <n v="449"/>
    <n v="107.75999999999999"/>
    <x v="105"/>
    <x v="23"/>
    <s v="20(30-120)"/>
    <x v="3"/>
    <x v="3"/>
    <s v="20(30-120)"/>
    <x v="0"/>
    <n v="215"/>
    <n v="1"/>
    <n v="5"/>
    <s v="2104 entered into LECO as 2014, manually corrected here and assinged plot 20(30-120cm)"/>
  </r>
  <r>
    <d v="2022-05-24T11:10:40"/>
    <s v="SOIL (Mead)"/>
    <n v="1023"/>
    <x v="10"/>
    <n v="0.35"/>
    <n v="1.17E-2"/>
    <n v="2.6400000000000002E-4"/>
    <n v="264"/>
    <n v="42.24"/>
    <x v="106"/>
    <x v="17"/>
    <s v="1(120-180)"/>
    <x v="4"/>
    <x v="4"/>
    <s v="1(120-180)"/>
    <x v="0"/>
    <n v="114"/>
    <n v="1"/>
    <n v="4"/>
    <m/>
  </r>
  <r>
    <d v="2022-05-24T11:15:28"/>
    <s v="SOIL (Mead)"/>
    <n v="1023"/>
    <x v="35"/>
    <n v="0.35"/>
    <n v="1.17E-2"/>
    <n v="2.5399999999999999E-4"/>
    <n v="254"/>
    <n v="40.64"/>
    <x v="106"/>
    <x v="17"/>
    <s v="1(120-180)"/>
    <x v="4"/>
    <x v="4"/>
    <s v="1(120-180)"/>
    <x v="0"/>
    <n v="114"/>
    <n v="1"/>
    <n v="4"/>
    <m/>
  </r>
  <r>
    <d v="2022-05-24T11:20:16"/>
    <s v="SOIL (Mead)"/>
    <n v="1024"/>
    <x v="96"/>
    <n v="0.35"/>
    <n v="1.2800000000000001E-2"/>
    <n v="5.0699999999999996E-4"/>
    <n v="506.99999999999994"/>
    <n v="121.67999999999998"/>
    <x v="107"/>
    <x v="35"/>
    <s v="21(30-120)"/>
    <x v="3"/>
    <x v="3"/>
    <s v="21(30-120)"/>
    <x v="0"/>
    <n v="213"/>
    <n v="1"/>
    <n v="3"/>
    <m/>
  </r>
  <r>
    <d v="2022-05-24T11:25:10"/>
    <s v="SOIL (Mead)"/>
    <n v="1024"/>
    <x v="4"/>
    <n v="0.35"/>
    <n v="1.29E-2"/>
    <n v="4.9799999999999996E-4"/>
    <n v="497.99999999999994"/>
    <n v="119.51999999999998"/>
    <x v="107"/>
    <x v="35"/>
    <s v="21(30-120)"/>
    <x v="3"/>
    <x v="3"/>
    <s v="21(30-120)"/>
    <x v="0"/>
    <n v="213"/>
    <n v="1"/>
    <n v="3"/>
    <m/>
  </r>
  <r>
    <d v="2022-05-24T11:30:04"/>
    <s v="SOIL (Mead)"/>
    <n v="1025"/>
    <x v="113"/>
    <n v="0.35"/>
    <n v="1.18E-2"/>
    <n v="4.7199999999999998E-4"/>
    <n v="472"/>
    <n v="113.28"/>
    <x v="108"/>
    <x v="4"/>
    <s v="3(30-120)"/>
    <x v="3"/>
    <x v="3"/>
    <s v="3(30-120)"/>
    <x v="0"/>
    <n v="115"/>
    <n v="1"/>
    <n v="5"/>
    <m/>
  </r>
  <r>
    <d v="2022-05-24T11:34:59"/>
    <s v="SOIL (Mead)"/>
    <n v="1025"/>
    <x v="26"/>
    <n v="0.35"/>
    <n v="1.17E-2"/>
    <n v="4.8099999999999998E-4"/>
    <n v="480.99999999999994"/>
    <n v="115.43999999999998"/>
    <x v="108"/>
    <x v="4"/>
    <s v="3(30-120)"/>
    <x v="3"/>
    <x v="3"/>
    <s v="3(30-120)"/>
    <x v="0"/>
    <n v="115"/>
    <n v="1"/>
    <n v="5"/>
    <m/>
  </r>
  <r>
    <d v="2022-05-24T11:39:54"/>
    <s v="SOIL (Mead)"/>
    <n v="1026"/>
    <x v="71"/>
    <n v="0.35"/>
    <n v="1.01E-2"/>
    <n v="2.2100000000000001E-4"/>
    <n v="221"/>
    <n v="35.36"/>
    <x v="109"/>
    <x v="0"/>
    <s v="14(120-180)"/>
    <x v="4"/>
    <x v="4"/>
    <s v="14(120-180)"/>
    <x v="0"/>
    <n v="221"/>
    <n v="2"/>
    <n v="1"/>
    <m/>
  </r>
  <r>
    <d v="2022-05-24T11:44:47"/>
    <s v="SOIL (Mead)"/>
    <n v="1026"/>
    <x v="100"/>
    <n v="0.35"/>
    <n v="1.03E-2"/>
    <n v="2.1699999999999999E-4"/>
    <n v="217"/>
    <n v="34.72"/>
    <x v="109"/>
    <x v="0"/>
    <s v="14(120-180)"/>
    <x v="4"/>
    <x v="4"/>
    <s v="14(120-180)"/>
    <x v="0"/>
    <n v="221"/>
    <n v="2"/>
    <n v="1"/>
    <m/>
  </r>
  <r>
    <d v="2022-05-24T11:49:41"/>
    <s v="SOIL (Mead)"/>
    <n v="1027"/>
    <x v="114"/>
    <n v="0.25"/>
    <n v="2.3900000000000001E-2"/>
    <n v="1.92E-3"/>
    <n v="1920"/>
    <e v="#N/A"/>
    <x v="9"/>
    <x v="6"/>
    <e v="#N/A"/>
    <x v="2"/>
    <x v="2"/>
    <e v="#N/A"/>
    <x v="0"/>
    <e v="#N/A"/>
    <e v="#N/A"/>
    <e v="#N/A"/>
    <m/>
  </r>
  <r>
    <d v="2022-05-24T11:54:30"/>
    <s v="SOIL (Mead)"/>
    <n v="1028"/>
    <x v="36"/>
    <n v="0.35"/>
    <n v="1.54E-2"/>
    <n v="4.8099999999999998E-4"/>
    <n v="480.99999999999994"/>
    <n v="115.43999999999998"/>
    <x v="110"/>
    <x v="26"/>
    <s v="15(30-120)"/>
    <x v="3"/>
    <x v="3"/>
    <s v="15(30-120)"/>
    <x v="0"/>
    <n v="225"/>
    <n v="2"/>
    <n v="5"/>
    <m/>
  </r>
  <r>
    <d v="2022-05-24T11:59:18"/>
    <s v="SOIL (Mead)"/>
    <n v="1028"/>
    <x v="5"/>
    <n v="0.35"/>
    <n v="1.5699999999999999E-2"/>
    <n v="4.7600000000000002E-4"/>
    <n v="476.00000000000006"/>
    <n v="114.24000000000001"/>
    <x v="110"/>
    <x v="26"/>
    <s v="15(30-120)"/>
    <x v="3"/>
    <x v="3"/>
    <s v="15(30-120)"/>
    <x v="0"/>
    <n v="225"/>
    <n v="2"/>
    <n v="5"/>
    <m/>
  </r>
  <r>
    <d v="2022-05-24T12:04:06"/>
    <s v="SOIL (Mead)"/>
    <n v="1029"/>
    <x v="96"/>
    <n v="0.35"/>
    <n v="1.52E-2"/>
    <n v="4.2999999999999999E-4"/>
    <n v="430"/>
    <n v="103.2"/>
    <x v="111"/>
    <x v="3"/>
    <s v="10(30-120)"/>
    <x v="3"/>
    <x v="3"/>
    <s v="10(30-120)"/>
    <x v="0"/>
    <n v="125"/>
    <n v="2"/>
    <n v="5"/>
    <m/>
  </r>
  <r>
    <d v="2022-05-24T12:08:55"/>
    <s v="SOIL (Mead)"/>
    <n v="1029"/>
    <x v="6"/>
    <n v="0.35"/>
    <n v="1.5299999999999999E-2"/>
    <n v="4.2999999999999999E-4"/>
    <n v="430"/>
    <n v="103.2"/>
    <x v="111"/>
    <x v="3"/>
    <s v="10(30-120)"/>
    <x v="3"/>
    <x v="3"/>
    <s v="10(30-120)"/>
    <x v="0"/>
    <n v="125"/>
    <n v="2"/>
    <n v="5"/>
    <m/>
  </r>
  <r>
    <d v="2022-05-24T12:13:44"/>
    <s v="SOIL (Mead)"/>
    <n v="1030"/>
    <x v="77"/>
    <n v="0.35"/>
    <n v="1.38E-2"/>
    <n v="2.5099999999999998E-4"/>
    <n v="250.99999999999997"/>
    <n v="40.159999999999997"/>
    <x v="112"/>
    <x v="1"/>
    <s v="12(120-180)"/>
    <x v="4"/>
    <x v="4"/>
    <s v="12(120-180)"/>
    <x v="0"/>
    <n v="122"/>
    <n v="2"/>
    <n v="2"/>
    <m/>
  </r>
  <r>
    <d v="2022-05-24T12:18:37"/>
    <s v="SOIL (Mead)"/>
    <n v="1030"/>
    <x v="115"/>
    <n v="0.35"/>
    <n v="1.35E-2"/>
    <n v="2.32E-4"/>
    <n v="231.99999999999997"/>
    <n v="37.119999999999997"/>
    <x v="112"/>
    <x v="1"/>
    <s v="12(120-180)"/>
    <x v="4"/>
    <x v="4"/>
    <s v="12(120-180)"/>
    <x v="0"/>
    <n v="122"/>
    <n v="2"/>
    <n v="2"/>
    <m/>
  </r>
  <r>
    <d v="2022-05-24T12:23:32"/>
    <s v="SOIL (Mead)"/>
    <n v="1031"/>
    <x v="45"/>
    <n v="0.35"/>
    <n v="1.38E-2"/>
    <n v="5.2599999999999999E-4"/>
    <n v="526"/>
    <n v="126.24"/>
    <x v="113"/>
    <x v="1"/>
    <s v="12(30-120)"/>
    <x v="3"/>
    <x v="3"/>
    <s v="12(30-120)"/>
    <x v="0"/>
    <n v="122"/>
    <n v="2"/>
    <n v="2"/>
    <m/>
  </r>
  <r>
    <d v="2022-05-24T12:28:26"/>
    <s v="SOIL (Mead)"/>
    <n v="1031"/>
    <x v="35"/>
    <n v="0.35"/>
    <n v="1.38E-2"/>
    <n v="5.1999999999999995E-4"/>
    <n v="519.99999999999989"/>
    <n v="124.79999999999997"/>
    <x v="113"/>
    <x v="1"/>
    <s v="12(30-120)"/>
    <x v="3"/>
    <x v="3"/>
    <s v="12(30-120)"/>
    <x v="0"/>
    <n v="122"/>
    <n v="2"/>
    <n v="2"/>
    <m/>
  </r>
  <r>
    <d v="2022-05-24T12:33:20"/>
    <s v="SOIL (Mead)"/>
    <n v="1032"/>
    <x v="42"/>
    <n v="0.35"/>
    <n v="1.0800000000000001E-2"/>
    <n v="2.3599999999999999E-4"/>
    <n v="236"/>
    <n v="37.76"/>
    <x v="114"/>
    <x v="11"/>
    <s v="11(120-180)"/>
    <x v="4"/>
    <x v="4"/>
    <s v="11(120-180)"/>
    <x v="0"/>
    <n v="124"/>
    <n v="2"/>
    <n v="4"/>
    <m/>
  </r>
  <r>
    <d v="2022-05-24T12:38:17"/>
    <s v="SOIL (Mead)"/>
    <n v="1032"/>
    <x v="12"/>
    <n v="0.35"/>
    <n v="1.0800000000000001E-2"/>
    <n v="2.3499999999999999E-4"/>
    <n v="235"/>
    <n v="37.6"/>
    <x v="114"/>
    <x v="11"/>
    <s v="11(120-180)"/>
    <x v="4"/>
    <x v="4"/>
    <s v="11(120-180)"/>
    <x v="0"/>
    <n v="124"/>
    <n v="2"/>
    <n v="4"/>
    <m/>
  </r>
  <r>
    <d v="2022-05-24T12:43:10"/>
    <s v="SOIL (Mead)"/>
    <n v="1033"/>
    <x v="54"/>
    <n v="0.35"/>
    <n v="1.1599999999999999E-2"/>
    <n v="2.4399999999999999E-4"/>
    <n v="244"/>
    <n v="39.04"/>
    <x v="115"/>
    <x v="26"/>
    <s v="15(120-180)"/>
    <x v="4"/>
    <x v="4"/>
    <s v="15(120-180)"/>
    <x v="0"/>
    <n v="225"/>
    <n v="2"/>
    <n v="5"/>
    <m/>
  </r>
  <r>
    <d v="2022-05-24T12:48:04"/>
    <s v="SOIL (Mead)"/>
    <n v="1033"/>
    <x v="116"/>
    <n v="0.35"/>
    <n v="1.17E-2"/>
    <n v="2.4399999999999999E-4"/>
    <n v="244"/>
    <n v="39.04"/>
    <x v="115"/>
    <x v="26"/>
    <s v="15(120-180)"/>
    <x v="4"/>
    <x v="4"/>
    <s v="15(120-180)"/>
    <x v="0"/>
    <n v="225"/>
    <n v="2"/>
    <n v="5"/>
    <m/>
  </r>
  <r>
    <d v="2022-05-24T12:52:52"/>
    <s v="SOIL (Mead)"/>
    <n v="1034"/>
    <x v="43"/>
    <n v="0.35"/>
    <n v="1.11E-2"/>
    <n v="2.1699999999999999E-4"/>
    <n v="217"/>
    <n v="34.72"/>
    <x v="116"/>
    <x v="5"/>
    <s v="5(120-180)"/>
    <x v="4"/>
    <x v="4"/>
    <s v="5(120-180)"/>
    <x v="0"/>
    <n v="112"/>
    <n v="1"/>
    <n v="2"/>
    <s v="Manually changed depth (old depth range here, changed on sampling day)"/>
  </r>
  <r>
    <d v="2022-05-24T12:57:41"/>
    <s v="SOIL (Mead)"/>
    <n v="1034"/>
    <x v="96"/>
    <n v="0.35"/>
    <n v="1.0999999999999999E-2"/>
    <n v="2.2100000000000001E-4"/>
    <n v="221"/>
    <n v="35.36"/>
    <x v="116"/>
    <x v="5"/>
    <s v="5(120-180)"/>
    <x v="4"/>
    <x v="4"/>
    <s v="5(120-180)"/>
    <x v="0"/>
    <n v="112"/>
    <n v="1"/>
    <n v="2"/>
    <s v="Manually changed depth (old depth range here, changed on sampling day)"/>
  </r>
  <r>
    <d v="2022-05-24T13:02:35"/>
    <s v="SOIL (Mead)"/>
    <n v="1035"/>
    <x v="3"/>
    <n v="0.35"/>
    <n v="1.24E-2"/>
    <n v="4.6099999999999998E-4"/>
    <n v="460.99999999999994"/>
    <n v="110.63999999999999"/>
    <x v="117"/>
    <x v="28"/>
    <s v="23(30-120 )"/>
    <x v="5"/>
    <x v="3"/>
    <s v="23(30-120 )"/>
    <x v="0"/>
    <n v="211"/>
    <n v="1"/>
    <n v="1"/>
    <m/>
  </r>
  <r>
    <d v="2022-05-24T13:07:28"/>
    <s v="SOIL (Mead)"/>
    <n v="1035"/>
    <x v="98"/>
    <n v="0.35"/>
    <n v="1.23E-2"/>
    <n v="4.4799999999999999E-4"/>
    <n v="447.99999999999994"/>
    <n v="107.51999999999998"/>
    <x v="117"/>
    <x v="28"/>
    <s v="23(30-120 )"/>
    <x v="5"/>
    <x v="3"/>
    <s v="23(30-120 )"/>
    <x v="0"/>
    <n v="211"/>
    <n v="1"/>
    <n v="1"/>
    <m/>
  </r>
  <r>
    <d v="2022-05-24T13:12:22"/>
    <s v="SOIL (Mead)"/>
    <n v="1036"/>
    <x v="9"/>
    <n v="0.35"/>
    <n v="1.01E-2"/>
    <n v="5.3200000000000003E-4"/>
    <n v="532"/>
    <n v="127.67999999999999"/>
    <x v="118"/>
    <x v="34"/>
    <s v="25(30-120)"/>
    <x v="3"/>
    <x v="3"/>
    <s v="25(30-120)"/>
    <x v="0"/>
    <n v="323"/>
    <n v="2"/>
    <n v="3"/>
    <m/>
  </r>
  <r>
    <d v="2022-05-24T13:17:10"/>
    <s v="SOIL (Mead)"/>
    <n v="1036"/>
    <x v="91"/>
    <n v="0.35"/>
    <n v="0.01"/>
    <n v="5.1900000000000004E-4"/>
    <n v="519"/>
    <n v="124.56"/>
    <x v="118"/>
    <x v="34"/>
    <s v="25(30-120)"/>
    <x v="3"/>
    <x v="3"/>
    <s v="25(30-120)"/>
    <x v="0"/>
    <n v="323"/>
    <n v="2"/>
    <n v="3"/>
    <m/>
  </r>
  <r>
    <d v="2022-05-24T13:22:04"/>
    <s v="SOIL (Mead)"/>
    <n v="1037"/>
    <x v="95"/>
    <n v="0.25"/>
    <n v="2.3800000000000002E-2"/>
    <n v="1.9E-3"/>
    <n v="1900"/>
    <e v="#N/A"/>
    <x v="9"/>
    <x v="6"/>
    <e v="#N/A"/>
    <x v="2"/>
    <x v="2"/>
    <e v="#N/A"/>
    <x v="0"/>
    <e v="#N/A"/>
    <e v="#N/A"/>
    <e v="#N/A"/>
    <m/>
  </r>
  <r>
    <d v="2022-05-24T13:26:52"/>
    <s v="SOIL (Mead)"/>
    <n v="1038"/>
    <x v="102"/>
    <n v="0.35"/>
    <n v="1.6400000000000001E-2"/>
    <n v="5.1199999999999998E-4"/>
    <n v="512"/>
    <n v="122.88"/>
    <x v="119"/>
    <x v="14"/>
    <s v="33(30-120)"/>
    <x v="3"/>
    <x v="3"/>
    <s v="33(30-120)"/>
    <x v="0"/>
    <n v="312"/>
    <n v="1"/>
    <n v="2"/>
    <m/>
  </r>
  <r>
    <d v="2022-05-24T13:31:47"/>
    <s v="SOIL (Mead)"/>
    <n v="1038"/>
    <x v="2"/>
    <n v="0.35"/>
    <n v="1.61E-2"/>
    <n v="5.0199999999999995E-4"/>
    <n v="501.99999999999994"/>
    <n v="120.47999999999998"/>
    <x v="119"/>
    <x v="14"/>
    <s v="33(30-120)"/>
    <x v="3"/>
    <x v="3"/>
    <s v="33(30-120)"/>
    <x v="0"/>
    <n v="312"/>
    <n v="1"/>
    <n v="2"/>
    <m/>
  </r>
  <r>
    <d v="2022-05-24T13:36:36"/>
    <s v="SOIL (Mead)"/>
    <n v="1039"/>
    <x v="4"/>
    <n v="0.35"/>
    <n v="1.1299999999999999E-2"/>
    <n v="2.4899999999999998E-4"/>
    <n v="248.99999999999997"/>
    <n v="39.839999999999996"/>
    <x v="120"/>
    <x v="14"/>
    <s v="33(120-180)"/>
    <x v="4"/>
    <x v="4"/>
    <s v="33(120-180)"/>
    <x v="0"/>
    <n v="312"/>
    <n v="1"/>
    <n v="2"/>
    <m/>
  </r>
  <r>
    <d v="2022-05-24T13:41:25"/>
    <s v="SOIL (Mead)"/>
    <n v="1039"/>
    <x v="61"/>
    <n v="0.35"/>
    <n v="1.12E-2"/>
    <n v="2.4600000000000002E-4"/>
    <n v="246"/>
    <n v="39.36"/>
    <x v="120"/>
    <x v="14"/>
    <s v="33(120-180)"/>
    <x v="4"/>
    <x v="4"/>
    <s v="33(120-180)"/>
    <x v="0"/>
    <n v="312"/>
    <n v="1"/>
    <n v="2"/>
    <m/>
  </r>
  <r>
    <d v="2022-05-24T13:46:20"/>
    <s v="SOIL (Mead)"/>
    <n v="1040"/>
    <x v="52"/>
    <n v="0.35"/>
    <n v="1.0699999999999999E-2"/>
    <n v="5.04E-4"/>
    <n v="504"/>
    <n v="120.96"/>
    <x v="121"/>
    <x v="7"/>
    <s v="35(30-120)"/>
    <x v="3"/>
    <x v="3"/>
    <s v="35(30-120)"/>
    <x v="0"/>
    <n v="316"/>
    <n v="1"/>
    <n v="6"/>
    <m/>
  </r>
  <r>
    <d v="2022-05-24T13:51:13"/>
    <s v="SOIL (Mead)"/>
    <n v="1040"/>
    <x v="117"/>
    <n v="0.35"/>
    <n v="1.09E-2"/>
    <n v="5.1800000000000001E-4"/>
    <n v="518"/>
    <n v="124.32"/>
    <x v="121"/>
    <x v="7"/>
    <s v="35(30-120)"/>
    <x v="3"/>
    <x v="3"/>
    <s v="35(30-120)"/>
    <x v="0"/>
    <n v="316"/>
    <n v="1"/>
    <n v="6"/>
    <m/>
  </r>
  <r>
    <d v="2022-05-24T13:56:02"/>
    <s v="SOIL (Mead)"/>
    <n v="1041"/>
    <x v="118"/>
    <n v="0.35"/>
    <n v="1.2200000000000001E-2"/>
    <n v="2.4000000000000001E-4"/>
    <n v="240"/>
    <n v="38.4"/>
    <x v="122"/>
    <x v="34"/>
    <s v="25(120-180)"/>
    <x v="4"/>
    <x v="4"/>
    <s v="25(120-180)"/>
    <x v="0"/>
    <n v="323"/>
    <n v="2"/>
    <n v="3"/>
    <m/>
  </r>
  <r>
    <d v="2022-05-24T14:00:56"/>
    <s v="SOIL (Mead)"/>
    <n v="1041"/>
    <x v="119"/>
    <n v="0.35"/>
    <n v="1.2200000000000001E-2"/>
    <n v="2.42E-4"/>
    <n v="242"/>
    <n v="38.72"/>
    <x v="122"/>
    <x v="34"/>
    <s v="25(120-180)"/>
    <x v="4"/>
    <x v="4"/>
    <s v="25(120-180)"/>
    <x v="0"/>
    <n v="323"/>
    <n v="2"/>
    <n v="3"/>
    <m/>
  </r>
  <r>
    <d v="2022-05-24T14:05:52"/>
    <s v="SOIL (Mead)"/>
    <n v="1042"/>
    <x v="30"/>
    <n v="0.35"/>
    <n v="9.4599999999999997E-3"/>
    <n v="2.5700000000000001E-4"/>
    <n v="257"/>
    <n v="41.12"/>
    <x v="123"/>
    <x v="35"/>
    <s v="21(120-180)"/>
    <x v="4"/>
    <x v="4"/>
    <s v="21(120-180)"/>
    <x v="0"/>
    <n v="213"/>
    <n v="1"/>
    <n v="3"/>
    <m/>
  </r>
  <r>
    <d v="2022-05-24T14:10:45"/>
    <s v="SOIL (Mead)"/>
    <n v="1042"/>
    <x v="45"/>
    <n v="0.35"/>
    <n v="9.9299999999999996E-3"/>
    <n v="2.72E-4"/>
    <n v="272"/>
    <n v="43.52"/>
    <x v="123"/>
    <x v="35"/>
    <s v="21(120-180)"/>
    <x v="4"/>
    <x v="4"/>
    <s v="21(120-180)"/>
    <x v="0"/>
    <n v="213"/>
    <n v="1"/>
    <n v="3"/>
    <m/>
  </r>
  <r>
    <d v="2022-05-24T14:15:34"/>
    <s v="SOIL (Mead)"/>
    <n v="1043"/>
    <x v="57"/>
    <n v="0.35"/>
    <n v="1.03E-2"/>
    <n v="2.52E-4"/>
    <n v="252"/>
    <n v="40.32"/>
    <x v="124"/>
    <x v="23"/>
    <s v="20(120-180)"/>
    <x v="4"/>
    <x v="4"/>
    <s v="20(120-180)"/>
    <x v="0"/>
    <n v="215"/>
    <n v="1"/>
    <n v="5"/>
    <m/>
  </r>
  <r>
    <d v="2022-05-24T14:20:23"/>
    <s v="SOIL (Mead)"/>
    <n v="1043"/>
    <x v="120"/>
    <n v="0.35"/>
    <n v="1.03E-2"/>
    <n v="2.4899999999999998E-4"/>
    <n v="248.99999999999997"/>
    <n v="39.839999999999996"/>
    <x v="124"/>
    <x v="23"/>
    <s v="20(120-180)"/>
    <x v="4"/>
    <x v="4"/>
    <s v="20(120-180)"/>
    <x v="0"/>
    <n v="215"/>
    <n v="1"/>
    <n v="5"/>
    <m/>
  </r>
  <r>
    <d v="2022-05-24T14:25:12"/>
    <s v="SOIL (Mead)"/>
    <n v="1044"/>
    <x v="73"/>
    <n v="0.35"/>
    <n v="1.5699999999999999E-2"/>
    <n v="4.57E-4"/>
    <n v="457"/>
    <n v="109.67999999999999"/>
    <x v="125"/>
    <x v="36"/>
    <s v="27(30-120)"/>
    <x v="3"/>
    <x v="3"/>
    <s v="27(30-120)"/>
    <x v="0"/>
    <n v="324"/>
    <n v="2"/>
    <n v="4"/>
    <m/>
  </r>
  <r>
    <d v="2022-05-24T14:30:07"/>
    <s v="SOIL (Mead)"/>
    <n v="1044"/>
    <x v="5"/>
    <n v="0.35"/>
    <n v="1.55E-2"/>
    <n v="4.5399999999999998E-4"/>
    <n v="454"/>
    <n v="108.96"/>
    <x v="125"/>
    <x v="36"/>
    <s v="27(30-120)"/>
    <x v="3"/>
    <x v="3"/>
    <s v="27(30-120)"/>
    <x v="0"/>
    <n v="324"/>
    <n v="2"/>
    <n v="4"/>
    <m/>
  </r>
  <r>
    <d v="2022-05-24T14:34:56"/>
    <s v="SOIL (Mead)"/>
    <n v="1045"/>
    <x v="121"/>
    <n v="0.35"/>
    <n v="1.23E-2"/>
    <n v="4.5399999999999998E-4"/>
    <n v="454"/>
    <n v="108.96"/>
    <x v="126"/>
    <x v="12"/>
    <s v="29(30-120)"/>
    <x v="3"/>
    <x v="3"/>
    <s v="29(30-120)"/>
    <x v="0"/>
    <n v="322"/>
    <n v="2"/>
    <n v="2"/>
    <m/>
  </r>
  <r>
    <d v="2022-05-24T14:39:52"/>
    <s v="SOIL (Mead)"/>
    <n v="1045"/>
    <x v="122"/>
    <n v="0.35"/>
    <n v="1.23E-2"/>
    <n v="4.5600000000000003E-4"/>
    <n v="456.00000000000006"/>
    <n v="109.44000000000001"/>
    <x v="126"/>
    <x v="12"/>
    <s v="29(30-120)"/>
    <x v="3"/>
    <x v="3"/>
    <s v="29(30-120)"/>
    <x v="0"/>
    <n v="322"/>
    <n v="2"/>
    <n v="2"/>
    <m/>
  </r>
  <r>
    <d v="2022-05-24T14:44:42"/>
    <s v="SOIL (Mead)"/>
    <n v="1046"/>
    <x v="91"/>
    <n v="0.35"/>
    <n v="1.14E-2"/>
    <n v="2.22E-4"/>
    <n v="222.00000000000003"/>
    <n v="35.520000000000003"/>
    <x v="127"/>
    <x v="31"/>
    <s v="19(120-180)"/>
    <x v="4"/>
    <x v="4"/>
    <s v="19(120-180)"/>
    <x v="0"/>
    <n v="214"/>
    <n v="1"/>
    <n v="4"/>
    <m/>
  </r>
  <r>
    <d v="2022-05-24T14:49:36"/>
    <s v="SOIL (Mead)"/>
    <n v="1046"/>
    <x v="58"/>
    <n v="0.35"/>
    <n v="1.1299999999999999E-2"/>
    <n v="2.1800000000000001E-4"/>
    <n v="218.00000000000003"/>
    <n v="34.880000000000003"/>
    <x v="127"/>
    <x v="31"/>
    <s v="19(120-180)"/>
    <x v="4"/>
    <x v="4"/>
    <s v="19(120-180)"/>
    <x v="0"/>
    <n v="214"/>
    <n v="1"/>
    <n v="4"/>
    <m/>
  </r>
  <r>
    <d v="2022-05-24T14:54:25"/>
    <s v="SOIL (Mead)"/>
    <n v="1047"/>
    <x v="15"/>
    <n v="0.25"/>
    <n v="2.41E-2"/>
    <n v="1.92E-3"/>
    <n v="1920"/>
    <e v="#N/A"/>
    <x v="9"/>
    <x v="6"/>
    <e v="#N/A"/>
    <x v="2"/>
    <x v="2"/>
    <e v="#N/A"/>
    <x v="0"/>
    <e v="#N/A"/>
    <e v="#N/A"/>
    <e v="#N/A"/>
    <m/>
  </r>
  <r>
    <d v="2022-05-24T14:59:22"/>
    <s v="SOIL (Mead)"/>
    <n v="1048"/>
    <x v="40"/>
    <n v="0.35"/>
    <n v="9.3100000000000006E-3"/>
    <n v="5.0600000000000005E-4"/>
    <n v="506.00000000000006"/>
    <n v="121.44000000000001"/>
    <x v="128"/>
    <x v="31"/>
    <s v="19(30-120)"/>
    <x v="3"/>
    <x v="3"/>
    <s v="19(30-120)"/>
    <x v="0"/>
    <n v="214"/>
    <n v="1"/>
    <n v="4"/>
    <m/>
  </r>
  <r>
    <d v="2022-05-24T15:04:16"/>
    <s v="SOIL (Mead)"/>
    <n v="1048"/>
    <x v="55"/>
    <n v="0.35"/>
    <n v="9.3699999999999999E-3"/>
    <n v="5.0600000000000005E-4"/>
    <n v="506.00000000000006"/>
    <n v="121.44000000000001"/>
    <x v="128"/>
    <x v="31"/>
    <s v="19(30-120)"/>
    <x v="3"/>
    <x v="3"/>
    <s v="19(30-120)"/>
    <x v="0"/>
    <n v="214"/>
    <n v="1"/>
    <n v="4"/>
    <m/>
  </r>
  <r>
    <d v="2022-05-24T15:09:10"/>
    <s v="SOIL (Mead)"/>
    <n v="1049"/>
    <x v="51"/>
    <n v="0.35"/>
    <n v="1.29E-2"/>
    <n v="4.8999999999999998E-4"/>
    <n v="489.99999999999994"/>
    <n v="117.59999999999998"/>
    <x v="129"/>
    <x v="30"/>
    <s v="2(30-120)"/>
    <x v="3"/>
    <x v="3"/>
    <s v="2(30-120)"/>
    <x v="0"/>
    <n v="111"/>
    <n v="1"/>
    <n v="1"/>
    <m/>
  </r>
  <r>
    <d v="2022-05-24T15:14:03"/>
    <s v="SOIL (Mead)"/>
    <n v="1049"/>
    <x v="61"/>
    <n v="0.35"/>
    <n v="1.2999999999999999E-2"/>
    <n v="4.86E-4"/>
    <n v="486.00000000000006"/>
    <n v="116.64000000000001"/>
    <x v="129"/>
    <x v="30"/>
    <s v="2(30-120)"/>
    <x v="3"/>
    <x v="3"/>
    <s v="2(30-120)"/>
    <x v="0"/>
    <n v="111"/>
    <n v="1"/>
    <n v="1"/>
    <m/>
  </r>
  <r>
    <d v="2022-05-24T15:18:58"/>
    <s v="SOIL (Mead)"/>
    <n v="1050"/>
    <x v="104"/>
    <n v="0.35"/>
    <n v="1.1599999999999999E-2"/>
    <n v="5.2899999999999996E-4"/>
    <n v="528.99999999999989"/>
    <n v="126.95999999999997"/>
    <x v="130"/>
    <x v="17"/>
    <s v="1(30-120)"/>
    <x v="3"/>
    <x v="3"/>
    <s v="1(30-120)"/>
    <x v="0"/>
    <n v="114"/>
    <n v="1"/>
    <n v="4"/>
    <m/>
  </r>
  <r>
    <d v="2022-05-24T15:23:52"/>
    <s v="SOIL (Mead)"/>
    <n v="1050"/>
    <x v="33"/>
    <n v="0.35"/>
    <n v="1.14E-2"/>
    <n v="4.8500000000000003E-4"/>
    <n v="485.00000000000006"/>
    <n v="116.4"/>
    <x v="130"/>
    <x v="17"/>
    <s v="1(30-120)"/>
    <x v="3"/>
    <x v="3"/>
    <s v="1(30-120)"/>
    <x v="0"/>
    <n v="114"/>
    <n v="1"/>
    <n v="4"/>
    <m/>
  </r>
  <r>
    <d v="2022-05-24T15:28:49"/>
    <s v="SOIL (Mead)"/>
    <n v="1051"/>
    <x v="52"/>
    <n v="0.35"/>
    <n v="1.11E-2"/>
    <n v="2.2000000000000001E-4"/>
    <n v="220.00000000000003"/>
    <n v="35.200000000000003"/>
    <x v="131"/>
    <x v="30"/>
    <s v="2(120-180)"/>
    <x v="4"/>
    <x v="4"/>
    <s v="2(120-180)"/>
    <x v="0"/>
    <n v="111"/>
    <n v="1"/>
    <n v="1"/>
    <m/>
  </r>
  <r>
    <d v="2022-05-24T15:33:42"/>
    <s v="SOIL (Mead)"/>
    <n v="1051"/>
    <x v="56"/>
    <n v="0.35"/>
    <n v="1.12E-2"/>
    <n v="2.2000000000000001E-4"/>
    <n v="220.00000000000003"/>
    <n v="35.200000000000003"/>
    <x v="131"/>
    <x v="30"/>
    <s v="2(120-180)"/>
    <x v="4"/>
    <x v="4"/>
    <s v="2(120-180)"/>
    <x v="0"/>
    <n v="111"/>
    <n v="1"/>
    <n v="1"/>
    <m/>
  </r>
  <r>
    <d v="2022-05-24T15:38:36"/>
    <s v="SOIL (Mead)"/>
    <n v="1052"/>
    <x v="50"/>
    <n v="0.35"/>
    <n v="1.38E-2"/>
    <n v="4.0499999999999998E-4"/>
    <n v="405"/>
    <n v="97.2"/>
    <x v="132"/>
    <x v="11"/>
    <s v="11(30-120)"/>
    <x v="3"/>
    <x v="3"/>
    <s v="11(30-120)"/>
    <x v="0"/>
    <n v="124"/>
    <n v="2"/>
    <n v="4"/>
    <m/>
  </r>
  <r>
    <d v="2022-05-24T15:43:25"/>
    <s v="SOIL (Mead)"/>
    <n v="1052"/>
    <x v="123"/>
    <n v="0.35"/>
    <n v="1.37E-2"/>
    <n v="4.0400000000000001E-4"/>
    <n v="404"/>
    <n v="96.96"/>
    <x v="132"/>
    <x v="11"/>
    <s v="11(30-120)"/>
    <x v="3"/>
    <x v="3"/>
    <s v="11(30-120)"/>
    <x v="0"/>
    <n v="124"/>
    <n v="2"/>
    <n v="4"/>
    <m/>
  </r>
  <r>
    <d v="2022-05-24T15:48:14"/>
    <s v="SOIL (Mead)"/>
    <n v="1053"/>
    <x v="86"/>
    <n v="0.35"/>
    <n v="1.17E-2"/>
    <n v="2.24E-4"/>
    <n v="223.99999999999997"/>
    <n v="35.839999999999996"/>
    <x v="133"/>
    <x v="10"/>
    <s v="8(120-180)"/>
    <x v="4"/>
    <x v="4"/>
    <s v="8(120-180)"/>
    <x v="0"/>
    <n v="121"/>
    <n v="2"/>
    <n v="1"/>
    <m/>
  </r>
  <r>
    <d v="2022-05-24T15:53:03"/>
    <s v="SOIL (Mead)"/>
    <n v="1053"/>
    <x v="76"/>
    <n v="0.35"/>
    <n v="1.15E-2"/>
    <n v="2.2900000000000001E-4"/>
    <n v="229"/>
    <n v="36.64"/>
    <x v="133"/>
    <x v="10"/>
    <s v="8(120-180)"/>
    <x v="4"/>
    <x v="4"/>
    <s v="8(120-180)"/>
    <x v="0"/>
    <n v="121"/>
    <n v="2"/>
    <n v="1"/>
    <m/>
  </r>
  <r>
    <d v="2022-05-24T15:57:58"/>
    <s v="SOIL (Mead)"/>
    <n v="1054"/>
    <x v="14"/>
    <n v="0.35"/>
    <n v="1.2800000000000001E-2"/>
    <n v="4.7899999999999999E-4"/>
    <n v="479"/>
    <n v="114.96"/>
    <x v="134"/>
    <x v="20"/>
    <s v="16(30-120)"/>
    <x v="3"/>
    <x v="3"/>
    <s v="16(30-120)"/>
    <x v="0"/>
    <n v="224"/>
    <n v="2"/>
    <n v="4"/>
    <m/>
  </r>
  <r>
    <d v="2022-05-24T16:02:52"/>
    <s v="SOIL (Mead)"/>
    <n v="1054"/>
    <x v="10"/>
    <n v="0.35"/>
    <n v="1.2699999999999999E-2"/>
    <n v="4.6799999999999999E-4"/>
    <n v="468"/>
    <n v="112.32"/>
    <x v="134"/>
    <x v="20"/>
    <s v="16(30-120)"/>
    <x v="3"/>
    <x v="3"/>
    <s v="16(30-120)"/>
    <x v="0"/>
    <n v="224"/>
    <n v="2"/>
    <n v="4"/>
    <m/>
  </r>
  <r>
    <d v="2022-05-24T16:07:42"/>
    <s v="SOIL (Mead)"/>
    <n v="1055"/>
    <x v="29"/>
    <n v="0.35"/>
    <n v="1.0699999999999999E-2"/>
    <n v="2.5700000000000001E-4"/>
    <n v="257"/>
    <n v="41.12"/>
    <x v="135"/>
    <x v="20"/>
    <s v="16(120-180)"/>
    <x v="4"/>
    <x v="4"/>
    <s v="16(120-180)"/>
    <x v="0"/>
    <n v="224"/>
    <n v="2"/>
    <n v="4"/>
    <m/>
  </r>
  <r>
    <d v="2022-05-24T16:12:31"/>
    <s v="SOIL (Mead)"/>
    <n v="1055"/>
    <x v="57"/>
    <n v="0.35"/>
    <n v="1.06E-2"/>
    <n v="2.5500000000000002E-4"/>
    <n v="255.00000000000003"/>
    <n v="40.800000000000004"/>
    <x v="135"/>
    <x v="20"/>
    <s v="16(120-180)"/>
    <x v="4"/>
    <x v="4"/>
    <s v="16(120-180)"/>
    <x v="0"/>
    <n v="224"/>
    <n v="2"/>
    <n v="4"/>
    <m/>
  </r>
  <r>
    <d v="2022-05-24T16:17:20"/>
    <s v="SOIL (Mead)"/>
    <n v="1056"/>
    <x v="91"/>
    <n v="0.35"/>
    <n v="1.2800000000000001E-2"/>
    <n v="4.66E-4"/>
    <n v="466"/>
    <n v="111.83999999999999"/>
    <x v="136"/>
    <x v="5"/>
    <s v="5(30-120)"/>
    <x v="3"/>
    <x v="3"/>
    <s v="5(30-120)"/>
    <x v="0"/>
    <n v="112"/>
    <n v="1"/>
    <n v="2"/>
    <s v="Manually changed depth (old depth range here, changed on sampling day)"/>
  </r>
  <r>
    <d v="2022-05-24T16:22:09"/>
    <s v="SOIL (Mead)"/>
    <n v="1056"/>
    <x v="26"/>
    <n v="0.35"/>
    <n v="1.3100000000000001E-2"/>
    <n v="4.6500000000000003E-4"/>
    <n v="465.00000000000006"/>
    <n v="111.60000000000001"/>
    <x v="136"/>
    <x v="5"/>
    <s v="5(30-120)"/>
    <x v="3"/>
    <x v="3"/>
    <s v="5(30-120)"/>
    <x v="0"/>
    <n v="112"/>
    <n v="1"/>
    <n v="2"/>
    <s v="Manually changed depth (old depth range here, changed on sampling day)"/>
  </r>
  <r>
    <d v="2022-05-24T16:26:58"/>
    <s v="SOIL (Mead)"/>
    <n v="1057"/>
    <x v="124"/>
    <n v="0.25"/>
    <n v="2.4400000000000002E-2"/>
    <n v="1.9300000000000001E-3"/>
    <n v="1930"/>
    <e v="#N/A"/>
    <x v="9"/>
    <x v="6"/>
    <e v="#N/A"/>
    <x v="2"/>
    <x v="2"/>
    <e v="#N/A"/>
    <x v="0"/>
    <e v="#N/A"/>
    <e v="#N/A"/>
    <e v="#N/A"/>
    <m/>
  </r>
  <r>
    <d v="2022-05-24T16:31:47"/>
    <s v="SOIL (Mead)"/>
    <n v="1058"/>
    <x v="112"/>
    <n v="0.35"/>
    <n v="1.3599999999999999E-2"/>
    <n v="4.7899999999999999E-4"/>
    <n v="479"/>
    <n v="114.96"/>
    <x v="137"/>
    <x v="2"/>
    <s v="9(30-120)"/>
    <x v="3"/>
    <x v="3"/>
    <s v="9(30-120)"/>
    <x v="0"/>
    <n v="126"/>
    <n v="2"/>
    <n v="6"/>
    <m/>
  </r>
  <r>
    <d v="2022-05-24T16:36:37"/>
    <s v="SOIL (Mead)"/>
    <n v="1058"/>
    <x v="117"/>
    <n v="0.35"/>
    <n v="1.35E-2"/>
    <n v="4.8700000000000002E-4"/>
    <n v="487"/>
    <n v="116.88"/>
    <x v="137"/>
    <x v="2"/>
    <s v="9(30-120)"/>
    <x v="3"/>
    <x v="3"/>
    <s v="9(30-120)"/>
    <x v="0"/>
    <n v="126"/>
    <n v="2"/>
    <n v="6"/>
    <m/>
  </r>
  <r>
    <d v="2022-05-24T16:41:31"/>
    <s v="SOIL (Mead)"/>
    <n v="1059"/>
    <x v="102"/>
    <n v="0.35"/>
    <n v="1.11E-2"/>
    <n v="2.4000000000000001E-4"/>
    <n v="240"/>
    <n v="38.4"/>
    <x v="138"/>
    <x v="2"/>
    <s v="9(120-180)"/>
    <x v="4"/>
    <x v="4"/>
    <s v="9(120-180)"/>
    <x v="0"/>
    <n v="126"/>
    <n v="2"/>
    <n v="6"/>
    <m/>
  </r>
  <r>
    <d v="2022-05-24T16:46:28"/>
    <s v="SOIL (Mead)"/>
    <n v="1059"/>
    <x v="10"/>
    <n v="0.35"/>
    <n v="1.12E-2"/>
    <n v="2.3499999999999999E-4"/>
    <n v="235"/>
    <n v="37.6"/>
    <x v="138"/>
    <x v="2"/>
    <s v="9(120-180)"/>
    <x v="4"/>
    <x v="4"/>
    <s v="9(120-180)"/>
    <x v="0"/>
    <n v="126"/>
    <n v="2"/>
    <n v="6"/>
    <m/>
  </r>
  <r>
    <d v="2022-05-25T10:21:46"/>
    <s v="SOIL (Mead)"/>
    <s v="warmup"/>
    <x v="125"/>
    <n v="0.25"/>
    <n v="0.41199999999999998"/>
    <n v="8.5800000000000001E-2"/>
    <n v="85800"/>
    <e v="#N/A"/>
    <x v="10"/>
    <x v="6"/>
    <e v="#N/A"/>
    <x v="2"/>
    <x v="2"/>
    <e v="#N/A"/>
    <x v="0"/>
    <e v="#N/A"/>
    <e v="#N/A"/>
    <e v="#N/A"/>
    <m/>
  </r>
  <r>
    <d v="2022-05-25T10:26:34"/>
    <s v="SOIL (Mead)"/>
    <s v="warmup"/>
    <x v="22"/>
    <n v="0.25"/>
    <n v="0.41199999999999998"/>
    <n v="8.5800000000000001E-2"/>
    <n v="85800"/>
    <e v="#N/A"/>
    <x v="10"/>
    <x v="6"/>
    <e v="#N/A"/>
    <x v="2"/>
    <x v="2"/>
    <e v="#N/A"/>
    <x v="0"/>
    <e v="#N/A"/>
    <e v="#N/A"/>
    <e v="#N/A"/>
    <m/>
  </r>
  <r>
    <d v="2022-05-25T10:31:29"/>
    <s v="SOIL (Mead)"/>
    <s v="warmup"/>
    <x v="126"/>
    <n v="0.25"/>
    <n v="0.41199999999999998"/>
    <n v="8.5500000000000007E-2"/>
    <n v="85500.000000000015"/>
    <e v="#N/A"/>
    <x v="10"/>
    <x v="6"/>
    <e v="#N/A"/>
    <x v="2"/>
    <x v="2"/>
    <e v="#N/A"/>
    <x v="0"/>
    <e v="#N/A"/>
    <e v="#N/A"/>
    <e v="#N/A"/>
    <m/>
  </r>
  <r>
    <d v="2022-05-25T10:36:17"/>
    <s v="SOIL (Mead)"/>
    <s v="Blank"/>
    <x v="19"/>
    <n v="1"/>
    <n v="-1.2799999999999999E-4"/>
    <n v="4.8999999999999998E-5"/>
    <n v="49"/>
    <e v="#N/A"/>
    <x v="10"/>
    <x v="6"/>
    <e v="#N/A"/>
    <x v="2"/>
    <x v="2"/>
    <e v="#N/A"/>
    <x v="0"/>
    <e v="#N/A"/>
    <e v="#N/A"/>
    <e v="#N/A"/>
    <m/>
  </r>
  <r>
    <d v="2022-05-25T10:41:06"/>
    <s v="SOIL (Mead)"/>
    <s v="Blank"/>
    <x v="19"/>
    <n v="1"/>
    <n v="-1.45E-4"/>
    <n v="4.4100000000000001E-5"/>
    <n v="44.1"/>
    <e v="#N/A"/>
    <x v="10"/>
    <x v="6"/>
    <e v="#N/A"/>
    <x v="2"/>
    <x v="2"/>
    <e v="#N/A"/>
    <x v="0"/>
    <e v="#N/A"/>
    <e v="#N/A"/>
    <e v="#N/A"/>
    <m/>
  </r>
  <r>
    <d v="2022-05-25T10:45:59"/>
    <s v="SOIL (Mead)"/>
    <s v="Blank"/>
    <x v="19"/>
    <n v="1"/>
    <n v="-1.03E-4"/>
    <n v="4.1E-5"/>
    <n v="41"/>
    <e v="#N/A"/>
    <x v="10"/>
    <x v="6"/>
    <e v="#N/A"/>
    <x v="2"/>
    <x v="2"/>
    <e v="#N/A"/>
    <x v="0"/>
    <e v="#N/A"/>
    <e v="#N/A"/>
    <e v="#N/A"/>
    <m/>
  </r>
  <r>
    <d v="2022-05-25T10:50:51"/>
    <s v="SOIL (Mead)"/>
    <s v="Blank"/>
    <x v="19"/>
    <n v="1"/>
    <n v="-1.35E-4"/>
    <n v="3.4600000000000001E-5"/>
    <n v="34.6"/>
    <e v="#N/A"/>
    <x v="10"/>
    <x v="6"/>
    <e v="#N/A"/>
    <x v="2"/>
    <x v="2"/>
    <e v="#N/A"/>
    <x v="0"/>
    <e v="#N/A"/>
    <e v="#N/A"/>
    <e v="#N/A"/>
    <m/>
  </r>
  <r>
    <d v="2022-05-25T10:55:48"/>
    <s v="SOIL (Mead)"/>
    <s v="Blank"/>
    <x v="19"/>
    <n v="1"/>
    <n v="-1.34E-4"/>
    <n v="3.6000000000000001E-5"/>
    <n v="36"/>
    <e v="#N/A"/>
    <x v="10"/>
    <x v="6"/>
    <e v="#N/A"/>
    <x v="2"/>
    <x v="2"/>
    <e v="#N/A"/>
    <x v="0"/>
    <e v="#N/A"/>
    <e v="#N/A"/>
    <e v="#N/A"/>
    <m/>
  </r>
  <r>
    <d v="2022-05-25T11:00:39"/>
    <s v="SOIL (Mead)"/>
    <s v="Blank"/>
    <x v="19"/>
    <n v="1"/>
    <n v="-1.0900000000000001E-4"/>
    <n v="2.8799999999999999E-5"/>
    <n v="28.799999999999997"/>
    <e v="#N/A"/>
    <x v="10"/>
    <x v="6"/>
    <e v="#N/A"/>
    <x v="2"/>
    <x v="2"/>
    <e v="#N/A"/>
    <x v="0"/>
    <e v="#N/A"/>
    <e v="#N/A"/>
    <e v="#N/A"/>
    <m/>
  </r>
  <r>
    <d v="2022-05-25T11:05:35"/>
    <s v="SOIL (Mead)"/>
    <s v="Mead Soil"/>
    <x v="78"/>
    <n v="0.25"/>
    <n v="2.41E-2"/>
    <n v="1.97E-3"/>
    <n v="1970"/>
    <e v="#N/A"/>
    <x v="10"/>
    <x v="6"/>
    <e v="#N/A"/>
    <x v="2"/>
    <x v="2"/>
    <e v="#N/A"/>
    <x v="0"/>
    <e v="#N/A"/>
    <e v="#N/A"/>
    <e v="#N/A"/>
    <m/>
  </r>
  <r>
    <d v="2022-05-25T11:10:34"/>
    <s v="SOIL (Mead)"/>
    <s v="Mead Soil"/>
    <x v="127"/>
    <n v="0.25"/>
    <n v="2.41E-2"/>
    <n v="1.9599999999999999E-3"/>
    <n v="1959.9999999999998"/>
    <e v="#N/A"/>
    <x v="10"/>
    <x v="6"/>
    <e v="#N/A"/>
    <x v="2"/>
    <x v="2"/>
    <e v="#N/A"/>
    <x v="0"/>
    <e v="#N/A"/>
    <e v="#N/A"/>
    <e v="#N/A"/>
    <m/>
  </r>
  <r>
    <d v="2022-05-25T11:15:31"/>
    <s v="SOIL (Mead)"/>
    <s v="Mead Soil"/>
    <x v="79"/>
    <n v="0.25"/>
    <n v="2.4299999999999999E-2"/>
    <n v="1.97E-3"/>
    <n v="1970"/>
    <e v="#N/A"/>
    <x v="10"/>
    <x v="6"/>
    <e v="#N/A"/>
    <x v="2"/>
    <x v="2"/>
    <e v="#N/A"/>
    <x v="0"/>
    <e v="#N/A"/>
    <e v="#N/A"/>
    <e v="#N/A"/>
    <m/>
  </r>
  <r>
    <d v="2022-05-25T11:20:22"/>
    <s v="SOIL (Mead)"/>
    <n v="1060"/>
    <x v="83"/>
    <n v="0.35"/>
    <n v="8.7500000000000008E-3"/>
    <n v="5.1599999999999997E-4"/>
    <n v="515.99999999999989"/>
    <n v="123.83999999999997"/>
    <x v="139"/>
    <x v="10"/>
    <s v="8(30-120)"/>
    <x v="3"/>
    <x v="3"/>
    <s v="8(30-120)"/>
    <x v="0"/>
    <n v="121"/>
    <n v="2"/>
    <n v="1"/>
    <m/>
  </r>
  <r>
    <d v="2022-05-25T11:25:20"/>
    <s v="SOIL (Mead)"/>
    <n v="1060"/>
    <x v="102"/>
    <n v="0.35"/>
    <n v="8.5800000000000008E-3"/>
    <n v="5.22E-4"/>
    <n v="522"/>
    <n v="125.28"/>
    <x v="139"/>
    <x v="10"/>
    <s v="8(30-120)"/>
    <x v="3"/>
    <x v="3"/>
    <s v="8(30-120)"/>
    <x v="0"/>
    <n v="121"/>
    <n v="2"/>
    <n v="1"/>
    <m/>
  </r>
  <r>
    <d v="2022-05-25T11:30:19"/>
    <s v="SOIL (Mead)"/>
    <n v="1061"/>
    <x v="42"/>
    <n v="0.35"/>
    <n v="1.1900000000000001E-2"/>
    <n v="5.04E-4"/>
    <n v="504"/>
    <n v="120.96"/>
    <x v="140"/>
    <x v="8"/>
    <s v="7(30-120)"/>
    <x v="3"/>
    <x v="3"/>
    <s v="7(30-120)"/>
    <x v="0"/>
    <n v="123"/>
    <n v="2"/>
    <n v="3"/>
    <m/>
  </r>
  <r>
    <d v="2022-05-25T11:35:15"/>
    <s v="SOIL (Mead)"/>
    <n v="1061"/>
    <x v="8"/>
    <n v="0.35"/>
    <n v="1.1900000000000001E-2"/>
    <n v="4.9600000000000002E-4"/>
    <n v="496"/>
    <n v="119.03999999999999"/>
    <x v="140"/>
    <x v="8"/>
    <s v="7(30-120)"/>
    <x v="3"/>
    <x v="3"/>
    <s v="7(30-120)"/>
    <x v="0"/>
    <n v="123"/>
    <n v="2"/>
    <n v="3"/>
    <m/>
  </r>
  <r>
    <d v="2022-05-25T11:40:06"/>
    <s v="SOIL (Mead)"/>
    <n v="1062"/>
    <x v="44"/>
    <n v="0.35"/>
    <n v="1.1900000000000001E-2"/>
    <n v="3.6200000000000002E-4"/>
    <n v="362"/>
    <n v="57.92"/>
    <x v="141"/>
    <x v="8"/>
    <s v="7(120-180)"/>
    <x v="4"/>
    <x v="4"/>
    <s v="7(120-180)"/>
    <x v="0"/>
    <n v="123"/>
    <n v="2"/>
    <n v="3"/>
    <m/>
  </r>
  <r>
    <d v="2022-05-25T11:45:04"/>
    <s v="SOIL (Mead)"/>
    <n v="1062"/>
    <x v="102"/>
    <n v="0.35"/>
    <n v="1.18E-2"/>
    <n v="2.6800000000000001E-4"/>
    <n v="268"/>
    <n v="42.88"/>
    <x v="141"/>
    <x v="8"/>
    <s v="7(120-180)"/>
    <x v="4"/>
    <x v="4"/>
    <s v="7(120-180)"/>
    <x v="0"/>
    <n v="123"/>
    <n v="2"/>
    <n v="3"/>
    <m/>
  </r>
  <r>
    <d v="2022-05-25T11:50:01"/>
    <s v="SOIL (Mead)"/>
    <n v="1063"/>
    <x v="103"/>
    <n v="0.35"/>
    <n v="1.21E-2"/>
    <n v="2.8899999999999998E-4"/>
    <n v="288.99999999999994"/>
    <n v="46.239999999999995"/>
    <x v="142"/>
    <x v="18"/>
    <s v="6(120-180)"/>
    <x v="4"/>
    <x v="4"/>
    <s v="6(120-180)"/>
    <x v="0"/>
    <n v="116"/>
    <n v="1"/>
    <n v="6"/>
    <m/>
  </r>
  <r>
    <d v="2022-05-25T11:54:52"/>
    <s v="SOIL (Mead)"/>
    <n v="1063"/>
    <x v="39"/>
    <n v="0.35"/>
    <n v="1.2E-2"/>
    <n v="2.9700000000000001E-4"/>
    <n v="297"/>
    <n v="47.52"/>
    <x v="142"/>
    <x v="18"/>
    <s v="6(120-180)"/>
    <x v="4"/>
    <x v="4"/>
    <s v="6(120-180)"/>
    <x v="0"/>
    <n v="116"/>
    <n v="1"/>
    <n v="6"/>
    <m/>
  </r>
  <r>
    <d v="2022-05-25T11:59:50"/>
    <s v="SOIL (Mead)"/>
    <n v="1064"/>
    <x v="93"/>
    <n v="0.35"/>
    <n v="1.23E-2"/>
    <n v="5.2899999999999996E-4"/>
    <n v="528.99999999999989"/>
    <n v="126.95999999999997"/>
    <x v="143"/>
    <x v="18"/>
    <s v="6(30-120)"/>
    <x v="3"/>
    <x v="3"/>
    <s v="6(30-120)"/>
    <x v="0"/>
    <n v="116"/>
    <n v="1"/>
    <n v="6"/>
    <m/>
  </r>
  <r>
    <d v="2022-05-25T12:04:49"/>
    <s v="SOIL (Mead)"/>
    <n v="1064"/>
    <x v="101"/>
    <n v="0.35"/>
    <n v="1.2500000000000001E-2"/>
    <n v="5.2499999999999997E-4"/>
    <n v="525"/>
    <n v="126"/>
    <x v="143"/>
    <x v="18"/>
    <s v="6(30-120)"/>
    <x v="3"/>
    <x v="3"/>
    <s v="6(30-120)"/>
    <x v="0"/>
    <n v="116"/>
    <n v="1"/>
    <n v="6"/>
    <m/>
  </r>
  <r>
    <d v="2022-05-25T12:09:48"/>
    <s v="SOIL (Mead)"/>
    <n v="1065"/>
    <x v="69"/>
    <n v="0.35"/>
    <n v="1.1900000000000001E-2"/>
    <n v="2.7799999999999998E-4"/>
    <n v="278"/>
    <n v="44.480000000000004"/>
    <x v="144"/>
    <x v="16"/>
    <s v="4(120-180)"/>
    <x v="4"/>
    <x v="4"/>
    <s v="4(120-180)"/>
    <x v="0"/>
    <n v="113"/>
    <n v="1"/>
    <n v="3"/>
    <m/>
  </r>
  <r>
    <d v="2022-05-25T12:14:39"/>
    <s v="SOIL (Mead)"/>
    <n v="1065"/>
    <x v="33"/>
    <n v="0.35"/>
    <n v="1.18E-2"/>
    <n v="2.8699999999999998E-4"/>
    <n v="286.99999999999994"/>
    <n v="45.919999999999995"/>
    <x v="144"/>
    <x v="16"/>
    <s v="4(120-180)"/>
    <x v="4"/>
    <x v="4"/>
    <s v="4(120-180)"/>
    <x v="0"/>
    <n v="113"/>
    <n v="1"/>
    <n v="3"/>
    <m/>
  </r>
  <r>
    <d v="2022-05-25T12:19:33"/>
    <s v="SOIL (Mead)"/>
    <n v="1066"/>
    <x v="3"/>
    <n v="0.35"/>
    <n v="1.61E-2"/>
    <n v="4.7800000000000002E-4"/>
    <n v="478"/>
    <n v="114.72"/>
    <x v="145"/>
    <x v="16"/>
    <s v="4(30-120)"/>
    <x v="3"/>
    <x v="3"/>
    <s v="4(30-120)"/>
    <x v="0"/>
    <n v="113"/>
    <n v="1"/>
    <n v="3"/>
    <m/>
  </r>
  <r>
    <d v="2022-05-25T12:24:29"/>
    <s v="SOIL (Mead)"/>
    <n v="1066"/>
    <x v="56"/>
    <n v="0.35"/>
    <n v="1.5699999999999999E-2"/>
    <n v="4.75E-4"/>
    <n v="475"/>
    <n v="114"/>
    <x v="145"/>
    <x v="16"/>
    <s v="4(30-120)"/>
    <x v="3"/>
    <x v="3"/>
    <s v="4(30-120)"/>
    <x v="0"/>
    <n v="113"/>
    <n v="1"/>
    <n v="3"/>
    <m/>
  </r>
  <r>
    <d v="2022-05-25T12:29:23"/>
    <s v="SOIL (Mead)"/>
    <n v="1067"/>
    <x v="128"/>
    <n v="0.25"/>
    <n v="2.4299999999999999E-2"/>
    <n v="1.97E-3"/>
    <n v="1970"/>
    <e v="#N/A"/>
    <x v="9"/>
    <x v="6"/>
    <e v="#N/A"/>
    <x v="2"/>
    <x v="2"/>
    <e v="#N/A"/>
    <x v="0"/>
    <e v="#N/A"/>
    <e v="#N/A"/>
    <e v="#N/A"/>
    <m/>
  </r>
  <r>
    <d v="2022-05-26T09:02:05"/>
    <s v="SOIL (Mead)"/>
    <s v="warm up"/>
    <x v="78"/>
    <n v="0.25"/>
    <n v="0.41099999999999998"/>
    <n v="8.5699999999999998E-2"/>
    <n v="85700"/>
    <e v="#N/A"/>
    <x v="10"/>
    <x v="6"/>
    <e v="#N/A"/>
    <x v="2"/>
    <x v="2"/>
    <e v="#N/A"/>
    <x v="0"/>
    <e v="#N/A"/>
    <e v="#N/A"/>
    <e v="#N/A"/>
    <m/>
  </r>
  <r>
    <d v="2022-05-26T09:06:56"/>
    <s v="SOIL (Mead)"/>
    <s v="warm up"/>
    <x v="81"/>
    <n v="0.25"/>
    <n v="0.41299999999999998"/>
    <n v="8.5800000000000001E-2"/>
    <n v="85800"/>
    <e v="#N/A"/>
    <x v="10"/>
    <x v="6"/>
    <e v="#N/A"/>
    <x v="2"/>
    <x v="2"/>
    <e v="#N/A"/>
    <x v="0"/>
    <e v="#N/A"/>
    <e v="#N/A"/>
    <e v="#N/A"/>
    <m/>
  </r>
  <r>
    <d v="2022-05-26T09:11:48"/>
    <s v="SOIL (Mead)"/>
    <s v="warm up"/>
    <x v="129"/>
    <n v="0.25"/>
    <n v="0.41399999999999998"/>
    <n v="8.5800000000000001E-2"/>
    <n v="85800"/>
    <e v="#N/A"/>
    <x v="10"/>
    <x v="6"/>
    <e v="#N/A"/>
    <x v="2"/>
    <x v="2"/>
    <e v="#N/A"/>
    <x v="0"/>
    <e v="#N/A"/>
    <e v="#N/A"/>
    <e v="#N/A"/>
    <m/>
  </r>
  <r>
    <d v="2022-05-26T09:16:40"/>
    <s v="SOIL (Mead)"/>
    <s v="Blank"/>
    <x v="19"/>
    <n v="1"/>
    <n v="-1.7200000000000001E-4"/>
    <n v="4.9599999999999999E-5"/>
    <n v="49.6"/>
    <e v="#N/A"/>
    <x v="10"/>
    <x v="6"/>
    <e v="#N/A"/>
    <x v="2"/>
    <x v="2"/>
    <e v="#N/A"/>
    <x v="0"/>
    <e v="#N/A"/>
    <e v="#N/A"/>
    <e v="#N/A"/>
    <m/>
  </r>
  <r>
    <d v="2022-05-26T09:21:33"/>
    <s v="SOIL (Mead)"/>
    <s v="Blank"/>
    <x v="19"/>
    <n v="1"/>
    <n v="-1.36E-4"/>
    <n v="4.0500000000000002E-5"/>
    <n v="40.5"/>
    <e v="#N/A"/>
    <x v="10"/>
    <x v="6"/>
    <e v="#N/A"/>
    <x v="2"/>
    <x v="2"/>
    <e v="#N/A"/>
    <x v="0"/>
    <e v="#N/A"/>
    <e v="#N/A"/>
    <e v="#N/A"/>
    <m/>
  </r>
  <r>
    <d v="2022-05-26T09:26:26"/>
    <s v="SOIL (Mead)"/>
    <s v="Blank"/>
    <x v="19"/>
    <n v="1"/>
    <n v="-1.21E-4"/>
    <n v="3.4700000000000003E-5"/>
    <n v="34.700000000000003"/>
    <e v="#N/A"/>
    <x v="10"/>
    <x v="6"/>
    <e v="#N/A"/>
    <x v="2"/>
    <x v="2"/>
    <e v="#N/A"/>
    <x v="0"/>
    <e v="#N/A"/>
    <e v="#N/A"/>
    <e v="#N/A"/>
    <m/>
  </r>
  <r>
    <d v="2022-05-26T09:31:19"/>
    <s v="SOIL (Mead)"/>
    <s v="Blank"/>
    <x v="19"/>
    <n v="1"/>
    <n v="-1.3200000000000001E-4"/>
    <n v="3.4900000000000001E-5"/>
    <n v="34.900000000000006"/>
    <e v="#N/A"/>
    <x v="10"/>
    <x v="6"/>
    <e v="#N/A"/>
    <x v="2"/>
    <x v="2"/>
    <e v="#N/A"/>
    <x v="0"/>
    <e v="#N/A"/>
    <e v="#N/A"/>
    <e v="#N/A"/>
    <m/>
  </r>
  <r>
    <d v="2022-05-26T09:36:13"/>
    <s v="SOIL (Mead)"/>
    <s v="Blank"/>
    <x v="19"/>
    <n v="1"/>
    <n v="-1.2400000000000001E-4"/>
    <n v="3.1300000000000002E-5"/>
    <n v="31.3"/>
    <e v="#N/A"/>
    <x v="10"/>
    <x v="6"/>
    <e v="#N/A"/>
    <x v="2"/>
    <x v="2"/>
    <e v="#N/A"/>
    <x v="0"/>
    <e v="#N/A"/>
    <e v="#N/A"/>
    <e v="#N/A"/>
    <m/>
  </r>
  <r>
    <d v="2022-05-26T09:41:07"/>
    <s v="SOIL (Mead)"/>
    <s v="Blank"/>
    <x v="19"/>
    <n v="1"/>
    <n v="-8.7000000000000001E-5"/>
    <n v="3.1600000000000002E-5"/>
    <n v="31.6"/>
    <e v="#N/A"/>
    <x v="10"/>
    <x v="6"/>
    <e v="#N/A"/>
    <x v="2"/>
    <x v="2"/>
    <e v="#N/A"/>
    <x v="0"/>
    <e v="#N/A"/>
    <e v="#N/A"/>
    <e v="#N/A"/>
    <m/>
  </r>
  <r>
    <d v="2022-05-26T09:46:00"/>
    <s v="SOIL (Mead)"/>
    <s v="Mead Soil"/>
    <x v="38"/>
    <n v="0.25"/>
    <n v="2.4E-2"/>
    <n v="1.98E-3"/>
    <n v="1980"/>
    <e v="#N/A"/>
    <x v="10"/>
    <x v="6"/>
    <e v="#N/A"/>
    <x v="2"/>
    <x v="2"/>
    <e v="#N/A"/>
    <x v="0"/>
    <e v="#N/A"/>
    <e v="#N/A"/>
    <e v="#N/A"/>
    <m/>
  </r>
  <r>
    <d v="2022-05-26T09:50:54"/>
    <s v="SOIL (Mead)"/>
    <s v="Mead Soil"/>
    <x v="130"/>
    <n v="0.25"/>
    <n v="2.41E-2"/>
    <n v="1.98E-3"/>
    <n v="1980"/>
    <e v="#N/A"/>
    <x v="10"/>
    <x v="6"/>
    <e v="#N/A"/>
    <x v="2"/>
    <x v="2"/>
    <e v="#N/A"/>
    <x v="0"/>
    <e v="#N/A"/>
    <e v="#N/A"/>
    <e v="#N/A"/>
    <m/>
  </r>
  <r>
    <d v="2022-05-26T09:55:42"/>
    <s v="SOIL (Mead)"/>
    <s v="Mead Soil"/>
    <x v="131"/>
    <n v="0.25"/>
    <n v="2.3800000000000002E-2"/>
    <n v="1.98E-3"/>
    <n v="1980"/>
    <e v="#N/A"/>
    <x v="10"/>
    <x v="6"/>
    <e v="#N/A"/>
    <x v="2"/>
    <x v="2"/>
    <e v="#N/A"/>
    <x v="0"/>
    <e v="#N/A"/>
    <e v="#N/A"/>
    <e v="#N/A"/>
    <m/>
  </r>
  <r>
    <d v="2022-05-26T10:00:34"/>
    <s v="SOIL (Mead)"/>
    <n v="1110"/>
    <x v="61"/>
    <n v="0.35"/>
    <n v="1.26E-2"/>
    <n v="1.2800000000000001E-3"/>
    <n v="1280"/>
    <n v="51.2"/>
    <x v="42"/>
    <x v="16"/>
    <s v="4(0-15)"/>
    <x v="0"/>
    <x v="0"/>
    <s v="4(0-15)"/>
    <x v="0"/>
    <n v="113"/>
    <n v="1"/>
    <n v="3"/>
    <m/>
  </r>
  <r>
    <d v="2022-05-26T10:05:27"/>
    <s v="SOIL (Mead)"/>
    <n v="1110"/>
    <x v="37"/>
    <n v="0.35"/>
    <n v="1.2999999999999999E-2"/>
    <n v="1.2899999999999999E-3"/>
    <n v="1289.9999999999998"/>
    <n v="51.599999999999994"/>
    <x v="42"/>
    <x v="16"/>
    <s v="4(0-15)"/>
    <x v="0"/>
    <x v="0"/>
    <s v="4(0-15)"/>
    <x v="0"/>
    <n v="113"/>
    <n v="1"/>
    <n v="3"/>
    <m/>
  </r>
  <r>
    <d v="2022-05-26T10:10:21"/>
    <s v="SOIL (Mead)"/>
    <n v="1111"/>
    <x v="36"/>
    <n v="0.35"/>
    <n v="1.44E-2"/>
    <n v="6.0999999999999997E-4"/>
    <n v="610"/>
    <n v="146.4"/>
    <x v="80"/>
    <x v="32"/>
    <s v="30(30-120)"/>
    <x v="3"/>
    <x v="3"/>
    <s v="30(30-120)"/>
    <x v="0"/>
    <n v="321"/>
    <n v="2"/>
    <n v="1"/>
    <m/>
  </r>
  <r>
    <d v="2022-05-26T10:15:15"/>
    <s v="SOIL (Mead)"/>
    <n v="1112"/>
    <x v="132"/>
    <n v="0.35"/>
    <n v="1.7000000000000001E-2"/>
    <n v="4.9899999999999999E-4"/>
    <n v="499"/>
    <n v="119.75999999999999"/>
    <x v="81"/>
    <x v="33"/>
    <s v="31(30-120)"/>
    <x v="3"/>
    <x v="3"/>
    <s v="31(30-120)"/>
    <x v="0"/>
    <n v="314"/>
    <n v="1"/>
    <n v="4"/>
    <m/>
  </r>
  <r>
    <d v="2022-05-26T10:20:07"/>
    <s v="SOIL (Mead)"/>
    <n v="1113"/>
    <x v="117"/>
    <n v="0.35"/>
    <n v="1.0500000000000001E-2"/>
    <n v="2.4699999999999999E-4"/>
    <n v="246.99999999999997"/>
    <n v="39.519999999999996"/>
    <x v="92"/>
    <x v="24"/>
    <s v="28(120-180)"/>
    <x v="4"/>
    <x v="4"/>
    <s v="28(120-180)"/>
    <x v="0"/>
    <n v="325"/>
    <n v="2"/>
    <n v="5"/>
    <m/>
  </r>
  <r>
    <d v="2022-06-03T14:13:40"/>
    <s v="SOIL (Mead)"/>
    <n v="1179"/>
    <x v="74"/>
    <n v="0.35"/>
    <n v="1.18E-2"/>
    <n v="2.6499999999999999E-4"/>
    <n v="265"/>
    <n v="42.4"/>
    <x v="141"/>
    <x v="8"/>
    <s v="7(120-180)"/>
    <x v="4"/>
    <x v="4"/>
    <s v="7(120-180)"/>
    <x v="0"/>
    <n v="123"/>
    <n v="2"/>
    <n v="3"/>
    <m/>
  </r>
  <r>
    <d v="2022-06-03T14:18:29"/>
    <s v="SOIL (Mead)"/>
    <n v="1179"/>
    <x v="46"/>
    <n v="0.35"/>
    <n v="1.1900000000000001E-2"/>
    <n v="2.52E-4"/>
    <n v="252"/>
    <n v="40.32"/>
    <x v="141"/>
    <x v="8"/>
    <s v="7(120-180)"/>
    <x v="4"/>
    <x v="4"/>
    <s v="7(120-180)"/>
    <x v="0"/>
    <n v="123"/>
    <n v="2"/>
    <n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33904A-0BE6-439B-A684-A7A51D093E35}" name="PivotTable1" cacheId="14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6:G43" firstHeaderRow="1" firstDataRow="2" firstDataCol="3" rowPageCount="3" colPageCount="1"/>
  <pivotFields count="19"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169">
        <item x="0"/>
        <item x="1"/>
        <item x="2"/>
        <item x="3"/>
        <item x="4"/>
        <item x="5"/>
        <item x="6"/>
        <item x="7"/>
        <item x="8"/>
        <item x="9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1"/>
        <item x="12"/>
        <item x="10"/>
        <item x="1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37">
        <item x="17"/>
        <item x="30"/>
        <item x="4"/>
        <item x="16"/>
        <item x="5"/>
        <item x="18"/>
        <item x="8"/>
        <item x="10"/>
        <item x="2"/>
        <item x="3"/>
        <item x="11"/>
        <item x="1"/>
        <item x="13"/>
        <item x="0"/>
        <item x="26"/>
        <item x="20"/>
        <item x="22"/>
        <item x="25"/>
        <item x="31"/>
        <item x="23"/>
        <item x="35"/>
        <item x="29"/>
        <item x="28"/>
        <item x="9"/>
        <item x="34"/>
        <item x="27"/>
        <item x="36"/>
        <item x="24"/>
        <item x="12"/>
        <item x="32"/>
        <item x="33"/>
        <item x="19"/>
        <item x="14"/>
        <item x="21"/>
        <item x="7"/>
        <item x="15"/>
        <item h="1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145">
        <item x="32"/>
        <item x="104"/>
        <item x="24"/>
        <item x="128"/>
        <item x="22"/>
        <item x="98"/>
        <item x="4"/>
        <item x="109"/>
        <item x="40"/>
        <item x="112"/>
        <item x="16"/>
        <item x="130"/>
        <item x="2"/>
        <item x="110"/>
        <item x="1"/>
        <item x="111"/>
        <item x="35"/>
        <item x="95"/>
        <item x="18"/>
        <item x="96"/>
        <item x="0"/>
        <item x="107"/>
        <item x="5"/>
        <item x="97"/>
        <item x="56"/>
        <item x="113"/>
        <item x="44"/>
        <item x="108"/>
        <item x="30"/>
        <item x="133"/>
        <item x="65"/>
        <item x="132"/>
        <item x="33"/>
        <item x="81"/>
        <item x="50"/>
        <item x="82"/>
        <item x="69"/>
        <item x="102"/>
        <item x="43"/>
        <item x="88"/>
        <item x="70"/>
        <item x="125"/>
        <item x="51"/>
        <item x="126"/>
        <item x="59"/>
        <item x="129"/>
        <item x="48"/>
        <item x="127"/>
        <item x="36"/>
        <item x="122"/>
        <item x="38"/>
        <item x="68"/>
        <item x="121"/>
        <item x="58"/>
        <item x="105"/>
        <item x="47"/>
        <item x="91"/>
        <item x="64"/>
        <item x="94"/>
        <item x="67"/>
        <item x="80"/>
        <item x="46"/>
        <item x="115"/>
        <item x="71"/>
        <item x="84"/>
        <item x="13"/>
        <item x="83"/>
        <item x="55"/>
        <item x="120"/>
        <item x="116"/>
        <item x="45"/>
        <item x="86"/>
        <item x="49"/>
        <item x="87"/>
        <item x="61"/>
        <item x="89"/>
        <item x="60"/>
        <item x="123"/>
        <item x="39"/>
        <item x="90"/>
        <item x="52"/>
        <item x="93"/>
        <item x="29"/>
        <item x="85"/>
        <item x="17"/>
        <item x="124"/>
        <item x="6"/>
        <item x="92"/>
        <item x="8"/>
        <item x="106"/>
        <item x="53"/>
        <item x="74"/>
        <item x="66"/>
        <item x="78"/>
        <item x="54"/>
        <item x="76"/>
        <item x="62"/>
        <item x="79"/>
        <item x="27"/>
        <item x="75"/>
        <item x="34"/>
        <item x="72"/>
        <item x="26"/>
        <item x="118"/>
        <item x="20"/>
        <item x="117"/>
        <item x="63"/>
        <item x="73"/>
        <item x="31"/>
        <item x="77"/>
        <item x="11"/>
        <item x="101"/>
        <item x="28"/>
        <item x="119"/>
        <item x="21"/>
        <item x="99"/>
        <item x="57"/>
        <item x="100"/>
        <item x="41"/>
        <item x="142"/>
        <item x="23"/>
        <item x="143"/>
        <item x="7"/>
        <item x="37"/>
        <item x="134"/>
        <item m="1" x="144"/>
        <item x="42"/>
        <item x="140"/>
        <item x="25"/>
        <item x="141"/>
        <item x="14"/>
        <item x="139"/>
        <item x="12"/>
        <item x="138"/>
        <item x="15"/>
        <item x="131"/>
        <item x="19"/>
        <item x="137"/>
        <item x="10"/>
        <item x="136"/>
        <item x="3"/>
        <item x="135"/>
        <item x="9"/>
        <item x="114"/>
        <item x="10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sortType="descending" defaultSubtotal="0">
      <items count="5">
        <item h="1" x="2"/>
        <item x="4"/>
        <item x="3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x="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7">
        <item x="0"/>
        <item x="1"/>
        <item x="5"/>
        <item x="6"/>
        <item x="3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8"/>
    <field x="17"/>
    <field x="10"/>
  </rowFields>
  <rowItems count="36">
    <i>
      <x/>
      <x/>
      <x v="1"/>
    </i>
    <i r="2">
      <x v="22"/>
    </i>
    <i r="2">
      <x v="31"/>
    </i>
    <i r="1">
      <x v="1"/>
      <x v="7"/>
    </i>
    <i r="2">
      <x v="13"/>
    </i>
    <i r="2">
      <x v="29"/>
    </i>
    <i>
      <x v="1"/>
      <x/>
      <x v="4"/>
    </i>
    <i r="2">
      <x v="23"/>
    </i>
    <i r="2">
      <x v="32"/>
    </i>
    <i r="1">
      <x v="1"/>
      <x v="11"/>
    </i>
    <i r="2">
      <x v="17"/>
    </i>
    <i r="2">
      <x v="28"/>
    </i>
    <i>
      <x v="2"/>
      <x/>
      <x v="3"/>
    </i>
    <i r="2">
      <x v="20"/>
    </i>
    <i r="2">
      <x v="33"/>
    </i>
    <i r="1">
      <x v="1"/>
      <x v="6"/>
    </i>
    <i r="2">
      <x v="16"/>
    </i>
    <i r="2">
      <x v="24"/>
    </i>
    <i>
      <x v="3"/>
      <x/>
      <x/>
    </i>
    <i r="2">
      <x v="18"/>
    </i>
    <i r="2">
      <x v="30"/>
    </i>
    <i r="1">
      <x v="1"/>
      <x v="10"/>
    </i>
    <i r="2">
      <x v="15"/>
    </i>
    <i r="2">
      <x v="26"/>
    </i>
    <i>
      <x v="4"/>
      <x/>
      <x v="2"/>
    </i>
    <i r="2">
      <x v="19"/>
    </i>
    <i r="2">
      <x v="35"/>
    </i>
    <i r="1">
      <x v="1"/>
      <x v="9"/>
    </i>
    <i r="2">
      <x v="14"/>
    </i>
    <i r="2">
      <x v="27"/>
    </i>
    <i>
      <x v="5"/>
      <x/>
      <x v="5"/>
    </i>
    <i r="2">
      <x v="21"/>
    </i>
    <i r="2">
      <x v="34"/>
    </i>
    <i r="1">
      <x v="1"/>
      <x v="8"/>
    </i>
    <i r="2">
      <x v="12"/>
    </i>
    <i r="2">
      <x v="25"/>
    </i>
  </rowItems>
  <colFields count="1">
    <field x="13"/>
  </colFields>
  <colItems count="4">
    <i>
      <x v="1"/>
    </i>
    <i>
      <x v="2"/>
    </i>
    <i>
      <x v="3"/>
    </i>
    <i>
      <x v="4"/>
    </i>
  </colItems>
  <pageFields count="3">
    <pageField fld="2" hier="-1"/>
    <pageField fld="11" hier="-1"/>
    <pageField fld="15" hier="-1"/>
  </pageFields>
  <dataFields count="1">
    <dataField name="Average of N lbs/acre (Plant available 2% of Total N)" fld="8" subtotal="average" baseField="10" baseItem="22"/>
  </dataFields>
  <chartFormats count="4"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89BDB6-A4F1-42DC-8012-D71A7A365CC2}" name="PivotTable3" cacheId="15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E9" firstHeaderRow="1" firstDataRow="1" firstDataCol="4" rowPageCount="1" colPageCount="1"/>
  <pivotFields count="20">
    <pivotField compact="0" numFmtId="2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4" outline="0" showAll="0" defaultSubtotal="0">
      <items count="133">
        <item x="130"/>
        <item x="67"/>
        <item x="106"/>
        <item x="111"/>
        <item x="59"/>
        <item x="80"/>
        <item x="65"/>
        <item x="131"/>
        <item x="66"/>
        <item x="16"/>
        <item x="18"/>
        <item x="15"/>
        <item x="124"/>
        <item x="107"/>
        <item x="64"/>
        <item x="20"/>
        <item x="95"/>
        <item x="88"/>
        <item x="81"/>
        <item x="38"/>
        <item x="105"/>
        <item x="17"/>
        <item x="128"/>
        <item x="68"/>
        <item x="108"/>
        <item x="110"/>
        <item x="82"/>
        <item x="78"/>
        <item x="23"/>
        <item x="109"/>
        <item x="79"/>
        <item x="125"/>
        <item x="126"/>
        <item x="22"/>
        <item x="21"/>
        <item x="127"/>
        <item x="114"/>
        <item x="129"/>
        <item x="60"/>
        <item x="4"/>
        <item x="63"/>
        <item x="77"/>
        <item x="34"/>
        <item x="120"/>
        <item x="53"/>
        <item x="116"/>
        <item x="73"/>
        <item x="121"/>
        <item x="43"/>
        <item x="102"/>
        <item x="24"/>
        <item x="30"/>
        <item x="117"/>
        <item x="54"/>
        <item x="39"/>
        <item x="1"/>
        <item x="3"/>
        <item x="45"/>
        <item x="96"/>
        <item x="100"/>
        <item x="36"/>
        <item x="11"/>
        <item x="14"/>
        <item x="123"/>
        <item x="98"/>
        <item x="48"/>
        <item x="8"/>
        <item x="6"/>
        <item x="91"/>
        <item x="42"/>
        <item x="5"/>
        <item x="57"/>
        <item x="58"/>
        <item x="52"/>
        <item x="76"/>
        <item x="12"/>
        <item x="10"/>
        <item x="51"/>
        <item x="83"/>
        <item x="99"/>
        <item x="61"/>
        <item x="69"/>
        <item x="86"/>
        <item x="35"/>
        <item x="47"/>
        <item x="118"/>
        <item x="33"/>
        <item x="32"/>
        <item x="29"/>
        <item x="56"/>
        <item x="37"/>
        <item x="41"/>
        <item x="28"/>
        <item x="119"/>
        <item x="70"/>
        <item x="2"/>
        <item x="92"/>
        <item x="9"/>
        <item x="49"/>
        <item x="104"/>
        <item x="27"/>
        <item x="122"/>
        <item x="112"/>
        <item x="72"/>
        <item x="85"/>
        <item x="40"/>
        <item x="55"/>
        <item x="50"/>
        <item x="13"/>
        <item x="97"/>
        <item x="101"/>
        <item x="93"/>
        <item x="103"/>
        <item x="26"/>
        <item x="7"/>
        <item x="25"/>
        <item x="113"/>
        <item x="94"/>
        <item x="44"/>
        <item x="132"/>
        <item x="75"/>
        <item x="90"/>
        <item x="0"/>
        <item x="71"/>
        <item x="46"/>
        <item x="87"/>
        <item x="115"/>
        <item x="89"/>
        <item x="62"/>
        <item x="84"/>
        <item x="31"/>
        <item x="74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6">
        <item x="0"/>
        <item x="1"/>
        <item x="2"/>
        <item x="3"/>
        <item x="4"/>
        <item x="5"/>
        <item x="6"/>
        <item x="7"/>
        <item x="47"/>
        <item x="8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48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7">
        <item h="1" x="17"/>
        <item h="1" x="30"/>
        <item h="1" x="4"/>
        <item h="1" x="16"/>
        <item h="1" x="5"/>
        <item h="1" x="18"/>
        <item h="1" x="8"/>
        <item h="1" x="10"/>
        <item h="1" x="2"/>
        <item h="1" x="3"/>
        <item h="1" x="11"/>
        <item h="1" x="1"/>
        <item h="1" x="13"/>
        <item x="0"/>
        <item h="1" x="26"/>
        <item h="1" x="20"/>
        <item x="22"/>
        <item h="1" x="25"/>
        <item h="1" x="31"/>
        <item x="23"/>
        <item h="1" x="35"/>
        <item h="1" x="29"/>
        <item h="1" x="28"/>
        <item h="1" x="9"/>
        <item h="1" x="34"/>
        <item h="1" x="27"/>
        <item h="1" x="36"/>
        <item h="1" x="24"/>
        <item h="1" x="12"/>
        <item h="1" x="32"/>
        <item h="1" x="33"/>
        <item h="1" x="19"/>
        <item h="1" x="14"/>
        <item h="1" x="21"/>
        <item h="1" x="7"/>
        <item h="1" x="15"/>
        <item h="1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0"/>
        <item x="4"/>
        <item x="1"/>
        <item x="3"/>
        <item x="5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h="1" x="0"/>
        <item h="1" x="1"/>
        <item x="3"/>
        <item h="1" x="4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x="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0"/>
    <field x="13"/>
    <field x="9"/>
    <field x="3"/>
  </rowFields>
  <rowItems count="6">
    <i>
      <x v="13"/>
      <x v="2"/>
      <x v="97"/>
      <x v="89"/>
    </i>
    <i r="3">
      <x v="129"/>
    </i>
    <i>
      <x v="16"/>
      <x v="2"/>
      <x v="82"/>
      <x v="53"/>
    </i>
    <i r="3">
      <x v="131"/>
    </i>
    <i>
      <x v="19"/>
      <x v="2"/>
      <x v="103"/>
      <x v="50"/>
    </i>
    <i r="3">
      <x v="100"/>
    </i>
  </rowItems>
  <colItems count="1">
    <i/>
  </colItems>
  <pageFields count="1">
    <pageField fld="15" hier="-1"/>
  </pageFields>
  <dataFields count="1">
    <dataField name="Average of Nitrogen" fld="6" subtotal="average" baseField="9" baseItem="2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DDCD4-2170-4479-ACC6-328345498BBC}">
  <dimension ref="A1:L43"/>
  <sheetViews>
    <sheetView tabSelected="1" topLeftCell="I1" zoomScaleNormal="100" workbookViewId="0">
      <selection activeCell="A4" sqref="A4"/>
    </sheetView>
  </sheetViews>
  <sheetFormatPr defaultRowHeight="15" x14ac:dyDescent="0.25"/>
  <cols>
    <col min="1" max="1" width="19.140625" bestFit="1" customWidth="1"/>
    <col min="2" max="2" width="17.85546875" bestFit="1" customWidth="1"/>
    <col min="3" max="3" width="6.85546875" bestFit="1" customWidth="1"/>
    <col min="4" max="4" width="65.42578125" bestFit="1" customWidth="1"/>
    <col min="5" max="5" width="7" bestFit="1" customWidth="1"/>
    <col min="6" max="6" width="6" bestFit="1" customWidth="1"/>
    <col min="7" max="7" width="12" bestFit="1" customWidth="1"/>
    <col min="8" max="11" width="65.42578125" bestFit="1" customWidth="1"/>
  </cols>
  <sheetData>
    <row r="1" spans="1:12" x14ac:dyDescent="0.25">
      <c r="D1" t="s">
        <v>186</v>
      </c>
    </row>
    <row r="2" spans="1:12" x14ac:dyDescent="0.25">
      <c r="A2" s="9" t="s">
        <v>2</v>
      </c>
      <c r="B2" t="s">
        <v>164</v>
      </c>
      <c r="D2" t="s">
        <v>178</v>
      </c>
    </row>
    <row r="3" spans="1:12" x14ac:dyDescent="0.25">
      <c r="A3" s="9" t="s">
        <v>162</v>
      </c>
      <c r="B3" t="s">
        <v>164</v>
      </c>
      <c r="D3" t="s">
        <v>185</v>
      </c>
      <c r="L3" s="10"/>
    </row>
    <row r="4" spans="1:12" x14ac:dyDescent="0.25">
      <c r="A4" s="9" t="s">
        <v>8</v>
      </c>
      <c r="B4" t="s">
        <v>11</v>
      </c>
      <c r="D4" t="s">
        <v>189</v>
      </c>
    </row>
    <row r="6" spans="1:12" x14ac:dyDescent="0.25">
      <c r="A6" s="9" t="s">
        <v>188</v>
      </c>
      <c r="D6" s="9" t="s">
        <v>167</v>
      </c>
    </row>
    <row r="7" spans="1:12" x14ac:dyDescent="0.25">
      <c r="A7" s="9" t="s">
        <v>172</v>
      </c>
      <c r="B7" s="9" t="s">
        <v>173</v>
      </c>
      <c r="C7" s="9" t="s">
        <v>160</v>
      </c>
      <c r="D7">
        <v>120</v>
      </c>
      <c r="E7">
        <v>30</v>
      </c>
      <c r="F7">
        <v>15</v>
      </c>
      <c r="G7">
        <v>0</v>
      </c>
    </row>
    <row r="8" spans="1:12" x14ac:dyDescent="0.25">
      <c r="A8">
        <v>1</v>
      </c>
      <c r="B8">
        <v>1</v>
      </c>
      <c r="C8">
        <v>2</v>
      </c>
      <c r="D8" s="8">
        <v>35.200000000000003</v>
      </c>
      <c r="E8" s="8">
        <v>117.12</v>
      </c>
      <c r="F8" s="8">
        <v>28.759999999999998</v>
      </c>
      <c r="G8" s="8">
        <v>41.4</v>
      </c>
    </row>
    <row r="9" spans="1:12" x14ac:dyDescent="0.25">
      <c r="A9">
        <v>1</v>
      </c>
      <c r="B9">
        <v>1</v>
      </c>
      <c r="C9">
        <v>23</v>
      </c>
      <c r="D9" s="8">
        <v>37.679999999999993</v>
      </c>
      <c r="E9" s="8">
        <v>109.07999999999998</v>
      </c>
      <c r="F9" s="8"/>
      <c r="G9" s="8">
        <v>41.74</v>
      </c>
    </row>
    <row r="10" spans="1:12" x14ac:dyDescent="0.25">
      <c r="A10">
        <v>1</v>
      </c>
      <c r="B10">
        <v>1</v>
      </c>
      <c r="C10">
        <v>32</v>
      </c>
      <c r="D10" s="8">
        <v>35.599999999999994</v>
      </c>
      <c r="E10" s="8">
        <v>121.56</v>
      </c>
      <c r="F10" s="8">
        <v>28.52</v>
      </c>
      <c r="G10" s="8">
        <v>36.74</v>
      </c>
    </row>
    <row r="11" spans="1:12" x14ac:dyDescent="0.25">
      <c r="A11">
        <v>1</v>
      </c>
      <c r="B11">
        <v>2</v>
      </c>
      <c r="C11">
        <v>8</v>
      </c>
      <c r="D11" s="8">
        <v>36.239999999999995</v>
      </c>
      <c r="E11" s="8">
        <v>124.55999999999999</v>
      </c>
      <c r="F11" s="8">
        <v>31.56</v>
      </c>
      <c r="G11" s="8">
        <v>29.86</v>
      </c>
    </row>
    <row r="12" spans="1:12" x14ac:dyDescent="0.25">
      <c r="A12">
        <v>1</v>
      </c>
      <c r="B12">
        <v>2</v>
      </c>
      <c r="C12">
        <v>14</v>
      </c>
      <c r="D12" s="8">
        <v>35.04</v>
      </c>
      <c r="E12" s="8">
        <v>95.399999999999991</v>
      </c>
      <c r="F12" s="8">
        <v>28.08</v>
      </c>
      <c r="G12" s="8">
        <v>33.840000000000003</v>
      </c>
    </row>
    <row r="13" spans="1:12" x14ac:dyDescent="0.25">
      <c r="A13">
        <v>1</v>
      </c>
      <c r="B13">
        <v>2</v>
      </c>
      <c r="C13">
        <v>30</v>
      </c>
      <c r="D13" s="8">
        <v>34.799999999999997</v>
      </c>
      <c r="E13" s="8">
        <v>139.80000000000001</v>
      </c>
      <c r="F13" s="8">
        <v>26.32</v>
      </c>
      <c r="G13" s="8">
        <v>31.86</v>
      </c>
    </row>
    <row r="14" spans="1:12" x14ac:dyDescent="0.25">
      <c r="A14">
        <v>2</v>
      </c>
      <c r="B14">
        <v>1</v>
      </c>
      <c r="C14">
        <v>5</v>
      </c>
      <c r="D14" s="8">
        <v>35.04</v>
      </c>
      <c r="E14" s="8">
        <v>111.72</v>
      </c>
      <c r="F14" s="8">
        <v>26.560000000000002</v>
      </c>
      <c r="G14" s="8">
        <v>38.459999999999994</v>
      </c>
    </row>
    <row r="15" spans="1:12" x14ac:dyDescent="0.25">
      <c r="A15">
        <v>2</v>
      </c>
      <c r="B15">
        <v>1</v>
      </c>
      <c r="C15">
        <v>24</v>
      </c>
      <c r="D15" s="8">
        <v>39.28</v>
      </c>
      <c r="E15" s="8">
        <v>116.52000000000001</v>
      </c>
      <c r="F15" s="8">
        <v>27.940000000000005</v>
      </c>
      <c r="G15" s="8">
        <v>34.6</v>
      </c>
    </row>
    <row r="16" spans="1:12" x14ac:dyDescent="0.25">
      <c r="A16">
        <v>2</v>
      </c>
      <c r="B16">
        <v>1</v>
      </c>
      <c r="C16">
        <v>33</v>
      </c>
      <c r="D16" s="8">
        <v>39.599999999999994</v>
      </c>
      <c r="E16" s="8">
        <v>121.67999999999998</v>
      </c>
      <c r="F16" s="8">
        <v>28.96</v>
      </c>
      <c r="G16" s="8">
        <v>32.06</v>
      </c>
    </row>
    <row r="17" spans="1:7" x14ac:dyDescent="0.25">
      <c r="A17">
        <v>2</v>
      </c>
      <c r="B17">
        <v>2</v>
      </c>
      <c r="C17">
        <v>12</v>
      </c>
      <c r="D17" s="8">
        <v>38.64</v>
      </c>
      <c r="E17" s="8">
        <v>125.51999999999998</v>
      </c>
      <c r="F17" s="8">
        <v>26.78</v>
      </c>
      <c r="G17" s="8">
        <v>29.64</v>
      </c>
    </row>
    <row r="18" spans="1:7" x14ac:dyDescent="0.25">
      <c r="A18">
        <v>2</v>
      </c>
      <c r="B18">
        <v>2</v>
      </c>
      <c r="C18">
        <v>18</v>
      </c>
      <c r="D18" s="8">
        <v>35.760000000000005</v>
      </c>
      <c r="E18" s="8">
        <v>102.12</v>
      </c>
      <c r="F18" s="8">
        <v>32.18</v>
      </c>
      <c r="G18" s="8">
        <v>32.96</v>
      </c>
    </row>
    <row r="19" spans="1:7" x14ac:dyDescent="0.25">
      <c r="A19">
        <v>2</v>
      </c>
      <c r="B19">
        <v>2</v>
      </c>
      <c r="C19">
        <v>29</v>
      </c>
      <c r="D19" s="8">
        <v>40.24</v>
      </c>
      <c r="E19" s="8">
        <v>109.2</v>
      </c>
      <c r="F19" s="8">
        <v>30.979999999999997</v>
      </c>
      <c r="G19" s="8">
        <v>43.600000000000009</v>
      </c>
    </row>
    <row r="20" spans="1:7" x14ac:dyDescent="0.25">
      <c r="A20">
        <v>3</v>
      </c>
      <c r="B20">
        <v>1</v>
      </c>
      <c r="C20">
        <v>4</v>
      </c>
      <c r="D20" s="8">
        <v>45.2</v>
      </c>
      <c r="E20" s="8">
        <v>114.36</v>
      </c>
      <c r="F20" s="8">
        <v>31.14</v>
      </c>
      <c r="G20" s="8">
        <v>50.666666666666664</v>
      </c>
    </row>
    <row r="21" spans="1:7" x14ac:dyDescent="0.25">
      <c r="A21">
        <v>3</v>
      </c>
      <c r="B21">
        <v>1</v>
      </c>
      <c r="C21">
        <v>21</v>
      </c>
      <c r="D21" s="8">
        <v>42.32</v>
      </c>
      <c r="E21" s="8">
        <v>120.59999999999998</v>
      </c>
      <c r="F21" s="8">
        <v>29.08</v>
      </c>
      <c r="G21" s="8">
        <v>39.760000000000005</v>
      </c>
    </row>
    <row r="22" spans="1:7" x14ac:dyDescent="0.25">
      <c r="A22">
        <v>3</v>
      </c>
      <c r="B22">
        <v>1</v>
      </c>
      <c r="C22">
        <v>34</v>
      </c>
      <c r="D22" s="8">
        <v>33.04</v>
      </c>
      <c r="E22" s="8">
        <v>119.03999999999998</v>
      </c>
      <c r="F22" s="8">
        <v>26.900000000000002</v>
      </c>
      <c r="G22" s="8">
        <v>42</v>
      </c>
    </row>
    <row r="23" spans="1:7" x14ac:dyDescent="0.25">
      <c r="A23">
        <v>3</v>
      </c>
      <c r="B23">
        <v>2</v>
      </c>
      <c r="C23">
        <v>7</v>
      </c>
      <c r="D23" s="8">
        <v>45.879999999999995</v>
      </c>
      <c r="E23" s="8">
        <v>120</v>
      </c>
      <c r="F23" s="8">
        <v>30.42</v>
      </c>
      <c r="G23" s="8">
        <v>29.48</v>
      </c>
    </row>
    <row r="24" spans="1:7" x14ac:dyDescent="0.25">
      <c r="A24">
        <v>3</v>
      </c>
      <c r="B24">
        <v>2</v>
      </c>
      <c r="C24">
        <v>17</v>
      </c>
      <c r="D24" s="8">
        <v>34</v>
      </c>
      <c r="E24" s="8">
        <v>89.88</v>
      </c>
      <c r="F24" s="8">
        <v>30.260000000000005</v>
      </c>
      <c r="G24" s="8">
        <v>36.06</v>
      </c>
    </row>
    <row r="25" spans="1:7" x14ac:dyDescent="0.25">
      <c r="A25">
        <v>3</v>
      </c>
      <c r="B25">
        <v>2</v>
      </c>
      <c r="C25">
        <v>25</v>
      </c>
      <c r="D25" s="8">
        <v>38.56</v>
      </c>
      <c r="E25" s="8">
        <v>126.12</v>
      </c>
      <c r="F25" s="8"/>
      <c r="G25" s="8">
        <v>31.28</v>
      </c>
    </row>
    <row r="26" spans="1:7" x14ac:dyDescent="0.25">
      <c r="A26">
        <v>4</v>
      </c>
      <c r="B26">
        <v>1</v>
      </c>
      <c r="C26">
        <v>1</v>
      </c>
      <c r="D26" s="8">
        <v>41.44</v>
      </c>
      <c r="E26" s="8">
        <v>121.67999999999998</v>
      </c>
      <c r="F26" s="8">
        <v>26.64</v>
      </c>
      <c r="G26" s="8">
        <v>37.46</v>
      </c>
    </row>
    <row r="27" spans="1:7" x14ac:dyDescent="0.25">
      <c r="A27">
        <v>4</v>
      </c>
      <c r="B27">
        <v>1</v>
      </c>
      <c r="C27">
        <v>19</v>
      </c>
      <c r="D27" s="8">
        <v>35.200000000000003</v>
      </c>
      <c r="E27" s="8">
        <v>121.44000000000001</v>
      </c>
      <c r="F27" s="8">
        <v>31.8</v>
      </c>
      <c r="G27" s="8">
        <v>29.62</v>
      </c>
    </row>
    <row r="28" spans="1:7" x14ac:dyDescent="0.25">
      <c r="A28">
        <v>4</v>
      </c>
      <c r="B28">
        <v>1</v>
      </c>
      <c r="C28">
        <v>31</v>
      </c>
      <c r="D28" s="8">
        <v>37.760000000000005</v>
      </c>
      <c r="E28" s="8">
        <v>121.75999999999999</v>
      </c>
      <c r="F28" s="8">
        <v>27.400000000000002</v>
      </c>
      <c r="G28" s="8">
        <v>32.82</v>
      </c>
    </row>
    <row r="29" spans="1:7" x14ac:dyDescent="0.25">
      <c r="A29">
        <v>4</v>
      </c>
      <c r="B29">
        <v>2</v>
      </c>
      <c r="C29">
        <v>11</v>
      </c>
      <c r="D29" s="8">
        <v>37.68</v>
      </c>
      <c r="E29" s="8">
        <v>97.08</v>
      </c>
      <c r="F29" s="8">
        <v>29.94</v>
      </c>
      <c r="G29" s="8">
        <v>37.239999999999995</v>
      </c>
    </row>
    <row r="30" spans="1:7" x14ac:dyDescent="0.25">
      <c r="A30">
        <v>4</v>
      </c>
      <c r="B30">
        <v>2</v>
      </c>
      <c r="C30">
        <v>16</v>
      </c>
      <c r="D30" s="8">
        <v>40.96</v>
      </c>
      <c r="E30" s="8">
        <v>113.63999999999999</v>
      </c>
      <c r="F30" s="8">
        <v>30.36</v>
      </c>
      <c r="G30" s="8">
        <v>36.72</v>
      </c>
    </row>
    <row r="31" spans="1:7" x14ac:dyDescent="0.25">
      <c r="A31">
        <v>4</v>
      </c>
      <c r="B31">
        <v>2</v>
      </c>
      <c r="C31">
        <v>27</v>
      </c>
      <c r="D31" s="8">
        <v>37.040000000000006</v>
      </c>
      <c r="E31" s="8">
        <v>109.32</v>
      </c>
      <c r="F31" s="8">
        <v>30.619999999999997</v>
      </c>
      <c r="G31" s="8">
        <v>35.96</v>
      </c>
    </row>
    <row r="32" spans="1:7" x14ac:dyDescent="0.25">
      <c r="A32">
        <v>5</v>
      </c>
      <c r="B32">
        <v>1</v>
      </c>
      <c r="C32">
        <v>3</v>
      </c>
      <c r="D32" s="8">
        <v>33.44</v>
      </c>
      <c r="E32" s="8">
        <v>114.35999999999999</v>
      </c>
      <c r="F32" s="8">
        <v>27.96</v>
      </c>
      <c r="G32" s="8">
        <v>41.720000000000006</v>
      </c>
    </row>
    <row r="33" spans="1:7" x14ac:dyDescent="0.25">
      <c r="A33">
        <v>5</v>
      </c>
      <c r="B33">
        <v>1</v>
      </c>
      <c r="C33">
        <v>20</v>
      </c>
      <c r="D33" s="8">
        <v>40.08</v>
      </c>
      <c r="E33" s="8">
        <v>108.96</v>
      </c>
      <c r="F33" s="8">
        <v>25</v>
      </c>
      <c r="G33" s="8">
        <v>33.480000000000004</v>
      </c>
    </row>
    <row r="34" spans="1:7" x14ac:dyDescent="0.25">
      <c r="A34">
        <v>5</v>
      </c>
      <c r="B34">
        <v>1</v>
      </c>
      <c r="C34">
        <v>36</v>
      </c>
      <c r="D34" s="8">
        <v>40.72</v>
      </c>
      <c r="E34" s="8">
        <v>131.4</v>
      </c>
      <c r="F34" s="8">
        <v>26.36</v>
      </c>
      <c r="G34" s="8">
        <v>32.380000000000003</v>
      </c>
    </row>
    <row r="35" spans="1:7" x14ac:dyDescent="0.25">
      <c r="A35">
        <v>5</v>
      </c>
      <c r="B35">
        <v>2</v>
      </c>
      <c r="C35">
        <v>10</v>
      </c>
      <c r="D35" s="8">
        <v>33.44</v>
      </c>
      <c r="E35" s="8">
        <v>103.2</v>
      </c>
      <c r="F35" s="8">
        <v>26.3</v>
      </c>
      <c r="G35" s="8">
        <v>53.8</v>
      </c>
    </row>
    <row r="36" spans="1:7" x14ac:dyDescent="0.25">
      <c r="A36">
        <v>5</v>
      </c>
      <c r="B36">
        <v>2</v>
      </c>
      <c r="C36">
        <v>15</v>
      </c>
      <c r="D36" s="8">
        <v>39.04</v>
      </c>
      <c r="E36" s="8">
        <v>114.84</v>
      </c>
      <c r="F36" s="8">
        <v>30.020000000000003</v>
      </c>
      <c r="G36" s="8">
        <v>43.400000000000006</v>
      </c>
    </row>
    <row r="37" spans="1:7" x14ac:dyDescent="0.25">
      <c r="A37">
        <v>5</v>
      </c>
      <c r="B37">
        <v>2</v>
      </c>
      <c r="C37">
        <v>28</v>
      </c>
      <c r="D37" s="8">
        <v>38.346666666666664</v>
      </c>
      <c r="E37" s="8">
        <v>82.2</v>
      </c>
      <c r="F37" s="8">
        <v>30.16</v>
      </c>
      <c r="G37" s="8">
        <v>33.659999999999997</v>
      </c>
    </row>
    <row r="38" spans="1:7" x14ac:dyDescent="0.25">
      <c r="A38">
        <v>6</v>
      </c>
      <c r="B38">
        <v>1</v>
      </c>
      <c r="C38">
        <v>6</v>
      </c>
      <c r="D38" s="8">
        <v>46.879999999999995</v>
      </c>
      <c r="E38" s="8">
        <v>126.47999999999999</v>
      </c>
      <c r="F38" s="8">
        <v>26.799999999999997</v>
      </c>
      <c r="G38" s="8">
        <v>39.56</v>
      </c>
    </row>
    <row r="39" spans="1:7" x14ac:dyDescent="0.25">
      <c r="A39">
        <v>6</v>
      </c>
      <c r="B39">
        <v>1</v>
      </c>
      <c r="C39">
        <v>22</v>
      </c>
      <c r="D39" s="8">
        <v>44.8</v>
      </c>
      <c r="E39" s="8">
        <v>107.16</v>
      </c>
      <c r="F39" s="8">
        <v>26.72</v>
      </c>
      <c r="G39" s="8">
        <v>33.46</v>
      </c>
    </row>
    <row r="40" spans="1:7" x14ac:dyDescent="0.25">
      <c r="A40">
        <v>6</v>
      </c>
      <c r="B40">
        <v>1</v>
      </c>
      <c r="C40">
        <v>35</v>
      </c>
      <c r="D40" s="8">
        <v>37.92</v>
      </c>
      <c r="E40" s="8">
        <v>122.63999999999999</v>
      </c>
      <c r="F40" s="8">
        <v>27.200000000000003</v>
      </c>
      <c r="G40" s="8">
        <v>36.659999999999997</v>
      </c>
    </row>
    <row r="41" spans="1:7" x14ac:dyDescent="0.25">
      <c r="A41">
        <v>6</v>
      </c>
      <c r="B41">
        <v>2</v>
      </c>
      <c r="C41">
        <v>9</v>
      </c>
      <c r="D41" s="8">
        <v>38</v>
      </c>
      <c r="E41" s="8">
        <v>115.91999999999999</v>
      </c>
      <c r="F41" s="8">
        <v>31.72</v>
      </c>
      <c r="G41" s="8">
        <v>44.600000000000009</v>
      </c>
    </row>
    <row r="42" spans="1:7" x14ac:dyDescent="0.25">
      <c r="A42">
        <v>6</v>
      </c>
      <c r="B42">
        <v>2</v>
      </c>
      <c r="C42">
        <v>13</v>
      </c>
      <c r="D42" s="8">
        <v>34.08</v>
      </c>
      <c r="E42" s="8">
        <v>112.67999999999999</v>
      </c>
      <c r="F42" s="8">
        <v>27.900000000000002</v>
      </c>
      <c r="G42" s="8">
        <v>30.18</v>
      </c>
    </row>
    <row r="43" spans="1:7" x14ac:dyDescent="0.25">
      <c r="A43">
        <v>6</v>
      </c>
      <c r="B43">
        <v>2</v>
      </c>
      <c r="C43">
        <v>26</v>
      </c>
      <c r="D43" s="8">
        <v>32.24</v>
      </c>
      <c r="E43" s="8">
        <v>99.72</v>
      </c>
      <c r="F43" s="8">
        <v>29.820000000000004</v>
      </c>
      <c r="G43" s="8">
        <v>39.840000000000003</v>
      </c>
    </row>
  </sheetData>
  <pageMargins left="0.7" right="0.7" top="0.75" bottom="0.75" header="0.3" footer="0.3"/>
  <pageSetup orientation="portrait" horizontalDpi="1200" verticalDpi="1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54E52-D1C5-4A43-8D63-F7AFF821AB30}">
  <dimension ref="A1:T381"/>
  <sheetViews>
    <sheetView workbookViewId="0">
      <selection sqref="A1:T381"/>
    </sheetView>
  </sheetViews>
  <sheetFormatPr defaultRowHeight="15" x14ac:dyDescent="0.25"/>
  <cols>
    <col min="1" max="1" width="14.85546875" bestFit="1" customWidth="1"/>
    <col min="2" max="2" width="13.140625" bestFit="1" customWidth="1"/>
    <col min="4" max="4" width="12.42578125" bestFit="1" customWidth="1"/>
    <col min="5" max="5" width="9.140625" style="5"/>
    <col min="8" max="8" width="11.7109375" bestFit="1" customWidth="1"/>
    <col min="9" max="9" width="11.7109375" customWidth="1"/>
    <col min="10" max="10" width="11" bestFit="1" customWidth="1"/>
    <col min="14" max="14" width="9.140625" style="13"/>
    <col min="15" max="15" width="11.28515625" bestFit="1" customWidth="1"/>
    <col min="17" max="17" width="15.28515625" bestFit="1" customWidth="1"/>
    <col min="18" max="18" width="15.28515625" customWidth="1"/>
    <col min="19" max="19" width="16.7109375" bestFit="1" customWidth="1"/>
  </cols>
  <sheetData>
    <row r="1" spans="1:20" x14ac:dyDescent="0.25">
      <c r="A1" t="s">
        <v>0</v>
      </c>
      <c r="B1" t="s">
        <v>1</v>
      </c>
      <c r="C1" s="6" t="s">
        <v>2</v>
      </c>
      <c r="D1" s="3" t="s">
        <v>3</v>
      </c>
      <c r="E1" s="1" t="s">
        <v>4</v>
      </c>
      <c r="F1" t="s">
        <v>5</v>
      </c>
      <c r="G1" t="s">
        <v>6</v>
      </c>
      <c r="H1" t="s">
        <v>183</v>
      </c>
      <c r="I1" s="15" t="s">
        <v>184</v>
      </c>
      <c r="J1" s="6" t="s">
        <v>7</v>
      </c>
      <c r="K1" s="1" t="s">
        <v>160</v>
      </c>
      <c r="L1" t="s">
        <v>162</v>
      </c>
      <c r="M1" t="s">
        <v>161</v>
      </c>
      <c r="N1" s="13" t="s">
        <v>167</v>
      </c>
      <c r="O1" t="s">
        <v>163</v>
      </c>
      <c r="P1" t="s">
        <v>8</v>
      </c>
      <c r="Q1" t="s">
        <v>166</v>
      </c>
      <c r="R1" t="s">
        <v>173</v>
      </c>
      <c r="S1" t="s">
        <v>172</v>
      </c>
      <c r="T1" t="s">
        <v>187</v>
      </c>
    </row>
    <row r="2" spans="1:20" x14ac:dyDescent="0.25">
      <c r="A2" s="2">
        <v>44700.689351851855</v>
      </c>
      <c r="B2" t="s">
        <v>9</v>
      </c>
      <c r="C2" s="6">
        <v>906</v>
      </c>
      <c r="D2" s="3">
        <v>0.35899999999999999</v>
      </c>
      <c r="E2" s="7">
        <v>0.35</v>
      </c>
      <c r="F2" s="4">
        <v>8.9499999999999996E-3</v>
      </c>
      <c r="G2" s="4">
        <v>8.4999999999999995E-4</v>
      </c>
      <c r="H2" s="14">
        <f>(G2*10000)*100</f>
        <v>850</v>
      </c>
      <c r="I2" s="13">
        <f>IF(OR(N2=0,N2=15),(6/3*0.02*H2),IF(N2=30,(90/2.5/3*0.02*H2),IF(N2=120,(60/2.5/3)*0.02*H2,"Check")))</f>
        <v>34</v>
      </c>
      <c r="J2" s="7">
        <v>2001</v>
      </c>
      <c r="K2" s="6">
        <v>14</v>
      </c>
      <c r="L2" s="5" t="s">
        <v>31</v>
      </c>
      <c r="M2" s="8" t="str">
        <f>MID(L2,FIND("(",L2)+1,FIND(")",L2)-FIND("(",L2)-1)</f>
        <v>0-15</v>
      </c>
      <c r="N2" s="13">
        <v>0</v>
      </c>
      <c r="O2" s="5" t="s">
        <v>31</v>
      </c>
      <c r="P2" t="s">
        <v>11</v>
      </c>
      <c r="Q2">
        <f>INDEX('2021 Treatments by Plot'!$B$2:$B$37,MATCH('Data from LECO and Soi Weights '!K2,'2021 Treatments by Plot'!$A$2:$A$37,0))</f>
        <v>221</v>
      </c>
      <c r="R2">
        <f>INDEX('2021 Treatments by Plot'!$D$2:$D$37,MATCH('Data from LECO and Soi Weights '!K2,'2021 Treatments by Plot'!$A$2:$A$37,0))</f>
        <v>2</v>
      </c>
      <c r="S2">
        <f>INDEX('2021 Treatments by Plot'!$E$2:$E$37,MATCH('Data from LECO and Soi Weights '!K2,'2021 Treatments by Plot'!$A$2:$A$37,0))</f>
        <v>1</v>
      </c>
      <c r="T2" t="s">
        <v>179</v>
      </c>
    </row>
    <row r="3" spans="1:20" x14ac:dyDescent="0.25">
      <c r="A3" s="2">
        <v>44700.692731481482</v>
      </c>
      <c r="B3" t="s">
        <v>9</v>
      </c>
      <c r="C3" s="6">
        <v>906</v>
      </c>
      <c r="D3" s="3">
        <v>0.3518</v>
      </c>
      <c r="E3" s="7">
        <v>0.35</v>
      </c>
      <c r="F3" s="4">
        <v>8.8500000000000002E-3</v>
      </c>
      <c r="G3" s="4">
        <v>8.4199999999999998E-4</v>
      </c>
      <c r="H3" s="14">
        <f t="shared" ref="H3:H66" si="0">(G3*10000)*100</f>
        <v>842</v>
      </c>
      <c r="I3" s="13">
        <f t="shared" ref="I3:I66" si="1">IF(OR(N3=0,N3=15),(6/3*0.02*H3),IF(N3=30,(90/2.5/3*0.02*H3),IF(N3=120,(60/2.5/3)*0.02*H3,"Check")))</f>
        <v>33.68</v>
      </c>
      <c r="J3" s="7">
        <v>2001</v>
      </c>
      <c r="K3" s="6">
        <v>14</v>
      </c>
      <c r="L3" s="5" t="s">
        <v>31</v>
      </c>
      <c r="M3" s="8" t="str">
        <f t="shared" ref="M3:M66" si="2">MID(L3,FIND("(",L3)+1,FIND(")",L3)-FIND("(",L3)-1)</f>
        <v>0-15</v>
      </c>
      <c r="N3" s="13">
        <v>0</v>
      </c>
      <c r="O3" s="5" t="s">
        <v>31</v>
      </c>
      <c r="P3" t="s">
        <v>11</v>
      </c>
      <c r="Q3">
        <f>INDEX('2021 Treatments by Plot'!$B$2:$B$37,MATCH('Data from LECO and Soi Weights '!K3,'2021 Treatments by Plot'!$A$2:$A$37,0))</f>
        <v>221</v>
      </c>
      <c r="R3">
        <f>INDEX('2021 Treatments by Plot'!$D$2:$D$37,MATCH('Data from LECO and Soi Weights '!K3,'2021 Treatments by Plot'!$A$2:$A$37,0))</f>
        <v>2</v>
      </c>
      <c r="S3">
        <f>INDEX('2021 Treatments by Plot'!$E$2:$E$37,MATCH('Data from LECO and Soi Weights '!K3,'2021 Treatments by Plot'!$A$2:$A$37,0))</f>
        <v>1</v>
      </c>
      <c r="T3" t="s">
        <v>180</v>
      </c>
    </row>
    <row r="4" spans="1:20" x14ac:dyDescent="0.25">
      <c r="A4" s="2">
        <v>44700.696122685185</v>
      </c>
      <c r="B4" t="s">
        <v>9</v>
      </c>
      <c r="C4" s="6">
        <v>907</v>
      </c>
      <c r="D4" s="3">
        <v>0.35599999999999998</v>
      </c>
      <c r="E4" s="7">
        <v>0.35</v>
      </c>
      <c r="F4" s="4">
        <v>6.0099999999999997E-3</v>
      </c>
      <c r="G4" s="4">
        <v>6.5899999999999997E-4</v>
      </c>
      <c r="H4" s="14">
        <f t="shared" si="0"/>
        <v>659</v>
      </c>
      <c r="I4" s="13">
        <f t="shared" si="1"/>
        <v>26.36</v>
      </c>
      <c r="J4" s="7">
        <v>2002</v>
      </c>
      <c r="K4" s="6">
        <v>12</v>
      </c>
      <c r="L4" s="5" t="s">
        <v>73</v>
      </c>
      <c r="M4" s="8" t="str">
        <f t="shared" si="2"/>
        <v>15-30</v>
      </c>
      <c r="N4" s="13">
        <v>15</v>
      </c>
      <c r="O4" s="5" t="s">
        <v>73</v>
      </c>
      <c r="P4" t="s">
        <v>11</v>
      </c>
      <c r="Q4">
        <f>INDEX('2021 Treatments by Plot'!$B$2:$B$37,MATCH('Data from LECO and Soi Weights '!K4,'2021 Treatments by Plot'!$A$2:$A$37,0))</f>
        <v>122</v>
      </c>
      <c r="R4">
        <f>INDEX('2021 Treatments by Plot'!$D$2:$D$37,MATCH('Data from LECO and Soi Weights '!K4,'2021 Treatments by Plot'!$A$2:$A$37,0))</f>
        <v>2</v>
      </c>
      <c r="S4">
        <f>INDEX('2021 Treatments by Plot'!$E$2:$E$37,MATCH('Data from LECO and Soi Weights '!K4,'2021 Treatments by Plot'!$A$2:$A$37,0))</f>
        <v>2</v>
      </c>
    </row>
    <row r="5" spans="1:20" x14ac:dyDescent="0.25">
      <c r="A5" s="2">
        <v>44700.699525462966</v>
      </c>
      <c r="B5" t="s">
        <v>9</v>
      </c>
      <c r="C5" s="6">
        <v>907</v>
      </c>
      <c r="D5" s="3">
        <v>0.35189999999999999</v>
      </c>
      <c r="E5" s="7">
        <v>0.35</v>
      </c>
      <c r="F5" s="4">
        <v>5.9800000000000001E-3</v>
      </c>
      <c r="G5" s="4">
        <v>6.8000000000000005E-4</v>
      </c>
      <c r="H5" s="14">
        <f t="shared" si="0"/>
        <v>680.00000000000011</v>
      </c>
      <c r="I5" s="13">
        <f t="shared" si="1"/>
        <v>27.200000000000006</v>
      </c>
      <c r="J5" s="7">
        <v>2002</v>
      </c>
      <c r="K5" s="6">
        <v>12</v>
      </c>
      <c r="L5" s="5" t="s">
        <v>73</v>
      </c>
      <c r="M5" s="8" t="str">
        <f t="shared" si="2"/>
        <v>15-30</v>
      </c>
      <c r="N5" s="13">
        <v>15</v>
      </c>
      <c r="O5" s="5" t="s">
        <v>73</v>
      </c>
      <c r="P5" t="s">
        <v>11</v>
      </c>
      <c r="Q5">
        <f>INDEX('2021 Treatments by Plot'!$B$2:$B$37,MATCH('Data from LECO and Soi Weights '!K5,'2021 Treatments by Plot'!$A$2:$A$37,0))</f>
        <v>122</v>
      </c>
      <c r="R5">
        <f>INDEX('2021 Treatments by Plot'!$D$2:$D$37,MATCH('Data from LECO and Soi Weights '!K5,'2021 Treatments by Plot'!$A$2:$A$37,0))</f>
        <v>2</v>
      </c>
      <c r="S5">
        <f>INDEX('2021 Treatments by Plot'!$E$2:$E$37,MATCH('Data from LECO and Soi Weights '!K5,'2021 Treatments by Plot'!$A$2:$A$37,0))</f>
        <v>2</v>
      </c>
    </row>
    <row r="6" spans="1:20" x14ac:dyDescent="0.25">
      <c r="A6" s="2">
        <v>44700.702905092592</v>
      </c>
      <c r="B6" t="s">
        <v>9</v>
      </c>
      <c r="C6" s="6">
        <v>908</v>
      </c>
      <c r="D6" s="3">
        <v>0.35020000000000001</v>
      </c>
      <c r="E6" s="7">
        <v>0.35</v>
      </c>
      <c r="F6" s="4">
        <v>7.5500000000000003E-3</v>
      </c>
      <c r="G6" s="4">
        <v>7.4799999999999997E-4</v>
      </c>
      <c r="H6" s="14">
        <f t="shared" si="0"/>
        <v>748</v>
      </c>
      <c r="I6" s="13">
        <f t="shared" si="1"/>
        <v>29.92</v>
      </c>
      <c r="J6" s="7">
        <v>2003</v>
      </c>
      <c r="K6" s="6">
        <v>12</v>
      </c>
      <c r="L6" s="5" t="s">
        <v>76</v>
      </c>
      <c r="M6" s="8" t="str">
        <f t="shared" si="2"/>
        <v>0-15</v>
      </c>
      <c r="N6" s="13">
        <v>0</v>
      </c>
      <c r="O6" s="5" t="s">
        <v>76</v>
      </c>
      <c r="P6" t="s">
        <v>11</v>
      </c>
      <c r="Q6">
        <f>INDEX('2021 Treatments by Plot'!$B$2:$B$37,MATCH('Data from LECO and Soi Weights '!K6,'2021 Treatments by Plot'!$A$2:$A$37,0))</f>
        <v>122</v>
      </c>
      <c r="R6">
        <f>INDEX('2021 Treatments by Plot'!$D$2:$D$37,MATCH('Data from LECO and Soi Weights '!K6,'2021 Treatments by Plot'!$A$2:$A$37,0))</f>
        <v>2</v>
      </c>
      <c r="S6">
        <f>INDEX('2021 Treatments by Plot'!$E$2:$E$37,MATCH('Data from LECO and Soi Weights '!K6,'2021 Treatments by Plot'!$A$2:$A$37,0))</f>
        <v>2</v>
      </c>
    </row>
    <row r="7" spans="1:20" x14ac:dyDescent="0.25">
      <c r="A7" s="2">
        <v>44700.706296296295</v>
      </c>
      <c r="B7" t="s">
        <v>9</v>
      </c>
      <c r="C7" s="6">
        <v>908</v>
      </c>
      <c r="D7" s="3">
        <v>0.35339999999999999</v>
      </c>
      <c r="E7" s="7">
        <v>0.35</v>
      </c>
      <c r="F7" s="4">
        <v>7.5399999999999998E-3</v>
      </c>
      <c r="G7" s="4">
        <v>7.3399999999999995E-4</v>
      </c>
      <c r="H7" s="14">
        <f t="shared" si="0"/>
        <v>734</v>
      </c>
      <c r="I7" s="13">
        <f t="shared" si="1"/>
        <v>29.36</v>
      </c>
      <c r="J7" s="7">
        <v>2003</v>
      </c>
      <c r="K7" s="6">
        <v>12</v>
      </c>
      <c r="L7" s="5" t="s">
        <v>76</v>
      </c>
      <c r="M7" s="8" t="str">
        <f t="shared" si="2"/>
        <v>0-15</v>
      </c>
      <c r="N7" s="13">
        <v>0</v>
      </c>
      <c r="O7" s="5" t="s">
        <v>76</v>
      </c>
      <c r="P7" t="s">
        <v>11</v>
      </c>
      <c r="Q7">
        <f>INDEX('2021 Treatments by Plot'!$B$2:$B$37,MATCH('Data from LECO and Soi Weights '!K7,'2021 Treatments by Plot'!$A$2:$A$37,0))</f>
        <v>122</v>
      </c>
      <c r="R7">
        <f>INDEX('2021 Treatments by Plot'!$D$2:$D$37,MATCH('Data from LECO and Soi Weights '!K7,'2021 Treatments by Plot'!$A$2:$A$37,0))</f>
        <v>2</v>
      </c>
      <c r="S7">
        <f>INDEX('2021 Treatments by Plot'!$E$2:$E$37,MATCH('Data from LECO and Soi Weights '!K7,'2021 Treatments by Plot'!$A$2:$A$37,0))</f>
        <v>2</v>
      </c>
    </row>
    <row r="8" spans="1:20" x14ac:dyDescent="0.25">
      <c r="A8" s="2">
        <v>44700.709699074076</v>
      </c>
      <c r="B8" t="s">
        <v>9</v>
      </c>
      <c r="C8" s="6">
        <v>909</v>
      </c>
      <c r="D8" s="3">
        <v>0.35310000000000002</v>
      </c>
      <c r="E8" s="7">
        <v>0.35</v>
      </c>
      <c r="F8" s="4">
        <v>8.2100000000000003E-3</v>
      </c>
      <c r="G8" s="4">
        <v>8.0099999999999995E-4</v>
      </c>
      <c r="H8" s="14">
        <f t="shared" si="0"/>
        <v>801</v>
      </c>
      <c r="I8" s="13">
        <f t="shared" si="1"/>
        <v>32.04</v>
      </c>
      <c r="J8" s="7">
        <v>2004</v>
      </c>
      <c r="K8" s="6">
        <v>9</v>
      </c>
      <c r="L8" s="5" t="s">
        <v>56</v>
      </c>
      <c r="M8" s="8" t="str">
        <f t="shared" si="2"/>
        <v>15-30</v>
      </c>
      <c r="N8" s="13">
        <v>15</v>
      </c>
      <c r="O8" s="5" t="s">
        <v>56</v>
      </c>
      <c r="P8" t="s">
        <v>11</v>
      </c>
      <c r="Q8">
        <f>INDEX('2021 Treatments by Plot'!$B$2:$B$37,MATCH('Data from LECO and Soi Weights '!K8,'2021 Treatments by Plot'!$A$2:$A$37,0))</f>
        <v>126</v>
      </c>
      <c r="R8">
        <f>INDEX('2021 Treatments by Plot'!$D$2:$D$37,MATCH('Data from LECO and Soi Weights '!K8,'2021 Treatments by Plot'!$A$2:$A$37,0))</f>
        <v>2</v>
      </c>
      <c r="S8">
        <f>INDEX('2021 Treatments by Plot'!$E$2:$E$37,MATCH('Data from LECO and Soi Weights '!K8,'2021 Treatments by Plot'!$A$2:$A$37,0))</f>
        <v>6</v>
      </c>
    </row>
    <row r="9" spans="1:20" x14ac:dyDescent="0.25">
      <c r="A9" s="2">
        <v>44700.713101851848</v>
      </c>
      <c r="B9" t="s">
        <v>9</v>
      </c>
      <c r="C9" s="6">
        <v>909</v>
      </c>
      <c r="D9" s="3">
        <v>0.35189999999999999</v>
      </c>
      <c r="E9" s="7">
        <v>0.35</v>
      </c>
      <c r="F9" s="4">
        <v>7.9100000000000004E-3</v>
      </c>
      <c r="G9" s="4">
        <v>7.85E-4</v>
      </c>
      <c r="H9" s="14">
        <f t="shared" si="0"/>
        <v>785</v>
      </c>
      <c r="I9" s="13">
        <f t="shared" si="1"/>
        <v>31.400000000000002</v>
      </c>
      <c r="J9" s="7">
        <v>2004</v>
      </c>
      <c r="K9" s="6">
        <v>9</v>
      </c>
      <c r="L9" s="5" t="s">
        <v>56</v>
      </c>
      <c r="M9" s="8" t="str">
        <f t="shared" si="2"/>
        <v>15-30</v>
      </c>
      <c r="N9" s="13">
        <v>15</v>
      </c>
      <c r="O9" s="5" t="s">
        <v>56</v>
      </c>
      <c r="P9" t="s">
        <v>11</v>
      </c>
      <c r="Q9">
        <f>INDEX('2021 Treatments by Plot'!$B$2:$B$37,MATCH('Data from LECO and Soi Weights '!K9,'2021 Treatments by Plot'!$A$2:$A$37,0))</f>
        <v>126</v>
      </c>
      <c r="R9">
        <f>INDEX('2021 Treatments by Plot'!$D$2:$D$37,MATCH('Data from LECO and Soi Weights '!K9,'2021 Treatments by Plot'!$A$2:$A$37,0))</f>
        <v>2</v>
      </c>
      <c r="S9">
        <f>INDEX('2021 Treatments by Plot'!$E$2:$E$37,MATCH('Data from LECO and Soi Weights '!K9,'2021 Treatments by Plot'!$A$2:$A$37,0))</f>
        <v>6</v>
      </c>
    </row>
    <row r="10" spans="1:20" x14ac:dyDescent="0.25">
      <c r="A10" s="2">
        <v>44700.716504629629</v>
      </c>
      <c r="B10" t="s">
        <v>9</v>
      </c>
      <c r="C10" s="6">
        <v>910</v>
      </c>
      <c r="D10" s="3">
        <v>0.35310000000000002</v>
      </c>
      <c r="E10" s="7">
        <v>0.35</v>
      </c>
      <c r="F10" s="4">
        <v>5.47E-3</v>
      </c>
      <c r="G10" s="4">
        <v>6.5499999999999998E-4</v>
      </c>
      <c r="H10" s="14">
        <f t="shared" si="0"/>
        <v>655</v>
      </c>
      <c r="I10" s="13">
        <f t="shared" si="1"/>
        <v>26.2</v>
      </c>
      <c r="J10" s="7">
        <v>2005</v>
      </c>
      <c r="K10" s="6">
        <v>10</v>
      </c>
      <c r="L10" s="5" t="s">
        <v>58</v>
      </c>
      <c r="M10" s="8" t="str">
        <f t="shared" si="2"/>
        <v>15-30</v>
      </c>
      <c r="N10" s="13">
        <v>15</v>
      </c>
      <c r="O10" s="5" t="s">
        <v>58</v>
      </c>
      <c r="P10" t="s">
        <v>11</v>
      </c>
      <c r="Q10">
        <f>INDEX('2021 Treatments by Plot'!$B$2:$B$37,MATCH('Data from LECO and Soi Weights '!K10,'2021 Treatments by Plot'!$A$2:$A$37,0))</f>
        <v>125</v>
      </c>
      <c r="R10">
        <f>INDEX('2021 Treatments by Plot'!$D$2:$D$37,MATCH('Data from LECO and Soi Weights '!K10,'2021 Treatments by Plot'!$A$2:$A$37,0))</f>
        <v>2</v>
      </c>
      <c r="S10">
        <f>INDEX('2021 Treatments by Plot'!$E$2:$E$37,MATCH('Data from LECO and Soi Weights '!K10,'2021 Treatments by Plot'!$A$2:$A$37,0))</f>
        <v>5</v>
      </c>
    </row>
    <row r="11" spans="1:20" x14ac:dyDescent="0.25">
      <c r="A11" s="2">
        <v>44700.719895833332</v>
      </c>
      <c r="B11" t="s">
        <v>9</v>
      </c>
      <c r="C11" s="6">
        <v>910</v>
      </c>
      <c r="D11" s="3">
        <v>0.3579</v>
      </c>
      <c r="E11" s="7">
        <v>0.35</v>
      </c>
      <c r="F11" s="4">
        <v>5.4400000000000004E-3</v>
      </c>
      <c r="G11" s="4">
        <v>6.6E-4</v>
      </c>
      <c r="H11" s="14">
        <f t="shared" si="0"/>
        <v>660</v>
      </c>
      <c r="I11" s="13">
        <f t="shared" si="1"/>
        <v>26.400000000000002</v>
      </c>
      <c r="J11" s="7">
        <v>2005</v>
      </c>
      <c r="K11" s="6">
        <v>10</v>
      </c>
      <c r="L11" s="5" t="s">
        <v>58</v>
      </c>
      <c r="M11" s="8" t="str">
        <f t="shared" si="2"/>
        <v>15-30</v>
      </c>
      <c r="N11" s="13">
        <v>15</v>
      </c>
      <c r="O11" s="5" t="s">
        <v>58</v>
      </c>
      <c r="P11" t="s">
        <v>11</v>
      </c>
      <c r="Q11">
        <f>INDEX('2021 Treatments by Plot'!$B$2:$B$37,MATCH('Data from LECO and Soi Weights '!K11,'2021 Treatments by Plot'!$A$2:$A$37,0))</f>
        <v>125</v>
      </c>
      <c r="R11">
        <f>INDEX('2021 Treatments by Plot'!$D$2:$D$37,MATCH('Data from LECO and Soi Weights '!K11,'2021 Treatments by Plot'!$A$2:$A$37,0))</f>
        <v>2</v>
      </c>
      <c r="S11">
        <f>INDEX('2021 Treatments by Plot'!$E$2:$E$37,MATCH('Data from LECO and Soi Weights '!K11,'2021 Treatments by Plot'!$A$2:$A$37,0))</f>
        <v>5</v>
      </c>
    </row>
    <row r="12" spans="1:20" x14ac:dyDescent="0.25">
      <c r="A12" s="2">
        <v>44700.723287037035</v>
      </c>
      <c r="B12" t="s">
        <v>9</v>
      </c>
      <c r="C12" s="6">
        <v>911</v>
      </c>
      <c r="D12" s="3">
        <v>0.35299999999999998</v>
      </c>
      <c r="E12" s="7">
        <v>0.35</v>
      </c>
      <c r="F12" s="4">
        <v>5.7299999999999999E-3</v>
      </c>
      <c r="G12" s="4">
        <v>6.7199999999999996E-4</v>
      </c>
      <c r="H12" s="14">
        <f t="shared" si="0"/>
        <v>672</v>
      </c>
      <c r="I12" s="13">
        <f t="shared" si="1"/>
        <v>26.88</v>
      </c>
      <c r="J12" s="7">
        <v>2006</v>
      </c>
      <c r="K12" s="6">
        <v>14</v>
      </c>
      <c r="L12" s="5" t="s">
        <v>30</v>
      </c>
      <c r="M12" s="8" t="str">
        <f t="shared" si="2"/>
        <v>15-30</v>
      </c>
      <c r="N12" s="13">
        <v>15</v>
      </c>
      <c r="O12" s="5" t="s">
        <v>30</v>
      </c>
      <c r="P12" t="s">
        <v>11</v>
      </c>
      <c r="Q12">
        <f>INDEX('2021 Treatments by Plot'!$B$2:$B$37,MATCH('Data from LECO and Soi Weights '!K12,'2021 Treatments by Plot'!$A$2:$A$37,0))</f>
        <v>221</v>
      </c>
      <c r="R12">
        <f>INDEX('2021 Treatments by Plot'!$D$2:$D$37,MATCH('Data from LECO and Soi Weights '!K12,'2021 Treatments by Plot'!$A$2:$A$37,0))</f>
        <v>2</v>
      </c>
      <c r="S12">
        <f>INDEX('2021 Treatments by Plot'!$E$2:$E$37,MATCH('Data from LECO and Soi Weights '!K12,'2021 Treatments by Plot'!$A$2:$A$37,0))</f>
        <v>1</v>
      </c>
    </row>
    <row r="13" spans="1:20" x14ac:dyDescent="0.25">
      <c r="A13" s="2">
        <v>44700.726666666669</v>
      </c>
      <c r="B13" t="s">
        <v>9</v>
      </c>
      <c r="C13" s="6">
        <v>911</v>
      </c>
      <c r="D13" s="3">
        <v>0.35620000000000002</v>
      </c>
      <c r="E13" s="7">
        <v>0.35</v>
      </c>
      <c r="F13" s="4">
        <v>6.1700000000000001E-3</v>
      </c>
      <c r="G13" s="4">
        <v>7.3200000000000001E-4</v>
      </c>
      <c r="H13" s="14">
        <f t="shared" si="0"/>
        <v>732</v>
      </c>
      <c r="I13" s="13">
        <f t="shared" si="1"/>
        <v>29.28</v>
      </c>
      <c r="J13" s="7">
        <v>2006</v>
      </c>
      <c r="K13" s="6">
        <v>14</v>
      </c>
      <c r="L13" s="5" t="s">
        <v>30</v>
      </c>
      <c r="M13" s="8" t="str">
        <f t="shared" si="2"/>
        <v>15-30</v>
      </c>
      <c r="N13" s="13">
        <v>15</v>
      </c>
      <c r="O13" s="5" t="s">
        <v>30</v>
      </c>
      <c r="P13" t="s">
        <v>11</v>
      </c>
      <c r="Q13">
        <f>INDEX('2021 Treatments by Plot'!$B$2:$B$37,MATCH('Data from LECO and Soi Weights '!K13,'2021 Treatments by Plot'!$A$2:$A$37,0))</f>
        <v>221</v>
      </c>
      <c r="R13">
        <f>INDEX('2021 Treatments by Plot'!$D$2:$D$37,MATCH('Data from LECO and Soi Weights '!K13,'2021 Treatments by Plot'!$A$2:$A$37,0))</f>
        <v>2</v>
      </c>
      <c r="S13">
        <f>INDEX('2021 Treatments by Plot'!$E$2:$E$37,MATCH('Data from LECO and Soi Weights '!K13,'2021 Treatments by Plot'!$A$2:$A$37,0))</f>
        <v>1</v>
      </c>
    </row>
    <row r="14" spans="1:20" x14ac:dyDescent="0.25">
      <c r="A14" s="2">
        <v>44700.730057870373</v>
      </c>
      <c r="B14" t="s">
        <v>9</v>
      </c>
      <c r="C14" s="6">
        <v>912</v>
      </c>
      <c r="D14" s="3">
        <v>0.35399999999999998</v>
      </c>
      <c r="E14" s="7">
        <v>0.35</v>
      </c>
      <c r="F14" s="4">
        <v>1.0999999999999999E-2</v>
      </c>
      <c r="G14" s="4">
        <v>9.7599999999999998E-4</v>
      </c>
      <c r="H14" s="14">
        <f t="shared" si="0"/>
        <v>976</v>
      </c>
      <c r="I14" s="13">
        <f t="shared" si="1"/>
        <v>39.04</v>
      </c>
      <c r="J14" s="7">
        <v>2007</v>
      </c>
      <c r="K14" s="6">
        <v>3</v>
      </c>
      <c r="L14" s="5" t="s">
        <v>52</v>
      </c>
      <c r="M14" s="8" t="str">
        <f t="shared" si="2"/>
        <v>0-15</v>
      </c>
      <c r="N14" s="13">
        <v>0</v>
      </c>
      <c r="O14" s="5" t="s">
        <v>52</v>
      </c>
      <c r="P14" t="s">
        <v>11</v>
      </c>
      <c r="Q14">
        <f>INDEX('2021 Treatments by Plot'!$B$2:$B$37,MATCH('Data from LECO and Soi Weights '!K14,'2021 Treatments by Plot'!$A$2:$A$37,0))</f>
        <v>115</v>
      </c>
      <c r="R14">
        <f>INDEX('2021 Treatments by Plot'!$D$2:$D$37,MATCH('Data from LECO and Soi Weights '!K14,'2021 Treatments by Plot'!$A$2:$A$37,0))</f>
        <v>1</v>
      </c>
      <c r="S14">
        <f>INDEX('2021 Treatments by Plot'!$E$2:$E$37,MATCH('Data from LECO and Soi Weights '!K14,'2021 Treatments by Plot'!$A$2:$A$37,0))</f>
        <v>5</v>
      </c>
    </row>
    <row r="15" spans="1:20" x14ac:dyDescent="0.25">
      <c r="A15" s="2">
        <v>44700.733472222222</v>
      </c>
      <c r="B15" t="s">
        <v>9</v>
      </c>
      <c r="C15" s="6">
        <v>912</v>
      </c>
      <c r="D15" s="3">
        <v>0.35249999999999998</v>
      </c>
      <c r="E15" s="7">
        <v>0.35</v>
      </c>
      <c r="F15" s="4">
        <v>1.2E-2</v>
      </c>
      <c r="G15" s="4">
        <v>1.1100000000000001E-3</v>
      </c>
      <c r="H15" s="14">
        <f t="shared" si="0"/>
        <v>1110.0000000000002</v>
      </c>
      <c r="I15" s="13">
        <f t="shared" si="1"/>
        <v>44.400000000000013</v>
      </c>
      <c r="J15" s="7">
        <v>2007</v>
      </c>
      <c r="K15" s="6">
        <v>3</v>
      </c>
      <c r="L15" s="5" t="s">
        <v>52</v>
      </c>
      <c r="M15" s="8" t="str">
        <f t="shared" si="2"/>
        <v>0-15</v>
      </c>
      <c r="N15" s="13">
        <v>0</v>
      </c>
      <c r="O15" s="5" t="s">
        <v>52</v>
      </c>
      <c r="P15" t="s">
        <v>11</v>
      </c>
      <c r="Q15">
        <f>INDEX('2021 Treatments by Plot'!$B$2:$B$37,MATCH('Data from LECO and Soi Weights '!K15,'2021 Treatments by Plot'!$A$2:$A$37,0))</f>
        <v>115</v>
      </c>
      <c r="R15">
        <f>INDEX('2021 Treatments by Plot'!$D$2:$D$37,MATCH('Data from LECO and Soi Weights '!K15,'2021 Treatments by Plot'!$A$2:$A$37,0))</f>
        <v>1</v>
      </c>
      <c r="S15">
        <f>INDEX('2021 Treatments by Plot'!$E$2:$E$37,MATCH('Data from LECO and Soi Weights '!K15,'2021 Treatments by Plot'!$A$2:$A$37,0))</f>
        <v>5</v>
      </c>
    </row>
    <row r="16" spans="1:20" x14ac:dyDescent="0.25">
      <c r="A16" s="2">
        <v>44700.736863425926</v>
      </c>
      <c r="B16" t="s">
        <v>9</v>
      </c>
      <c r="C16" s="6">
        <v>913</v>
      </c>
      <c r="D16" s="3">
        <v>0.35389999999999999</v>
      </c>
      <c r="E16" s="7">
        <v>0.35</v>
      </c>
      <c r="F16" s="4">
        <v>1.14E-2</v>
      </c>
      <c r="G16" s="4">
        <v>9.6299999999999999E-4</v>
      </c>
      <c r="H16" s="14">
        <f t="shared" si="0"/>
        <v>962.99999999999989</v>
      </c>
      <c r="I16" s="13">
        <f t="shared" si="1"/>
        <v>38.519999999999996</v>
      </c>
      <c r="J16" s="7">
        <v>2008</v>
      </c>
      <c r="K16" s="6">
        <v>5</v>
      </c>
      <c r="L16" s="5" t="s">
        <v>68</v>
      </c>
      <c r="M16" s="8" t="str">
        <f t="shared" si="2"/>
        <v>0-15</v>
      </c>
      <c r="N16" s="13">
        <v>0</v>
      </c>
      <c r="O16" s="5" t="s">
        <v>68</v>
      </c>
      <c r="P16" t="s">
        <v>11</v>
      </c>
      <c r="Q16">
        <f>INDEX('2021 Treatments by Plot'!$B$2:$B$37,MATCH('Data from LECO and Soi Weights '!K16,'2021 Treatments by Plot'!$A$2:$A$37,0))</f>
        <v>112</v>
      </c>
      <c r="R16">
        <f>INDEX('2021 Treatments by Plot'!$D$2:$D$37,MATCH('Data from LECO and Soi Weights '!K16,'2021 Treatments by Plot'!$A$2:$A$37,0))</f>
        <v>1</v>
      </c>
      <c r="S16">
        <f>INDEX('2021 Treatments by Plot'!$E$2:$E$37,MATCH('Data from LECO and Soi Weights '!K16,'2021 Treatments by Plot'!$A$2:$A$37,0))</f>
        <v>2</v>
      </c>
    </row>
    <row r="17" spans="1:19" x14ac:dyDescent="0.25">
      <c r="A17" s="2">
        <v>44700.740289351852</v>
      </c>
      <c r="B17" t="s">
        <v>9</v>
      </c>
      <c r="C17" s="6">
        <v>913</v>
      </c>
      <c r="D17" s="3">
        <v>0.35730000000000001</v>
      </c>
      <c r="E17" s="7">
        <v>0.35</v>
      </c>
      <c r="F17" s="4">
        <v>1.04E-2</v>
      </c>
      <c r="G17" s="4">
        <v>9.6000000000000002E-4</v>
      </c>
      <c r="H17" s="14">
        <f t="shared" si="0"/>
        <v>960</v>
      </c>
      <c r="I17" s="13">
        <f t="shared" si="1"/>
        <v>38.4</v>
      </c>
      <c r="J17" s="7">
        <v>2008</v>
      </c>
      <c r="K17" s="6">
        <v>5</v>
      </c>
      <c r="L17" s="5" t="s">
        <v>68</v>
      </c>
      <c r="M17" s="8" t="str">
        <f t="shared" si="2"/>
        <v>0-15</v>
      </c>
      <c r="N17" s="13">
        <v>0</v>
      </c>
      <c r="O17" s="5" t="s">
        <v>68</v>
      </c>
      <c r="P17" t="s">
        <v>11</v>
      </c>
      <c r="Q17">
        <f>INDEX('2021 Treatments by Plot'!$B$2:$B$37,MATCH('Data from LECO and Soi Weights '!K17,'2021 Treatments by Plot'!$A$2:$A$37,0))</f>
        <v>112</v>
      </c>
      <c r="R17">
        <f>INDEX('2021 Treatments by Plot'!$D$2:$D$37,MATCH('Data from LECO and Soi Weights '!K17,'2021 Treatments by Plot'!$A$2:$A$37,0))</f>
        <v>1</v>
      </c>
      <c r="S17">
        <f>INDEX('2021 Treatments by Plot'!$E$2:$E$37,MATCH('Data from LECO and Soi Weights '!K17,'2021 Treatments by Plot'!$A$2:$A$37,0))</f>
        <v>2</v>
      </c>
    </row>
    <row r="18" spans="1:19" x14ac:dyDescent="0.25">
      <c r="A18" s="2">
        <v>44700.743703703702</v>
      </c>
      <c r="B18" t="s">
        <v>9</v>
      </c>
      <c r="C18" s="6">
        <v>914</v>
      </c>
      <c r="D18" s="3">
        <v>0.35299999999999998</v>
      </c>
      <c r="E18" s="7">
        <v>0.35</v>
      </c>
      <c r="F18" s="4">
        <v>6.4400000000000004E-3</v>
      </c>
      <c r="G18" s="4">
        <v>7.1100000000000004E-4</v>
      </c>
      <c r="H18" s="14">
        <f t="shared" si="0"/>
        <v>711</v>
      </c>
      <c r="I18" s="13">
        <f t="shared" si="1"/>
        <v>28.44</v>
      </c>
      <c r="J18" s="7">
        <v>2010</v>
      </c>
      <c r="K18" s="6">
        <v>3</v>
      </c>
      <c r="L18" s="5" t="s">
        <v>47</v>
      </c>
      <c r="M18" s="8" t="str">
        <f t="shared" si="2"/>
        <v>15-30</v>
      </c>
      <c r="N18" s="13">
        <v>15</v>
      </c>
      <c r="O18" s="5" t="s">
        <v>47</v>
      </c>
      <c r="P18" t="s">
        <v>11</v>
      </c>
      <c r="Q18">
        <f>INDEX('2021 Treatments by Plot'!$B$2:$B$37,MATCH('Data from LECO and Soi Weights '!K18,'2021 Treatments by Plot'!$A$2:$A$37,0))</f>
        <v>115</v>
      </c>
      <c r="R18">
        <f>INDEX('2021 Treatments by Plot'!$D$2:$D$37,MATCH('Data from LECO and Soi Weights '!K18,'2021 Treatments by Plot'!$A$2:$A$37,0))</f>
        <v>1</v>
      </c>
      <c r="S18">
        <f>INDEX('2021 Treatments by Plot'!$E$2:$E$37,MATCH('Data from LECO and Soi Weights '!K18,'2021 Treatments by Plot'!$A$2:$A$37,0))</f>
        <v>5</v>
      </c>
    </row>
    <row r="19" spans="1:19" x14ac:dyDescent="0.25">
      <c r="A19" s="2">
        <v>44700.747083333335</v>
      </c>
      <c r="B19" t="s">
        <v>9</v>
      </c>
      <c r="C19" s="6">
        <v>914</v>
      </c>
      <c r="D19" s="3">
        <v>0.35260000000000002</v>
      </c>
      <c r="E19" s="7">
        <v>0.35</v>
      </c>
      <c r="F19" s="4">
        <v>6.3800000000000003E-3</v>
      </c>
      <c r="G19" s="4">
        <v>6.87E-4</v>
      </c>
      <c r="H19" s="14">
        <f t="shared" si="0"/>
        <v>687</v>
      </c>
      <c r="I19" s="13">
        <f t="shared" si="1"/>
        <v>27.48</v>
      </c>
      <c r="J19" s="7">
        <v>2010</v>
      </c>
      <c r="K19" s="6">
        <v>3</v>
      </c>
      <c r="L19" s="5" t="s">
        <v>47</v>
      </c>
      <c r="M19" s="8" t="str">
        <f t="shared" si="2"/>
        <v>15-30</v>
      </c>
      <c r="N19" s="13">
        <v>15</v>
      </c>
      <c r="O19" s="5" t="s">
        <v>47</v>
      </c>
      <c r="P19" t="s">
        <v>11</v>
      </c>
      <c r="Q19">
        <f>INDEX('2021 Treatments by Plot'!$B$2:$B$37,MATCH('Data from LECO and Soi Weights '!K19,'2021 Treatments by Plot'!$A$2:$A$37,0))</f>
        <v>115</v>
      </c>
      <c r="R19">
        <f>INDEX('2021 Treatments by Plot'!$D$2:$D$37,MATCH('Data from LECO and Soi Weights '!K19,'2021 Treatments by Plot'!$A$2:$A$37,0))</f>
        <v>1</v>
      </c>
      <c r="S19">
        <f>INDEX('2021 Treatments by Plot'!$E$2:$E$37,MATCH('Data from LECO and Soi Weights '!K19,'2021 Treatments by Plot'!$A$2:$A$37,0))</f>
        <v>5</v>
      </c>
    </row>
    <row r="20" spans="1:19" x14ac:dyDescent="0.25">
      <c r="A20" s="2">
        <v>44700.750462962962</v>
      </c>
      <c r="B20" t="s">
        <v>9</v>
      </c>
      <c r="C20" s="6">
        <v>915</v>
      </c>
      <c r="D20" s="3">
        <v>0.25259999999999999</v>
      </c>
      <c r="E20" s="7">
        <v>0.25</v>
      </c>
      <c r="F20" s="4">
        <v>2.3800000000000002E-2</v>
      </c>
      <c r="G20" s="4">
        <v>1.8799999999999999E-3</v>
      </c>
      <c r="H20" s="14">
        <f t="shared" si="0"/>
        <v>1880</v>
      </c>
      <c r="I20" s="13" t="e">
        <f t="shared" si="1"/>
        <v>#N/A</v>
      </c>
      <c r="J20" s="6" t="s">
        <v>13</v>
      </c>
      <c r="K20" s="6" t="e">
        <v>#N/A</v>
      </c>
      <c r="L20" s="5" t="e">
        <v>#N/A</v>
      </c>
      <c r="M20" s="8" t="e">
        <f t="shared" si="2"/>
        <v>#N/A</v>
      </c>
      <c r="N20" s="13" t="e">
        <v>#N/A</v>
      </c>
      <c r="O20" s="5" t="e">
        <v>#N/A</v>
      </c>
      <c r="P20" t="s">
        <v>11</v>
      </c>
      <c r="Q20" t="e">
        <f>INDEX('2021 Treatments by Plot'!$B$2:$B$37,MATCH('Data from LECO and Soi Weights '!K20,'2021 Treatments by Plot'!$A$2:$A$37,0))</f>
        <v>#N/A</v>
      </c>
      <c r="R20" t="e">
        <f>INDEX('2021 Treatments by Plot'!$D$2:$D$37,MATCH('Data from LECO and Soi Weights '!K20,'2021 Treatments by Plot'!$A$2:$A$37,0))</f>
        <v>#N/A</v>
      </c>
      <c r="S20" t="e">
        <f>INDEX('2021 Treatments by Plot'!$E$2:$E$37,MATCH('Data from LECO and Soi Weights '!K20,'2021 Treatments by Plot'!$A$2:$A$37,0))</f>
        <v>#N/A</v>
      </c>
    </row>
    <row r="21" spans="1:19" x14ac:dyDescent="0.25">
      <c r="A21" s="2">
        <v>44701.383703703701</v>
      </c>
      <c r="B21" t="s">
        <v>9</v>
      </c>
      <c r="C21" s="6" t="s">
        <v>14</v>
      </c>
      <c r="D21" s="3">
        <v>0.25219999999999998</v>
      </c>
      <c r="E21" s="7">
        <v>0.25</v>
      </c>
      <c r="F21" s="4">
        <v>0.41099999999999998</v>
      </c>
      <c r="G21" s="4">
        <v>8.5400000000000004E-2</v>
      </c>
      <c r="H21" s="14">
        <f t="shared" si="0"/>
        <v>85400</v>
      </c>
      <c r="I21" s="13" t="e">
        <f t="shared" si="1"/>
        <v>#N/A</v>
      </c>
      <c r="J21" s="6" t="e">
        <v>#N/A</v>
      </c>
      <c r="K21" s="6" t="e">
        <v>#N/A</v>
      </c>
      <c r="L21" s="5" t="e">
        <v>#N/A</v>
      </c>
      <c r="M21" s="8" t="e">
        <f t="shared" si="2"/>
        <v>#N/A</v>
      </c>
      <c r="N21" s="13" t="e">
        <v>#N/A</v>
      </c>
      <c r="O21" s="5" t="e">
        <v>#N/A</v>
      </c>
      <c r="P21" t="s">
        <v>11</v>
      </c>
      <c r="Q21" t="e">
        <f>INDEX('2021 Treatments by Plot'!$B$2:$B$37,MATCH('Data from LECO and Soi Weights '!K21,'2021 Treatments by Plot'!$A$2:$A$37,0))</f>
        <v>#N/A</v>
      </c>
      <c r="R21" t="e">
        <f>INDEX('2021 Treatments by Plot'!$D$2:$D$37,MATCH('Data from LECO and Soi Weights '!K21,'2021 Treatments by Plot'!$A$2:$A$37,0))</f>
        <v>#N/A</v>
      </c>
      <c r="S21" t="e">
        <f>INDEX('2021 Treatments by Plot'!$E$2:$E$37,MATCH('Data from LECO and Soi Weights '!K21,'2021 Treatments by Plot'!$A$2:$A$37,0))</f>
        <v>#N/A</v>
      </c>
    </row>
    <row r="22" spans="1:19" x14ac:dyDescent="0.25">
      <c r="A22" s="2">
        <v>44701.387071759258</v>
      </c>
      <c r="B22" t="s">
        <v>9</v>
      </c>
      <c r="C22" s="6" t="s">
        <v>14</v>
      </c>
      <c r="D22" s="3">
        <v>0.25530000000000003</v>
      </c>
      <c r="E22" s="7">
        <v>0.25</v>
      </c>
      <c r="F22" s="4">
        <v>0.41099999999999998</v>
      </c>
      <c r="G22" s="4">
        <v>8.5400000000000004E-2</v>
      </c>
      <c r="H22" s="14">
        <f t="shared" si="0"/>
        <v>85400</v>
      </c>
      <c r="I22" s="13" t="e">
        <f t="shared" si="1"/>
        <v>#N/A</v>
      </c>
      <c r="J22" s="6" t="e">
        <v>#N/A</v>
      </c>
      <c r="K22" s="6" t="e">
        <v>#N/A</v>
      </c>
      <c r="L22" s="5" t="e">
        <v>#N/A</v>
      </c>
      <c r="M22" s="8" t="e">
        <f t="shared" si="2"/>
        <v>#N/A</v>
      </c>
      <c r="N22" s="13" t="e">
        <v>#N/A</v>
      </c>
      <c r="O22" s="5" t="e">
        <v>#N/A</v>
      </c>
      <c r="P22" t="s">
        <v>11</v>
      </c>
      <c r="Q22" t="e">
        <f>INDEX('2021 Treatments by Plot'!$B$2:$B$37,MATCH('Data from LECO and Soi Weights '!K22,'2021 Treatments by Plot'!$A$2:$A$37,0))</f>
        <v>#N/A</v>
      </c>
      <c r="R22" t="e">
        <f>INDEX('2021 Treatments by Plot'!$D$2:$D$37,MATCH('Data from LECO and Soi Weights '!K22,'2021 Treatments by Plot'!$A$2:$A$37,0))</f>
        <v>#N/A</v>
      </c>
      <c r="S22" t="e">
        <f>INDEX('2021 Treatments by Plot'!$E$2:$E$37,MATCH('Data from LECO and Soi Weights '!K22,'2021 Treatments by Plot'!$A$2:$A$37,0))</f>
        <v>#N/A</v>
      </c>
    </row>
    <row r="23" spans="1:19" x14ac:dyDescent="0.25">
      <c r="A23" s="2">
        <v>44701.390439814815</v>
      </c>
      <c r="B23" t="s">
        <v>9</v>
      </c>
      <c r="C23" s="6" t="s">
        <v>14</v>
      </c>
      <c r="D23" s="3">
        <v>0.25240000000000001</v>
      </c>
      <c r="E23" s="7">
        <v>0.25</v>
      </c>
      <c r="F23" s="4">
        <v>0.41099999999999998</v>
      </c>
      <c r="G23" s="4">
        <v>8.5400000000000004E-2</v>
      </c>
      <c r="H23" s="14">
        <f t="shared" si="0"/>
        <v>85400</v>
      </c>
      <c r="I23" s="13" t="e">
        <f t="shared" si="1"/>
        <v>#N/A</v>
      </c>
      <c r="J23" s="6" t="e">
        <v>#N/A</v>
      </c>
      <c r="K23" s="6" t="e">
        <v>#N/A</v>
      </c>
      <c r="L23" s="5" t="e">
        <v>#N/A</v>
      </c>
      <c r="M23" s="8" t="e">
        <f t="shared" si="2"/>
        <v>#N/A</v>
      </c>
      <c r="N23" s="13" t="e">
        <v>#N/A</v>
      </c>
      <c r="O23" s="5" t="e">
        <v>#N/A</v>
      </c>
      <c r="P23" t="s">
        <v>11</v>
      </c>
      <c r="Q23" t="e">
        <f>INDEX('2021 Treatments by Plot'!$B$2:$B$37,MATCH('Data from LECO and Soi Weights '!K23,'2021 Treatments by Plot'!$A$2:$A$37,0))</f>
        <v>#N/A</v>
      </c>
      <c r="R23" t="e">
        <f>INDEX('2021 Treatments by Plot'!$D$2:$D$37,MATCH('Data from LECO and Soi Weights '!K23,'2021 Treatments by Plot'!$A$2:$A$37,0))</f>
        <v>#N/A</v>
      </c>
      <c r="S23" t="e">
        <f>INDEX('2021 Treatments by Plot'!$E$2:$E$37,MATCH('Data from LECO and Soi Weights '!K23,'2021 Treatments by Plot'!$A$2:$A$37,0))</f>
        <v>#N/A</v>
      </c>
    </row>
    <row r="24" spans="1:19" x14ac:dyDescent="0.25">
      <c r="A24" s="2">
        <v>44701.393831018519</v>
      </c>
      <c r="B24" t="s">
        <v>9</v>
      </c>
      <c r="C24" s="6" t="s">
        <v>10</v>
      </c>
      <c r="D24" s="3">
        <v>1</v>
      </c>
      <c r="E24" s="7">
        <v>1</v>
      </c>
      <c r="F24" s="4">
        <v>-1.3200000000000001E-4</v>
      </c>
      <c r="G24" s="4">
        <v>4.8699999999999998E-5</v>
      </c>
      <c r="H24" s="14">
        <f t="shared" si="0"/>
        <v>48.699999999999996</v>
      </c>
      <c r="I24" s="13" t="e">
        <f t="shared" si="1"/>
        <v>#N/A</v>
      </c>
      <c r="J24" s="6" t="e">
        <v>#N/A</v>
      </c>
      <c r="K24" s="6" t="e">
        <v>#N/A</v>
      </c>
      <c r="L24" s="5" t="e">
        <v>#N/A</v>
      </c>
      <c r="M24" s="8" t="e">
        <f t="shared" si="2"/>
        <v>#N/A</v>
      </c>
      <c r="N24" s="13" t="e">
        <v>#N/A</v>
      </c>
      <c r="O24" s="5" t="e">
        <v>#N/A</v>
      </c>
      <c r="P24" t="s">
        <v>11</v>
      </c>
      <c r="Q24" t="e">
        <f>INDEX('2021 Treatments by Plot'!$B$2:$B$37,MATCH('Data from LECO and Soi Weights '!K24,'2021 Treatments by Plot'!$A$2:$A$37,0))</f>
        <v>#N/A</v>
      </c>
      <c r="R24" t="e">
        <f>INDEX('2021 Treatments by Plot'!$D$2:$D$37,MATCH('Data from LECO and Soi Weights '!K24,'2021 Treatments by Plot'!$A$2:$A$37,0))</f>
        <v>#N/A</v>
      </c>
      <c r="S24" t="e">
        <f>INDEX('2021 Treatments by Plot'!$E$2:$E$37,MATCH('Data from LECO and Soi Weights '!K24,'2021 Treatments by Plot'!$A$2:$A$37,0))</f>
        <v>#N/A</v>
      </c>
    </row>
    <row r="25" spans="1:19" x14ac:dyDescent="0.25">
      <c r="A25" s="2">
        <v>44701.397152777776</v>
      </c>
      <c r="B25" t="s">
        <v>9</v>
      </c>
      <c r="C25" s="6" t="s">
        <v>10</v>
      </c>
      <c r="D25" s="3">
        <v>1</v>
      </c>
      <c r="E25" s="7">
        <v>1</v>
      </c>
      <c r="F25" s="4">
        <v>-1.63E-4</v>
      </c>
      <c r="G25" s="4">
        <v>2.72E-5</v>
      </c>
      <c r="H25" s="14">
        <f t="shared" si="0"/>
        <v>27.200000000000003</v>
      </c>
      <c r="I25" s="13" t="e">
        <f t="shared" si="1"/>
        <v>#N/A</v>
      </c>
      <c r="J25" s="6" t="e">
        <v>#N/A</v>
      </c>
      <c r="K25" s="6" t="e">
        <v>#N/A</v>
      </c>
      <c r="L25" s="5" t="e">
        <v>#N/A</v>
      </c>
      <c r="M25" s="8" t="e">
        <f t="shared" si="2"/>
        <v>#N/A</v>
      </c>
      <c r="N25" s="13" t="e">
        <v>#N/A</v>
      </c>
      <c r="O25" s="5" t="e">
        <v>#N/A</v>
      </c>
      <c r="P25" t="s">
        <v>11</v>
      </c>
      <c r="Q25" t="e">
        <f>INDEX('2021 Treatments by Plot'!$B$2:$B$37,MATCH('Data from LECO and Soi Weights '!K25,'2021 Treatments by Plot'!$A$2:$A$37,0))</f>
        <v>#N/A</v>
      </c>
      <c r="R25" t="e">
        <f>INDEX('2021 Treatments by Plot'!$D$2:$D$37,MATCH('Data from LECO and Soi Weights '!K25,'2021 Treatments by Plot'!$A$2:$A$37,0))</f>
        <v>#N/A</v>
      </c>
      <c r="S25" t="e">
        <f>INDEX('2021 Treatments by Plot'!$E$2:$E$37,MATCH('Data from LECO and Soi Weights '!K25,'2021 Treatments by Plot'!$A$2:$A$37,0))</f>
        <v>#N/A</v>
      </c>
    </row>
    <row r="26" spans="1:19" x14ac:dyDescent="0.25">
      <c r="A26" s="2">
        <v>44701.400555555556</v>
      </c>
      <c r="B26" t="s">
        <v>9</v>
      </c>
      <c r="C26" s="6" t="s">
        <v>10</v>
      </c>
      <c r="D26" s="3">
        <v>1</v>
      </c>
      <c r="E26" s="7">
        <v>1</v>
      </c>
      <c r="F26" s="4">
        <v>-1.12E-4</v>
      </c>
      <c r="G26" s="4">
        <v>4.0399999999999999E-5</v>
      </c>
      <c r="H26" s="14">
        <f t="shared" si="0"/>
        <v>40.4</v>
      </c>
      <c r="I26" s="13" t="e">
        <f t="shared" si="1"/>
        <v>#N/A</v>
      </c>
      <c r="J26" s="6" t="e">
        <v>#N/A</v>
      </c>
      <c r="K26" s="6" t="e">
        <v>#N/A</v>
      </c>
      <c r="L26" s="5" t="e">
        <v>#N/A</v>
      </c>
      <c r="M26" s="8" t="e">
        <f t="shared" si="2"/>
        <v>#N/A</v>
      </c>
      <c r="N26" s="13" t="e">
        <v>#N/A</v>
      </c>
      <c r="O26" s="5" t="e">
        <v>#N/A</v>
      </c>
      <c r="P26" t="s">
        <v>11</v>
      </c>
      <c r="Q26" t="e">
        <f>INDEX('2021 Treatments by Plot'!$B$2:$B$37,MATCH('Data from LECO and Soi Weights '!K26,'2021 Treatments by Plot'!$A$2:$A$37,0))</f>
        <v>#N/A</v>
      </c>
      <c r="R26" t="e">
        <f>INDEX('2021 Treatments by Plot'!$D$2:$D$37,MATCH('Data from LECO and Soi Weights '!K26,'2021 Treatments by Plot'!$A$2:$A$37,0))</f>
        <v>#N/A</v>
      </c>
      <c r="S26" t="e">
        <f>INDEX('2021 Treatments by Plot'!$E$2:$E$37,MATCH('Data from LECO and Soi Weights '!K26,'2021 Treatments by Plot'!$A$2:$A$37,0))</f>
        <v>#N/A</v>
      </c>
    </row>
    <row r="27" spans="1:19" x14ac:dyDescent="0.25">
      <c r="A27" s="2">
        <v>44701.403958333336</v>
      </c>
      <c r="B27" t="s">
        <v>9</v>
      </c>
      <c r="C27" s="6" t="s">
        <v>10</v>
      </c>
      <c r="D27" s="3">
        <v>1</v>
      </c>
      <c r="E27" s="7">
        <v>1</v>
      </c>
      <c r="F27" s="4">
        <v>-1.26E-4</v>
      </c>
      <c r="G27" s="4">
        <v>3.5599999999999998E-5</v>
      </c>
      <c r="H27" s="14">
        <f t="shared" si="0"/>
        <v>35.6</v>
      </c>
      <c r="I27" s="13" t="e">
        <f t="shared" si="1"/>
        <v>#N/A</v>
      </c>
      <c r="J27" s="6" t="e">
        <v>#N/A</v>
      </c>
      <c r="K27" s="6" t="e">
        <v>#N/A</v>
      </c>
      <c r="L27" s="5" t="e">
        <v>#N/A</v>
      </c>
      <c r="M27" s="8" t="e">
        <f t="shared" si="2"/>
        <v>#N/A</v>
      </c>
      <c r="N27" s="13" t="e">
        <v>#N/A</v>
      </c>
      <c r="O27" s="5" t="e">
        <v>#N/A</v>
      </c>
      <c r="P27" t="s">
        <v>11</v>
      </c>
      <c r="Q27" t="e">
        <f>INDEX('2021 Treatments by Plot'!$B$2:$B$37,MATCH('Data from LECO and Soi Weights '!K27,'2021 Treatments by Plot'!$A$2:$A$37,0))</f>
        <v>#N/A</v>
      </c>
      <c r="R27" t="e">
        <f>INDEX('2021 Treatments by Plot'!$D$2:$D$37,MATCH('Data from LECO and Soi Weights '!K27,'2021 Treatments by Plot'!$A$2:$A$37,0))</f>
        <v>#N/A</v>
      </c>
      <c r="S27" t="e">
        <f>INDEX('2021 Treatments by Plot'!$E$2:$E$37,MATCH('Data from LECO and Soi Weights '!K27,'2021 Treatments by Plot'!$A$2:$A$37,0))</f>
        <v>#N/A</v>
      </c>
    </row>
    <row r="28" spans="1:19" x14ac:dyDescent="0.25">
      <c r="A28" s="2">
        <v>44701.407384259262</v>
      </c>
      <c r="B28" t="s">
        <v>9</v>
      </c>
      <c r="C28" s="6" t="s">
        <v>10</v>
      </c>
      <c r="D28" s="3">
        <v>1</v>
      </c>
      <c r="E28" s="7">
        <v>1</v>
      </c>
      <c r="F28" s="4">
        <v>-1.26E-4</v>
      </c>
      <c r="G28" s="4">
        <v>2.9300000000000001E-5</v>
      </c>
      <c r="H28" s="14">
        <f t="shared" si="0"/>
        <v>29.299999999999997</v>
      </c>
      <c r="I28" s="13" t="e">
        <f t="shared" si="1"/>
        <v>#N/A</v>
      </c>
      <c r="J28" s="6" t="e">
        <v>#N/A</v>
      </c>
      <c r="K28" s="6" t="e">
        <v>#N/A</v>
      </c>
      <c r="L28" s="5" t="e">
        <v>#N/A</v>
      </c>
      <c r="M28" s="8" t="e">
        <f t="shared" si="2"/>
        <v>#N/A</v>
      </c>
      <c r="N28" s="13" t="e">
        <v>#N/A</v>
      </c>
      <c r="O28" s="5" t="e">
        <v>#N/A</v>
      </c>
      <c r="P28" t="s">
        <v>11</v>
      </c>
      <c r="Q28" t="e">
        <f>INDEX('2021 Treatments by Plot'!$B$2:$B$37,MATCH('Data from LECO and Soi Weights '!K28,'2021 Treatments by Plot'!$A$2:$A$37,0))</f>
        <v>#N/A</v>
      </c>
      <c r="R28" t="e">
        <f>INDEX('2021 Treatments by Plot'!$D$2:$D$37,MATCH('Data from LECO and Soi Weights '!K28,'2021 Treatments by Plot'!$A$2:$A$37,0))</f>
        <v>#N/A</v>
      </c>
      <c r="S28" t="e">
        <f>INDEX('2021 Treatments by Plot'!$E$2:$E$37,MATCH('Data from LECO and Soi Weights '!K28,'2021 Treatments by Plot'!$A$2:$A$37,0))</f>
        <v>#N/A</v>
      </c>
    </row>
    <row r="29" spans="1:19" x14ac:dyDescent="0.25">
      <c r="A29" s="2">
        <v>44701.410821759258</v>
      </c>
      <c r="B29" t="s">
        <v>9</v>
      </c>
      <c r="C29" s="6" t="s">
        <v>12</v>
      </c>
      <c r="D29" s="3">
        <v>0.25380000000000003</v>
      </c>
      <c r="E29" s="7">
        <v>0.25</v>
      </c>
      <c r="F29" s="4">
        <v>2.3800000000000002E-2</v>
      </c>
      <c r="G29" s="4">
        <v>1.9E-3</v>
      </c>
      <c r="H29" s="14">
        <f t="shared" si="0"/>
        <v>1900</v>
      </c>
      <c r="I29" s="13" t="e">
        <f t="shared" si="1"/>
        <v>#N/A</v>
      </c>
      <c r="J29" s="6" t="e">
        <v>#N/A</v>
      </c>
      <c r="K29" s="6" t="e">
        <v>#N/A</v>
      </c>
      <c r="L29" s="5" t="e">
        <v>#N/A</v>
      </c>
      <c r="M29" s="8" t="e">
        <f t="shared" si="2"/>
        <v>#N/A</v>
      </c>
      <c r="N29" s="13" t="e">
        <v>#N/A</v>
      </c>
      <c r="O29" s="5" t="e">
        <v>#N/A</v>
      </c>
      <c r="P29" t="s">
        <v>11</v>
      </c>
      <c r="Q29" t="e">
        <f>INDEX('2021 Treatments by Plot'!$B$2:$B$37,MATCH('Data from LECO and Soi Weights '!K29,'2021 Treatments by Plot'!$A$2:$A$37,0))</f>
        <v>#N/A</v>
      </c>
      <c r="R29" t="e">
        <f>INDEX('2021 Treatments by Plot'!$D$2:$D$37,MATCH('Data from LECO and Soi Weights '!K29,'2021 Treatments by Plot'!$A$2:$A$37,0))</f>
        <v>#N/A</v>
      </c>
      <c r="S29" t="e">
        <f>INDEX('2021 Treatments by Plot'!$E$2:$E$37,MATCH('Data from LECO and Soi Weights '!K29,'2021 Treatments by Plot'!$A$2:$A$37,0))</f>
        <v>#N/A</v>
      </c>
    </row>
    <row r="30" spans="1:19" x14ac:dyDescent="0.25">
      <c r="A30" s="2">
        <v>44701.414293981485</v>
      </c>
      <c r="B30" t="s">
        <v>9</v>
      </c>
      <c r="C30" s="6" t="s">
        <v>12</v>
      </c>
      <c r="D30" s="3">
        <v>0.25829999999999997</v>
      </c>
      <c r="E30" s="7">
        <v>0.25</v>
      </c>
      <c r="F30" s="4">
        <v>2.4E-2</v>
      </c>
      <c r="G30" s="4">
        <v>1.89E-3</v>
      </c>
      <c r="H30" s="14">
        <f t="shared" si="0"/>
        <v>1889.9999999999998</v>
      </c>
      <c r="I30" s="13" t="e">
        <f t="shared" si="1"/>
        <v>#N/A</v>
      </c>
      <c r="J30" s="6" t="e">
        <v>#N/A</v>
      </c>
      <c r="K30" s="6" t="e">
        <v>#N/A</v>
      </c>
      <c r="L30" s="5" t="e">
        <v>#N/A</v>
      </c>
      <c r="M30" s="8" t="e">
        <f t="shared" si="2"/>
        <v>#N/A</v>
      </c>
      <c r="N30" s="13" t="e">
        <v>#N/A</v>
      </c>
      <c r="O30" s="5" t="e">
        <v>#N/A</v>
      </c>
      <c r="P30" t="s">
        <v>11</v>
      </c>
      <c r="Q30" t="e">
        <f>INDEX('2021 Treatments by Plot'!$B$2:$B$37,MATCH('Data from LECO and Soi Weights '!K30,'2021 Treatments by Plot'!$A$2:$A$37,0))</f>
        <v>#N/A</v>
      </c>
      <c r="R30" t="e">
        <f>INDEX('2021 Treatments by Plot'!$D$2:$D$37,MATCH('Data from LECO and Soi Weights '!K30,'2021 Treatments by Plot'!$A$2:$A$37,0))</f>
        <v>#N/A</v>
      </c>
      <c r="S30" t="e">
        <f>INDEX('2021 Treatments by Plot'!$E$2:$E$37,MATCH('Data from LECO and Soi Weights '!K30,'2021 Treatments by Plot'!$A$2:$A$37,0))</f>
        <v>#N/A</v>
      </c>
    </row>
    <row r="31" spans="1:19" x14ac:dyDescent="0.25">
      <c r="A31" s="2">
        <v>44701.41777777778</v>
      </c>
      <c r="B31" t="s">
        <v>9</v>
      </c>
      <c r="C31" s="6" t="s">
        <v>12</v>
      </c>
      <c r="D31" s="3">
        <v>0.25819999999999999</v>
      </c>
      <c r="E31" s="7">
        <v>0.25</v>
      </c>
      <c r="F31" s="4">
        <v>2.3800000000000002E-2</v>
      </c>
      <c r="G31" s="4">
        <v>1.8799999999999999E-3</v>
      </c>
      <c r="H31" s="14">
        <f t="shared" si="0"/>
        <v>1880</v>
      </c>
      <c r="I31" s="13" t="e">
        <f t="shared" si="1"/>
        <v>#N/A</v>
      </c>
      <c r="J31" s="6" t="e">
        <v>#N/A</v>
      </c>
      <c r="K31" s="6" t="e">
        <v>#N/A</v>
      </c>
      <c r="L31" s="5" t="e">
        <v>#N/A</v>
      </c>
      <c r="M31" s="8" t="e">
        <f t="shared" si="2"/>
        <v>#N/A</v>
      </c>
      <c r="N31" s="13" t="e">
        <v>#N/A</v>
      </c>
      <c r="O31" s="5" t="e">
        <v>#N/A</v>
      </c>
      <c r="P31" t="s">
        <v>11</v>
      </c>
      <c r="Q31" t="e">
        <f>INDEX('2021 Treatments by Plot'!$B$2:$B$37,MATCH('Data from LECO and Soi Weights '!K31,'2021 Treatments by Plot'!$A$2:$A$37,0))</f>
        <v>#N/A</v>
      </c>
      <c r="R31" t="e">
        <f>INDEX('2021 Treatments by Plot'!$D$2:$D$37,MATCH('Data from LECO and Soi Weights '!K31,'2021 Treatments by Plot'!$A$2:$A$37,0))</f>
        <v>#N/A</v>
      </c>
      <c r="S31" t="e">
        <f>INDEX('2021 Treatments by Plot'!$E$2:$E$37,MATCH('Data from LECO and Soi Weights '!K31,'2021 Treatments by Plot'!$A$2:$A$37,0))</f>
        <v>#N/A</v>
      </c>
    </row>
    <row r="32" spans="1:19" x14ac:dyDescent="0.25">
      <c r="A32" s="2">
        <v>44701.421331018515</v>
      </c>
      <c r="B32" t="s">
        <v>9</v>
      </c>
      <c r="C32" s="6" t="s">
        <v>12</v>
      </c>
      <c r="D32" s="3">
        <v>0.25729999999999997</v>
      </c>
      <c r="E32" s="7">
        <v>0.25</v>
      </c>
      <c r="F32" s="4">
        <v>2.3900000000000001E-2</v>
      </c>
      <c r="G32" s="4">
        <v>1.9300000000000001E-3</v>
      </c>
      <c r="H32" s="14">
        <f t="shared" si="0"/>
        <v>1930</v>
      </c>
      <c r="I32" s="13" t="e">
        <f t="shared" si="1"/>
        <v>#N/A</v>
      </c>
      <c r="J32" s="6" t="e">
        <v>#N/A</v>
      </c>
      <c r="K32" s="6" t="e">
        <v>#N/A</v>
      </c>
      <c r="L32" s="5" t="e">
        <v>#N/A</v>
      </c>
      <c r="M32" s="8" t="e">
        <f t="shared" si="2"/>
        <v>#N/A</v>
      </c>
      <c r="N32" s="13" t="e">
        <v>#N/A</v>
      </c>
      <c r="O32" s="5" t="e">
        <v>#N/A</v>
      </c>
      <c r="P32" t="s">
        <v>11</v>
      </c>
      <c r="Q32" t="e">
        <f>INDEX('2021 Treatments by Plot'!$B$2:$B$37,MATCH('Data from LECO and Soi Weights '!K32,'2021 Treatments by Plot'!$A$2:$A$37,0))</f>
        <v>#N/A</v>
      </c>
      <c r="R32" t="e">
        <f>INDEX('2021 Treatments by Plot'!$D$2:$D$37,MATCH('Data from LECO and Soi Weights '!K32,'2021 Treatments by Plot'!$A$2:$A$37,0))</f>
        <v>#N/A</v>
      </c>
      <c r="S32" t="e">
        <f>INDEX('2021 Treatments by Plot'!$E$2:$E$37,MATCH('Data from LECO and Soi Weights '!K32,'2021 Treatments by Plot'!$A$2:$A$37,0))</f>
        <v>#N/A</v>
      </c>
    </row>
    <row r="33" spans="1:19" x14ac:dyDescent="0.25">
      <c r="A33" s="2">
        <v>44701.424895833334</v>
      </c>
      <c r="B33" t="s">
        <v>9</v>
      </c>
      <c r="C33" s="6">
        <v>916</v>
      </c>
      <c r="D33" s="3">
        <v>0.3513</v>
      </c>
      <c r="E33" s="7">
        <v>0.35</v>
      </c>
      <c r="F33" s="4">
        <v>1.1299999999999999E-2</v>
      </c>
      <c r="G33" s="4">
        <v>1.1100000000000001E-3</v>
      </c>
      <c r="H33" s="14">
        <f t="shared" si="0"/>
        <v>1110.0000000000002</v>
      </c>
      <c r="I33" s="13">
        <f t="shared" si="1"/>
        <v>44.400000000000013</v>
      </c>
      <c r="J33" s="7">
        <v>2011</v>
      </c>
      <c r="K33" s="6">
        <v>9</v>
      </c>
      <c r="L33" s="5" t="s">
        <v>55</v>
      </c>
      <c r="M33" s="8" t="str">
        <f t="shared" si="2"/>
        <v>0-15</v>
      </c>
      <c r="N33" s="13">
        <v>0</v>
      </c>
      <c r="O33" s="5" t="s">
        <v>55</v>
      </c>
      <c r="P33" t="s">
        <v>11</v>
      </c>
      <c r="Q33">
        <f>INDEX('2021 Treatments by Plot'!$B$2:$B$37,MATCH('Data from LECO and Soi Weights '!K33,'2021 Treatments by Plot'!$A$2:$A$37,0))</f>
        <v>126</v>
      </c>
      <c r="R33">
        <f>INDEX('2021 Treatments by Plot'!$D$2:$D$37,MATCH('Data from LECO and Soi Weights '!K33,'2021 Treatments by Plot'!$A$2:$A$37,0))</f>
        <v>2</v>
      </c>
      <c r="S33">
        <f>INDEX('2021 Treatments by Plot'!$E$2:$E$37,MATCH('Data from LECO and Soi Weights '!K33,'2021 Treatments by Plot'!$A$2:$A$37,0))</f>
        <v>6</v>
      </c>
    </row>
    <row r="34" spans="1:19" x14ac:dyDescent="0.25">
      <c r="A34" s="2">
        <v>44701.428483796299</v>
      </c>
      <c r="B34" t="s">
        <v>9</v>
      </c>
      <c r="C34" s="6">
        <v>916</v>
      </c>
      <c r="D34" s="3">
        <v>0.3579</v>
      </c>
      <c r="E34" s="7">
        <v>0.35</v>
      </c>
      <c r="F34" s="4">
        <v>1.17E-2</v>
      </c>
      <c r="G34" s="4">
        <v>1.1199999999999999E-3</v>
      </c>
      <c r="H34" s="14">
        <f t="shared" si="0"/>
        <v>1120</v>
      </c>
      <c r="I34" s="13">
        <f t="shared" si="1"/>
        <v>44.800000000000004</v>
      </c>
      <c r="J34" s="7">
        <v>2011</v>
      </c>
      <c r="K34" s="6">
        <v>9</v>
      </c>
      <c r="L34" s="5" t="s">
        <v>55</v>
      </c>
      <c r="M34" s="8" t="str">
        <f t="shared" si="2"/>
        <v>0-15</v>
      </c>
      <c r="N34" s="13">
        <v>0</v>
      </c>
      <c r="O34" s="5" t="s">
        <v>55</v>
      </c>
      <c r="P34" t="s">
        <v>11</v>
      </c>
      <c r="Q34">
        <f>INDEX('2021 Treatments by Plot'!$B$2:$B$37,MATCH('Data from LECO and Soi Weights '!K34,'2021 Treatments by Plot'!$A$2:$A$37,0))</f>
        <v>126</v>
      </c>
      <c r="R34">
        <f>INDEX('2021 Treatments by Plot'!$D$2:$D$37,MATCH('Data from LECO and Soi Weights '!K34,'2021 Treatments by Plot'!$A$2:$A$37,0))</f>
        <v>2</v>
      </c>
      <c r="S34">
        <f>INDEX('2021 Treatments by Plot'!$E$2:$E$37,MATCH('Data from LECO and Soi Weights '!K34,'2021 Treatments by Plot'!$A$2:$A$37,0))</f>
        <v>6</v>
      </c>
    </row>
    <row r="35" spans="1:19" x14ac:dyDescent="0.25">
      <c r="A35" s="2">
        <v>44701.43209490741</v>
      </c>
      <c r="B35" t="s">
        <v>9</v>
      </c>
      <c r="C35" s="6">
        <v>917</v>
      </c>
      <c r="D35" s="3">
        <v>0.35799999999999998</v>
      </c>
      <c r="E35" s="7">
        <v>0.35</v>
      </c>
      <c r="F35" s="4">
        <v>9.4299999999999991E-3</v>
      </c>
      <c r="G35" s="4">
        <v>9.1600000000000004E-4</v>
      </c>
      <c r="H35" s="14">
        <f t="shared" si="0"/>
        <v>916</v>
      </c>
      <c r="I35" s="13">
        <f t="shared" si="1"/>
        <v>36.64</v>
      </c>
      <c r="J35" s="7">
        <v>2012</v>
      </c>
      <c r="K35" s="6">
        <v>35</v>
      </c>
      <c r="L35" s="5" t="s">
        <v>46</v>
      </c>
      <c r="M35" s="8" t="str">
        <f t="shared" si="2"/>
        <v>0-15</v>
      </c>
      <c r="N35" s="13">
        <v>0</v>
      </c>
      <c r="O35" s="5" t="s">
        <v>46</v>
      </c>
      <c r="P35" t="s">
        <v>11</v>
      </c>
      <c r="Q35">
        <f>INDEX('2021 Treatments by Plot'!$B$2:$B$37,MATCH('Data from LECO and Soi Weights '!K35,'2021 Treatments by Plot'!$A$2:$A$37,0))</f>
        <v>316</v>
      </c>
      <c r="R35">
        <f>INDEX('2021 Treatments by Plot'!$D$2:$D$37,MATCH('Data from LECO and Soi Weights '!K35,'2021 Treatments by Plot'!$A$2:$A$37,0))</f>
        <v>1</v>
      </c>
      <c r="S35">
        <f>INDEX('2021 Treatments by Plot'!$E$2:$E$37,MATCH('Data from LECO and Soi Weights '!K35,'2021 Treatments by Plot'!$A$2:$A$37,0))</f>
        <v>6</v>
      </c>
    </row>
    <row r="36" spans="1:19" x14ac:dyDescent="0.25">
      <c r="A36" s="2">
        <v>44701.435740740744</v>
      </c>
      <c r="B36" t="s">
        <v>9</v>
      </c>
      <c r="C36" s="6">
        <v>917</v>
      </c>
      <c r="D36" s="3">
        <v>0.35399999999999998</v>
      </c>
      <c r="E36" s="7">
        <v>0.35</v>
      </c>
      <c r="F36" s="4">
        <v>9.2899999999999996E-3</v>
      </c>
      <c r="G36" s="4">
        <v>9.1699999999999995E-4</v>
      </c>
      <c r="H36" s="14">
        <f t="shared" si="0"/>
        <v>917</v>
      </c>
      <c r="I36" s="13">
        <f t="shared" si="1"/>
        <v>36.68</v>
      </c>
      <c r="J36" s="7">
        <v>2012</v>
      </c>
      <c r="K36" s="6">
        <v>35</v>
      </c>
      <c r="L36" s="5" t="s">
        <v>46</v>
      </c>
      <c r="M36" s="8" t="str">
        <f t="shared" si="2"/>
        <v>0-15</v>
      </c>
      <c r="N36" s="13">
        <v>0</v>
      </c>
      <c r="O36" s="5" t="s">
        <v>46</v>
      </c>
      <c r="P36" t="s">
        <v>11</v>
      </c>
      <c r="Q36">
        <f>INDEX('2021 Treatments by Plot'!$B$2:$B$37,MATCH('Data from LECO and Soi Weights '!K36,'2021 Treatments by Plot'!$A$2:$A$37,0))</f>
        <v>316</v>
      </c>
      <c r="R36">
        <f>INDEX('2021 Treatments by Plot'!$D$2:$D$37,MATCH('Data from LECO and Soi Weights '!K36,'2021 Treatments by Plot'!$A$2:$A$37,0))</f>
        <v>1</v>
      </c>
      <c r="S36">
        <f>INDEX('2021 Treatments by Plot'!$E$2:$E$37,MATCH('Data from LECO and Soi Weights '!K36,'2021 Treatments by Plot'!$A$2:$A$37,0))</f>
        <v>6</v>
      </c>
    </row>
    <row r="37" spans="1:19" x14ac:dyDescent="0.25">
      <c r="A37" s="2">
        <v>44701.439421296294</v>
      </c>
      <c r="B37" t="s">
        <v>9</v>
      </c>
      <c r="C37" s="6">
        <v>918</v>
      </c>
      <c r="D37" s="3">
        <v>0.35189999999999999</v>
      </c>
      <c r="E37" s="7">
        <v>0.35</v>
      </c>
      <c r="F37" s="4">
        <v>6.5599999999999999E-3</v>
      </c>
      <c r="G37" s="4">
        <v>7.5299999999999998E-4</v>
      </c>
      <c r="H37" s="14">
        <f t="shared" si="0"/>
        <v>752.99999999999989</v>
      </c>
      <c r="I37" s="13">
        <f t="shared" si="1"/>
        <v>30.119999999999997</v>
      </c>
      <c r="J37" s="7">
        <v>2013</v>
      </c>
      <c r="K37" s="6">
        <v>7</v>
      </c>
      <c r="L37" s="5" t="s">
        <v>61</v>
      </c>
      <c r="M37" s="8" t="str">
        <f t="shared" si="2"/>
        <v>15-30</v>
      </c>
      <c r="N37" s="13">
        <v>15</v>
      </c>
      <c r="O37" s="5" t="s">
        <v>61</v>
      </c>
      <c r="P37" t="s">
        <v>11</v>
      </c>
      <c r="Q37">
        <f>INDEX('2021 Treatments by Plot'!$B$2:$B$37,MATCH('Data from LECO and Soi Weights '!K37,'2021 Treatments by Plot'!$A$2:$A$37,0))</f>
        <v>123</v>
      </c>
      <c r="R37">
        <f>INDEX('2021 Treatments by Plot'!$D$2:$D$37,MATCH('Data from LECO and Soi Weights '!K37,'2021 Treatments by Plot'!$A$2:$A$37,0))</f>
        <v>2</v>
      </c>
      <c r="S37">
        <f>INDEX('2021 Treatments by Plot'!$E$2:$E$37,MATCH('Data from LECO and Soi Weights '!K37,'2021 Treatments by Plot'!$A$2:$A$37,0))</f>
        <v>3</v>
      </c>
    </row>
    <row r="38" spans="1:19" x14ac:dyDescent="0.25">
      <c r="A38" s="2">
        <v>44701.443136574075</v>
      </c>
      <c r="B38" t="s">
        <v>9</v>
      </c>
      <c r="C38" s="6">
        <v>918</v>
      </c>
      <c r="D38" s="3">
        <v>0.35780000000000001</v>
      </c>
      <c r="E38" s="7">
        <v>0.35</v>
      </c>
      <c r="F38" s="4">
        <v>6.8100000000000001E-3</v>
      </c>
      <c r="G38" s="4">
        <v>7.6800000000000002E-4</v>
      </c>
      <c r="H38" s="14">
        <f t="shared" si="0"/>
        <v>768.00000000000011</v>
      </c>
      <c r="I38" s="13">
        <f t="shared" si="1"/>
        <v>30.720000000000006</v>
      </c>
      <c r="J38" s="7">
        <v>2013</v>
      </c>
      <c r="K38" s="6">
        <v>7</v>
      </c>
      <c r="L38" s="5" t="s">
        <v>61</v>
      </c>
      <c r="M38" s="8" t="str">
        <f t="shared" si="2"/>
        <v>15-30</v>
      </c>
      <c r="N38" s="13">
        <v>15</v>
      </c>
      <c r="O38" s="5" t="s">
        <v>61</v>
      </c>
      <c r="P38" t="s">
        <v>11</v>
      </c>
      <c r="Q38">
        <f>INDEX('2021 Treatments by Plot'!$B$2:$B$37,MATCH('Data from LECO and Soi Weights '!K38,'2021 Treatments by Plot'!$A$2:$A$37,0))</f>
        <v>123</v>
      </c>
      <c r="R38">
        <f>INDEX('2021 Treatments by Plot'!$D$2:$D$37,MATCH('Data from LECO and Soi Weights '!K38,'2021 Treatments by Plot'!$A$2:$A$37,0))</f>
        <v>2</v>
      </c>
      <c r="S38">
        <f>INDEX('2021 Treatments by Plot'!$E$2:$E$37,MATCH('Data from LECO and Soi Weights '!K38,'2021 Treatments by Plot'!$A$2:$A$37,0))</f>
        <v>3</v>
      </c>
    </row>
    <row r="39" spans="1:19" x14ac:dyDescent="0.25">
      <c r="A39" s="2">
        <v>44701.446863425925</v>
      </c>
      <c r="B39" t="s">
        <v>9</v>
      </c>
      <c r="C39" s="6">
        <v>919</v>
      </c>
      <c r="D39" s="3">
        <v>0.35649999999999998</v>
      </c>
      <c r="E39" s="7">
        <v>0.35</v>
      </c>
      <c r="F39" s="4">
        <v>6.11E-3</v>
      </c>
      <c r="G39" s="4">
        <v>6.9999999999999999E-4</v>
      </c>
      <c r="H39" s="14">
        <f t="shared" si="0"/>
        <v>700</v>
      </c>
      <c r="I39" s="13">
        <f t="shared" si="1"/>
        <v>28</v>
      </c>
      <c r="J39" s="7">
        <v>2014</v>
      </c>
      <c r="K39" s="6">
        <v>24</v>
      </c>
      <c r="L39" s="5" t="s">
        <v>27</v>
      </c>
      <c r="M39" s="8" t="str">
        <f t="shared" si="2"/>
        <v>15-30</v>
      </c>
      <c r="N39" s="13">
        <v>15</v>
      </c>
      <c r="O39" s="5" t="s">
        <v>27</v>
      </c>
      <c r="P39" t="s">
        <v>11</v>
      </c>
      <c r="Q39">
        <f>INDEX('2021 Treatments by Plot'!$B$2:$B$37,MATCH('Data from LECO and Soi Weights '!K39,'2021 Treatments by Plot'!$A$2:$A$37,0))</f>
        <v>212</v>
      </c>
      <c r="R39">
        <f>INDEX('2021 Treatments by Plot'!$D$2:$D$37,MATCH('Data from LECO and Soi Weights '!K39,'2021 Treatments by Plot'!$A$2:$A$37,0))</f>
        <v>1</v>
      </c>
      <c r="S39">
        <f>INDEX('2021 Treatments by Plot'!$E$2:$E$37,MATCH('Data from LECO and Soi Weights '!K39,'2021 Treatments by Plot'!$A$2:$A$37,0))</f>
        <v>2</v>
      </c>
    </row>
    <row r="40" spans="1:19" x14ac:dyDescent="0.25">
      <c r="A40" s="2">
        <v>44701.450648148151</v>
      </c>
      <c r="B40" t="s">
        <v>9</v>
      </c>
      <c r="C40" s="6">
        <v>919</v>
      </c>
      <c r="D40" s="3">
        <v>0.35570000000000002</v>
      </c>
      <c r="E40" s="7">
        <v>0.35</v>
      </c>
      <c r="F40" s="4">
        <v>6.0699999999999999E-3</v>
      </c>
      <c r="G40" s="4">
        <v>6.9700000000000003E-4</v>
      </c>
      <c r="H40" s="14">
        <f t="shared" si="0"/>
        <v>697.00000000000011</v>
      </c>
      <c r="I40" s="13">
        <f t="shared" si="1"/>
        <v>27.880000000000006</v>
      </c>
      <c r="J40" s="7">
        <v>2014</v>
      </c>
      <c r="K40" s="6">
        <v>24</v>
      </c>
      <c r="L40" s="5" t="s">
        <v>27</v>
      </c>
      <c r="M40" s="8" t="str">
        <f t="shared" si="2"/>
        <v>15-30</v>
      </c>
      <c r="N40" s="13">
        <v>15</v>
      </c>
      <c r="O40" s="5" t="s">
        <v>27</v>
      </c>
      <c r="P40" t="s">
        <v>11</v>
      </c>
      <c r="Q40">
        <f>INDEX('2021 Treatments by Plot'!$B$2:$B$37,MATCH('Data from LECO and Soi Weights '!K40,'2021 Treatments by Plot'!$A$2:$A$37,0))</f>
        <v>212</v>
      </c>
      <c r="R40">
        <f>INDEX('2021 Treatments by Plot'!$D$2:$D$37,MATCH('Data from LECO and Soi Weights '!K40,'2021 Treatments by Plot'!$A$2:$A$37,0))</f>
        <v>1</v>
      </c>
      <c r="S40">
        <f>INDEX('2021 Treatments by Plot'!$E$2:$E$37,MATCH('Data from LECO and Soi Weights '!K40,'2021 Treatments by Plot'!$A$2:$A$37,0))</f>
        <v>2</v>
      </c>
    </row>
    <row r="41" spans="1:19" x14ac:dyDescent="0.25">
      <c r="A41" s="2">
        <v>44701.454456018517</v>
      </c>
      <c r="B41" t="s">
        <v>9</v>
      </c>
      <c r="C41" s="6">
        <v>920</v>
      </c>
      <c r="D41" s="3">
        <v>0.3553</v>
      </c>
      <c r="E41" s="7">
        <v>0.35</v>
      </c>
      <c r="F41" s="4">
        <v>7.1000000000000004E-3</v>
      </c>
      <c r="G41" s="4">
        <v>7.3399999999999995E-4</v>
      </c>
      <c r="H41" s="14">
        <f t="shared" si="0"/>
        <v>734</v>
      </c>
      <c r="I41" s="13">
        <f t="shared" si="1"/>
        <v>29.36</v>
      </c>
      <c r="J41" s="7">
        <v>2015</v>
      </c>
      <c r="K41" s="6">
        <v>7</v>
      </c>
      <c r="L41" s="5" t="s">
        <v>62</v>
      </c>
      <c r="M41" s="8" t="str">
        <f t="shared" si="2"/>
        <v>0-15</v>
      </c>
      <c r="N41" s="13">
        <v>0</v>
      </c>
      <c r="O41" s="5" t="s">
        <v>62</v>
      </c>
      <c r="P41" t="s">
        <v>11</v>
      </c>
      <c r="Q41">
        <f>INDEX('2021 Treatments by Plot'!$B$2:$B$37,MATCH('Data from LECO and Soi Weights '!K41,'2021 Treatments by Plot'!$A$2:$A$37,0))</f>
        <v>123</v>
      </c>
      <c r="R41">
        <f>INDEX('2021 Treatments by Plot'!$D$2:$D$37,MATCH('Data from LECO and Soi Weights '!K41,'2021 Treatments by Plot'!$A$2:$A$37,0))</f>
        <v>2</v>
      </c>
      <c r="S41">
        <f>INDEX('2021 Treatments by Plot'!$E$2:$E$37,MATCH('Data from LECO and Soi Weights '!K41,'2021 Treatments by Plot'!$A$2:$A$37,0))</f>
        <v>3</v>
      </c>
    </row>
    <row r="42" spans="1:19" x14ac:dyDescent="0.25">
      <c r="A42" s="2">
        <v>44701.458310185182</v>
      </c>
      <c r="B42" t="s">
        <v>9</v>
      </c>
      <c r="C42" s="6">
        <v>920</v>
      </c>
      <c r="D42" s="3">
        <v>0.35730000000000001</v>
      </c>
      <c r="E42" s="7">
        <v>0.35</v>
      </c>
      <c r="F42" s="4">
        <v>7.1599999999999997E-3</v>
      </c>
      <c r="G42" s="4">
        <v>7.3999999999999999E-4</v>
      </c>
      <c r="H42" s="14">
        <f t="shared" si="0"/>
        <v>740</v>
      </c>
      <c r="I42" s="13">
        <f t="shared" si="1"/>
        <v>29.6</v>
      </c>
      <c r="J42" s="7">
        <v>2015</v>
      </c>
      <c r="K42" s="6">
        <v>7</v>
      </c>
      <c r="L42" s="5" t="s">
        <v>62</v>
      </c>
      <c r="M42" s="8" t="str">
        <f t="shared" si="2"/>
        <v>0-15</v>
      </c>
      <c r="N42" s="13">
        <v>0</v>
      </c>
      <c r="O42" s="5" t="s">
        <v>62</v>
      </c>
      <c r="P42" t="s">
        <v>11</v>
      </c>
      <c r="Q42">
        <f>INDEX('2021 Treatments by Plot'!$B$2:$B$37,MATCH('Data from LECO and Soi Weights '!K42,'2021 Treatments by Plot'!$A$2:$A$37,0))</f>
        <v>123</v>
      </c>
      <c r="R42">
        <f>INDEX('2021 Treatments by Plot'!$D$2:$D$37,MATCH('Data from LECO and Soi Weights '!K42,'2021 Treatments by Plot'!$A$2:$A$37,0))</f>
        <v>2</v>
      </c>
      <c r="S42">
        <f>INDEX('2021 Treatments by Plot'!$E$2:$E$37,MATCH('Data from LECO and Soi Weights '!K42,'2021 Treatments by Plot'!$A$2:$A$37,0))</f>
        <v>3</v>
      </c>
    </row>
    <row r="43" spans="1:19" x14ac:dyDescent="0.25">
      <c r="A43" s="2">
        <v>44701.462210648147</v>
      </c>
      <c r="B43" t="s">
        <v>9</v>
      </c>
      <c r="C43" s="6">
        <v>921</v>
      </c>
      <c r="D43" s="3">
        <v>0.35139999999999999</v>
      </c>
      <c r="E43" s="7">
        <v>0.35</v>
      </c>
      <c r="F43" s="4">
        <v>7.3400000000000002E-3</v>
      </c>
      <c r="G43" s="4">
        <v>7.5199999999999996E-4</v>
      </c>
      <c r="H43" s="14">
        <f t="shared" si="0"/>
        <v>752</v>
      </c>
      <c r="I43" s="13">
        <f t="shared" si="1"/>
        <v>30.080000000000002</v>
      </c>
      <c r="J43" s="7">
        <v>2016</v>
      </c>
      <c r="K43" s="6">
        <v>8</v>
      </c>
      <c r="L43" s="5" t="s">
        <v>53</v>
      </c>
      <c r="M43" s="8" t="str">
        <f t="shared" si="2"/>
        <v>0-15</v>
      </c>
      <c r="N43" s="13">
        <v>0</v>
      </c>
      <c r="O43" s="5" t="s">
        <v>53</v>
      </c>
      <c r="P43" t="s">
        <v>11</v>
      </c>
      <c r="Q43">
        <f>INDEX('2021 Treatments by Plot'!$B$2:$B$37,MATCH('Data from LECO and Soi Weights '!K43,'2021 Treatments by Plot'!$A$2:$A$37,0))</f>
        <v>121</v>
      </c>
      <c r="R43">
        <f>INDEX('2021 Treatments by Plot'!$D$2:$D$37,MATCH('Data from LECO and Soi Weights '!K43,'2021 Treatments by Plot'!$A$2:$A$37,0))</f>
        <v>2</v>
      </c>
      <c r="S43">
        <f>INDEX('2021 Treatments by Plot'!$E$2:$E$37,MATCH('Data from LECO and Soi Weights '!K43,'2021 Treatments by Plot'!$A$2:$A$37,0))</f>
        <v>1</v>
      </c>
    </row>
    <row r="44" spans="1:19" x14ac:dyDescent="0.25">
      <c r="A44" s="2">
        <v>44701.466134259259</v>
      </c>
      <c r="B44" t="s">
        <v>9</v>
      </c>
      <c r="C44" s="6">
        <v>921</v>
      </c>
      <c r="D44" s="3">
        <v>0.35980000000000001</v>
      </c>
      <c r="E44" s="7">
        <v>0.35</v>
      </c>
      <c r="F44" s="4">
        <v>7.2399999999999999E-3</v>
      </c>
      <c r="G44" s="4">
        <v>7.4100000000000001E-4</v>
      </c>
      <c r="H44" s="14">
        <f t="shared" si="0"/>
        <v>741</v>
      </c>
      <c r="I44" s="13">
        <f t="shared" si="1"/>
        <v>29.64</v>
      </c>
      <c r="J44" s="7">
        <v>2016</v>
      </c>
      <c r="K44" s="6">
        <v>8</v>
      </c>
      <c r="L44" s="5" t="s">
        <v>53</v>
      </c>
      <c r="M44" s="8" t="str">
        <f t="shared" si="2"/>
        <v>0-15</v>
      </c>
      <c r="N44" s="13">
        <v>0</v>
      </c>
      <c r="O44" s="5" t="s">
        <v>53</v>
      </c>
      <c r="P44" t="s">
        <v>11</v>
      </c>
      <c r="Q44">
        <f>INDEX('2021 Treatments by Plot'!$B$2:$B$37,MATCH('Data from LECO and Soi Weights '!K44,'2021 Treatments by Plot'!$A$2:$A$37,0))</f>
        <v>121</v>
      </c>
      <c r="R44">
        <f>INDEX('2021 Treatments by Plot'!$D$2:$D$37,MATCH('Data from LECO and Soi Weights '!K44,'2021 Treatments by Plot'!$A$2:$A$37,0))</f>
        <v>2</v>
      </c>
      <c r="S44">
        <f>INDEX('2021 Treatments by Plot'!$E$2:$E$37,MATCH('Data from LECO and Soi Weights '!K44,'2021 Treatments by Plot'!$A$2:$A$37,0))</f>
        <v>1</v>
      </c>
    </row>
    <row r="45" spans="1:19" x14ac:dyDescent="0.25">
      <c r="A45" s="2">
        <v>44701.470092592594</v>
      </c>
      <c r="B45" t="s">
        <v>9</v>
      </c>
      <c r="C45" s="6">
        <v>922</v>
      </c>
      <c r="D45" s="3">
        <v>0.35520000000000002</v>
      </c>
      <c r="E45" s="7">
        <v>0.35</v>
      </c>
      <c r="F45" s="4">
        <v>6.0200000000000002E-3</v>
      </c>
      <c r="G45" s="4">
        <v>7.5199999999999996E-4</v>
      </c>
      <c r="H45" s="14">
        <f t="shared" si="0"/>
        <v>752</v>
      </c>
      <c r="I45" s="13">
        <f t="shared" si="1"/>
        <v>30.080000000000002</v>
      </c>
      <c r="J45" s="7">
        <v>2017</v>
      </c>
      <c r="K45" s="6">
        <v>11</v>
      </c>
      <c r="L45" s="5" t="s">
        <v>63</v>
      </c>
      <c r="M45" s="8" t="str">
        <f t="shared" si="2"/>
        <v>15-30</v>
      </c>
      <c r="N45" s="13">
        <v>15</v>
      </c>
      <c r="O45" s="5" t="s">
        <v>63</v>
      </c>
      <c r="P45" t="s">
        <v>11</v>
      </c>
      <c r="Q45">
        <f>INDEX('2021 Treatments by Plot'!$B$2:$B$37,MATCH('Data from LECO and Soi Weights '!K45,'2021 Treatments by Plot'!$A$2:$A$37,0))</f>
        <v>124</v>
      </c>
      <c r="R45">
        <f>INDEX('2021 Treatments by Plot'!$D$2:$D$37,MATCH('Data from LECO and Soi Weights '!K45,'2021 Treatments by Plot'!$A$2:$A$37,0))</f>
        <v>2</v>
      </c>
      <c r="S45">
        <f>INDEX('2021 Treatments by Plot'!$E$2:$E$37,MATCH('Data from LECO and Soi Weights '!K45,'2021 Treatments by Plot'!$A$2:$A$37,0))</f>
        <v>4</v>
      </c>
    </row>
    <row r="46" spans="1:19" x14ac:dyDescent="0.25">
      <c r="A46" s="2">
        <v>44701.474062499998</v>
      </c>
      <c r="B46" t="s">
        <v>9</v>
      </c>
      <c r="C46" s="6">
        <v>922</v>
      </c>
      <c r="D46" s="3">
        <v>0.35510000000000003</v>
      </c>
      <c r="E46" s="7">
        <v>0.35</v>
      </c>
      <c r="F46" s="4">
        <v>6.0899999999999999E-3</v>
      </c>
      <c r="G46" s="4">
        <v>7.45E-4</v>
      </c>
      <c r="H46" s="14">
        <f t="shared" si="0"/>
        <v>745</v>
      </c>
      <c r="I46" s="13">
        <f t="shared" si="1"/>
        <v>29.8</v>
      </c>
      <c r="J46" s="7">
        <v>2017</v>
      </c>
      <c r="K46" s="6">
        <v>11</v>
      </c>
      <c r="L46" s="5" t="s">
        <v>63</v>
      </c>
      <c r="M46" s="8" t="str">
        <f t="shared" si="2"/>
        <v>15-30</v>
      </c>
      <c r="N46" s="13">
        <v>15</v>
      </c>
      <c r="O46" s="5" t="s">
        <v>63</v>
      </c>
      <c r="P46" t="s">
        <v>11</v>
      </c>
      <c r="Q46">
        <f>INDEX('2021 Treatments by Plot'!$B$2:$B$37,MATCH('Data from LECO and Soi Weights '!K46,'2021 Treatments by Plot'!$A$2:$A$37,0))</f>
        <v>124</v>
      </c>
      <c r="R46">
        <f>INDEX('2021 Treatments by Plot'!$D$2:$D$37,MATCH('Data from LECO and Soi Weights '!K46,'2021 Treatments by Plot'!$A$2:$A$37,0))</f>
        <v>2</v>
      </c>
      <c r="S46">
        <f>INDEX('2021 Treatments by Plot'!$E$2:$E$37,MATCH('Data from LECO and Soi Weights '!K46,'2021 Treatments by Plot'!$A$2:$A$37,0))</f>
        <v>4</v>
      </c>
    </row>
    <row r="47" spans="1:19" x14ac:dyDescent="0.25">
      <c r="A47" s="2">
        <v>44701.478078703702</v>
      </c>
      <c r="B47" t="s">
        <v>9</v>
      </c>
      <c r="C47" s="6">
        <v>923</v>
      </c>
      <c r="D47" s="3">
        <v>0.35049999999999998</v>
      </c>
      <c r="E47" s="7">
        <v>0.35</v>
      </c>
      <c r="F47" s="4">
        <v>6.5300000000000002E-3</v>
      </c>
      <c r="G47" s="4">
        <v>7.6599999999999997E-4</v>
      </c>
      <c r="H47" s="14">
        <f t="shared" si="0"/>
        <v>766</v>
      </c>
      <c r="I47" s="13">
        <f t="shared" si="1"/>
        <v>30.64</v>
      </c>
      <c r="J47" s="7">
        <v>2018</v>
      </c>
      <c r="K47" s="6">
        <v>29</v>
      </c>
      <c r="L47" s="5" t="s">
        <v>71</v>
      </c>
      <c r="M47" s="8" t="str">
        <f t="shared" si="2"/>
        <v>15-30</v>
      </c>
      <c r="N47" s="13">
        <v>15</v>
      </c>
      <c r="O47" s="5" t="s">
        <v>71</v>
      </c>
      <c r="P47" t="s">
        <v>11</v>
      </c>
      <c r="Q47">
        <f>INDEX('2021 Treatments by Plot'!$B$2:$B$37,MATCH('Data from LECO and Soi Weights '!K47,'2021 Treatments by Plot'!$A$2:$A$37,0))</f>
        <v>322</v>
      </c>
      <c r="R47">
        <f>INDEX('2021 Treatments by Plot'!$D$2:$D$37,MATCH('Data from LECO and Soi Weights '!K47,'2021 Treatments by Plot'!$A$2:$A$37,0))</f>
        <v>2</v>
      </c>
      <c r="S47">
        <f>INDEX('2021 Treatments by Plot'!$E$2:$E$37,MATCH('Data from LECO and Soi Weights '!K47,'2021 Treatments by Plot'!$A$2:$A$37,0))</f>
        <v>2</v>
      </c>
    </row>
    <row r="48" spans="1:19" x14ac:dyDescent="0.25">
      <c r="A48" s="2">
        <v>44701.482118055559</v>
      </c>
      <c r="B48" t="s">
        <v>9</v>
      </c>
      <c r="C48" s="6">
        <v>923</v>
      </c>
      <c r="D48" s="3">
        <v>0.3548</v>
      </c>
      <c r="E48" s="7">
        <v>0.35</v>
      </c>
      <c r="F48" s="4">
        <v>6.62E-3</v>
      </c>
      <c r="G48" s="4">
        <v>7.8299999999999995E-4</v>
      </c>
      <c r="H48" s="14">
        <f t="shared" si="0"/>
        <v>782.99999999999989</v>
      </c>
      <c r="I48" s="13">
        <f t="shared" si="1"/>
        <v>31.319999999999997</v>
      </c>
      <c r="J48" s="7">
        <v>2018</v>
      </c>
      <c r="K48" s="6">
        <v>29</v>
      </c>
      <c r="L48" s="5" t="s">
        <v>71</v>
      </c>
      <c r="M48" s="8" t="str">
        <f t="shared" si="2"/>
        <v>15-30</v>
      </c>
      <c r="N48" s="13">
        <v>15</v>
      </c>
      <c r="O48" s="5" t="s">
        <v>71</v>
      </c>
      <c r="P48" t="s">
        <v>11</v>
      </c>
      <c r="Q48">
        <f>INDEX('2021 Treatments by Plot'!$B$2:$B$37,MATCH('Data from LECO and Soi Weights '!K48,'2021 Treatments by Plot'!$A$2:$A$37,0))</f>
        <v>322</v>
      </c>
      <c r="R48">
        <f>INDEX('2021 Treatments by Plot'!$D$2:$D$37,MATCH('Data from LECO and Soi Weights '!K48,'2021 Treatments by Plot'!$A$2:$A$37,0))</f>
        <v>2</v>
      </c>
      <c r="S48">
        <f>INDEX('2021 Treatments by Plot'!$E$2:$E$37,MATCH('Data from LECO and Soi Weights '!K48,'2021 Treatments by Plot'!$A$2:$A$37,0))</f>
        <v>2</v>
      </c>
    </row>
    <row r="49" spans="1:19" x14ac:dyDescent="0.25">
      <c r="A49" s="2">
        <v>44701.486180555556</v>
      </c>
      <c r="B49" t="s">
        <v>9</v>
      </c>
      <c r="C49" s="6">
        <v>924</v>
      </c>
      <c r="D49" s="3">
        <v>0.35239999999999999</v>
      </c>
      <c r="E49" s="7">
        <v>0.35</v>
      </c>
      <c r="F49" s="4">
        <v>5.3699999999999998E-3</v>
      </c>
      <c r="G49" s="4">
        <v>6.7100000000000005E-4</v>
      </c>
      <c r="H49" s="14">
        <f t="shared" si="0"/>
        <v>671.00000000000011</v>
      </c>
      <c r="I49" s="13">
        <f t="shared" si="1"/>
        <v>26.840000000000003</v>
      </c>
      <c r="J49" s="7">
        <v>2019</v>
      </c>
      <c r="K49" s="6">
        <v>13</v>
      </c>
      <c r="L49" s="5" t="s">
        <v>34</v>
      </c>
      <c r="M49" s="8" t="str">
        <f t="shared" si="2"/>
        <v>15-30</v>
      </c>
      <c r="N49" s="13">
        <v>15</v>
      </c>
      <c r="O49" s="5" t="s">
        <v>34</v>
      </c>
      <c r="P49" t="s">
        <v>11</v>
      </c>
      <c r="Q49">
        <f>INDEX('2021 Treatments by Plot'!$B$2:$B$37,MATCH('Data from LECO and Soi Weights '!K49,'2021 Treatments by Plot'!$A$2:$A$37,0))</f>
        <v>226</v>
      </c>
      <c r="R49">
        <f>INDEX('2021 Treatments by Plot'!$D$2:$D$37,MATCH('Data from LECO and Soi Weights '!K49,'2021 Treatments by Plot'!$A$2:$A$37,0))</f>
        <v>2</v>
      </c>
      <c r="S49">
        <f>INDEX('2021 Treatments by Plot'!$E$2:$E$37,MATCH('Data from LECO and Soi Weights '!K49,'2021 Treatments by Plot'!$A$2:$A$37,0))</f>
        <v>6</v>
      </c>
    </row>
    <row r="50" spans="1:19" x14ac:dyDescent="0.25">
      <c r="A50" s="2">
        <v>44701.490266203706</v>
      </c>
      <c r="B50" t="s">
        <v>9</v>
      </c>
      <c r="C50" s="6">
        <v>924</v>
      </c>
      <c r="D50" s="3">
        <v>0.35549999999999998</v>
      </c>
      <c r="E50" s="7">
        <v>0.35</v>
      </c>
      <c r="F50" s="4">
        <v>5.94E-3</v>
      </c>
      <c r="G50" s="4">
        <v>7.2400000000000003E-4</v>
      </c>
      <c r="H50" s="14">
        <f t="shared" si="0"/>
        <v>724</v>
      </c>
      <c r="I50" s="13">
        <f t="shared" si="1"/>
        <v>28.96</v>
      </c>
      <c r="J50" s="7">
        <v>2019</v>
      </c>
      <c r="K50" s="6">
        <v>13</v>
      </c>
      <c r="L50" s="5" t="s">
        <v>34</v>
      </c>
      <c r="M50" s="8" t="str">
        <f t="shared" si="2"/>
        <v>15-30</v>
      </c>
      <c r="N50" s="13">
        <v>15</v>
      </c>
      <c r="O50" s="5" t="s">
        <v>34</v>
      </c>
      <c r="P50" t="s">
        <v>11</v>
      </c>
      <c r="Q50">
        <f>INDEX('2021 Treatments by Plot'!$B$2:$B$37,MATCH('Data from LECO and Soi Weights '!K50,'2021 Treatments by Plot'!$A$2:$A$37,0))</f>
        <v>226</v>
      </c>
      <c r="R50">
        <f>INDEX('2021 Treatments by Plot'!$D$2:$D$37,MATCH('Data from LECO and Soi Weights '!K50,'2021 Treatments by Plot'!$A$2:$A$37,0))</f>
        <v>2</v>
      </c>
      <c r="S50">
        <f>INDEX('2021 Treatments by Plot'!$E$2:$E$37,MATCH('Data from LECO and Soi Weights '!K50,'2021 Treatments by Plot'!$A$2:$A$37,0))</f>
        <v>6</v>
      </c>
    </row>
    <row r="51" spans="1:19" x14ac:dyDescent="0.25">
      <c r="A51" s="2">
        <v>44701.494398148148</v>
      </c>
      <c r="B51" t="s">
        <v>9</v>
      </c>
      <c r="C51" s="6">
        <v>925</v>
      </c>
      <c r="D51" s="3">
        <v>0.2545</v>
      </c>
      <c r="E51" s="7">
        <v>0.25</v>
      </c>
      <c r="F51" s="4">
        <v>2.4500000000000001E-2</v>
      </c>
      <c r="G51" s="4">
        <v>1.9499999999999999E-3</v>
      </c>
      <c r="H51" s="14">
        <f t="shared" si="0"/>
        <v>1950</v>
      </c>
      <c r="I51" s="13" t="e">
        <f t="shared" si="1"/>
        <v>#N/A</v>
      </c>
      <c r="J51" s="6" t="s">
        <v>13</v>
      </c>
      <c r="K51" s="6" t="e">
        <v>#N/A</v>
      </c>
      <c r="L51" s="5" t="e">
        <v>#N/A</v>
      </c>
      <c r="M51" s="8" t="e">
        <f t="shared" si="2"/>
        <v>#N/A</v>
      </c>
      <c r="N51" s="13" t="e">
        <v>#N/A</v>
      </c>
      <c r="O51" s="5" t="e">
        <v>#N/A</v>
      </c>
      <c r="P51" t="s">
        <v>11</v>
      </c>
      <c r="Q51" t="e">
        <f>INDEX('2021 Treatments by Plot'!$B$2:$B$37,MATCH('Data from LECO and Soi Weights '!K51,'2021 Treatments by Plot'!$A$2:$A$37,0))</f>
        <v>#N/A</v>
      </c>
      <c r="R51" t="e">
        <f>INDEX('2021 Treatments by Plot'!$D$2:$D$37,MATCH('Data from LECO and Soi Weights '!K51,'2021 Treatments by Plot'!$A$2:$A$37,0))</f>
        <v>#N/A</v>
      </c>
      <c r="S51" t="e">
        <f>INDEX('2021 Treatments by Plot'!$E$2:$E$37,MATCH('Data from LECO and Soi Weights '!K51,'2021 Treatments by Plot'!$A$2:$A$37,0))</f>
        <v>#N/A</v>
      </c>
    </row>
    <row r="52" spans="1:19" x14ac:dyDescent="0.25">
      <c r="A52" s="2">
        <v>44701.498553240737</v>
      </c>
      <c r="B52" t="s">
        <v>9</v>
      </c>
      <c r="C52" s="6">
        <v>926</v>
      </c>
      <c r="D52" s="3">
        <v>0.35170000000000001</v>
      </c>
      <c r="E52" s="7">
        <v>0.35</v>
      </c>
      <c r="F52" s="4">
        <v>6.96E-3</v>
      </c>
      <c r="G52" s="4">
        <v>7.8299999999999995E-4</v>
      </c>
      <c r="H52" s="14">
        <f t="shared" si="0"/>
        <v>782.99999999999989</v>
      </c>
      <c r="I52" s="13">
        <f t="shared" si="1"/>
        <v>31.319999999999997</v>
      </c>
      <c r="J52" s="7">
        <v>2020</v>
      </c>
      <c r="K52" s="6">
        <v>8</v>
      </c>
      <c r="L52" s="5" t="s">
        <v>49</v>
      </c>
      <c r="M52" s="8" t="str">
        <f t="shared" si="2"/>
        <v>15-30</v>
      </c>
      <c r="N52" s="13">
        <v>15</v>
      </c>
      <c r="O52" s="5" t="s">
        <v>49</v>
      </c>
      <c r="P52" t="s">
        <v>11</v>
      </c>
      <c r="Q52">
        <f>INDEX('2021 Treatments by Plot'!$B$2:$B$37,MATCH('Data from LECO and Soi Weights '!K52,'2021 Treatments by Plot'!$A$2:$A$37,0))</f>
        <v>121</v>
      </c>
      <c r="R52">
        <f>INDEX('2021 Treatments by Plot'!$D$2:$D$37,MATCH('Data from LECO and Soi Weights '!K52,'2021 Treatments by Plot'!$A$2:$A$37,0))</f>
        <v>2</v>
      </c>
      <c r="S52">
        <f>INDEX('2021 Treatments by Plot'!$E$2:$E$37,MATCH('Data from LECO and Soi Weights '!K52,'2021 Treatments by Plot'!$A$2:$A$37,0))</f>
        <v>1</v>
      </c>
    </row>
    <row r="53" spans="1:19" x14ac:dyDescent="0.25">
      <c r="A53" s="2">
        <v>44701.502754629626</v>
      </c>
      <c r="B53" t="s">
        <v>9</v>
      </c>
      <c r="C53" s="6">
        <v>926</v>
      </c>
      <c r="D53" s="3">
        <v>0.35699999999999998</v>
      </c>
      <c r="E53" s="7">
        <v>0.35</v>
      </c>
      <c r="F53" s="4">
        <v>6.9300000000000004E-3</v>
      </c>
      <c r="G53" s="4">
        <v>7.9500000000000003E-4</v>
      </c>
      <c r="H53" s="14">
        <f t="shared" si="0"/>
        <v>795</v>
      </c>
      <c r="I53" s="13">
        <f t="shared" si="1"/>
        <v>31.8</v>
      </c>
      <c r="J53" s="7">
        <v>2020</v>
      </c>
      <c r="K53" s="6">
        <v>8</v>
      </c>
      <c r="L53" s="5" t="s">
        <v>49</v>
      </c>
      <c r="M53" s="8" t="str">
        <f t="shared" si="2"/>
        <v>15-30</v>
      </c>
      <c r="N53" s="13">
        <v>15</v>
      </c>
      <c r="O53" s="5" t="s">
        <v>49</v>
      </c>
      <c r="P53" t="s">
        <v>11</v>
      </c>
      <c r="Q53">
        <f>INDEX('2021 Treatments by Plot'!$B$2:$B$37,MATCH('Data from LECO and Soi Weights '!K53,'2021 Treatments by Plot'!$A$2:$A$37,0))</f>
        <v>121</v>
      </c>
      <c r="R53">
        <f>INDEX('2021 Treatments by Plot'!$D$2:$D$37,MATCH('Data from LECO and Soi Weights '!K53,'2021 Treatments by Plot'!$A$2:$A$37,0))</f>
        <v>2</v>
      </c>
      <c r="S53">
        <f>INDEX('2021 Treatments by Plot'!$E$2:$E$37,MATCH('Data from LECO and Soi Weights '!K53,'2021 Treatments by Plot'!$A$2:$A$37,0))</f>
        <v>1</v>
      </c>
    </row>
    <row r="54" spans="1:19" x14ac:dyDescent="0.25">
      <c r="A54" s="2">
        <v>44701.506990740738</v>
      </c>
      <c r="B54" t="s">
        <v>9</v>
      </c>
      <c r="C54" s="6">
        <v>927</v>
      </c>
      <c r="D54" s="3">
        <v>0.35560000000000003</v>
      </c>
      <c r="E54" s="7">
        <v>0.35</v>
      </c>
      <c r="F54" s="4">
        <v>6.3499999999999997E-3</v>
      </c>
      <c r="G54" s="4">
        <v>7.3399999999999995E-4</v>
      </c>
      <c r="H54" s="14">
        <f t="shared" si="0"/>
        <v>734</v>
      </c>
      <c r="I54" s="13">
        <f t="shared" si="1"/>
        <v>29.36</v>
      </c>
      <c r="J54" s="7">
        <v>2021</v>
      </c>
      <c r="K54" s="6">
        <v>33</v>
      </c>
      <c r="L54" s="5" t="s">
        <v>69</v>
      </c>
      <c r="M54" s="8" t="str">
        <f t="shared" si="2"/>
        <v>15-30</v>
      </c>
      <c r="N54" s="13">
        <v>15</v>
      </c>
      <c r="O54" s="5" t="s">
        <v>69</v>
      </c>
      <c r="P54" t="s">
        <v>11</v>
      </c>
      <c r="Q54">
        <f>INDEX('2021 Treatments by Plot'!$B$2:$B$37,MATCH('Data from LECO and Soi Weights '!K54,'2021 Treatments by Plot'!$A$2:$A$37,0))</f>
        <v>312</v>
      </c>
      <c r="R54">
        <f>INDEX('2021 Treatments by Plot'!$D$2:$D$37,MATCH('Data from LECO and Soi Weights '!K54,'2021 Treatments by Plot'!$A$2:$A$37,0))</f>
        <v>1</v>
      </c>
      <c r="S54">
        <f>INDEX('2021 Treatments by Plot'!$E$2:$E$37,MATCH('Data from LECO and Soi Weights '!K54,'2021 Treatments by Plot'!$A$2:$A$37,0))</f>
        <v>2</v>
      </c>
    </row>
    <row r="55" spans="1:19" x14ac:dyDescent="0.25">
      <c r="A55" s="2">
        <v>44701.511203703703</v>
      </c>
      <c r="B55" t="s">
        <v>9</v>
      </c>
      <c r="C55" s="6">
        <v>927</v>
      </c>
      <c r="D55" s="3">
        <v>0.3533</v>
      </c>
      <c r="E55" s="7">
        <v>0.35</v>
      </c>
      <c r="F55" s="4">
        <v>6.0899999999999999E-3</v>
      </c>
      <c r="G55" s="4">
        <v>7.1400000000000001E-4</v>
      </c>
      <c r="H55" s="14">
        <f t="shared" si="0"/>
        <v>714</v>
      </c>
      <c r="I55" s="13">
        <f t="shared" si="1"/>
        <v>28.560000000000002</v>
      </c>
      <c r="J55" s="7">
        <v>2021</v>
      </c>
      <c r="K55" s="6">
        <v>33</v>
      </c>
      <c r="L55" s="5" t="s">
        <v>69</v>
      </c>
      <c r="M55" s="8" t="str">
        <f t="shared" si="2"/>
        <v>15-30</v>
      </c>
      <c r="N55" s="13">
        <v>15</v>
      </c>
      <c r="O55" s="5" t="s">
        <v>69</v>
      </c>
      <c r="P55" t="s">
        <v>11</v>
      </c>
      <c r="Q55">
        <f>INDEX('2021 Treatments by Plot'!$B$2:$B$37,MATCH('Data from LECO and Soi Weights '!K55,'2021 Treatments by Plot'!$A$2:$A$37,0))</f>
        <v>312</v>
      </c>
      <c r="R55">
        <f>INDEX('2021 Treatments by Plot'!$D$2:$D$37,MATCH('Data from LECO and Soi Weights '!K55,'2021 Treatments by Plot'!$A$2:$A$37,0))</f>
        <v>1</v>
      </c>
      <c r="S55">
        <f>INDEX('2021 Treatments by Plot'!$E$2:$E$37,MATCH('Data from LECO and Soi Weights '!K55,'2021 Treatments by Plot'!$A$2:$A$37,0))</f>
        <v>2</v>
      </c>
    </row>
    <row r="56" spans="1:19" x14ac:dyDescent="0.25">
      <c r="A56" s="2">
        <v>44701.515451388892</v>
      </c>
      <c r="B56" t="s">
        <v>9</v>
      </c>
      <c r="C56" s="6">
        <v>928</v>
      </c>
      <c r="D56" s="3">
        <v>0.35110000000000002</v>
      </c>
      <c r="E56" s="7">
        <v>0.35</v>
      </c>
      <c r="F56" s="4">
        <v>8.1600000000000006E-3</v>
      </c>
      <c r="G56" s="4">
        <v>8.0599999999999997E-4</v>
      </c>
      <c r="H56" s="14">
        <f t="shared" si="0"/>
        <v>806</v>
      </c>
      <c r="I56" s="13">
        <f t="shared" si="1"/>
        <v>32.24</v>
      </c>
      <c r="J56" s="7">
        <v>2022</v>
      </c>
      <c r="K56" s="6">
        <v>36</v>
      </c>
      <c r="L56" s="5" t="s">
        <v>44</v>
      </c>
      <c r="M56" s="8" t="str">
        <f t="shared" si="2"/>
        <v>0-15</v>
      </c>
      <c r="N56" s="13">
        <v>0</v>
      </c>
      <c r="O56" s="5" t="s">
        <v>44</v>
      </c>
      <c r="P56" t="s">
        <v>11</v>
      </c>
      <c r="Q56">
        <f>INDEX('2021 Treatments by Plot'!$B$2:$B$37,MATCH('Data from LECO and Soi Weights '!K56,'2021 Treatments by Plot'!$A$2:$A$37,0))</f>
        <v>315</v>
      </c>
      <c r="R56">
        <f>INDEX('2021 Treatments by Plot'!$D$2:$D$37,MATCH('Data from LECO and Soi Weights '!K56,'2021 Treatments by Plot'!$A$2:$A$37,0))</f>
        <v>1</v>
      </c>
      <c r="S56">
        <f>INDEX('2021 Treatments by Plot'!$E$2:$E$37,MATCH('Data from LECO and Soi Weights '!K56,'2021 Treatments by Plot'!$A$2:$A$37,0))</f>
        <v>5</v>
      </c>
    </row>
    <row r="57" spans="1:19" x14ac:dyDescent="0.25">
      <c r="A57" s="2">
        <v>44701.51971064815</v>
      </c>
      <c r="B57" t="s">
        <v>9</v>
      </c>
      <c r="C57" s="6">
        <v>928</v>
      </c>
      <c r="D57" s="3">
        <v>0.35399999999999998</v>
      </c>
      <c r="E57" s="7">
        <v>0.35</v>
      </c>
      <c r="F57" s="4">
        <v>8.1600000000000006E-3</v>
      </c>
      <c r="G57" s="4">
        <v>8.1300000000000003E-4</v>
      </c>
      <c r="H57" s="14">
        <f t="shared" si="0"/>
        <v>813.00000000000011</v>
      </c>
      <c r="I57" s="13">
        <f t="shared" si="1"/>
        <v>32.520000000000003</v>
      </c>
      <c r="J57" s="7">
        <v>2022</v>
      </c>
      <c r="K57" s="6">
        <v>36</v>
      </c>
      <c r="L57" s="5" t="s">
        <v>44</v>
      </c>
      <c r="M57" s="8" t="str">
        <f t="shared" si="2"/>
        <v>0-15</v>
      </c>
      <c r="N57" s="13">
        <v>0</v>
      </c>
      <c r="O57" s="5" t="s">
        <v>44</v>
      </c>
      <c r="P57" t="s">
        <v>11</v>
      </c>
      <c r="Q57">
        <f>INDEX('2021 Treatments by Plot'!$B$2:$B$37,MATCH('Data from LECO and Soi Weights '!K57,'2021 Treatments by Plot'!$A$2:$A$37,0))</f>
        <v>315</v>
      </c>
      <c r="R57">
        <f>INDEX('2021 Treatments by Plot'!$D$2:$D$37,MATCH('Data from LECO and Soi Weights '!K57,'2021 Treatments by Plot'!$A$2:$A$37,0))</f>
        <v>1</v>
      </c>
      <c r="S57">
        <f>INDEX('2021 Treatments by Plot'!$E$2:$E$37,MATCH('Data from LECO and Soi Weights '!K57,'2021 Treatments by Plot'!$A$2:$A$37,0))</f>
        <v>5</v>
      </c>
    </row>
    <row r="58" spans="1:19" x14ac:dyDescent="0.25">
      <c r="A58" s="2">
        <v>44701.524004629631</v>
      </c>
      <c r="B58" t="s">
        <v>9</v>
      </c>
      <c r="C58" s="6">
        <v>929</v>
      </c>
      <c r="D58" s="3">
        <v>0.35170000000000001</v>
      </c>
      <c r="E58" s="7">
        <v>0.35</v>
      </c>
      <c r="F58" s="4">
        <v>1.32E-2</v>
      </c>
      <c r="G58" s="4">
        <v>1.3500000000000001E-3</v>
      </c>
      <c r="H58" s="14">
        <f t="shared" si="0"/>
        <v>1350</v>
      </c>
      <c r="I58" s="13">
        <f t="shared" si="1"/>
        <v>54</v>
      </c>
      <c r="J58" s="7">
        <v>2023</v>
      </c>
      <c r="K58" s="6">
        <v>10</v>
      </c>
      <c r="L58" s="5" t="s">
        <v>57</v>
      </c>
      <c r="M58" s="8" t="str">
        <f t="shared" si="2"/>
        <v>0-15</v>
      </c>
      <c r="N58" s="13">
        <v>0</v>
      </c>
      <c r="O58" s="5" t="s">
        <v>57</v>
      </c>
      <c r="P58" t="s">
        <v>11</v>
      </c>
      <c r="Q58">
        <f>INDEX('2021 Treatments by Plot'!$B$2:$B$37,MATCH('Data from LECO and Soi Weights '!K58,'2021 Treatments by Plot'!$A$2:$A$37,0))</f>
        <v>125</v>
      </c>
      <c r="R58">
        <f>INDEX('2021 Treatments by Plot'!$D$2:$D$37,MATCH('Data from LECO and Soi Weights '!K58,'2021 Treatments by Plot'!$A$2:$A$37,0))</f>
        <v>2</v>
      </c>
      <c r="S58">
        <f>INDEX('2021 Treatments by Plot'!$E$2:$E$37,MATCH('Data from LECO and Soi Weights '!K58,'2021 Treatments by Plot'!$A$2:$A$37,0))</f>
        <v>5</v>
      </c>
    </row>
    <row r="59" spans="1:19" x14ac:dyDescent="0.25">
      <c r="A59" s="2">
        <v>44701.528310185182</v>
      </c>
      <c r="B59" t="s">
        <v>9</v>
      </c>
      <c r="C59" s="6">
        <v>929</v>
      </c>
      <c r="D59" s="3">
        <v>0.3584</v>
      </c>
      <c r="E59" s="7">
        <v>0.35</v>
      </c>
      <c r="F59" s="4">
        <v>1.3100000000000001E-2</v>
      </c>
      <c r="G59" s="4">
        <v>1.34E-3</v>
      </c>
      <c r="H59" s="14">
        <f t="shared" si="0"/>
        <v>1340</v>
      </c>
      <c r="I59" s="13">
        <f t="shared" si="1"/>
        <v>53.6</v>
      </c>
      <c r="J59" s="7">
        <v>2023</v>
      </c>
      <c r="K59" s="6">
        <v>10</v>
      </c>
      <c r="L59" s="5" t="s">
        <v>57</v>
      </c>
      <c r="M59" s="8" t="str">
        <f t="shared" si="2"/>
        <v>0-15</v>
      </c>
      <c r="N59" s="13">
        <v>0</v>
      </c>
      <c r="O59" s="5" t="s">
        <v>57</v>
      </c>
      <c r="P59" t="s">
        <v>11</v>
      </c>
      <c r="Q59">
        <f>INDEX('2021 Treatments by Plot'!$B$2:$B$37,MATCH('Data from LECO and Soi Weights '!K59,'2021 Treatments by Plot'!$A$2:$A$37,0))</f>
        <v>125</v>
      </c>
      <c r="R59">
        <f>INDEX('2021 Treatments by Plot'!$D$2:$D$37,MATCH('Data from LECO and Soi Weights '!K59,'2021 Treatments by Plot'!$A$2:$A$37,0))</f>
        <v>2</v>
      </c>
      <c r="S59">
        <f>INDEX('2021 Treatments by Plot'!$E$2:$E$37,MATCH('Data from LECO and Soi Weights '!K59,'2021 Treatments by Plot'!$A$2:$A$37,0))</f>
        <v>5</v>
      </c>
    </row>
    <row r="60" spans="1:19" x14ac:dyDescent="0.25">
      <c r="A60" s="2">
        <v>44701.53261574074</v>
      </c>
      <c r="B60" t="s">
        <v>9</v>
      </c>
      <c r="C60" s="6">
        <v>930</v>
      </c>
      <c r="D60" s="3">
        <v>0.35110000000000002</v>
      </c>
      <c r="E60" s="7">
        <v>0.35</v>
      </c>
      <c r="F60" s="4">
        <v>7.0200000000000002E-3</v>
      </c>
      <c r="G60" s="4">
        <v>7.6900000000000004E-4</v>
      </c>
      <c r="H60" s="14">
        <f t="shared" si="0"/>
        <v>769</v>
      </c>
      <c r="I60" s="13">
        <f t="shared" si="1"/>
        <v>30.76</v>
      </c>
      <c r="J60" s="7">
        <v>2024</v>
      </c>
      <c r="K60" s="6">
        <v>4</v>
      </c>
      <c r="L60" s="5" t="s">
        <v>64</v>
      </c>
      <c r="M60" s="8" t="str">
        <f t="shared" si="2"/>
        <v>15-30</v>
      </c>
      <c r="N60" s="13">
        <v>15</v>
      </c>
      <c r="O60" s="5" t="s">
        <v>64</v>
      </c>
      <c r="P60" t="s">
        <v>11</v>
      </c>
      <c r="Q60">
        <f>INDEX('2021 Treatments by Plot'!$B$2:$B$37,MATCH('Data from LECO and Soi Weights '!K60,'2021 Treatments by Plot'!$A$2:$A$37,0))</f>
        <v>113</v>
      </c>
      <c r="R60">
        <f>INDEX('2021 Treatments by Plot'!$D$2:$D$37,MATCH('Data from LECO and Soi Weights '!K60,'2021 Treatments by Plot'!$A$2:$A$37,0))</f>
        <v>1</v>
      </c>
      <c r="S60">
        <f>INDEX('2021 Treatments by Plot'!$E$2:$E$37,MATCH('Data from LECO and Soi Weights '!K60,'2021 Treatments by Plot'!$A$2:$A$37,0))</f>
        <v>3</v>
      </c>
    </row>
    <row r="61" spans="1:19" x14ac:dyDescent="0.25">
      <c r="A61" s="2">
        <v>44701.550046296295</v>
      </c>
      <c r="B61" t="s">
        <v>9</v>
      </c>
      <c r="C61" s="6">
        <v>931</v>
      </c>
      <c r="D61" s="3">
        <v>0.35210000000000002</v>
      </c>
      <c r="E61" s="7">
        <v>0.35</v>
      </c>
      <c r="F61" s="4">
        <v>5.6800000000000002E-3</v>
      </c>
      <c r="G61" s="4">
        <v>6.6500000000000001E-4</v>
      </c>
      <c r="H61" s="14">
        <f t="shared" si="0"/>
        <v>665</v>
      </c>
      <c r="I61" s="13">
        <f t="shared" si="1"/>
        <v>26.6</v>
      </c>
      <c r="J61" s="7">
        <v>2025</v>
      </c>
      <c r="K61" s="6">
        <v>1</v>
      </c>
      <c r="L61" s="5" t="s">
        <v>72</v>
      </c>
      <c r="M61" s="8" t="str">
        <f t="shared" si="2"/>
        <v>15-30</v>
      </c>
      <c r="N61" s="13">
        <v>15</v>
      </c>
      <c r="O61" s="5" t="s">
        <v>72</v>
      </c>
      <c r="P61" t="s">
        <v>11</v>
      </c>
      <c r="Q61">
        <f>INDEX('2021 Treatments by Plot'!$B$2:$B$37,MATCH('Data from LECO and Soi Weights '!K61,'2021 Treatments by Plot'!$A$2:$A$37,0))</f>
        <v>114</v>
      </c>
      <c r="R61">
        <f>INDEX('2021 Treatments by Plot'!$D$2:$D$37,MATCH('Data from LECO and Soi Weights '!K61,'2021 Treatments by Plot'!$A$2:$A$37,0))</f>
        <v>1</v>
      </c>
      <c r="S61">
        <f>INDEX('2021 Treatments by Plot'!$E$2:$E$37,MATCH('Data from LECO and Soi Weights '!K61,'2021 Treatments by Plot'!$A$2:$A$37,0))</f>
        <v>4</v>
      </c>
    </row>
    <row r="62" spans="1:19" x14ac:dyDescent="0.25">
      <c r="A62" s="2">
        <v>44701.553449074076</v>
      </c>
      <c r="B62" t="s">
        <v>9</v>
      </c>
      <c r="C62" s="6">
        <v>931</v>
      </c>
      <c r="D62" s="3">
        <v>0.35249999999999998</v>
      </c>
      <c r="E62" s="7">
        <v>0.35</v>
      </c>
      <c r="F62" s="4">
        <v>5.6899999999999997E-3</v>
      </c>
      <c r="G62" s="4">
        <v>6.6699999999999995E-4</v>
      </c>
      <c r="H62" s="14">
        <f t="shared" si="0"/>
        <v>667</v>
      </c>
      <c r="I62" s="13">
        <f t="shared" si="1"/>
        <v>26.68</v>
      </c>
      <c r="J62" s="7">
        <v>2025</v>
      </c>
      <c r="K62" s="6">
        <v>1</v>
      </c>
      <c r="L62" s="5" t="s">
        <v>72</v>
      </c>
      <c r="M62" s="8" t="str">
        <f t="shared" si="2"/>
        <v>15-30</v>
      </c>
      <c r="N62" s="13">
        <v>15</v>
      </c>
      <c r="O62" s="5" t="s">
        <v>72</v>
      </c>
      <c r="P62" t="s">
        <v>11</v>
      </c>
      <c r="Q62">
        <f>INDEX('2021 Treatments by Plot'!$B$2:$B$37,MATCH('Data from LECO and Soi Weights '!K62,'2021 Treatments by Plot'!$A$2:$A$37,0))</f>
        <v>114</v>
      </c>
      <c r="R62">
        <f>INDEX('2021 Treatments by Plot'!$D$2:$D$37,MATCH('Data from LECO and Soi Weights '!K62,'2021 Treatments by Plot'!$A$2:$A$37,0))</f>
        <v>1</v>
      </c>
      <c r="S62">
        <f>INDEX('2021 Treatments by Plot'!$E$2:$E$37,MATCH('Data from LECO and Soi Weights '!K62,'2021 Treatments by Plot'!$A$2:$A$37,0))</f>
        <v>4</v>
      </c>
    </row>
    <row r="63" spans="1:19" x14ac:dyDescent="0.25">
      <c r="A63" s="2">
        <v>44701.556840277779</v>
      </c>
      <c r="B63" t="s">
        <v>9</v>
      </c>
      <c r="C63" s="6">
        <v>932</v>
      </c>
      <c r="D63" s="3">
        <v>0.35920000000000002</v>
      </c>
      <c r="E63" s="7">
        <v>0.35</v>
      </c>
      <c r="F63" s="4">
        <v>5.7299999999999999E-3</v>
      </c>
      <c r="G63" s="4">
        <v>6.6799999999999997E-4</v>
      </c>
      <c r="H63" s="14">
        <f t="shared" si="0"/>
        <v>668</v>
      </c>
      <c r="I63" s="13">
        <f t="shared" si="1"/>
        <v>26.72</v>
      </c>
      <c r="J63" s="7">
        <v>2026</v>
      </c>
      <c r="K63" s="6">
        <v>6</v>
      </c>
      <c r="L63" s="5" t="s">
        <v>48</v>
      </c>
      <c r="M63" s="8" t="str">
        <f t="shared" si="2"/>
        <v>15-30</v>
      </c>
      <c r="N63" s="13">
        <v>15</v>
      </c>
      <c r="O63" s="5" t="s">
        <v>48</v>
      </c>
      <c r="P63" t="s">
        <v>11</v>
      </c>
      <c r="Q63">
        <f>INDEX('2021 Treatments by Plot'!$B$2:$B$37,MATCH('Data from LECO and Soi Weights '!K63,'2021 Treatments by Plot'!$A$2:$A$37,0))</f>
        <v>116</v>
      </c>
      <c r="R63">
        <f>INDEX('2021 Treatments by Plot'!$D$2:$D$37,MATCH('Data from LECO and Soi Weights '!K63,'2021 Treatments by Plot'!$A$2:$A$37,0))</f>
        <v>1</v>
      </c>
      <c r="S63">
        <f>INDEX('2021 Treatments by Plot'!$E$2:$E$37,MATCH('Data from LECO and Soi Weights '!K63,'2021 Treatments by Plot'!$A$2:$A$37,0))</f>
        <v>6</v>
      </c>
    </row>
    <row r="64" spans="1:19" x14ac:dyDescent="0.25">
      <c r="A64" s="2">
        <v>44701.560173611113</v>
      </c>
      <c r="B64" t="s">
        <v>9</v>
      </c>
      <c r="C64" s="6">
        <v>932</v>
      </c>
      <c r="D64" s="3">
        <v>0.35699999999999998</v>
      </c>
      <c r="E64" s="7">
        <v>0.35</v>
      </c>
      <c r="F64" s="4">
        <v>5.6600000000000001E-3</v>
      </c>
      <c r="G64" s="4">
        <v>6.7199999999999996E-4</v>
      </c>
      <c r="H64" s="14">
        <f t="shared" si="0"/>
        <v>672</v>
      </c>
      <c r="I64" s="13">
        <f t="shared" si="1"/>
        <v>26.88</v>
      </c>
      <c r="J64" s="7">
        <v>2026</v>
      </c>
      <c r="K64" s="6">
        <v>6</v>
      </c>
      <c r="L64" s="5" t="s">
        <v>48</v>
      </c>
      <c r="M64" s="8" t="str">
        <f t="shared" si="2"/>
        <v>15-30</v>
      </c>
      <c r="N64" s="13">
        <v>15</v>
      </c>
      <c r="O64" s="5" t="s">
        <v>48</v>
      </c>
      <c r="P64" t="s">
        <v>11</v>
      </c>
      <c r="Q64">
        <f>INDEX('2021 Treatments by Plot'!$B$2:$B$37,MATCH('Data from LECO and Soi Weights '!K64,'2021 Treatments by Plot'!$A$2:$A$37,0))</f>
        <v>116</v>
      </c>
      <c r="R64">
        <f>INDEX('2021 Treatments by Plot'!$D$2:$D$37,MATCH('Data from LECO and Soi Weights '!K64,'2021 Treatments by Plot'!$A$2:$A$37,0))</f>
        <v>1</v>
      </c>
      <c r="S64">
        <f>INDEX('2021 Treatments by Plot'!$E$2:$E$37,MATCH('Data from LECO and Soi Weights '!K64,'2021 Treatments by Plot'!$A$2:$A$37,0))</f>
        <v>6</v>
      </c>
    </row>
    <row r="65" spans="1:19" x14ac:dyDescent="0.25">
      <c r="A65" s="2">
        <v>44701.56349537037</v>
      </c>
      <c r="B65" t="s">
        <v>9</v>
      </c>
      <c r="C65" s="6">
        <v>933</v>
      </c>
      <c r="D65" s="3">
        <v>0.35389999999999999</v>
      </c>
      <c r="E65" s="7">
        <v>0.35</v>
      </c>
      <c r="F65" s="4">
        <v>8.5299999999999994E-3</v>
      </c>
      <c r="G65" s="4">
        <v>7.9100000000000004E-4</v>
      </c>
      <c r="H65" s="14">
        <f t="shared" si="0"/>
        <v>791</v>
      </c>
      <c r="I65" s="13">
        <f t="shared" si="1"/>
        <v>31.64</v>
      </c>
      <c r="J65" s="7">
        <v>2028</v>
      </c>
      <c r="K65" s="6">
        <v>33</v>
      </c>
      <c r="L65" s="5" t="s">
        <v>77</v>
      </c>
      <c r="M65" s="8" t="str">
        <f t="shared" si="2"/>
        <v>0-15</v>
      </c>
      <c r="N65" s="13">
        <v>0</v>
      </c>
      <c r="O65" s="5" t="s">
        <v>77</v>
      </c>
      <c r="P65" t="s">
        <v>11</v>
      </c>
      <c r="Q65">
        <f>INDEX('2021 Treatments by Plot'!$B$2:$B$37,MATCH('Data from LECO and Soi Weights '!K65,'2021 Treatments by Plot'!$A$2:$A$37,0))</f>
        <v>312</v>
      </c>
      <c r="R65">
        <f>INDEX('2021 Treatments by Plot'!$D$2:$D$37,MATCH('Data from LECO and Soi Weights '!K65,'2021 Treatments by Plot'!$A$2:$A$37,0))</f>
        <v>1</v>
      </c>
      <c r="S65">
        <f>INDEX('2021 Treatments by Plot'!$E$2:$E$37,MATCH('Data from LECO and Soi Weights '!K65,'2021 Treatments by Plot'!$A$2:$A$37,0))</f>
        <v>2</v>
      </c>
    </row>
    <row r="66" spans="1:19" x14ac:dyDescent="0.25">
      <c r="A66" s="2">
        <v>44701.566840277781</v>
      </c>
      <c r="B66" t="s">
        <v>9</v>
      </c>
      <c r="C66" s="6">
        <v>933</v>
      </c>
      <c r="D66" s="3">
        <v>0.35139999999999999</v>
      </c>
      <c r="E66" s="7">
        <v>0.35</v>
      </c>
      <c r="F66" s="4">
        <v>8.3599999999999994E-3</v>
      </c>
      <c r="G66" s="4">
        <v>8.12E-4</v>
      </c>
      <c r="H66" s="14">
        <f t="shared" si="0"/>
        <v>811.99999999999989</v>
      </c>
      <c r="I66" s="13">
        <f t="shared" si="1"/>
        <v>32.479999999999997</v>
      </c>
      <c r="J66" s="7">
        <v>2028</v>
      </c>
      <c r="K66" s="6">
        <v>33</v>
      </c>
      <c r="L66" s="5" t="s">
        <v>77</v>
      </c>
      <c r="M66" s="8" t="str">
        <f t="shared" si="2"/>
        <v>0-15</v>
      </c>
      <c r="N66" s="13">
        <v>0</v>
      </c>
      <c r="O66" s="5" t="s">
        <v>77</v>
      </c>
      <c r="P66" t="s">
        <v>11</v>
      </c>
      <c r="Q66">
        <f>INDEX('2021 Treatments by Plot'!$B$2:$B$37,MATCH('Data from LECO and Soi Weights '!K66,'2021 Treatments by Plot'!$A$2:$A$37,0))</f>
        <v>312</v>
      </c>
      <c r="R66">
        <f>INDEX('2021 Treatments by Plot'!$D$2:$D$37,MATCH('Data from LECO and Soi Weights '!K66,'2021 Treatments by Plot'!$A$2:$A$37,0))</f>
        <v>1</v>
      </c>
      <c r="S66">
        <f>INDEX('2021 Treatments by Plot'!$E$2:$E$37,MATCH('Data from LECO and Soi Weights '!K66,'2021 Treatments by Plot'!$A$2:$A$37,0))</f>
        <v>2</v>
      </c>
    </row>
    <row r="67" spans="1:19" x14ac:dyDescent="0.25">
      <c r="A67" s="2">
        <v>44701.570335648146</v>
      </c>
      <c r="B67" t="s">
        <v>9</v>
      </c>
      <c r="C67" s="6">
        <v>934</v>
      </c>
      <c r="D67" s="3">
        <v>0.35489999999999999</v>
      </c>
      <c r="E67" s="7">
        <v>0.35</v>
      </c>
      <c r="F67" s="4">
        <v>9.7400000000000004E-3</v>
      </c>
      <c r="G67" s="4">
        <v>8.9400000000000005E-4</v>
      </c>
      <c r="H67" s="14">
        <f t="shared" ref="H67:H130" si="3">(G67*10000)*100</f>
        <v>894.00000000000011</v>
      </c>
      <c r="I67" s="13">
        <f t="shared" ref="I67:I130" si="4">IF(OR(N67=0,N67=15),(6/3*0.02*H67),IF(N67=30,(90/2.5/3*0.02*H67),IF(N67=120,(60/2.5/3)*0.02*H67,"Check")))</f>
        <v>35.760000000000005</v>
      </c>
      <c r="J67" s="7">
        <v>2029</v>
      </c>
      <c r="K67" s="6">
        <v>32</v>
      </c>
      <c r="L67" s="5" t="s">
        <v>78</v>
      </c>
      <c r="M67" s="8" t="str">
        <f t="shared" ref="M67:M130" si="5">MID(L67,FIND("(",L67)+1,FIND(")",L67)-FIND("(",L67)-1)</f>
        <v>0-15</v>
      </c>
      <c r="N67" s="13">
        <v>0</v>
      </c>
      <c r="O67" s="5" t="s">
        <v>78</v>
      </c>
      <c r="P67" t="s">
        <v>11</v>
      </c>
      <c r="Q67">
        <f>INDEX('2021 Treatments by Plot'!$B$2:$B$37,MATCH('Data from LECO and Soi Weights '!K67,'2021 Treatments by Plot'!$A$2:$A$37,0))</f>
        <v>311</v>
      </c>
      <c r="R67">
        <f>INDEX('2021 Treatments by Plot'!$D$2:$D$37,MATCH('Data from LECO and Soi Weights '!K67,'2021 Treatments by Plot'!$A$2:$A$37,0))</f>
        <v>1</v>
      </c>
      <c r="S67">
        <f>INDEX('2021 Treatments by Plot'!$E$2:$E$37,MATCH('Data from LECO and Soi Weights '!K67,'2021 Treatments by Plot'!$A$2:$A$37,0))</f>
        <v>1</v>
      </c>
    </row>
    <row r="68" spans="1:19" x14ac:dyDescent="0.25">
      <c r="A68" s="2">
        <v>44701.573738425926</v>
      </c>
      <c r="B68" t="s">
        <v>9</v>
      </c>
      <c r="C68" s="6">
        <v>934</v>
      </c>
      <c r="D68" s="3">
        <v>0.35289999999999999</v>
      </c>
      <c r="E68" s="7">
        <v>0.35</v>
      </c>
      <c r="F68" s="4">
        <v>1.03E-2</v>
      </c>
      <c r="G68" s="4">
        <v>9.4300000000000004E-4</v>
      </c>
      <c r="H68" s="14">
        <f t="shared" si="3"/>
        <v>943</v>
      </c>
      <c r="I68" s="13">
        <f t="shared" si="4"/>
        <v>37.72</v>
      </c>
      <c r="J68" s="7">
        <v>2029</v>
      </c>
      <c r="K68" s="6">
        <v>32</v>
      </c>
      <c r="L68" s="5" t="s">
        <v>78</v>
      </c>
      <c r="M68" s="8" t="str">
        <f t="shared" si="5"/>
        <v>0-15</v>
      </c>
      <c r="N68" s="13">
        <v>0</v>
      </c>
      <c r="O68" s="5" t="s">
        <v>78</v>
      </c>
      <c r="P68" t="s">
        <v>11</v>
      </c>
      <c r="Q68">
        <f>INDEX('2021 Treatments by Plot'!$B$2:$B$37,MATCH('Data from LECO and Soi Weights '!K68,'2021 Treatments by Plot'!$A$2:$A$37,0))</f>
        <v>311</v>
      </c>
      <c r="R68">
        <f>INDEX('2021 Treatments by Plot'!$D$2:$D$37,MATCH('Data from LECO and Soi Weights '!K68,'2021 Treatments by Plot'!$A$2:$A$37,0))</f>
        <v>1</v>
      </c>
      <c r="S68">
        <f>INDEX('2021 Treatments by Plot'!$E$2:$E$37,MATCH('Data from LECO and Soi Weights '!K68,'2021 Treatments by Plot'!$A$2:$A$37,0))</f>
        <v>1</v>
      </c>
    </row>
    <row r="69" spans="1:19" x14ac:dyDescent="0.25">
      <c r="A69" s="2">
        <v>44701.57712962963</v>
      </c>
      <c r="B69" t="s">
        <v>9</v>
      </c>
      <c r="C69" s="6">
        <v>935</v>
      </c>
      <c r="D69" s="3">
        <v>0.25219999999999998</v>
      </c>
      <c r="E69" s="7">
        <v>0.25</v>
      </c>
      <c r="F69" s="4">
        <v>2.4E-2</v>
      </c>
      <c r="G69" s="4">
        <v>1.8699999999999999E-3</v>
      </c>
      <c r="H69" s="14">
        <f t="shared" si="3"/>
        <v>1870</v>
      </c>
      <c r="I69" s="13" t="e">
        <f t="shared" si="4"/>
        <v>#N/A</v>
      </c>
      <c r="J69" s="6" t="s">
        <v>13</v>
      </c>
      <c r="K69" s="6" t="e">
        <v>#N/A</v>
      </c>
      <c r="L69" s="5" t="e">
        <v>#N/A</v>
      </c>
      <c r="M69" s="8" t="e">
        <f t="shared" si="5"/>
        <v>#N/A</v>
      </c>
      <c r="N69" s="13" t="e">
        <v>#N/A</v>
      </c>
      <c r="O69" s="5" t="e">
        <v>#N/A</v>
      </c>
      <c r="P69" t="s">
        <v>11</v>
      </c>
      <c r="Q69" t="e">
        <f>INDEX('2021 Treatments by Plot'!$B$2:$B$37,MATCH('Data from LECO and Soi Weights '!K69,'2021 Treatments by Plot'!$A$2:$A$37,0))</f>
        <v>#N/A</v>
      </c>
      <c r="R69" t="e">
        <f>INDEX('2021 Treatments by Plot'!$D$2:$D$37,MATCH('Data from LECO and Soi Weights '!K69,'2021 Treatments by Plot'!$A$2:$A$37,0))</f>
        <v>#N/A</v>
      </c>
      <c r="S69" t="e">
        <f>INDEX('2021 Treatments by Plot'!$E$2:$E$37,MATCH('Data from LECO and Soi Weights '!K69,'2021 Treatments by Plot'!$A$2:$A$37,0))</f>
        <v>#N/A</v>
      </c>
    </row>
    <row r="70" spans="1:19" x14ac:dyDescent="0.25">
      <c r="A70" s="2">
        <v>44701.58053240741</v>
      </c>
      <c r="B70" t="s">
        <v>9</v>
      </c>
      <c r="C70" s="6">
        <v>936</v>
      </c>
      <c r="D70" s="3">
        <v>0.35630000000000001</v>
      </c>
      <c r="E70" s="7">
        <v>0.35</v>
      </c>
      <c r="F70" s="4">
        <v>6.1199999999999996E-3</v>
      </c>
      <c r="G70" s="4">
        <v>6.7100000000000005E-4</v>
      </c>
      <c r="H70" s="14">
        <f t="shared" si="3"/>
        <v>671.00000000000011</v>
      </c>
      <c r="I70" s="13">
        <f t="shared" si="4"/>
        <v>26.840000000000003</v>
      </c>
      <c r="J70" s="7">
        <v>2030</v>
      </c>
      <c r="K70" s="6">
        <v>35</v>
      </c>
      <c r="L70" s="5" t="s">
        <v>37</v>
      </c>
      <c r="M70" s="8" t="str">
        <f t="shared" si="5"/>
        <v>15-30</v>
      </c>
      <c r="N70" s="13">
        <v>15</v>
      </c>
      <c r="O70" s="5" t="s">
        <v>37</v>
      </c>
      <c r="P70" t="s">
        <v>11</v>
      </c>
      <c r="Q70">
        <f>INDEX('2021 Treatments by Plot'!$B$2:$B$37,MATCH('Data from LECO and Soi Weights '!K70,'2021 Treatments by Plot'!$A$2:$A$37,0))</f>
        <v>316</v>
      </c>
      <c r="R70">
        <f>INDEX('2021 Treatments by Plot'!$D$2:$D$37,MATCH('Data from LECO and Soi Weights '!K70,'2021 Treatments by Plot'!$A$2:$A$37,0))</f>
        <v>1</v>
      </c>
      <c r="S70">
        <f>INDEX('2021 Treatments by Plot'!$E$2:$E$37,MATCH('Data from LECO and Soi Weights '!K70,'2021 Treatments by Plot'!$A$2:$A$37,0))</f>
        <v>6</v>
      </c>
    </row>
    <row r="71" spans="1:19" x14ac:dyDescent="0.25">
      <c r="A71" s="2">
        <v>44701.583854166667</v>
      </c>
      <c r="B71" t="s">
        <v>9</v>
      </c>
      <c r="C71" s="6">
        <v>936</v>
      </c>
      <c r="D71" s="3">
        <v>0.35920000000000002</v>
      </c>
      <c r="E71" s="7">
        <v>0.35</v>
      </c>
      <c r="F71" s="4">
        <v>6.2399999999999999E-3</v>
      </c>
      <c r="G71" s="4">
        <v>6.8900000000000005E-4</v>
      </c>
      <c r="H71" s="14">
        <f t="shared" si="3"/>
        <v>689</v>
      </c>
      <c r="I71" s="13">
        <f t="shared" si="4"/>
        <v>27.560000000000002</v>
      </c>
      <c r="J71" s="7">
        <v>2030</v>
      </c>
      <c r="K71" s="6">
        <v>35</v>
      </c>
      <c r="L71" s="5" t="s">
        <v>37</v>
      </c>
      <c r="M71" s="8" t="str">
        <f t="shared" si="5"/>
        <v>15-30</v>
      </c>
      <c r="N71" s="13">
        <v>15</v>
      </c>
      <c r="O71" s="5" t="s">
        <v>37</v>
      </c>
      <c r="P71" t="s">
        <v>11</v>
      </c>
      <c r="Q71">
        <f>INDEX('2021 Treatments by Plot'!$B$2:$B$37,MATCH('Data from LECO and Soi Weights '!K71,'2021 Treatments by Plot'!$A$2:$A$37,0))</f>
        <v>316</v>
      </c>
      <c r="R71">
        <f>INDEX('2021 Treatments by Plot'!$D$2:$D$37,MATCH('Data from LECO and Soi Weights '!K71,'2021 Treatments by Plot'!$A$2:$A$37,0))</f>
        <v>1</v>
      </c>
      <c r="S71">
        <f>INDEX('2021 Treatments by Plot'!$E$2:$E$37,MATCH('Data from LECO and Soi Weights '!K71,'2021 Treatments by Plot'!$A$2:$A$37,0))</f>
        <v>6</v>
      </c>
    </row>
    <row r="72" spans="1:19" x14ac:dyDescent="0.25">
      <c r="A72" s="2">
        <v>44701.587187500001</v>
      </c>
      <c r="B72" t="s">
        <v>9</v>
      </c>
      <c r="C72" s="6">
        <v>937</v>
      </c>
      <c r="D72" s="3">
        <v>0.35720000000000002</v>
      </c>
      <c r="E72" s="7">
        <v>0.35</v>
      </c>
      <c r="F72" s="4">
        <v>1.2E-2</v>
      </c>
      <c r="G72" s="4">
        <v>1.07E-3</v>
      </c>
      <c r="H72" s="14">
        <f t="shared" si="3"/>
        <v>1070</v>
      </c>
      <c r="I72" s="13">
        <f t="shared" si="4"/>
        <v>42.800000000000004</v>
      </c>
      <c r="J72" s="7">
        <v>2031</v>
      </c>
      <c r="K72" s="6">
        <v>29</v>
      </c>
      <c r="L72" s="5" t="s">
        <v>79</v>
      </c>
      <c r="M72" s="8" t="str">
        <f t="shared" si="5"/>
        <v>0-15</v>
      </c>
      <c r="N72" s="13">
        <v>0</v>
      </c>
      <c r="O72" s="5" t="s">
        <v>79</v>
      </c>
      <c r="P72" t="s">
        <v>11</v>
      </c>
      <c r="Q72">
        <f>INDEX('2021 Treatments by Plot'!$B$2:$B$37,MATCH('Data from LECO and Soi Weights '!K72,'2021 Treatments by Plot'!$A$2:$A$37,0))</f>
        <v>322</v>
      </c>
      <c r="R72">
        <f>INDEX('2021 Treatments by Plot'!$D$2:$D$37,MATCH('Data from LECO and Soi Weights '!K72,'2021 Treatments by Plot'!$A$2:$A$37,0))</f>
        <v>2</v>
      </c>
      <c r="S72">
        <f>INDEX('2021 Treatments by Plot'!$E$2:$E$37,MATCH('Data from LECO and Soi Weights '!K72,'2021 Treatments by Plot'!$A$2:$A$37,0))</f>
        <v>2</v>
      </c>
    </row>
    <row r="73" spans="1:19" x14ac:dyDescent="0.25">
      <c r="A73" s="2">
        <v>44701.590567129628</v>
      </c>
      <c r="B73" t="s">
        <v>9</v>
      </c>
      <c r="C73" s="6">
        <v>937</v>
      </c>
      <c r="D73" s="3">
        <v>0.35420000000000001</v>
      </c>
      <c r="E73" s="7">
        <v>0.35</v>
      </c>
      <c r="F73" s="4">
        <v>1.24E-2</v>
      </c>
      <c r="G73" s="4">
        <v>1.1100000000000001E-3</v>
      </c>
      <c r="H73" s="14">
        <f t="shared" si="3"/>
        <v>1110.0000000000002</v>
      </c>
      <c r="I73" s="13">
        <f t="shared" si="4"/>
        <v>44.400000000000013</v>
      </c>
      <c r="J73" s="7">
        <v>2031</v>
      </c>
      <c r="K73" s="6">
        <v>29</v>
      </c>
      <c r="L73" s="5" t="s">
        <v>79</v>
      </c>
      <c r="M73" s="8" t="str">
        <f t="shared" si="5"/>
        <v>0-15</v>
      </c>
      <c r="N73" s="13">
        <v>0</v>
      </c>
      <c r="O73" s="5" t="s">
        <v>79</v>
      </c>
      <c r="P73" t="s">
        <v>11</v>
      </c>
      <c r="Q73">
        <f>INDEX('2021 Treatments by Plot'!$B$2:$B$37,MATCH('Data from LECO and Soi Weights '!K73,'2021 Treatments by Plot'!$A$2:$A$37,0))</f>
        <v>322</v>
      </c>
      <c r="R73">
        <f>INDEX('2021 Treatments by Plot'!$D$2:$D$37,MATCH('Data from LECO and Soi Weights '!K73,'2021 Treatments by Plot'!$A$2:$A$37,0))</f>
        <v>2</v>
      </c>
      <c r="S73">
        <f>INDEX('2021 Treatments by Plot'!$E$2:$E$37,MATCH('Data from LECO and Soi Weights '!K73,'2021 Treatments by Plot'!$A$2:$A$37,0))</f>
        <v>2</v>
      </c>
    </row>
    <row r="74" spans="1:19" x14ac:dyDescent="0.25">
      <c r="A74" s="2">
        <v>44701.593969907408</v>
      </c>
      <c r="B74" t="s">
        <v>9</v>
      </c>
      <c r="C74" s="6">
        <v>938</v>
      </c>
      <c r="D74" s="3">
        <v>0.35370000000000001</v>
      </c>
      <c r="E74" s="7">
        <v>0.35</v>
      </c>
      <c r="F74" s="4">
        <v>9.4599999999999997E-3</v>
      </c>
      <c r="G74" s="4">
        <v>9.1699999999999995E-4</v>
      </c>
      <c r="H74" s="14">
        <f t="shared" si="3"/>
        <v>917</v>
      </c>
      <c r="I74" s="13">
        <f t="shared" si="4"/>
        <v>36.68</v>
      </c>
      <c r="J74" s="7">
        <v>2032</v>
      </c>
      <c r="K74" s="6">
        <v>16</v>
      </c>
      <c r="L74" s="5" t="s">
        <v>80</v>
      </c>
      <c r="M74" s="8" t="str">
        <f t="shared" si="5"/>
        <v>0-15</v>
      </c>
      <c r="N74" s="13">
        <v>0</v>
      </c>
      <c r="O74" s="5" t="s">
        <v>80</v>
      </c>
      <c r="P74" t="s">
        <v>11</v>
      </c>
      <c r="Q74">
        <f>INDEX('2021 Treatments by Plot'!$B$2:$B$37,MATCH('Data from LECO and Soi Weights '!K74,'2021 Treatments by Plot'!$A$2:$A$37,0))</f>
        <v>224</v>
      </c>
      <c r="R74">
        <f>INDEX('2021 Treatments by Plot'!$D$2:$D$37,MATCH('Data from LECO and Soi Weights '!K74,'2021 Treatments by Plot'!$A$2:$A$37,0))</f>
        <v>2</v>
      </c>
      <c r="S74">
        <f>INDEX('2021 Treatments by Plot'!$E$2:$E$37,MATCH('Data from LECO and Soi Weights '!K74,'2021 Treatments by Plot'!$A$2:$A$37,0))</f>
        <v>4</v>
      </c>
    </row>
    <row r="75" spans="1:19" x14ac:dyDescent="0.25">
      <c r="A75" s="2">
        <v>44701.597372685188</v>
      </c>
      <c r="B75" t="s">
        <v>9</v>
      </c>
      <c r="C75" s="6">
        <v>938</v>
      </c>
      <c r="D75" s="3">
        <v>0.35210000000000002</v>
      </c>
      <c r="E75" s="7">
        <v>0.35</v>
      </c>
      <c r="F75" s="4">
        <v>9.6399999999999993E-3</v>
      </c>
      <c r="G75" s="4">
        <v>9.19E-4</v>
      </c>
      <c r="H75" s="14">
        <f t="shared" si="3"/>
        <v>919</v>
      </c>
      <c r="I75" s="13">
        <f t="shared" si="4"/>
        <v>36.76</v>
      </c>
      <c r="J75" s="7">
        <v>2032</v>
      </c>
      <c r="K75" s="6">
        <v>16</v>
      </c>
      <c r="L75" s="5" t="s">
        <v>80</v>
      </c>
      <c r="M75" s="8" t="str">
        <f t="shared" si="5"/>
        <v>0-15</v>
      </c>
      <c r="N75" s="13">
        <v>0</v>
      </c>
      <c r="O75" s="5" t="s">
        <v>80</v>
      </c>
      <c r="P75" t="s">
        <v>11</v>
      </c>
      <c r="Q75">
        <f>INDEX('2021 Treatments by Plot'!$B$2:$B$37,MATCH('Data from LECO and Soi Weights '!K75,'2021 Treatments by Plot'!$A$2:$A$37,0))</f>
        <v>224</v>
      </c>
      <c r="R75">
        <f>INDEX('2021 Treatments by Plot'!$D$2:$D$37,MATCH('Data from LECO and Soi Weights '!K75,'2021 Treatments by Plot'!$A$2:$A$37,0))</f>
        <v>2</v>
      </c>
      <c r="S75">
        <f>INDEX('2021 Treatments by Plot'!$E$2:$E$37,MATCH('Data from LECO and Soi Weights '!K75,'2021 Treatments by Plot'!$A$2:$A$37,0))</f>
        <v>4</v>
      </c>
    </row>
    <row r="76" spans="1:19" x14ac:dyDescent="0.25">
      <c r="A76" s="2">
        <v>44701.600752314815</v>
      </c>
      <c r="B76" t="s">
        <v>9</v>
      </c>
      <c r="C76" s="6">
        <v>939</v>
      </c>
      <c r="D76" s="3">
        <v>0.35070000000000001</v>
      </c>
      <c r="E76" s="7">
        <v>0.35</v>
      </c>
      <c r="F76" s="4">
        <v>6.0299999999999998E-3</v>
      </c>
      <c r="G76" s="4">
        <v>6.7100000000000005E-4</v>
      </c>
      <c r="H76" s="14">
        <f t="shared" si="3"/>
        <v>671.00000000000011</v>
      </c>
      <c r="I76" s="13">
        <f t="shared" si="4"/>
        <v>26.840000000000003</v>
      </c>
      <c r="J76" s="7">
        <v>2033</v>
      </c>
      <c r="K76" s="6">
        <v>34</v>
      </c>
      <c r="L76" s="5" t="s">
        <v>81</v>
      </c>
      <c r="M76" s="8" t="str">
        <f t="shared" si="5"/>
        <v>15-30</v>
      </c>
      <c r="N76" s="13">
        <v>15</v>
      </c>
      <c r="O76" s="5" t="s">
        <v>81</v>
      </c>
      <c r="P76" t="s">
        <v>11</v>
      </c>
      <c r="Q76">
        <f>INDEX('2021 Treatments by Plot'!$B$2:$B$37,MATCH('Data from LECO and Soi Weights '!K76,'2021 Treatments by Plot'!$A$2:$A$37,0))</f>
        <v>313</v>
      </c>
      <c r="R76">
        <f>INDEX('2021 Treatments by Plot'!$D$2:$D$37,MATCH('Data from LECO and Soi Weights '!K76,'2021 Treatments by Plot'!$A$2:$A$37,0))</f>
        <v>1</v>
      </c>
      <c r="S76">
        <f>INDEX('2021 Treatments by Plot'!$E$2:$E$37,MATCH('Data from LECO and Soi Weights '!K76,'2021 Treatments by Plot'!$A$2:$A$37,0))</f>
        <v>3</v>
      </c>
    </row>
    <row r="77" spans="1:19" x14ac:dyDescent="0.25">
      <c r="A77" s="2">
        <v>44701.604143518518</v>
      </c>
      <c r="B77" t="s">
        <v>9</v>
      </c>
      <c r="C77" s="6">
        <v>939</v>
      </c>
      <c r="D77" s="3">
        <v>0.35730000000000001</v>
      </c>
      <c r="E77" s="7">
        <v>0.35</v>
      </c>
      <c r="F77" s="4">
        <v>6.1399999999999996E-3</v>
      </c>
      <c r="G77" s="4">
        <v>6.7400000000000001E-4</v>
      </c>
      <c r="H77" s="14">
        <f t="shared" si="3"/>
        <v>674</v>
      </c>
      <c r="I77" s="13">
        <f t="shared" si="4"/>
        <v>26.96</v>
      </c>
      <c r="J77" s="7">
        <v>2033</v>
      </c>
      <c r="K77" s="6">
        <v>34</v>
      </c>
      <c r="L77" s="5" t="s">
        <v>81</v>
      </c>
      <c r="M77" s="8" t="str">
        <f t="shared" si="5"/>
        <v>15-30</v>
      </c>
      <c r="N77" s="13">
        <v>15</v>
      </c>
      <c r="O77" s="5" t="s">
        <v>81</v>
      </c>
      <c r="P77" t="s">
        <v>11</v>
      </c>
      <c r="Q77">
        <f>INDEX('2021 Treatments by Plot'!$B$2:$B$37,MATCH('Data from LECO and Soi Weights '!K77,'2021 Treatments by Plot'!$A$2:$A$37,0))</f>
        <v>313</v>
      </c>
      <c r="R77">
        <f>INDEX('2021 Treatments by Plot'!$D$2:$D$37,MATCH('Data from LECO and Soi Weights '!K77,'2021 Treatments by Plot'!$A$2:$A$37,0))</f>
        <v>1</v>
      </c>
      <c r="S77">
        <f>INDEX('2021 Treatments by Plot'!$E$2:$E$37,MATCH('Data from LECO and Soi Weights '!K77,'2021 Treatments by Plot'!$A$2:$A$37,0))</f>
        <v>3</v>
      </c>
    </row>
    <row r="78" spans="1:19" x14ac:dyDescent="0.25">
      <c r="A78" s="2">
        <v>44701.607534722221</v>
      </c>
      <c r="B78" t="s">
        <v>9</v>
      </c>
      <c r="C78" s="6">
        <v>940</v>
      </c>
      <c r="D78" s="3">
        <v>0.35160000000000002</v>
      </c>
      <c r="E78" s="7">
        <v>0.35</v>
      </c>
      <c r="F78" s="4">
        <v>9.8399999999999998E-3</v>
      </c>
      <c r="G78" s="4">
        <v>9.5500000000000001E-4</v>
      </c>
      <c r="H78" s="14">
        <f t="shared" si="3"/>
        <v>955.00000000000011</v>
      </c>
      <c r="I78" s="13">
        <f t="shared" si="4"/>
        <v>38.200000000000003</v>
      </c>
      <c r="J78" s="7">
        <v>2034</v>
      </c>
      <c r="K78" s="6">
        <v>1</v>
      </c>
      <c r="L78" s="5" t="s">
        <v>75</v>
      </c>
      <c r="M78" s="8" t="str">
        <f t="shared" si="5"/>
        <v>0-15</v>
      </c>
      <c r="N78" s="13">
        <v>0</v>
      </c>
      <c r="O78" s="5" t="s">
        <v>75</v>
      </c>
      <c r="P78" t="s">
        <v>11</v>
      </c>
      <c r="Q78">
        <f>INDEX('2021 Treatments by Plot'!$B$2:$B$37,MATCH('Data from LECO and Soi Weights '!K78,'2021 Treatments by Plot'!$A$2:$A$37,0))</f>
        <v>114</v>
      </c>
      <c r="R78">
        <f>INDEX('2021 Treatments by Plot'!$D$2:$D$37,MATCH('Data from LECO and Soi Weights '!K78,'2021 Treatments by Plot'!$A$2:$A$37,0))</f>
        <v>1</v>
      </c>
      <c r="S78">
        <f>INDEX('2021 Treatments by Plot'!$E$2:$E$37,MATCH('Data from LECO and Soi Weights '!K78,'2021 Treatments by Plot'!$A$2:$A$37,0))</f>
        <v>4</v>
      </c>
    </row>
    <row r="79" spans="1:19" x14ac:dyDescent="0.25">
      <c r="A79" s="2">
        <v>44701.610960648148</v>
      </c>
      <c r="B79" t="s">
        <v>9</v>
      </c>
      <c r="C79" s="6">
        <v>940</v>
      </c>
      <c r="D79" s="3">
        <v>0.35709999999999997</v>
      </c>
      <c r="E79" s="7">
        <v>0.35</v>
      </c>
      <c r="F79" s="4">
        <v>9.4400000000000005E-3</v>
      </c>
      <c r="G79" s="4">
        <v>9.1799999999999998E-4</v>
      </c>
      <c r="H79" s="14">
        <f t="shared" si="3"/>
        <v>918</v>
      </c>
      <c r="I79" s="13">
        <f t="shared" si="4"/>
        <v>36.72</v>
      </c>
      <c r="J79" s="7">
        <v>2034</v>
      </c>
      <c r="K79" s="6">
        <v>1</v>
      </c>
      <c r="L79" s="5" t="s">
        <v>75</v>
      </c>
      <c r="M79" s="8" t="str">
        <f t="shared" si="5"/>
        <v>0-15</v>
      </c>
      <c r="N79" s="13">
        <v>0</v>
      </c>
      <c r="O79" s="5" t="s">
        <v>75</v>
      </c>
      <c r="P79" t="s">
        <v>11</v>
      </c>
      <c r="Q79">
        <f>INDEX('2021 Treatments by Plot'!$B$2:$B$37,MATCH('Data from LECO and Soi Weights '!K79,'2021 Treatments by Plot'!$A$2:$A$37,0))</f>
        <v>114</v>
      </c>
      <c r="R79">
        <f>INDEX('2021 Treatments by Plot'!$D$2:$D$37,MATCH('Data from LECO and Soi Weights '!K79,'2021 Treatments by Plot'!$A$2:$A$37,0))</f>
        <v>1</v>
      </c>
      <c r="S79">
        <f>INDEX('2021 Treatments by Plot'!$E$2:$E$37,MATCH('Data from LECO and Soi Weights '!K79,'2021 Treatments by Plot'!$A$2:$A$37,0))</f>
        <v>4</v>
      </c>
    </row>
    <row r="80" spans="1:19" x14ac:dyDescent="0.25">
      <c r="A80" s="2">
        <v>44701.614548611113</v>
      </c>
      <c r="B80" t="s">
        <v>9</v>
      </c>
      <c r="C80" s="6">
        <v>941</v>
      </c>
      <c r="D80" s="3">
        <v>0.35539999999999999</v>
      </c>
      <c r="E80" s="7">
        <v>0.35</v>
      </c>
      <c r="F80" s="4">
        <v>9.3699999999999999E-3</v>
      </c>
      <c r="G80" s="4">
        <v>8.8699999999999998E-4</v>
      </c>
      <c r="H80" s="14">
        <f t="shared" si="3"/>
        <v>886.99999999999989</v>
      </c>
      <c r="I80" s="13">
        <f t="shared" si="4"/>
        <v>35.479999999999997</v>
      </c>
      <c r="J80" s="7">
        <v>2035</v>
      </c>
      <c r="K80" s="6">
        <v>17</v>
      </c>
      <c r="L80" s="5" t="s">
        <v>82</v>
      </c>
      <c r="M80" s="8" t="str">
        <f t="shared" si="5"/>
        <v>0-15</v>
      </c>
      <c r="N80" s="13">
        <v>0</v>
      </c>
      <c r="O80" s="5" t="s">
        <v>82</v>
      </c>
      <c r="P80" t="s">
        <v>11</v>
      </c>
      <c r="Q80">
        <f>INDEX('2021 Treatments by Plot'!$B$2:$B$37,MATCH('Data from LECO and Soi Weights '!K80,'2021 Treatments by Plot'!$A$2:$A$37,0))</f>
        <v>223</v>
      </c>
      <c r="R80">
        <f>INDEX('2021 Treatments by Plot'!$D$2:$D$37,MATCH('Data from LECO and Soi Weights '!K80,'2021 Treatments by Plot'!$A$2:$A$37,0))</f>
        <v>2</v>
      </c>
      <c r="S80">
        <f>INDEX('2021 Treatments by Plot'!$E$2:$E$37,MATCH('Data from LECO and Soi Weights '!K80,'2021 Treatments by Plot'!$A$2:$A$37,0))</f>
        <v>3</v>
      </c>
    </row>
    <row r="81" spans="1:19" x14ac:dyDescent="0.25">
      <c r="A81" s="2">
        <v>44701.617939814816</v>
      </c>
      <c r="B81" t="s">
        <v>9</v>
      </c>
      <c r="C81" s="6">
        <v>941</v>
      </c>
      <c r="D81" s="3">
        <v>0.35549999999999998</v>
      </c>
      <c r="E81" s="7">
        <v>0.35</v>
      </c>
      <c r="F81" s="4">
        <v>9.6200000000000001E-3</v>
      </c>
      <c r="G81" s="4">
        <v>9.1600000000000004E-4</v>
      </c>
      <c r="H81" s="14">
        <f t="shared" si="3"/>
        <v>916</v>
      </c>
      <c r="I81" s="13">
        <f t="shared" si="4"/>
        <v>36.64</v>
      </c>
      <c r="J81" s="7">
        <v>2035</v>
      </c>
      <c r="K81" s="6">
        <v>17</v>
      </c>
      <c r="L81" s="5" t="s">
        <v>82</v>
      </c>
      <c r="M81" s="8" t="str">
        <f t="shared" si="5"/>
        <v>0-15</v>
      </c>
      <c r="N81" s="13">
        <v>0</v>
      </c>
      <c r="O81" s="5" t="s">
        <v>82</v>
      </c>
      <c r="P81" t="s">
        <v>11</v>
      </c>
      <c r="Q81">
        <f>INDEX('2021 Treatments by Plot'!$B$2:$B$37,MATCH('Data from LECO and Soi Weights '!K81,'2021 Treatments by Plot'!$A$2:$A$37,0))</f>
        <v>223</v>
      </c>
      <c r="R81">
        <f>INDEX('2021 Treatments by Plot'!$D$2:$D$37,MATCH('Data from LECO and Soi Weights '!K81,'2021 Treatments by Plot'!$A$2:$A$37,0))</f>
        <v>2</v>
      </c>
      <c r="S81">
        <f>INDEX('2021 Treatments by Plot'!$E$2:$E$37,MATCH('Data from LECO and Soi Weights '!K81,'2021 Treatments by Plot'!$A$2:$A$37,0))</f>
        <v>3</v>
      </c>
    </row>
    <row r="82" spans="1:19" x14ac:dyDescent="0.25">
      <c r="A82" s="2">
        <v>44701.621342592596</v>
      </c>
      <c r="B82" t="s">
        <v>9</v>
      </c>
      <c r="C82" s="6">
        <v>942</v>
      </c>
      <c r="D82" s="3">
        <v>0.35349999999999998</v>
      </c>
      <c r="E82" s="7">
        <v>0.35</v>
      </c>
      <c r="F82" s="4">
        <v>6.5199999999999998E-3</v>
      </c>
      <c r="G82" s="4">
        <v>7.2099999999999996E-4</v>
      </c>
      <c r="H82" s="14">
        <f t="shared" si="3"/>
        <v>721</v>
      </c>
      <c r="I82" s="13">
        <f t="shared" si="4"/>
        <v>28.84</v>
      </c>
      <c r="J82" s="7">
        <v>2036</v>
      </c>
      <c r="K82" s="6">
        <v>32</v>
      </c>
      <c r="L82" s="5" t="s">
        <v>39</v>
      </c>
      <c r="M82" s="8" t="str">
        <f t="shared" si="5"/>
        <v>15-30</v>
      </c>
      <c r="N82" s="13">
        <v>15</v>
      </c>
      <c r="O82" s="5" t="s">
        <v>39</v>
      </c>
      <c r="P82" t="s">
        <v>11</v>
      </c>
      <c r="Q82">
        <f>INDEX('2021 Treatments by Plot'!$B$2:$B$37,MATCH('Data from LECO and Soi Weights '!K82,'2021 Treatments by Plot'!$A$2:$A$37,0))</f>
        <v>311</v>
      </c>
      <c r="R82">
        <f>INDEX('2021 Treatments by Plot'!$D$2:$D$37,MATCH('Data from LECO and Soi Weights '!K82,'2021 Treatments by Plot'!$A$2:$A$37,0))</f>
        <v>1</v>
      </c>
      <c r="S82">
        <f>INDEX('2021 Treatments by Plot'!$E$2:$E$37,MATCH('Data from LECO and Soi Weights '!K82,'2021 Treatments by Plot'!$A$2:$A$37,0))</f>
        <v>1</v>
      </c>
    </row>
    <row r="83" spans="1:19" x14ac:dyDescent="0.25">
      <c r="A83" s="2">
        <v>44701.6247337963</v>
      </c>
      <c r="B83" t="s">
        <v>9</v>
      </c>
      <c r="C83" s="6">
        <v>942</v>
      </c>
      <c r="D83" s="3">
        <v>0.35139999999999999</v>
      </c>
      <c r="E83" s="7">
        <v>0.35</v>
      </c>
      <c r="F83" s="4">
        <v>6.6800000000000002E-3</v>
      </c>
      <c r="G83" s="4">
        <v>7.0500000000000001E-4</v>
      </c>
      <c r="H83" s="14">
        <f t="shared" si="3"/>
        <v>705</v>
      </c>
      <c r="I83" s="13">
        <f t="shared" si="4"/>
        <v>28.2</v>
      </c>
      <c r="J83" s="7">
        <v>2036</v>
      </c>
      <c r="K83" s="6">
        <v>32</v>
      </c>
      <c r="L83" s="5" t="s">
        <v>39</v>
      </c>
      <c r="M83" s="8" t="str">
        <f t="shared" si="5"/>
        <v>15-30</v>
      </c>
      <c r="N83" s="13">
        <v>15</v>
      </c>
      <c r="O83" s="5" t="s">
        <v>39</v>
      </c>
      <c r="P83" t="s">
        <v>11</v>
      </c>
      <c r="Q83">
        <f>INDEX('2021 Treatments by Plot'!$B$2:$B$37,MATCH('Data from LECO and Soi Weights '!K83,'2021 Treatments by Plot'!$A$2:$A$37,0))</f>
        <v>311</v>
      </c>
      <c r="R83">
        <f>INDEX('2021 Treatments by Plot'!$D$2:$D$37,MATCH('Data from LECO and Soi Weights '!K83,'2021 Treatments by Plot'!$A$2:$A$37,0))</f>
        <v>1</v>
      </c>
      <c r="S83">
        <f>INDEX('2021 Treatments by Plot'!$E$2:$E$37,MATCH('Data from LECO and Soi Weights '!K83,'2021 Treatments by Plot'!$A$2:$A$37,0))</f>
        <v>1</v>
      </c>
    </row>
    <row r="84" spans="1:19" x14ac:dyDescent="0.25">
      <c r="A84" s="2">
        <v>44701.628125000003</v>
      </c>
      <c r="B84" t="s">
        <v>9</v>
      </c>
      <c r="C84" s="6">
        <v>943</v>
      </c>
      <c r="D84" s="3">
        <v>0.3518</v>
      </c>
      <c r="E84" s="7">
        <v>0.35</v>
      </c>
      <c r="F84" s="4">
        <v>7.6400000000000001E-3</v>
      </c>
      <c r="G84" s="4">
        <v>7.6599999999999997E-4</v>
      </c>
      <c r="H84" s="14">
        <f t="shared" si="3"/>
        <v>766</v>
      </c>
      <c r="I84" s="13">
        <f t="shared" si="4"/>
        <v>30.64</v>
      </c>
      <c r="J84" s="7">
        <v>2037</v>
      </c>
      <c r="K84" s="6">
        <v>13</v>
      </c>
      <c r="L84" s="5" t="s">
        <v>35</v>
      </c>
      <c r="M84" s="8" t="str">
        <f t="shared" si="5"/>
        <v>0-15</v>
      </c>
      <c r="N84" s="13">
        <v>0</v>
      </c>
      <c r="O84" s="5" t="s">
        <v>35</v>
      </c>
      <c r="P84" t="s">
        <v>11</v>
      </c>
      <c r="Q84">
        <f>INDEX('2021 Treatments by Plot'!$B$2:$B$37,MATCH('Data from LECO and Soi Weights '!K84,'2021 Treatments by Plot'!$A$2:$A$37,0))</f>
        <v>226</v>
      </c>
      <c r="R84">
        <f>INDEX('2021 Treatments by Plot'!$D$2:$D$37,MATCH('Data from LECO and Soi Weights '!K84,'2021 Treatments by Plot'!$A$2:$A$37,0))</f>
        <v>2</v>
      </c>
      <c r="S84">
        <f>INDEX('2021 Treatments by Plot'!$E$2:$E$37,MATCH('Data from LECO and Soi Weights '!K84,'2021 Treatments by Plot'!$A$2:$A$37,0))</f>
        <v>6</v>
      </c>
    </row>
    <row r="85" spans="1:19" x14ac:dyDescent="0.25">
      <c r="A85" s="2">
        <v>44701.631516203706</v>
      </c>
      <c r="B85" t="s">
        <v>9</v>
      </c>
      <c r="C85" s="6">
        <v>943</v>
      </c>
      <c r="D85" s="3">
        <v>0.35360000000000003</v>
      </c>
      <c r="E85" s="7">
        <v>0.35</v>
      </c>
      <c r="F85" s="4">
        <v>7.6299999999999996E-3</v>
      </c>
      <c r="G85" s="4">
        <v>7.4299999999999995E-4</v>
      </c>
      <c r="H85" s="14">
        <f t="shared" si="3"/>
        <v>743</v>
      </c>
      <c r="I85" s="13">
        <f t="shared" si="4"/>
        <v>29.72</v>
      </c>
      <c r="J85" s="7">
        <v>2037</v>
      </c>
      <c r="K85" s="6">
        <v>13</v>
      </c>
      <c r="L85" s="5" t="s">
        <v>35</v>
      </c>
      <c r="M85" s="8" t="str">
        <f t="shared" si="5"/>
        <v>0-15</v>
      </c>
      <c r="N85" s="13">
        <v>0</v>
      </c>
      <c r="O85" s="5" t="s">
        <v>35</v>
      </c>
      <c r="P85" t="s">
        <v>11</v>
      </c>
      <c r="Q85">
        <f>INDEX('2021 Treatments by Plot'!$B$2:$B$37,MATCH('Data from LECO and Soi Weights '!K85,'2021 Treatments by Plot'!$A$2:$A$37,0))</f>
        <v>226</v>
      </c>
      <c r="R85">
        <f>INDEX('2021 Treatments by Plot'!$D$2:$D$37,MATCH('Data from LECO and Soi Weights '!K85,'2021 Treatments by Plot'!$A$2:$A$37,0))</f>
        <v>2</v>
      </c>
      <c r="S85">
        <f>INDEX('2021 Treatments by Plot'!$E$2:$E$37,MATCH('Data from LECO and Soi Weights '!K85,'2021 Treatments by Plot'!$A$2:$A$37,0))</f>
        <v>6</v>
      </c>
    </row>
    <row r="86" spans="1:19" x14ac:dyDescent="0.25">
      <c r="A86" s="2">
        <v>44701.634918981479</v>
      </c>
      <c r="B86" t="s">
        <v>9</v>
      </c>
      <c r="C86" s="6">
        <v>944</v>
      </c>
      <c r="D86" s="3">
        <v>0.35399999999999998</v>
      </c>
      <c r="E86" s="7">
        <v>0.35</v>
      </c>
      <c r="F86" s="4">
        <v>8.8100000000000001E-3</v>
      </c>
      <c r="G86" s="4">
        <v>8.3500000000000002E-4</v>
      </c>
      <c r="H86" s="14">
        <f t="shared" si="3"/>
        <v>835</v>
      </c>
      <c r="I86" s="13">
        <f t="shared" si="4"/>
        <v>33.4</v>
      </c>
      <c r="J86" s="7">
        <v>2038</v>
      </c>
      <c r="K86" s="6">
        <v>20</v>
      </c>
      <c r="L86" s="5" t="s">
        <v>29</v>
      </c>
      <c r="M86" s="8" t="str">
        <f t="shared" si="5"/>
        <v>0-15</v>
      </c>
      <c r="N86" s="13">
        <v>0</v>
      </c>
      <c r="O86" s="5" t="s">
        <v>29</v>
      </c>
      <c r="P86" t="s">
        <v>11</v>
      </c>
      <c r="Q86">
        <f>INDEX('2021 Treatments by Plot'!$B$2:$B$37,MATCH('Data from LECO and Soi Weights '!K86,'2021 Treatments by Plot'!$A$2:$A$37,0))</f>
        <v>215</v>
      </c>
      <c r="R86">
        <f>INDEX('2021 Treatments by Plot'!$D$2:$D$37,MATCH('Data from LECO and Soi Weights '!K86,'2021 Treatments by Plot'!$A$2:$A$37,0))</f>
        <v>1</v>
      </c>
      <c r="S86">
        <f>INDEX('2021 Treatments by Plot'!$E$2:$E$37,MATCH('Data from LECO and Soi Weights '!K86,'2021 Treatments by Plot'!$A$2:$A$37,0))</f>
        <v>5</v>
      </c>
    </row>
    <row r="87" spans="1:19" x14ac:dyDescent="0.25">
      <c r="A87" s="2">
        <v>44701.638333333336</v>
      </c>
      <c r="B87" t="s">
        <v>9</v>
      </c>
      <c r="C87" s="6">
        <v>944</v>
      </c>
      <c r="D87" s="3">
        <v>0.35349999999999998</v>
      </c>
      <c r="E87" s="7">
        <v>0.35</v>
      </c>
      <c r="F87" s="4">
        <v>8.8400000000000006E-3</v>
      </c>
      <c r="G87" s="4">
        <v>8.3900000000000001E-4</v>
      </c>
      <c r="H87" s="14">
        <f t="shared" si="3"/>
        <v>839</v>
      </c>
      <c r="I87" s="13">
        <f t="shared" si="4"/>
        <v>33.56</v>
      </c>
      <c r="J87" s="7">
        <v>2038</v>
      </c>
      <c r="K87" s="6">
        <v>20</v>
      </c>
      <c r="L87" s="5" t="s">
        <v>29</v>
      </c>
      <c r="M87" s="8" t="str">
        <f t="shared" si="5"/>
        <v>0-15</v>
      </c>
      <c r="N87" s="13">
        <v>0</v>
      </c>
      <c r="O87" s="5" t="s">
        <v>29</v>
      </c>
      <c r="P87" t="s">
        <v>11</v>
      </c>
      <c r="Q87">
        <f>INDEX('2021 Treatments by Plot'!$B$2:$B$37,MATCH('Data from LECO and Soi Weights '!K87,'2021 Treatments by Plot'!$A$2:$A$37,0))</f>
        <v>215</v>
      </c>
      <c r="R87">
        <f>INDEX('2021 Treatments by Plot'!$D$2:$D$37,MATCH('Data from LECO and Soi Weights '!K87,'2021 Treatments by Plot'!$A$2:$A$37,0))</f>
        <v>1</v>
      </c>
      <c r="S87">
        <f>INDEX('2021 Treatments by Plot'!$E$2:$E$37,MATCH('Data from LECO and Soi Weights '!K87,'2021 Treatments by Plot'!$A$2:$A$37,0))</f>
        <v>5</v>
      </c>
    </row>
    <row r="88" spans="1:19" x14ac:dyDescent="0.25">
      <c r="A88" s="2">
        <v>44701.641724537039</v>
      </c>
      <c r="B88" t="s">
        <v>9</v>
      </c>
      <c r="C88" s="6">
        <v>945</v>
      </c>
      <c r="D88" s="3">
        <v>0.25109999999999999</v>
      </c>
      <c r="E88" s="7">
        <v>0.25</v>
      </c>
      <c r="F88" s="4">
        <v>2.3900000000000001E-2</v>
      </c>
      <c r="G88" s="4">
        <v>1.8500000000000001E-3</v>
      </c>
      <c r="H88" s="14">
        <f t="shared" si="3"/>
        <v>1850</v>
      </c>
      <c r="I88" s="13" t="e">
        <f t="shared" si="4"/>
        <v>#N/A</v>
      </c>
      <c r="J88" s="6" t="s">
        <v>13</v>
      </c>
      <c r="K88" s="6" t="e">
        <v>#N/A</v>
      </c>
      <c r="L88" s="5" t="e">
        <v>#N/A</v>
      </c>
      <c r="M88" s="8" t="e">
        <f t="shared" si="5"/>
        <v>#N/A</v>
      </c>
      <c r="N88" s="13" t="e">
        <v>#N/A</v>
      </c>
      <c r="O88" s="5" t="e">
        <v>#N/A</v>
      </c>
      <c r="P88" t="s">
        <v>11</v>
      </c>
      <c r="Q88" t="e">
        <f>INDEX('2021 Treatments by Plot'!$B$2:$B$37,MATCH('Data from LECO and Soi Weights '!K88,'2021 Treatments by Plot'!$A$2:$A$37,0))</f>
        <v>#N/A</v>
      </c>
      <c r="R88" t="e">
        <f>INDEX('2021 Treatments by Plot'!$D$2:$D$37,MATCH('Data from LECO and Soi Weights '!K88,'2021 Treatments by Plot'!$A$2:$A$37,0))</f>
        <v>#N/A</v>
      </c>
      <c r="S88" t="e">
        <f>INDEX('2021 Treatments by Plot'!$E$2:$E$37,MATCH('Data from LECO and Soi Weights '!K88,'2021 Treatments by Plot'!$A$2:$A$37,0))</f>
        <v>#N/A</v>
      </c>
    </row>
    <row r="89" spans="1:19" x14ac:dyDescent="0.25">
      <c r="A89" s="2">
        <v>44701.645104166666</v>
      </c>
      <c r="B89" t="s">
        <v>9</v>
      </c>
      <c r="C89" s="6">
        <v>946</v>
      </c>
      <c r="D89" s="3">
        <v>0.3553</v>
      </c>
      <c r="E89" s="7">
        <v>0.35</v>
      </c>
      <c r="F89" s="4">
        <v>5.5300000000000002E-3</v>
      </c>
      <c r="G89" s="4">
        <v>6.5099999999999999E-4</v>
      </c>
      <c r="H89" s="14">
        <f t="shared" si="3"/>
        <v>651</v>
      </c>
      <c r="I89" s="13">
        <f t="shared" si="4"/>
        <v>26.04</v>
      </c>
      <c r="J89" s="7">
        <v>2039</v>
      </c>
      <c r="K89" s="6">
        <v>5</v>
      </c>
      <c r="L89" s="5" t="s">
        <v>60</v>
      </c>
      <c r="M89" s="8" t="str">
        <f t="shared" si="5"/>
        <v>15-30</v>
      </c>
      <c r="N89" s="13">
        <v>15</v>
      </c>
      <c r="O89" s="5" t="s">
        <v>60</v>
      </c>
      <c r="P89" t="s">
        <v>11</v>
      </c>
      <c r="Q89">
        <f>INDEX('2021 Treatments by Plot'!$B$2:$B$37,MATCH('Data from LECO and Soi Weights '!K89,'2021 Treatments by Plot'!$A$2:$A$37,0))</f>
        <v>112</v>
      </c>
      <c r="R89">
        <f>INDEX('2021 Treatments by Plot'!$D$2:$D$37,MATCH('Data from LECO and Soi Weights '!K89,'2021 Treatments by Plot'!$A$2:$A$37,0))</f>
        <v>1</v>
      </c>
      <c r="S89">
        <f>INDEX('2021 Treatments by Plot'!$E$2:$E$37,MATCH('Data from LECO and Soi Weights '!K89,'2021 Treatments by Plot'!$A$2:$A$37,0))</f>
        <v>2</v>
      </c>
    </row>
    <row r="90" spans="1:19" x14ac:dyDescent="0.25">
      <c r="A90" s="2">
        <v>44701.648506944446</v>
      </c>
      <c r="B90" t="s">
        <v>9</v>
      </c>
      <c r="C90" s="6">
        <v>946</v>
      </c>
      <c r="D90" s="3">
        <v>0.35980000000000001</v>
      </c>
      <c r="E90" s="7">
        <v>0.35</v>
      </c>
      <c r="F90" s="4">
        <v>5.7099999999999998E-3</v>
      </c>
      <c r="G90" s="4">
        <v>6.7699999999999998E-4</v>
      </c>
      <c r="H90" s="14">
        <f t="shared" si="3"/>
        <v>677</v>
      </c>
      <c r="I90" s="13">
        <f t="shared" si="4"/>
        <v>27.080000000000002</v>
      </c>
      <c r="J90" s="7">
        <v>2039</v>
      </c>
      <c r="K90" s="6">
        <v>5</v>
      </c>
      <c r="L90" s="5" t="s">
        <v>60</v>
      </c>
      <c r="M90" s="8" t="str">
        <f t="shared" si="5"/>
        <v>15-30</v>
      </c>
      <c r="N90" s="13">
        <v>15</v>
      </c>
      <c r="O90" s="5" t="s">
        <v>60</v>
      </c>
      <c r="P90" t="s">
        <v>11</v>
      </c>
      <c r="Q90">
        <f>INDEX('2021 Treatments by Plot'!$B$2:$B$37,MATCH('Data from LECO and Soi Weights '!K90,'2021 Treatments by Plot'!$A$2:$A$37,0))</f>
        <v>112</v>
      </c>
      <c r="R90">
        <f>INDEX('2021 Treatments by Plot'!$D$2:$D$37,MATCH('Data from LECO and Soi Weights '!K90,'2021 Treatments by Plot'!$A$2:$A$37,0))</f>
        <v>1</v>
      </c>
      <c r="S90">
        <f>INDEX('2021 Treatments by Plot'!$E$2:$E$37,MATCH('Data from LECO and Soi Weights '!K90,'2021 Treatments by Plot'!$A$2:$A$37,0))</f>
        <v>2</v>
      </c>
    </row>
    <row r="91" spans="1:19" x14ac:dyDescent="0.25">
      <c r="A91" s="2">
        <v>44701.651886574073</v>
      </c>
      <c r="B91" t="s">
        <v>9</v>
      </c>
      <c r="C91" s="6">
        <v>947</v>
      </c>
      <c r="D91" s="3">
        <v>0.35</v>
      </c>
      <c r="E91" s="7">
        <v>0.35</v>
      </c>
      <c r="F91" s="4">
        <v>5.28E-3</v>
      </c>
      <c r="G91" s="4">
        <v>6.2E-4</v>
      </c>
      <c r="H91" s="14">
        <f t="shared" si="3"/>
        <v>620</v>
      </c>
      <c r="I91" s="13">
        <f t="shared" si="4"/>
        <v>24.8</v>
      </c>
      <c r="J91" s="7">
        <v>2040</v>
      </c>
      <c r="K91" s="6">
        <v>20</v>
      </c>
      <c r="L91" s="5" t="s">
        <v>28</v>
      </c>
      <c r="M91" s="8" t="str">
        <f t="shared" si="5"/>
        <v>15-30</v>
      </c>
      <c r="N91" s="13">
        <v>15</v>
      </c>
      <c r="O91" s="5" t="s">
        <v>28</v>
      </c>
      <c r="P91" t="s">
        <v>11</v>
      </c>
      <c r="Q91">
        <f>INDEX('2021 Treatments by Plot'!$B$2:$B$37,MATCH('Data from LECO and Soi Weights '!K91,'2021 Treatments by Plot'!$A$2:$A$37,0))</f>
        <v>215</v>
      </c>
      <c r="R91">
        <f>INDEX('2021 Treatments by Plot'!$D$2:$D$37,MATCH('Data from LECO and Soi Weights '!K91,'2021 Treatments by Plot'!$A$2:$A$37,0))</f>
        <v>1</v>
      </c>
      <c r="S91">
        <f>INDEX('2021 Treatments by Plot'!$E$2:$E$37,MATCH('Data from LECO and Soi Weights '!K91,'2021 Treatments by Plot'!$A$2:$A$37,0))</f>
        <v>5</v>
      </c>
    </row>
    <row r="92" spans="1:19" x14ac:dyDescent="0.25">
      <c r="A92" s="2">
        <v>44701.655277777776</v>
      </c>
      <c r="B92" t="s">
        <v>9</v>
      </c>
      <c r="C92" s="6">
        <v>947</v>
      </c>
      <c r="D92" s="3">
        <v>0.35449999999999998</v>
      </c>
      <c r="E92" s="7">
        <v>0.35</v>
      </c>
      <c r="F92" s="4">
        <v>5.5199999999999997E-3</v>
      </c>
      <c r="G92" s="4">
        <v>6.3000000000000003E-4</v>
      </c>
      <c r="H92" s="14">
        <f t="shared" si="3"/>
        <v>630</v>
      </c>
      <c r="I92" s="13">
        <f t="shared" si="4"/>
        <v>25.2</v>
      </c>
      <c r="J92" s="7">
        <v>2040</v>
      </c>
      <c r="K92" s="6">
        <v>20</v>
      </c>
      <c r="L92" s="5" t="s">
        <v>28</v>
      </c>
      <c r="M92" s="8" t="str">
        <f t="shared" si="5"/>
        <v>15-30</v>
      </c>
      <c r="N92" s="13">
        <v>15</v>
      </c>
      <c r="O92" s="5" t="s">
        <v>28</v>
      </c>
      <c r="P92" t="s">
        <v>11</v>
      </c>
      <c r="Q92">
        <f>INDEX('2021 Treatments by Plot'!$B$2:$B$37,MATCH('Data from LECO and Soi Weights '!K92,'2021 Treatments by Plot'!$A$2:$A$37,0))</f>
        <v>215</v>
      </c>
      <c r="R92">
        <f>INDEX('2021 Treatments by Plot'!$D$2:$D$37,MATCH('Data from LECO and Soi Weights '!K92,'2021 Treatments by Plot'!$A$2:$A$37,0))</f>
        <v>1</v>
      </c>
      <c r="S92">
        <f>INDEX('2021 Treatments by Plot'!$E$2:$E$37,MATCH('Data from LECO and Soi Weights '!K92,'2021 Treatments by Plot'!$A$2:$A$37,0))</f>
        <v>5</v>
      </c>
    </row>
    <row r="93" spans="1:19" x14ac:dyDescent="0.25">
      <c r="A93" s="2">
        <v>44701.658668981479</v>
      </c>
      <c r="B93" t="s">
        <v>9</v>
      </c>
      <c r="C93" s="6">
        <v>948</v>
      </c>
      <c r="D93" s="3">
        <v>0.3579</v>
      </c>
      <c r="E93" s="7">
        <v>0.35</v>
      </c>
      <c r="F93" s="4">
        <v>8.3800000000000003E-3</v>
      </c>
      <c r="G93" s="4">
        <v>8.3699999999999996E-4</v>
      </c>
      <c r="H93" s="14">
        <f t="shared" si="3"/>
        <v>836.99999999999989</v>
      </c>
      <c r="I93" s="13">
        <f t="shared" si="4"/>
        <v>33.479999999999997</v>
      </c>
      <c r="J93" s="7">
        <v>2041</v>
      </c>
      <c r="K93" s="6">
        <v>28</v>
      </c>
      <c r="L93" s="5" t="s">
        <v>38</v>
      </c>
      <c r="M93" s="8" t="str">
        <f t="shared" si="5"/>
        <v>0-15</v>
      </c>
      <c r="N93" s="13">
        <v>0</v>
      </c>
      <c r="O93" s="5" t="s">
        <v>38</v>
      </c>
      <c r="P93" t="s">
        <v>11</v>
      </c>
      <c r="Q93">
        <f>INDEX('2021 Treatments by Plot'!$B$2:$B$37,MATCH('Data from LECO and Soi Weights '!K93,'2021 Treatments by Plot'!$A$2:$A$37,0))</f>
        <v>325</v>
      </c>
      <c r="R93">
        <f>INDEX('2021 Treatments by Plot'!$D$2:$D$37,MATCH('Data from LECO and Soi Weights '!K93,'2021 Treatments by Plot'!$A$2:$A$37,0))</f>
        <v>2</v>
      </c>
      <c r="S93">
        <f>INDEX('2021 Treatments by Plot'!$E$2:$E$37,MATCH('Data from LECO and Soi Weights '!K93,'2021 Treatments by Plot'!$A$2:$A$37,0))</f>
        <v>5</v>
      </c>
    </row>
    <row r="94" spans="1:19" x14ac:dyDescent="0.25">
      <c r="A94" s="2">
        <v>44701.662060185183</v>
      </c>
      <c r="B94" t="s">
        <v>9</v>
      </c>
      <c r="C94" s="6">
        <v>948</v>
      </c>
      <c r="D94" s="3">
        <v>0.3553</v>
      </c>
      <c r="E94" s="7">
        <v>0.35</v>
      </c>
      <c r="F94" s="4">
        <v>8.4600000000000005E-3</v>
      </c>
      <c r="G94" s="4">
        <v>8.4599999999999996E-4</v>
      </c>
      <c r="H94" s="14">
        <f t="shared" si="3"/>
        <v>845.99999999999989</v>
      </c>
      <c r="I94" s="13">
        <f t="shared" si="4"/>
        <v>33.839999999999996</v>
      </c>
      <c r="J94" s="7">
        <v>2041</v>
      </c>
      <c r="K94" s="6">
        <v>28</v>
      </c>
      <c r="L94" s="5" t="s">
        <v>38</v>
      </c>
      <c r="M94" s="8" t="str">
        <f t="shared" si="5"/>
        <v>0-15</v>
      </c>
      <c r="N94" s="13">
        <v>0</v>
      </c>
      <c r="O94" s="5" t="s">
        <v>38</v>
      </c>
      <c r="P94" t="s">
        <v>11</v>
      </c>
      <c r="Q94">
        <f>INDEX('2021 Treatments by Plot'!$B$2:$B$37,MATCH('Data from LECO and Soi Weights '!K94,'2021 Treatments by Plot'!$A$2:$A$37,0))</f>
        <v>325</v>
      </c>
      <c r="R94">
        <f>INDEX('2021 Treatments by Plot'!$D$2:$D$37,MATCH('Data from LECO and Soi Weights '!K94,'2021 Treatments by Plot'!$A$2:$A$37,0))</f>
        <v>2</v>
      </c>
      <c r="S94">
        <f>INDEX('2021 Treatments by Plot'!$E$2:$E$37,MATCH('Data from LECO and Soi Weights '!K94,'2021 Treatments by Plot'!$A$2:$A$37,0))</f>
        <v>5</v>
      </c>
    </row>
    <row r="95" spans="1:19" x14ac:dyDescent="0.25">
      <c r="A95" s="2">
        <v>44701.665381944447</v>
      </c>
      <c r="B95" t="s">
        <v>9</v>
      </c>
      <c r="C95" s="6">
        <v>949</v>
      </c>
      <c r="D95" s="3">
        <v>0.35189999999999999</v>
      </c>
      <c r="E95" s="7">
        <v>0.35</v>
      </c>
      <c r="F95" s="4">
        <v>1.09E-2</v>
      </c>
      <c r="G95" s="4">
        <v>9.4300000000000004E-4</v>
      </c>
      <c r="H95" s="14">
        <f t="shared" si="3"/>
        <v>943</v>
      </c>
      <c r="I95" s="13">
        <f t="shared" si="4"/>
        <v>37.72</v>
      </c>
      <c r="J95" s="7">
        <v>2042</v>
      </c>
      <c r="K95" s="6">
        <v>11</v>
      </c>
      <c r="L95" s="5" t="s">
        <v>70</v>
      </c>
      <c r="M95" s="8" t="str">
        <f t="shared" si="5"/>
        <v>0-15</v>
      </c>
      <c r="N95" s="13">
        <v>0</v>
      </c>
      <c r="O95" s="5" t="s">
        <v>70</v>
      </c>
      <c r="P95" t="s">
        <v>11</v>
      </c>
      <c r="Q95">
        <f>INDEX('2021 Treatments by Plot'!$B$2:$B$37,MATCH('Data from LECO and Soi Weights '!K95,'2021 Treatments by Plot'!$A$2:$A$37,0))</f>
        <v>124</v>
      </c>
      <c r="R95">
        <f>INDEX('2021 Treatments by Plot'!$D$2:$D$37,MATCH('Data from LECO and Soi Weights '!K95,'2021 Treatments by Plot'!$A$2:$A$37,0))</f>
        <v>2</v>
      </c>
      <c r="S95">
        <f>INDEX('2021 Treatments by Plot'!$E$2:$E$37,MATCH('Data from LECO and Soi Weights '!K95,'2021 Treatments by Plot'!$A$2:$A$37,0))</f>
        <v>4</v>
      </c>
    </row>
    <row r="96" spans="1:19" x14ac:dyDescent="0.25">
      <c r="A96" s="2">
        <v>44701.66878472222</v>
      </c>
      <c r="B96" t="s">
        <v>9</v>
      </c>
      <c r="C96" s="6">
        <v>949</v>
      </c>
      <c r="D96" s="3">
        <v>0.35560000000000003</v>
      </c>
      <c r="E96" s="7">
        <v>0.35</v>
      </c>
      <c r="F96" s="4">
        <v>9.7599999999999996E-3</v>
      </c>
      <c r="G96" s="4">
        <v>9.19E-4</v>
      </c>
      <c r="H96" s="14">
        <f t="shared" si="3"/>
        <v>919</v>
      </c>
      <c r="I96" s="13">
        <f t="shared" si="4"/>
        <v>36.76</v>
      </c>
      <c r="J96" s="7">
        <v>2042</v>
      </c>
      <c r="K96" s="6">
        <v>11</v>
      </c>
      <c r="L96" s="5" t="s">
        <v>70</v>
      </c>
      <c r="M96" s="8" t="str">
        <f t="shared" si="5"/>
        <v>0-15</v>
      </c>
      <c r="N96" s="13">
        <v>0</v>
      </c>
      <c r="O96" s="5" t="s">
        <v>70</v>
      </c>
      <c r="P96" t="s">
        <v>11</v>
      </c>
      <c r="Q96">
        <f>INDEX('2021 Treatments by Plot'!$B$2:$B$37,MATCH('Data from LECO and Soi Weights '!K96,'2021 Treatments by Plot'!$A$2:$A$37,0))</f>
        <v>124</v>
      </c>
      <c r="R96">
        <f>INDEX('2021 Treatments by Plot'!$D$2:$D$37,MATCH('Data from LECO and Soi Weights '!K96,'2021 Treatments by Plot'!$A$2:$A$37,0))</f>
        <v>2</v>
      </c>
      <c r="S96">
        <f>INDEX('2021 Treatments by Plot'!$E$2:$E$37,MATCH('Data from LECO and Soi Weights '!K96,'2021 Treatments by Plot'!$A$2:$A$37,0))</f>
        <v>4</v>
      </c>
    </row>
    <row r="97" spans="1:19" x14ac:dyDescent="0.25">
      <c r="A97" s="2">
        <v>44701.708993055552</v>
      </c>
      <c r="B97" t="s">
        <v>9</v>
      </c>
      <c r="C97" s="6">
        <v>950</v>
      </c>
      <c r="D97" s="3">
        <v>0.35210000000000002</v>
      </c>
      <c r="E97" s="7">
        <v>0.35</v>
      </c>
      <c r="F97" s="4">
        <v>1.26E-2</v>
      </c>
      <c r="G97" s="4">
        <v>1.23E-3</v>
      </c>
      <c r="H97" s="14">
        <f t="shared" si="3"/>
        <v>1230</v>
      </c>
      <c r="I97" s="13">
        <f t="shared" si="4"/>
        <v>49.2</v>
      </c>
      <c r="J97" s="7">
        <v>2043</v>
      </c>
      <c r="K97" s="6">
        <v>4</v>
      </c>
      <c r="L97" s="5" t="s">
        <v>74</v>
      </c>
      <c r="M97" s="8" t="str">
        <f t="shared" si="5"/>
        <v>0-15</v>
      </c>
      <c r="N97" s="13">
        <v>0</v>
      </c>
      <c r="O97" s="5" t="s">
        <v>74</v>
      </c>
      <c r="P97" t="s">
        <v>11</v>
      </c>
      <c r="Q97">
        <f>INDEX('2021 Treatments by Plot'!$B$2:$B$37,MATCH('Data from LECO and Soi Weights '!K97,'2021 Treatments by Plot'!$A$2:$A$37,0))</f>
        <v>113</v>
      </c>
      <c r="R97">
        <f>INDEX('2021 Treatments by Plot'!$D$2:$D$37,MATCH('Data from LECO and Soi Weights '!K97,'2021 Treatments by Plot'!$A$2:$A$37,0))</f>
        <v>1</v>
      </c>
      <c r="S97">
        <f>INDEX('2021 Treatments by Plot'!$E$2:$E$37,MATCH('Data from LECO and Soi Weights '!K97,'2021 Treatments by Plot'!$A$2:$A$37,0))</f>
        <v>3</v>
      </c>
    </row>
    <row r="98" spans="1:19" x14ac:dyDescent="0.25">
      <c r="A98" s="2">
        <v>44701.712395833332</v>
      </c>
      <c r="B98" t="s">
        <v>9</v>
      </c>
      <c r="C98" s="6">
        <v>951</v>
      </c>
      <c r="D98" s="3">
        <v>0.35420000000000001</v>
      </c>
      <c r="E98" s="7">
        <v>0.35</v>
      </c>
      <c r="F98" s="4">
        <v>1.04E-2</v>
      </c>
      <c r="G98" s="4">
        <v>1.01E-3</v>
      </c>
      <c r="H98" s="14">
        <f t="shared" si="3"/>
        <v>1010</v>
      </c>
      <c r="I98" s="13">
        <f t="shared" si="4"/>
        <v>40.4</v>
      </c>
      <c r="J98" s="7">
        <v>2044</v>
      </c>
      <c r="K98" s="6">
        <v>6</v>
      </c>
      <c r="L98" s="5" t="s">
        <v>54</v>
      </c>
      <c r="M98" s="8" t="str">
        <f t="shared" si="5"/>
        <v>0-15</v>
      </c>
      <c r="N98" s="13">
        <v>0</v>
      </c>
      <c r="O98" s="5" t="s">
        <v>54</v>
      </c>
      <c r="P98" t="s">
        <v>11</v>
      </c>
      <c r="Q98">
        <f>INDEX('2021 Treatments by Plot'!$B$2:$B$37,MATCH('Data from LECO and Soi Weights '!K98,'2021 Treatments by Plot'!$A$2:$A$37,0))</f>
        <v>116</v>
      </c>
      <c r="R98">
        <f>INDEX('2021 Treatments by Plot'!$D$2:$D$37,MATCH('Data from LECO and Soi Weights '!K98,'2021 Treatments by Plot'!$A$2:$A$37,0))</f>
        <v>1</v>
      </c>
      <c r="S98">
        <f>INDEX('2021 Treatments by Plot'!$E$2:$E$37,MATCH('Data from LECO and Soi Weights '!K98,'2021 Treatments by Plot'!$A$2:$A$37,0))</f>
        <v>6</v>
      </c>
    </row>
    <row r="99" spans="1:19" x14ac:dyDescent="0.25">
      <c r="A99" s="2">
        <v>44701.715810185182</v>
      </c>
      <c r="B99" t="s">
        <v>9</v>
      </c>
      <c r="C99" s="6">
        <v>951</v>
      </c>
      <c r="D99" s="3">
        <v>0.35959999999999998</v>
      </c>
      <c r="E99" s="7">
        <v>0.35</v>
      </c>
      <c r="F99" s="4">
        <v>1.01E-2</v>
      </c>
      <c r="G99" s="4">
        <v>9.68E-4</v>
      </c>
      <c r="H99" s="14">
        <f t="shared" si="3"/>
        <v>968</v>
      </c>
      <c r="I99" s="13">
        <f t="shared" si="4"/>
        <v>38.72</v>
      </c>
      <c r="J99" s="7">
        <v>2044</v>
      </c>
      <c r="K99" s="6">
        <v>6</v>
      </c>
      <c r="L99" s="5" t="s">
        <v>54</v>
      </c>
      <c r="M99" s="8" t="str">
        <f t="shared" si="5"/>
        <v>0-15</v>
      </c>
      <c r="N99" s="13">
        <v>0</v>
      </c>
      <c r="O99" s="5" t="s">
        <v>54</v>
      </c>
      <c r="P99" t="s">
        <v>11</v>
      </c>
      <c r="Q99">
        <f>INDEX('2021 Treatments by Plot'!$B$2:$B$37,MATCH('Data from LECO and Soi Weights '!K99,'2021 Treatments by Plot'!$A$2:$A$37,0))</f>
        <v>116</v>
      </c>
      <c r="R99">
        <f>INDEX('2021 Treatments by Plot'!$D$2:$D$37,MATCH('Data from LECO and Soi Weights '!K99,'2021 Treatments by Plot'!$A$2:$A$37,0))</f>
        <v>1</v>
      </c>
      <c r="S99">
        <f>INDEX('2021 Treatments by Plot'!$E$2:$E$37,MATCH('Data from LECO and Soi Weights '!K99,'2021 Treatments by Plot'!$A$2:$A$37,0))</f>
        <v>6</v>
      </c>
    </row>
    <row r="100" spans="1:19" x14ac:dyDescent="0.25">
      <c r="A100" s="2">
        <v>44701.719212962962</v>
      </c>
      <c r="B100" t="s">
        <v>9</v>
      </c>
      <c r="C100" s="6">
        <v>952</v>
      </c>
      <c r="D100" s="3">
        <v>0.35649999999999998</v>
      </c>
      <c r="E100" s="7">
        <v>0.35</v>
      </c>
      <c r="F100" s="4">
        <v>6.8300000000000001E-3</v>
      </c>
      <c r="G100" s="4">
        <v>8.0199999999999998E-4</v>
      </c>
      <c r="H100" s="14">
        <f t="shared" si="3"/>
        <v>802</v>
      </c>
      <c r="I100" s="13">
        <f t="shared" si="4"/>
        <v>32.08</v>
      </c>
      <c r="J100" s="7">
        <v>2045</v>
      </c>
      <c r="K100" s="6">
        <v>18</v>
      </c>
      <c r="L100" s="5" t="s">
        <v>83</v>
      </c>
      <c r="M100" s="8" t="str">
        <f t="shared" si="5"/>
        <v>15-30</v>
      </c>
      <c r="N100" s="13">
        <v>15</v>
      </c>
      <c r="O100" s="5" t="s">
        <v>83</v>
      </c>
      <c r="P100" t="s">
        <v>11</v>
      </c>
      <c r="Q100">
        <f>INDEX('2021 Treatments by Plot'!$B$2:$B$37,MATCH('Data from LECO and Soi Weights '!K100,'2021 Treatments by Plot'!$A$2:$A$37,0))</f>
        <v>222</v>
      </c>
      <c r="R100">
        <f>INDEX('2021 Treatments by Plot'!$D$2:$D$37,MATCH('Data from LECO and Soi Weights '!K100,'2021 Treatments by Plot'!$A$2:$A$37,0))</f>
        <v>2</v>
      </c>
      <c r="S100">
        <f>INDEX('2021 Treatments by Plot'!$E$2:$E$37,MATCH('Data from LECO and Soi Weights '!K100,'2021 Treatments by Plot'!$A$2:$A$37,0))</f>
        <v>2</v>
      </c>
    </row>
    <row r="101" spans="1:19" x14ac:dyDescent="0.25">
      <c r="A101" s="2">
        <v>44701.722615740742</v>
      </c>
      <c r="B101" t="s">
        <v>9</v>
      </c>
      <c r="C101" s="6">
        <v>952</v>
      </c>
      <c r="D101" s="3">
        <v>0.3503</v>
      </c>
      <c r="E101" s="7">
        <v>0.35</v>
      </c>
      <c r="F101" s="4">
        <v>6.9899999999999997E-3</v>
      </c>
      <c r="G101" s="4">
        <v>8.0699999999999999E-4</v>
      </c>
      <c r="H101" s="14">
        <f t="shared" si="3"/>
        <v>807</v>
      </c>
      <c r="I101" s="13">
        <f t="shared" si="4"/>
        <v>32.28</v>
      </c>
      <c r="J101" s="7">
        <v>2045</v>
      </c>
      <c r="K101" s="6">
        <v>18</v>
      </c>
      <c r="L101" s="5" t="s">
        <v>83</v>
      </c>
      <c r="M101" s="8" t="str">
        <f t="shared" si="5"/>
        <v>15-30</v>
      </c>
      <c r="N101" s="13">
        <v>15</v>
      </c>
      <c r="O101" s="5" t="s">
        <v>83</v>
      </c>
      <c r="P101" t="s">
        <v>11</v>
      </c>
      <c r="Q101">
        <f>INDEX('2021 Treatments by Plot'!$B$2:$B$37,MATCH('Data from LECO and Soi Weights '!K101,'2021 Treatments by Plot'!$A$2:$A$37,0))</f>
        <v>222</v>
      </c>
      <c r="R101">
        <f>INDEX('2021 Treatments by Plot'!$D$2:$D$37,MATCH('Data from LECO and Soi Weights '!K101,'2021 Treatments by Plot'!$A$2:$A$37,0))</f>
        <v>2</v>
      </c>
      <c r="S101">
        <f>INDEX('2021 Treatments by Plot'!$E$2:$E$37,MATCH('Data from LECO and Soi Weights '!K101,'2021 Treatments by Plot'!$A$2:$A$37,0))</f>
        <v>2</v>
      </c>
    </row>
    <row r="102" spans="1:19" x14ac:dyDescent="0.25">
      <c r="A102" s="2">
        <v>44702.406701388885</v>
      </c>
      <c r="B102" t="s">
        <v>9</v>
      </c>
      <c r="C102" s="6" t="s">
        <v>14</v>
      </c>
      <c r="D102" s="3">
        <v>0.253</v>
      </c>
      <c r="E102" s="7">
        <v>0.25</v>
      </c>
      <c r="F102" s="4">
        <v>0.41099999999999998</v>
      </c>
      <c r="G102" s="4">
        <v>8.5599999999999996E-2</v>
      </c>
      <c r="H102" s="14">
        <f t="shared" si="3"/>
        <v>85600</v>
      </c>
      <c r="I102" s="13" t="e">
        <f t="shared" si="4"/>
        <v>#N/A</v>
      </c>
      <c r="J102" s="6" t="e">
        <v>#N/A</v>
      </c>
      <c r="K102" s="6" t="e">
        <v>#N/A</v>
      </c>
      <c r="L102" s="5" t="e">
        <v>#N/A</v>
      </c>
      <c r="M102" s="8" t="e">
        <f t="shared" si="5"/>
        <v>#N/A</v>
      </c>
      <c r="N102" s="13" t="e">
        <v>#N/A</v>
      </c>
      <c r="O102" s="5" t="e">
        <v>#N/A</v>
      </c>
      <c r="P102" t="s">
        <v>11</v>
      </c>
      <c r="Q102" t="e">
        <f>INDEX('2021 Treatments by Plot'!$B$2:$B$37,MATCH('Data from LECO and Soi Weights '!K102,'2021 Treatments by Plot'!$A$2:$A$37,0))</f>
        <v>#N/A</v>
      </c>
      <c r="R102" t="e">
        <f>INDEX('2021 Treatments by Plot'!$D$2:$D$37,MATCH('Data from LECO and Soi Weights '!K102,'2021 Treatments by Plot'!$A$2:$A$37,0))</f>
        <v>#N/A</v>
      </c>
      <c r="S102" t="e">
        <f>INDEX('2021 Treatments by Plot'!$E$2:$E$37,MATCH('Data from LECO and Soi Weights '!K102,'2021 Treatments by Plot'!$A$2:$A$37,0))</f>
        <v>#N/A</v>
      </c>
    </row>
    <row r="103" spans="1:19" x14ac:dyDescent="0.25">
      <c r="A103" s="2">
        <v>44702.410092592596</v>
      </c>
      <c r="B103" t="s">
        <v>9</v>
      </c>
      <c r="C103" s="6" t="s">
        <v>14</v>
      </c>
      <c r="D103" s="3">
        <v>0.25169999999999998</v>
      </c>
      <c r="E103" s="7">
        <v>0.25</v>
      </c>
      <c r="F103" s="4">
        <v>0.41099999999999998</v>
      </c>
      <c r="G103" s="4">
        <v>8.5199999999999998E-2</v>
      </c>
      <c r="H103" s="14">
        <f t="shared" si="3"/>
        <v>85200</v>
      </c>
      <c r="I103" s="13" t="e">
        <f t="shared" si="4"/>
        <v>#N/A</v>
      </c>
      <c r="J103" s="6" t="e">
        <v>#N/A</v>
      </c>
      <c r="K103" s="6" t="e">
        <v>#N/A</v>
      </c>
      <c r="L103" s="5" t="e">
        <v>#N/A</v>
      </c>
      <c r="M103" s="8" t="e">
        <f t="shared" si="5"/>
        <v>#N/A</v>
      </c>
      <c r="N103" s="13" t="e">
        <v>#N/A</v>
      </c>
      <c r="O103" s="5" t="e">
        <v>#N/A</v>
      </c>
      <c r="P103" t="s">
        <v>11</v>
      </c>
      <c r="Q103" t="e">
        <f>INDEX('2021 Treatments by Plot'!$B$2:$B$37,MATCH('Data from LECO and Soi Weights '!K103,'2021 Treatments by Plot'!$A$2:$A$37,0))</f>
        <v>#N/A</v>
      </c>
      <c r="R103" t="e">
        <f>INDEX('2021 Treatments by Plot'!$D$2:$D$37,MATCH('Data from LECO and Soi Weights '!K103,'2021 Treatments by Plot'!$A$2:$A$37,0))</f>
        <v>#N/A</v>
      </c>
      <c r="S103" t="e">
        <f>INDEX('2021 Treatments by Plot'!$E$2:$E$37,MATCH('Data from LECO and Soi Weights '!K103,'2021 Treatments by Plot'!$A$2:$A$37,0))</f>
        <v>#N/A</v>
      </c>
    </row>
    <row r="104" spans="1:19" x14ac:dyDescent="0.25">
      <c r="A104" s="2">
        <v>44702.413472222222</v>
      </c>
      <c r="B104" t="s">
        <v>9</v>
      </c>
      <c r="C104" s="6" t="s">
        <v>14</v>
      </c>
      <c r="D104" s="3">
        <v>0.25209999999999999</v>
      </c>
      <c r="E104" s="7">
        <v>0.25</v>
      </c>
      <c r="F104" s="4">
        <v>0.41199999999999998</v>
      </c>
      <c r="G104" s="4">
        <v>8.5199999999999998E-2</v>
      </c>
      <c r="H104" s="14">
        <f t="shared" si="3"/>
        <v>85200</v>
      </c>
      <c r="I104" s="13" t="e">
        <f t="shared" si="4"/>
        <v>#N/A</v>
      </c>
      <c r="J104" s="6" t="e">
        <v>#N/A</v>
      </c>
      <c r="K104" s="6" t="e">
        <v>#N/A</v>
      </c>
      <c r="L104" s="5" t="e">
        <v>#N/A</v>
      </c>
      <c r="M104" s="8" t="e">
        <f t="shared" si="5"/>
        <v>#N/A</v>
      </c>
      <c r="N104" s="13" t="e">
        <v>#N/A</v>
      </c>
      <c r="O104" s="5" t="e">
        <v>#N/A</v>
      </c>
      <c r="P104" t="s">
        <v>11</v>
      </c>
      <c r="Q104" t="e">
        <f>INDEX('2021 Treatments by Plot'!$B$2:$B$37,MATCH('Data from LECO and Soi Weights '!K104,'2021 Treatments by Plot'!$A$2:$A$37,0))</f>
        <v>#N/A</v>
      </c>
      <c r="R104" t="e">
        <f>INDEX('2021 Treatments by Plot'!$D$2:$D$37,MATCH('Data from LECO and Soi Weights '!K104,'2021 Treatments by Plot'!$A$2:$A$37,0))</f>
        <v>#N/A</v>
      </c>
      <c r="S104" t="e">
        <f>INDEX('2021 Treatments by Plot'!$E$2:$E$37,MATCH('Data from LECO and Soi Weights '!K104,'2021 Treatments by Plot'!$A$2:$A$37,0))</f>
        <v>#N/A</v>
      </c>
    </row>
    <row r="105" spans="1:19" x14ac:dyDescent="0.25">
      <c r="A105" s="2">
        <v>44702.416851851849</v>
      </c>
      <c r="B105" t="s">
        <v>9</v>
      </c>
      <c r="C105" s="6" t="s">
        <v>10</v>
      </c>
      <c r="D105" s="3">
        <v>1</v>
      </c>
      <c r="E105" s="7">
        <v>1</v>
      </c>
      <c r="F105" s="4">
        <v>-9.3999999999999994E-5</v>
      </c>
      <c r="G105" s="4">
        <v>5.3199999999999999E-5</v>
      </c>
      <c r="H105" s="14">
        <f t="shared" si="3"/>
        <v>53.2</v>
      </c>
      <c r="I105" s="13" t="e">
        <f t="shared" si="4"/>
        <v>#N/A</v>
      </c>
      <c r="J105" s="6" t="e">
        <v>#N/A</v>
      </c>
      <c r="K105" s="6" t="e">
        <v>#N/A</v>
      </c>
      <c r="L105" s="5" t="e">
        <v>#N/A</v>
      </c>
      <c r="M105" s="8" t="e">
        <f t="shared" si="5"/>
        <v>#N/A</v>
      </c>
      <c r="N105" s="13" t="e">
        <v>#N/A</v>
      </c>
      <c r="O105" s="5" t="e">
        <v>#N/A</v>
      </c>
      <c r="P105" t="s">
        <v>11</v>
      </c>
      <c r="Q105" t="e">
        <f>INDEX('2021 Treatments by Plot'!$B$2:$B$37,MATCH('Data from LECO and Soi Weights '!K105,'2021 Treatments by Plot'!$A$2:$A$37,0))</f>
        <v>#N/A</v>
      </c>
      <c r="R105" t="e">
        <f>INDEX('2021 Treatments by Plot'!$D$2:$D$37,MATCH('Data from LECO and Soi Weights '!K105,'2021 Treatments by Plot'!$A$2:$A$37,0))</f>
        <v>#N/A</v>
      </c>
      <c r="S105" t="e">
        <f>INDEX('2021 Treatments by Plot'!$E$2:$E$37,MATCH('Data from LECO and Soi Weights '!K105,'2021 Treatments by Plot'!$A$2:$A$37,0))</f>
        <v>#N/A</v>
      </c>
    </row>
    <row r="106" spans="1:19" x14ac:dyDescent="0.25">
      <c r="A106" s="2">
        <v>44702.420266203706</v>
      </c>
      <c r="B106" t="s">
        <v>9</v>
      </c>
      <c r="C106" s="6" t="s">
        <v>10</v>
      </c>
      <c r="D106" s="3">
        <v>1</v>
      </c>
      <c r="E106" s="7">
        <v>1</v>
      </c>
      <c r="F106" s="4">
        <v>-1.4300000000000001E-4</v>
      </c>
      <c r="G106" s="4">
        <v>4.4700000000000002E-5</v>
      </c>
      <c r="H106" s="14">
        <f t="shared" si="3"/>
        <v>44.7</v>
      </c>
      <c r="I106" s="13" t="e">
        <f t="shared" si="4"/>
        <v>#N/A</v>
      </c>
      <c r="J106" s="6" t="e">
        <v>#N/A</v>
      </c>
      <c r="K106" s="6" t="e">
        <v>#N/A</v>
      </c>
      <c r="L106" s="5" t="e">
        <v>#N/A</v>
      </c>
      <c r="M106" s="8" t="e">
        <f t="shared" si="5"/>
        <v>#N/A</v>
      </c>
      <c r="N106" s="13" t="e">
        <v>#N/A</v>
      </c>
      <c r="O106" s="5" t="e">
        <v>#N/A</v>
      </c>
      <c r="P106" t="s">
        <v>11</v>
      </c>
      <c r="Q106" t="e">
        <f>INDEX('2021 Treatments by Plot'!$B$2:$B$37,MATCH('Data from LECO and Soi Weights '!K106,'2021 Treatments by Plot'!$A$2:$A$37,0))</f>
        <v>#N/A</v>
      </c>
      <c r="R106" t="e">
        <f>INDEX('2021 Treatments by Plot'!$D$2:$D$37,MATCH('Data from LECO and Soi Weights '!K106,'2021 Treatments by Plot'!$A$2:$A$37,0))</f>
        <v>#N/A</v>
      </c>
      <c r="S106" t="e">
        <f>INDEX('2021 Treatments by Plot'!$E$2:$E$37,MATCH('Data from LECO and Soi Weights '!K106,'2021 Treatments by Plot'!$A$2:$A$37,0))</f>
        <v>#N/A</v>
      </c>
    </row>
    <row r="107" spans="1:19" x14ac:dyDescent="0.25">
      <c r="A107" s="2">
        <v>44702.423668981479</v>
      </c>
      <c r="B107" t="s">
        <v>9</v>
      </c>
      <c r="C107" s="6" t="s">
        <v>10</v>
      </c>
      <c r="D107" s="3">
        <v>1</v>
      </c>
      <c r="E107" s="7">
        <v>1</v>
      </c>
      <c r="F107" s="4">
        <v>-1.5799999999999999E-4</v>
      </c>
      <c r="G107" s="4">
        <v>3.9199999999999997E-5</v>
      </c>
      <c r="H107" s="14">
        <f t="shared" si="3"/>
        <v>39.199999999999996</v>
      </c>
      <c r="I107" s="13" t="e">
        <f t="shared" si="4"/>
        <v>#N/A</v>
      </c>
      <c r="J107" s="6" t="e">
        <v>#N/A</v>
      </c>
      <c r="K107" s="6" t="e">
        <v>#N/A</v>
      </c>
      <c r="L107" s="5" t="e">
        <v>#N/A</v>
      </c>
      <c r="M107" s="8" t="e">
        <f t="shared" si="5"/>
        <v>#N/A</v>
      </c>
      <c r="N107" s="13" t="e">
        <v>#N/A</v>
      </c>
      <c r="O107" s="5" t="e">
        <v>#N/A</v>
      </c>
      <c r="P107" t="s">
        <v>11</v>
      </c>
      <c r="Q107" t="e">
        <f>INDEX('2021 Treatments by Plot'!$B$2:$B$37,MATCH('Data from LECO and Soi Weights '!K107,'2021 Treatments by Plot'!$A$2:$A$37,0))</f>
        <v>#N/A</v>
      </c>
      <c r="R107" t="e">
        <f>INDEX('2021 Treatments by Plot'!$D$2:$D$37,MATCH('Data from LECO and Soi Weights '!K107,'2021 Treatments by Plot'!$A$2:$A$37,0))</f>
        <v>#N/A</v>
      </c>
      <c r="S107" t="e">
        <f>INDEX('2021 Treatments by Plot'!$E$2:$E$37,MATCH('Data from LECO and Soi Weights '!K107,'2021 Treatments by Plot'!$A$2:$A$37,0))</f>
        <v>#N/A</v>
      </c>
    </row>
    <row r="108" spans="1:19" x14ac:dyDescent="0.25">
      <c r="A108" s="2">
        <v>44702.427048611113</v>
      </c>
      <c r="B108" t="s">
        <v>9</v>
      </c>
      <c r="C108" s="6" t="s">
        <v>10</v>
      </c>
      <c r="D108" s="3">
        <v>1</v>
      </c>
      <c r="E108" s="7">
        <v>1</v>
      </c>
      <c r="F108" s="4">
        <v>-9.6899999999999997E-5</v>
      </c>
      <c r="G108" s="4">
        <v>3.5299999999999997E-5</v>
      </c>
      <c r="H108" s="14">
        <f t="shared" si="3"/>
        <v>35.299999999999997</v>
      </c>
      <c r="I108" s="13" t="e">
        <f t="shared" si="4"/>
        <v>#N/A</v>
      </c>
      <c r="J108" s="6" t="e">
        <v>#N/A</v>
      </c>
      <c r="K108" s="6" t="e">
        <v>#N/A</v>
      </c>
      <c r="L108" s="5" t="e">
        <v>#N/A</v>
      </c>
      <c r="M108" s="8" t="e">
        <f t="shared" si="5"/>
        <v>#N/A</v>
      </c>
      <c r="N108" s="13" t="e">
        <v>#N/A</v>
      </c>
      <c r="O108" s="5" t="e">
        <v>#N/A</v>
      </c>
      <c r="P108" t="s">
        <v>11</v>
      </c>
      <c r="Q108" t="e">
        <f>INDEX('2021 Treatments by Plot'!$B$2:$B$37,MATCH('Data from LECO and Soi Weights '!K108,'2021 Treatments by Plot'!$A$2:$A$37,0))</f>
        <v>#N/A</v>
      </c>
      <c r="R108" t="e">
        <f>INDEX('2021 Treatments by Plot'!$D$2:$D$37,MATCH('Data from LECO and Soi Weights '!K108,'2021 Treatments by Plot'!$A$2:$A$37,0))</f>
        <v>#N/A</v>
      </c>
      <c r="S108" t="e">
        <f>INDEX('2021 Treatments by Plot'!$E$2:$E$37,MATCH('Data from LECO and Soi Weights '!K108,'2021 Treatments by Plot'!$A$2:$A$37,0))</f>
        <v>#N/A</v>
      </c>
    </row>
    <row r="109" spans="1:19" x14ac:dyDescent="0.25">
      <c r="A109" s="2">
        <v>44702.430451388886</v>
      </c>
      <c r="B109" t="s">
        <v>9</v>
      </c>
      <c r="C109" s="6" t="s">
        <v>10</v>
      </c>
      <c r="D109" s="3">
        <v>1</v>
      </c>
      <c r="E109" s="7">
        <v>1</v>
      </c>
      <c r="F109" s="4">
        <v>-1.3799999999999999E-4</v>
      </c>
      <c r="G109" s="4">
        <v>3.1000000000000001E-5</v>
      </c>
      <c r="H109" s="14">
        <f t="shared" si="3"/>
        <v>31</v>
      </c>
      <c r="I109" s="13" t="e">
        <f t="shared" si="4"/>
        <v>#N/A</v>
      </c>
      <c r="J109" s="6" t="e">
        <v>#N/A</v>
      </c>
      <c r="K109" s="6" t="e">
        <v>#N/A</v>
      </c>
      <c r="L109" s="5" t="e">
        <v>#N/A</v>
      </c>
      <c r="M109" s="8" t="e">
        <f t="shared" si="5"/>
        <v>#N/A</v>
      </c>
      <c r="N109" s="13" t="e">
        <v>#N/A</v>
      </c>
      <c r="O109" s="5" t="e">
        <v>#N/A</v>
      </c>
      <c r="P109" t="s">
        <v>11</v>
      </c>
      <c r="Q109" t="e">
        <f>INDEX('2021 Treatments by Plot'!$B$2:$B$37,MATCH('Data from LECO and Soi Weights '!K109,'2021 Treatments by Plot'!$A$2:$A$37,0))</f>
        <v>#N/A</v>
      </c>
      <c r="R109" t="e">
        <f>INDEX('2021 Treatments by Plot'!$D$2:$D$37,MATCH('Data from LECO and Soi Weights '!K109,'2021 Treatments by Plot'!$A$2:$A$37,0))</f>
        <v>#N/A</v>
      </c>
      <c r="S109" t="e">
        <f>INDEX('2021 Treatments by Plot'!$E$2:$E$37,MATCH('Data from LECO and Soi Weights '!K109,'2021 Treatments by Plot'!$A$2:$A$37,0))</f>
        <v>#N/A</v>
      </c>
    </row>
    <row r="110" spans="1:19" x14ac:dyDescent="0.25">
      <c r="A110" s="2">
        <v>44702.433854166666</v>
      </c>
      <c r="B110" t="s">
        <v>9</v>
      </c>
      <c r="C110" s="6" t="s">
        <v>12</v>
      </c>
      <c r="D110" s="3">
        <v>0.25009999999999999</v>
      </c>
      <c r="E110" s="7">
        <v>0.25</v>
      </c>
      <c r="F110" s="4">
        <v>2.41E-2</v>
      </c>
      <c r="G110" s="4">
        <v>1.9300000000000001E-3</v>
      </c>
      <c r="H110" s="14">
        <f t="shared" si="3"/>
        <v>1930</v>
      </c>
      <c r="I110" s="13" t="e">
        <f t="shared" si="4"/>
        <v>#N/A</v>
      </c>
      <c r="J110" s="6" t="e">
        <v>#N/A</v>
      </c>
      <c r="K110" s="6" t="e">
        <v>#N/A</v>
      </c>
      <c r="L110" s="5" t="e">
        <v>#N/A</v>
      </c>
      <c r="M110" s="8" t="e">
        <f t="shared" si="5"/>
        <v>#N/A</v>
      </c>
      <c r="N110" s="13" t="e">
        <v>#N/A</v>
      </c>
      <c r="O110" s="5" t="e">
        <v>#N/A</v>
      </c>
      <c r="P110" t="s">
        <v>11</v>
      </c>
      <c r="Q110" t="e">
        <f>INDEX('2021 Treatments by Plot'!$B$2:$B$37,MATCH('Data from LECO and Soi Weights '!K110,'2021 Treatments by Plot'!$A$2:$A$37,0))</f>
        <v>#N/A</v>
      </c>
      <c r="R110" t="e">
        <f>INDEX('2021 Treatments by Plot'!$D$2:$D$37,MATCH('Data from LECO and Soi Weights '!K110,'2021 Treatments by Plot'!$A$2:$A$37,0))</f>
        <v>#N/A</v>
      </c>
      <c r="S110" t="e">
        <f>INDEX('2021 Treatments by Plot'!$E$2:$E$37,MATCH('Data from LECO and Soi Weights '!K110,'2021 Treatments by Plot'!$A$2:$A$37,0))</f>
        <v>#N/A</v>
      </c>
    </row>
    <row r="111" spans="1:19" x14ac:dyDescent="0.25">
      <c r="A111" s="2">
        <v>44702.437245370369</v>
      </c>
      <c r="B111" t="s">
        <v>9</v>
      </c>
      <c r="C111" s="6" t="s">
        <v>12</v>
      </c>
      <c r="D111" s="3">
        <v>0.253</v>
      </c>
      <c r="E111" s="7">
        <v>0.25</v>
      </c>
      <c r="F111" s="4">
        <v>2.41E-2</v>
      </c>
      <c r="G111" s="4">
        <v>1.9400000000000001E-3</v>
      </c>
      <c r="H111" s="14">
        <f t="shared" si="3"/>
        <v>1940.0000000000002</v>
      </c>
      <c r="I111" s="13" t="e">
        <f t="shared" si="4"/>
        <v>#N/A</v>
      </c>
      <c r="J111" s="6" t="e">
        <v>#N/A</v>
      </c>
      <c r="K111" s="6" t="e">
        <v>#N/A</v>
      </c>
      <c r="L111" s="5" t="e">
        <v>#N/A</v>
      </c>
      <c r="M111" s="8" t="e">
        <f t="shared" si="5"/>
        <v>#N/A</v>
      </c>
      <c r="N111" s="13" t="e">
        <v>#N/A</v>
      </c>
      <c r="O111" s="5" t="e">
        <v>#N/A</v>
      </c>
      <c r="P111" t="s">
        <v>11</v>
      </c>
      <c r="Q111" t="e">
        <f>INDEX('2021 Treatments by Plot'!$B$2:$B$37,MATCH('Data from LECO and Soi Weights '!K111,'2021 Treatments by Plot'!$A$2:$A$37,0))</f>
        <v>#N/A</v>
      </c>
      <c r="R111" t="e">
        <f>INDEX('2021 Treatments by Plot'!$D$2:$D$37,MATCH('Data from LECO and Soi Weights '!K111,'2021 Treatments by Plot'!$A$2:$A$37,0))</f>
        <v>#N/A</v>
      </c>
      <c r="S111" t="e">
        <f>INDEX('2021 Treatments by Plot'!$E$2:$E$37,MATCH('Data from LECO and Soi Weights '!K111,'2021 Treatments by Plot'!$A$2:$A$37,0))</f>
        <v>#N/A</v>
      </c>
    </row>
    <row r="112" spans="1:19" x14ac:dyDescent="0.25">
      <c r="A112" s="2">
        <v>44702.440636574072</v>
      </c>
      <c r="B112" t="s">
        <v>9</v>
      </c>
      <c r="C112" s="6" t="s">
        <v>12</v>
      </c>
      <c r="D112" s="3">
        <v>0.25590000000000002</v>
      </c>
      <c r="E112" s="7">
        <v>0.25</v>
      </c>
      <c r="F112" s="4">
        <v>2.3900000000000001E-2</v>
      </c>
      <c r="G112" s="4">
        <v>1.9E-3</v>
      </c>
      <c r="H112" s="14">
        <f t="shared" si="3"/>
        <v>1900</v>
      </c>
      <c r="I112" s="13" t="e">
        <f t="shared" si="4"/>
        <v>#N/A</v>
      </c>
      <c r="J112" s="6" t="e">
        <v>#N/A</v>
      </c>
      <c r="K112" s="6" t="e">
        <v>#N/A</v>
      </c>
      <c r="L112" s="5" t="e">
        <v>#N/A</v>
      </c>
      <c r="M112" s="8" t="e">
        <f t="shared" si="5"/>
        <v>#N/A</v>
      </c>
      <c r="N112" s="13" t="e">
        <v>#N/A</v>
      </c>
      <c r="O112" s="5" t="e">
        <v>#N/A</v>
      </c>
      <c r="P112" t="s">
        <v>11</v>
      </c>
      <c r="Q112" t="e">
        <f>INDEX('2021 Treatments by Plot'!$B$2:$B$37,MATCH('Data from LECO and Soi Weights '!K112,'2021 Treatments by Plot'!$A$2:$A$37,0))</f>
        <v>#N/A</v>
      </c>
      <c r="R112" t="e">
        <f>INDEX('2021 Treatments by Plot'!$D$2:$D$37,MATCH('Data from LECO and Soi Weights '!K112,'2021 Treatments by Plot'!$A$2:$A$37,0))</f>
        <v>#N/A</v>
      </c>
      <c r="S112" t="e">
        <f>INDEX('2021 Treatments by Plot'!$E$2:$E$37,MATCH('Data from LECO and Soi Weights '!K112,'2021 Treatments by Plot'!$A$2:$A$37,0))</f>
        <v>#N/A</v>
      </c>
    </row>
    <row r="113" spans="1:20" x14ac:dyDescent="0.25">
      <c r="A113" s="2">
        <v>44702.444039351853</v>
      </c>
      <c r="B113" t="s">
        <v>9</v>
      </c>
      <c r="C113" s="6">
        <v>953</v>
      </c>
      <c r="D113" s="3">
        <v>0.3548</v>
      </c>
      <c r="E113" s="7">
        <v>0.35</v>
      </c>
      <c r="F113" s="4">
        <v>6.0200000000000002E-3</v>
      </c>
      <c r="G113" s="4">
        <v>7.5100000000000004E-4</v>
      </c>
      <c r="H113" s="14">
        <f t="shared" si="3"/>
        <v>751.00000000000011</v>
      </c>
      <c r="I113" s="13">
        <f t="shared" si="4"/>
        <v>30.040000000000006</v>
      </c>
      <c r="J113" s="7">
        <v>2046</v>
      </c>
      <c r="K113" s="6">
        <v>15</v>
      </c>
      <c r="L113" s="5" t="s">
        <v>33</v>
      </c>
      <c r="M113" s="8" t="str">
        <f t="shared" si="5"/>
        <v>15-30</v>
      </c>
      <c r="N113" s="13">
        <v>15</v>
      </c>
      <c r="O113" s="5" t="s">
        <v>33</v>
      </c>
      <c r="P113" t="s">
        <v>11</v>
      </c>
      <c r="Q113">
        <f>INDEX('2021 Treatments by Plot'!$B$2:$B$37,MATCH('Data from LECO and Soi Weights '!K113,'2021 Treatments by Plot'!$A$2:$A$37,0))</f>
        <v>225</v>
      </c>
      <c r="R113">
        <f>INDEX('2021 Treatments by Plot'!$D$2:$D$37,MATCH('Data from LECO and Soi Weights '!K113,'2021 Treatments by Plot'!$A$2:$A$37,0))</f>
        <v>2</v>
      </c>
      <c r="S113">
        <f>INDEX('2021 Treatments by Plot'!$E$2:$E$37,MATCH('Data from LECO and Soi Weights '!K113,'2021 Treatments by Plot'!$A$2:$A$37,0))</f>
        <v>5</v>
      </c>
    </row>
    <row r="114" spans="1:20" x14ac:dyDescent="0.25">
      <c r="A114" s="2">
        <v>44702.447442129633</v>
      </c>
      <c r="B114" t="s">
        <v>9</v>
      </c>
      <c r="C114" s="6">
        <v>953</v>
      </c>
      <c r="D114" s="3">
        <v>0.3579</v>
      </c>
      <c r="E114" s="7">
        <v>0.35</v>
      </c>
      <c r="F114" s="4">
        <v>6.1999999999999998E-3</v>
      </c>
      <c r="G114" s="4">
        <v>7.5000000000000002E-4</v>
      </c>
      <c r="H114" s="14">
        <f t="shared" si="3"/>
        <v>750</v>
      </c>
      <c r="I114" s="13">
        <f t="shared" si="4"/>
        <v>30</v>
      </c>
      <c r="J114" s="7">
        <v>2046</v>
      </c>
      <c r="K114" s="6">
        <v>15</v>
      </c>
      <c r="L114" s="5" t="s">
        <v>33</v>
      </c>
      <c r="M114" s="8" t="str">
        <f t="shared" si="5"/>
        <v>15-30</v>
      </c>
      <c r="N114" s="13">
        <v>15</v>
      </c>
      <c r="O114" s="5" t="s">
        <v>33</v>
      </c>
      <c r="P114" t="s">
        <v>11</v>
      </c>
      <c r="Q114">
        <f>INDEX('2021 Treatments by Plot'!$B$2:$B$37,MATCH('Data from LECO and Soi Weights '!K114,'2021 Treatments by Plot'!$A$2:$A$37,0))</f>
        <v>225</v>
      </c>
      <c r="R114">
        <f>INDEX('2021 Treatments by Plot'!$D$2:$D$37,MATCH('Data from LECO and Soi Weights '!K114,'2021 Treatments by Plot'!$A$2:$A$37,0))</f>
        <v>2</v>
      </c>
      <c r="S114">
        <f>INDEX('2021 Treatments by Plot'!$E$2:$E$37,MATCH('Data from LECO and Soi Weights '!K114,'2021 Treatments by Plot'!$A$2:$A$37,0))</f>
        <v>5</v>
      </c>
    </row>
    <row r="115" spans="1:20" x14ac:dyDescent="0.25">
      <c r="A115" s="2">
        <v>44702.450891203705</v>
      </c>
      <c r="B115" t="s">
        <v>9</v>
      </c>
      <c r="C115" s="6">
        <v>954</v>
      </c>
      <c r="D115" s="3">
        <v>0.35510000000000003</v>
      </c>
      <c r="E115" s="7">
        <v>0.35</v>
      </c>
      <c r="F115" s="4">
        <v>9.6200000000000001E-3</v>
      </c>
      <c r="G115" s="4">
        <v>1E-3</v>
      </c>
      <c r="H115" s="14">
        <f t="shared" si="3"/>
        <v>1000</v>
      </c>
      <c r="I115" s="13">
        <f t="shared" si="4"/>
        <v>40</v>
      </c>
      <c r="J115" s="7">
        <v>2047</v>
      </c>
      <c r="K115" s="6">
        <v>26</v>
      </c>
      <c r="L115" s="5" t="s">
        <v>45</v>
      </c>
      <c r="M115" s="8" t="str">
        <f t="shared" si="5"/>
        <v>0-15</v>
      </c>
      <c r="N115" s="13">
        <v>0</v>
      </c>
      <c r="O115" s="5" t="s">
        <v>45</v>
      </c>
      <c r="P115" t="s">
        <v>11</v>
      </c>
      <c r="Q115">
        <f>INDEX('2021 Treatments by Plot'!$B$2:$B$37,MATCH('Data from LECO and Soi Weights '!K115,'2021 Treatments by Plot'!$A$2:$A$37,0))</f>
        <v>326</v>
      </c>
      <c r="R115">
        <f>INDEX('2021 Treatments by Plot'!$D$2:$D$37,MATCH('Data from LECO and Soi Weights '!K115,'2021 Treatments by Plot'!$A$2:$A$37,0))</f>
        <v>2</v>
      </c>
      <c r="S115">
        <f>INDEX('2021 Treatments by Plot'!$E$2:$E$37,MATCH('Data from LECO and Soi Weights '!K115,'2021 Treatments by Plot'!$A$2:$A$37,0))</f>
        <v>6</v>
      </c>
    </row>
    <row r="116" spans="1:20" x14ac:dyDescent="0.25">
      <c r="A116" s="2">
        <v>44702.454282407409</v>
      </c>
      <c r="B116" t="s">
        <v>9</v>
      </c>
      <c r="C116" s="6">
        <v>954</v>
      </c>
      <c r="D116" s="3">
        <v>0.35460000000000003</v>
      </c>
      <c r="E116" s="7">
        <v>0.35</v>
      </c>
      <c r="F116" s="4">
        <v>9.7000000000000003E-3</v>
      </c>
      <c r="G116" s="4">
        <v>9.9200000000000004E-4</v>
      </c>
      <c r="H116" s="14">
        <f t="shared" si="3"/>
        <v>992</v>
      </c>
      <c r="I116" s="13">
        <f t="shared" si="4"/>
        <v>39.68</v>
      </c>
      <c r="J116" s="7">
        <v>2047</v>
      </c>
      <c r="K116" s="6">
        <v>26</v>
      </c>
      <c r="L116" s="5" t="s">
        <v>45</v>
      </c>
      <c r="M116" s="8" t="str">
        <f t="shared" si="5"/>
        <v>0-15</v>
      </c>
      <c r="N116" s="13">
        <v>0</v>
      </c>
      <c r="O116" s="5" t="s">
        <v>45</v>
      </c>
      <c r="P116" t="s">
        <v>11</v>
      </c>
      <c r="Q116">
        <f>INDEX('2021 Treatments by Plot'!$B$2:$B$37,MATCH('Data from LECO and Soi Weights '!K116,'2021 Treatments by Plot'!$A$2:$A$37,0))</f>
        <v>326</v>
      </c>
      <c r="R116">
        <f>INDEX('2021 Treatments by Plot'!$D$2:$D$37,MATCH('Data from LECO and Soi Weights '!K116,'2021 Treatments by Plot'!$A$2:$A$37,0))</f>
        <v>2</v>
      </c>
      <c r="S116">
        <f>INDEX('2021 Treatments by Plot'!$E$2:$E$37,MATCH('Data from LECO and Soi Weights '!K116,'2021 Treatments by Plot'!$A$2:$A$37,0))</f>
        <v>6</v>
      </c>
    </row>
    <row r="117" spans="1:20" x14ac:dyDescent="0.25">
      <c r="A117" s="2">
        <v>44702.457673611112</v>
      </c>
      <c r="B117" t="s">
        <v>9</v>
      </c>
      <c r="C117" s="6">
        <v>955</v>
      </c>
      <c r="D117" s="3">
        <v>0.25590000000000002</v>
      </c>
      <c r="E117" s="7">
        <v>0.25</v>
      </c>
      <c r="F117" s="4">
        <v>2.4E-2</v>
      </c>
      <c r="G117" s="4">
        <v>1.91E-3</v>
      </c>
      <c r="H117" s="14">
        <f t="shared" si="3"/>
        <v>1910.0000000000002</v>
      </c>
      <c r="I117" s="13" t="e">
        <f t="shared" si="4"/>
        <v>#N/A</v>
      </c>
      <c r="J117" s="6" t="s">
        <v>13</v>
      </c>
      <c r="K117" s="6" t="e">
        <v>#N/A</v>
      </c>
      <c r="L117" s="5" t="e">
        <v>#N/A</v>
      </c>
      <c r="M117" s="8" t="e">
        <f t="shared" si="5"/>
        <v>#N/A</v>
      </c>
      <c r="N117" s="13" t="e">
        <v>#N/A</v>
      </c>
      <c r="O117" s="5" t="e">
        <v>#N/A</v>
      </c>
      <c r="P117" t="s">
        <v>11</v>
      </c>
      <c r="Q117" t="e">
        <f>INDEX('2021 Treatments by Plot'!$B$2:$B$37,MATCH('Data from LECO and Soi Weights '!K117,'2021 Treatments by Plot'!$A$2:$A$37,0))</f>
        <v>#N/A</v>
      </c>
      <c r="R117" t="e">
        <f>INDEX('2021 Treatments by Plot'!$D$2:$D$37,MATCH('Data from LECO and Soi Weights '!K117,'2021 Treatments by Plot'!$A$2:$A$37,0))</f>
        <v>#N/A</v>
      </c>
      <c r="S117" t="e">
        <f>INDEX('2021 Treatments by Plot'!$E$2:$E$37,MATCH('Data from LECO and Soi Weights '!K117,'2021 Treatments by Plot'!$A$2:$A$37,0))</f>
        <v>#N/A</v>
      </c>
    </row>
    <row r="118" spans="1:20" x14ac:dyDescent="0.25">
      <c r="A118" s="2">
        <v>44702.461053240739</v>
      </c>
      <c r="B118" t="s">
        <v>9</v>
      </c>
      <c r="C118" s="6">
        <v>930</v>
      </c>
      <c r="D118" s="3">
        <v>0.35589999999999999</v>
      </c>
      <c r="E118" s="7">
        <v>0.35</v>
      </c>
      <c r="F118" s="4">
        <v>7.3699999999999998E-3</v>
      </c>
      <c r="G118" s="4">
        <v>7.8799999999999996E-4</v>
      </c>
      <c r="H118" s="14">
        <f t="shared" si="3"/>
        <v>788</v>
      </c>
      <c r="I118" s="13">
        <f t="shared" si="4"/>
        <v>31.52</v>
      </c>
      <c r="J118" s="7">
        <v>2024</v>
      </c>
      <c r="K118" s="6">
        <v>4</v>
      </c>
      <c r="L118" s="5" t="s">
        <v>64</v>
      </c>
      <c r="M118" s="8" t="str">
        <f t="shared" si="5"/>
        <v>15-30</v>
      </c>
      <c r="N118" s="13">
        <v>15</v>
      </c>
      <c r="O118" s="5" t="s">
        <v>64</v>
      </c>
      <c r="P118" t="s">
        <v>11</v>
      </c>
      <c r="Q118">
        <f>INDEX('2021 Treatments by Plot'!$B$2:$B$37,MATCH('Data from LECO and Soi Weights '!K118,'2021 Treatments by Plot'!$A$2:$A$37,0))</f>
        <v>113</v>
      </c>
      <c r="R118">
        <f>INDEX('2021 Treatments by Plot'!$D$2:$D$37,MATCH('Data from LECO and Soi Weights '!K118,'2021 Treatments by Plot'!$A$2:$A$37,0))</f>
        <v>1</v>
      </c>
      <c r="S118">
        <f>INDEX('2021 Treatments by Plot'!$E$2:$E$37,MATCH('Data from LECO and Soi Weights '!K118,'2021 Treatments by Plot'!$A$2:$A$37,0))</f>
        <v>3</v>
      </c>
    </row>
    <row r="119" spans="1:20" x14ac:dyDescent="0.25">
      <c r="A119" s="2">
        <v>44702.464444444442</v>
      </c>
      <c r="B119" t="s">
        <v>9</v>
      </c>
      <c r="C119" s="6">
        <v>956</v>
      </c>
      <c r="D119" s="3">
        <v>0.35909999999999997</v>
      </c>
      <c r="E119" s="7">
        <v>0.35</v>
      </c>
      <c r="F119" s="4">
        <v>6.2599999999999999E-3</v>
      </c>
      <c r="G119" s="4">
        <v>7.6000000000000004E-4</v>
      </c>
      <c r="H119" s="14">
        <f t="shared" si="3"/>
        <v>760</v>
      </c>
      <c r="I119" s="13">
        <f t="shared" si="4"/>
        <v>30.400000000000002</v>
      </c>
      <c r="J119" s="7">
        <v>2009</v>
      </c>
      <c r="K119" s="6">
        <v>23</v>
      </c>
      <c r="L119" s="5" t="s">
        <v>21</v>
      </c>
      <c r="M119" s="8" t="str">
        <f t="shared" si="5"/>
        <v>15-30</v>
      </c>
      <c r="N119" s="13">
        <v>15</v>
      </c>
      <c r="O119" s="5" t="s">
        <v>21</v>
      </c>
      <c r="P119" t="s">
        <v>16</v>
      </c>
      <c r="Q119">
        <f>INDEX('2021 Treatments by Plot'!$B$2:$B$37,MATCH('Data from LECO and Soi Weights '!K119,'2021 Treatments by Plot'!$A$2:$A$37,0))</f>
        <v>211</v>
      </c>
      <c r="R119">
        <f>INDEX('2021 Treatments by Plot'!$D$2:$D$37,MATCH('Data from LECO and Soi Weights '!K119,'2021 Treatments by Plot'!$A$2:$A$37,0))</f>
        <v>1</v>
      </c>
      <c r="S119">
        <f>INDEX('2021 Treatments by Plot'!$E$2:$E$37,MATCH('Data from LECO and Soi Weights '!K119,'2021 Treatments by Plot'!$A$2:$A$37,0))</f>
        <v>1</v>
      </c>
      <c r="T119" t="s">
        <v>182</v>
      </c>
    </row>
    <row r="120" spans="1:20" x14ac:dyDescent="0.25">
      <c r="A120" s="2">
        <v>44702.467835648145</v>
      </c>
      <c r="B120" t="s">
        <v>9</v>
      </c>
      <c r="C120" s="6">
        <v>956</v>
      </c>
      <c r="D120" s="3">
        <v>0.35510000000000003</v>
      </c>
      <c r="E120" s="7">
        <v>0.35</v>
      </c>
      <c r="F120" s="4">
        <v>6.3299999999999997E-3</v>
      </c>
      <c r="G120" s="4">
        <v>7.6199999999999998E-4</v>
      </c>
      <c r="H120" s="14">
        <f t="shared" si="3"/>
        <v>762</v>
      </c>
      <c r="I120" s="13">
        <f t="shared" si="4"/>
        <v>30.48</v>
      </c>
      <c r="J120" s="7">
        <v>2009</v>
      </c>
      <c r="K120" s="6">
        <v>23</v>
      </c>
      <c r="L120" s="5" t="s">
        <v>21</v>
      </c>
      <c r="M120" s="8" t="str">
        <f t="shared" si="5"/>
        <v>15-30</v>
      </c>
      <c r="N120" s="13">
        <v>15</v>
      </c>
      <c r="O120" s="5" t="s">
        <v>21</v>
      </c>
      <c r="P120" t="s">
        <v>16</v>
      </c>
      <c r="Q120">
        <f>INDEX('2021 Treatments by Plot'!$B$2:$B$37,MATCH('Data from LECO and Soi Weights '!K120,'2021 Treatments by Plot'!$A$2:$A$37,0))</f>
        <v>211</v>
      </c>
      <c r="R120">
        <f>INDEX('2021 Treatments by Plot'!$D$2:$D$37,MATCH('Data from LECO and Soi Weights '!K120,'2021 Treatments by Plot'!$A$2:$A$37,0))</f>
        <v>1</v>
      </c>
      <c r="S120">
        <f>INDEX('2021 Treatments by Plot'!$E$2:$E$37,MATCH('Data from LECO and Soi Weights '!K120,'2021 Treatments by Plot'!$A$2:$A$37,0))</f>
        <v>1</v>
      </c>
      <c r="T120" t="s">
        <v>182</v>
      </c>
    </row>
    <row r="121" spans="1:20" x14ac:dyDescent="0.25">
      <c r="A121" s="2">
        <v>44702.471238425926</v>
      </c>
      <c r="B121" t="s">
        <v>9</v>
      </c>
      <c r="C121" s="6">
        <v>957</v>
      </c>
      <c r="D121" s="3">
        <v>0.35680000000000001</v>
      </c>
      <c r="E121" s="7">
        <v>0.35</v>
      </c>
      <c r="F121" s="4">
        <v>7.7999999999999996E-3</v>
      </c>
      <c r="G121" s="4">
        <v>8.3199999999999995E-4</v>
      </c>
      <c r="H121" s="14">
        <f t="shared" si="3"/>
        <v>832</v>
      </c>
      <c r="I121" s="13">
        <f t="shared" si="4"/>
        <v>33.28</v>
      </c>
      <c r="J121" s="7">
        <v>2027</v>
      </c>
      <c r="K121" s="6">
        <v>22</v>
      </c>
      <c r="L121" s="5" t="s">
        <v>19</v>
      </c>
      <c r="M121" s="8" t="str">
        <f t="shared" si="5"/>
        <v>0-15</v>
      </c>
      <c r="N121" s="13">
        <v>0</v>
      </c>
      <c r="O121" s="5" t="s">
        <v>19</v>
      </c>
      <c r="P121" t="s">
        <v>11</v>
      </c>
      <c r="Q121">
        <f>INDEX('2021 Treatments by Plot'!$B$2:$B$37,MATCH('Data from LECO and Soi Weights '!K121,'2021 Treatments by Plot'!$A$2:$A$37,0))</f>
        <v>216</v>
      </c>
      <c r="R121">
        <f>INDEX('2021 Treatments by Plot'!$D$2:$D$37,MATCH('Data from LECO and Soi Weights '!K121,'2021 Treatments by Plot'!$A$2:$A$37,0))</f>
        <v>1</v>
      </c>
      <c r="S121">
        <f>INDEX('2021 Treatments by Plot'!$E$2:$E$37,MATCH('Data from LECO and Soi Weights '!K121,'2021 Treatments by Plot'!$A$2:$A$37,0))</f>
        <v>6</v>
      </c>
    </row>
    <row r="122" spans="1:20" x14ac:dyDescent="0.25">
      <c r="A122" s="2">
        <v>44702.474664351852</v>
      </c>
      <c r="B122" t="s">
        <v>9</v>
      </c>
      <c r="C122" s="6">
        <v>957</v>
      </c>
      <c r="D122" s="3">
        <v>0.3584</v>
      </c>
      <c r="E122" s="7">
        <v>0.35</v>
      </c>
      <c r="F122" s="4">
        <v>8.0199999999999994E-3</v>
      </c>
      <c r="G122" s="4">
        <v>8.4099999999999995E-4</v>
      </c>
      <c r="H122" s="14">
        <f t="shared" si="3"/>
        <v>841</v>
      </c>
      <c r="I122" s="13">
        <f t="shared" si="4"/>
        <v>33.64</v>
      </c>
      <c r="J122" s="7">
        <v>2027</v>
      </c>
      <c r="K122" s="6">
        <v>22</v>
      </c>
      <c r="L122" s="5" t="s">
        <v>19</v>
      </c>
      <c r="M122" s="8" t="str">
        <f t="shared" si="5"/>
        <v>0-15</v>
      </c>
      <c r="N122" s="13">
        <v>0</v>
      </c>
      <c r="O122" s="5" t="s">
        <v>19</v>
      </c>
      <c r="P122" t="s">
        <v>11</v>
      </c>
      <c r="Q122">
        <f>INDEX('2021 Treatments by Plot'!$B$2:$B$37,MATCH('Data from LECO and Soi Weights '!K122,'2021 Treatments by Plot'!$A$2:$A$37,0))</f>
        <v>216</v>
      </c>
      <c r="R122">
        <f>INDEX('2021 Treatments by Plot'!$D$2:$D$37,MATCH('Data from LECO and Soi Weights '!K122,'2021 Treatments by Plot'!$A$2:$A$37,0))</f>
        <v>1</v>
      </c>
      <c r="S122">
        <f>INDEX('2021 Treatments by Plot'!$E$2:$E$37,MATCH('Data from LECO and Soi Weights '!K122,'2021 Treatments by Plot'!$A$2:$A$37,0))</f>
        <v>6</v>
      </c>
    </row>
    <row r="123" spans="1:20" x14ac:dyDescent="0.25">
      <c r="A123" s="2">
        <v>44702.477997685186</v>
      </c>
      <c r="B123" t="s">
        <v>9</v>
      </c>
      <c r="C123" s="6">
        <v>958</v>
      </c>
      <c r="D123" s="3">
        <v>0.3584</v>
      </c>
      <c r="E123" s="7">
        <v>0.35</v>
      </c>
      <c r="F123" s="4">
        <v>5.7999999999999996E-3</v>
      </c>
      <c r="G123" s="4">
        <v>7.2099999999999996E-4</v>
      </c>
      <c r="H123" s="14">
        <f t="shared" si="3"/>
        <v>721</v>
      </c>
      <c r="I123" s="13">
        <f t="shared" si="4"/>
        <v>28.84</v>
      </c>
      <c r="J123" s="7">
        <v>2048</v>
      </c>
      <c r="K123" s="6">
        <v>2</v>
      </c>
      <c r="L123" s="5" t="s">
        <v>50</v>
      </c>
      <c r="M123" s="8" t="str">
        <f t="shared" si="5"/>
        <v>15-30</v>
      </c>
      <c r="N123" s="13">
        <v>15</v>
      </c>
      <c r="O123" s="5" t="s">
        <v>50</v>
      </c>
      <c r="P123" t="s">
        <v>11</v>
      </c>
      <c r="Q123">
        <f>INDEX('2021 Treatments by Plot'!$B$2:$B$37,MATCH('Data from LECO and Soi Weights '!K123,'2021 Treatments by Plot'!$A$2:$A$37,0))</f>
        <v>111</v>
      </c>
      <c r="R123">
        <f>INDEX('2021 Treatments by Plot'!$D$2:$D$37,MATCH('Data from LECO and Soi Weights '!K123,'2021 Treatments by Plot'!$A$2:$A$37,0))</f>
        <v>1</v>
      </c>
      <c r="S123">
        <f>INDEX('2021 Treatments by Plot'!$E$2:$E$37,MATCH('Data from LECO and Soi Weights '!K123,'2021 Treatments by Plot'!$A$2:$A$37,0))</f>
        <v>1</v>
      </c>
    </row>
    <row r="124" spans="1:20" x14ac:dyDescent="0.25">
      <c r="A124" s="2">
        <v>44702.481388888889</v>
      </c>
      <c r="B124" t="s">
        <v>9</v>
      </c>
      <c r="C124" s="6">
        <v>958</v>
      </c>
      <c r="D124" s="3">
        <v>0.35510000000000003</v>
      </c>
      <c r="E124" s="7">
        <v>0.35</v>
      </c>
      <c r="F124" s="4">
        <v>5.9100000000000003E-3</v>
      </c>
      <c r="G124" s="4">
        <v>7.1699999999999997E-4</v>
      </c>
      <c r="H124" s="14">
        <f t="shared" si="3"/>
        <v>717</v>
      </c>
      <c r="I124" s="13">
        <f t="shared" si="4"/>
        <v>28.68</v>
      </c>
      <c r="J124" s="7">
        <v>2048</v>
      </c>
      <c r="K124" s="6">
        <v>2</v>
      </c>
      <c r="L124" s="5" t="s">
        <v>50</v>
      </c>
      <c r="M124" s="8" t="str">
        <f t="shared" si="5"/>
        <v>15-30</v>
      </c>
      <c r="N124" s="13">
        <v>15</v>
      </c>
      <c r="O124" s="5" t="s">
        <v>50</v>
      </c>
      <c r="P124" t="s">
        <v>11</v>
      </c>
      <c r="Q124">
        <f>INDEX('2021 Treatments by Plot'!$B$2:$B$37,MATCH('Data from LECO and Soi Weights '!K124,'2021 Treatments by Plot'!$A$2:$A$37,0))</f>
        <v>111</v>
      </c>
      <c r="R124">
        <f>INDEX('2021 Treatments by Plot'!$D$2:$D$37,MATCH('Data from LECO and Soi Weights '!K124,'2021 Treatments by Plot'!$A$2:$A$37,0))</f>
        <v>1</v>
      </c>
      <c r="S124">
        <f>INDEX('2021 Treatments by Plot'!$E$2:$E$37,MATCH('Data from LECO and Soi Weights '!K124,'2021 Treatments by Plot'!$A$2:$A$37,0))</f>
        <v>1</v>
      </c>
    </row>
    <row r="125" spans="1:20" x14ac:dyDescent="0.25">
      <c r="A125" s="2">
        <v>44702.484780092593</v>
      </c>
      <c r="B125" t="s">
        <v>9</v>
      </c>
      <c r="C125" s="6">
        <v>959</v>
      </c>
      <c r="D125" s="3">
        <v>0.35920000000000002</v>
      </c>
      <c r="E125" s="7">
        <v>0.35</v>
      </c>
      <c r="F125" s="4">
        <v>5.8999999999999999E-3</v>
      </c>
      <c r="G125" s="4">
        <v>7.4899999999999999E-4</v>
      </c>
      <c r="H125" s="14">
        <f t="shared" si="3"/>
        <v>749</v>
      </c>
      <c r="I125" s="13">
        <f t="shared" si="4"/>
        <v>29.96</v>
      </c>
      <c r="J125" s="7">
        <v>2049</v>
      </c>
      <c r="K125" s="6">
        <v>26</v>
      </c>
      <c r="L125" s="5" t="s">
        <v>43</v>
      </c>
      <c r="M125" s="8" t="str">
        <f t="shared" si="5"/>
        <v>15-30</v>
      </c>
      <c r="N125" s="13">
        <v>15</v>
      </c>
      <c r="O125" s="5" t="s">
        <v>43</v>
      </c>
      <c r="P125" t="s">
        <v>11</v>
      </c>
      <c r="Q125">
        <f>INDEX('2021 Treatments by Plot'!$B$2:$B$37,MATCH('Data from LECO and Soi Weights '!K125,'2021 Treatments by Plot'!$A$2:$A$37,0))</f>
        <v>326</v>
      </c>
      <c r="R125">
        <f>INDEX('2021 Treatments by Plot'!$D$2:$D$37,MATCH('Data from LECO and Soi Weights '!K125,'2021 Treatments by Plot'!$A$2:$A$37,0))</f>
        <v>2</v>
      </c>
      <c r="S125">
        <f>INDEX('2021 Treatments by Plot'!$E$2:$E$37,MATCH('Data from LECO and Soi Weights '!K125,'2021 Treatments by Plot'!$A$2:$A$37,0))</f>
        <v>6</v>
      </c>
    </row>
    <row r="126" spans="1:20" x14ac:dyDescent="0.25">
      <c r="A126" s="2">
        <v>44702.488171296296</v>
      </c>
      <c r="B126" t="s">
        <v>9</v>
      </c>
      <c r="C126" s="6">
        <v>959</v>
      </c>
      <c r="D126" s="3">
        <v>0.35089999999999999</v>
      </c>
      <c r="E126" s="7">
        <v>0.35</v>
      </c>
      <c r="F126" s="4">
        <v>5.8999999999999999E-3</v>
      </c>
      <c r="G126" s="4">
        <v>7.4200000000000004E-4</v>
      </c>
      <c r="H126" s="14">
        <f t="shared" si="3"/>
        <v>742.00000000000011</v>
      </c>
      <c r="I126" s="13">
        <f t="shared" si="4"/>
        <v>29.680000000000007</v>
      </c>
      <c r="J126" s="7">
        <v>2049</v>
      </c>
      <c r="K126" s="6">
        <v>26</v>
      </c>
      <c r="L126" s="5" t="s">
        <v>43</v>
      </c>
      <c r="M126" s="8" t="str">
        <f t="shared" si="5"/>
        <v>15-30</v>
      </c>
      <c r="N126" s="13">
        <v>15</v>
      </c>
      <c r="O126" s="5" t="s">
        <v>43</v>
      </c>
      <c r="P126" t="s">
        <v>11</v>
      </c>
      <c r="Q126">
        <f>INDEX('2021 Treatments by Plot'!$B$2:$B$37,MATCH('Data from LECO and Soi Weights '!K126,'2021 Treatments by Plot'!$A$2:$A$37,0))</f>
        <v>326</v>
      </c>
      <c r="R126">
        <f>INDEX('2021 Treatments by Plot'!$D$2:$D$37,MATCH('Data from LECO and Soi Weights '!K126,'2021 Treatments by Plot'!$A$2:$A$37,0))</f>
        <v>2</v>
      </c>
      <c r="S126">
        <f>INDEX('2021 Treatments by Plot'!$E$2:$E$37,MATCH('Data from LECO and Soi Weights '!K126,'2021 Treatments by Plot'!$A$2:$A$37,0))</f>
        <v>6</v>
      </c>
    </row>
    <row r="127" spans="1:20" x14ac:dyDescent="0.25">
      <c r="A127" s="2">
        <v>44702.491562499999</v>
      </c>
      <c r="B127" t="s">
        <v>9</v>
      </c>
      <c r="C127" s="6">
        <v>960</v>
      </c>
      <c r="D127" s="3">
        <v>0.3599</v>
      </c>
      <c r="E127" s="7">
        <v>0.35</v>
      </c>
      <c r="F127" s="4">
        <v>6.2700000000000004E-3</v>
      </c>
      <c r="G127" s="4">
        <v>7.6199999999999998E-4</v>
      </c>
      <c r="H127" s="14">
        <f t="shared" si="3"/>
        <v>762</v>
      </c>
      <c r="I127" s="13">
        <f t="shared" si="4"/>
        <v>30.48</v>
      </c>
      <c r="J127" s="7">
        <v>2050</v>
      </c>
      <c r="K127" s="6">
        <v>17</v>
      </c>
      <c r="L127" s="5" t="s">
        <v>84</v>
      </c>
      <c r="M127" s="8" t="str">
        <f t="shared" si="5"/>
        <v>15-30</v>
      </c>
      <c r="N127" s="13">
        <v>15</v>
      </c>
      <c r="O127" s="5" t="s">
        <v>84</v>
      </c>
      <c r="P127" t="s">
        <v>11</v>
      </c>
      <c r="Q127">
        <f>INDEX('2021 Treatments by Plot'!$B$2:$B$37,MATCH('Data from LECO and Soi Weights '!K127,'2021 Treatments by Plot'!$A$2:$A$37,0))</f>
        <v>223</v>
      </c>
      <c r="R127">
        <f>INDEX('2021 Treatments by Plot'!$D$2:$D$37,MATCH('Data from LECO and Soi Weights '!K127,'2021 Treatments by Plot'!$A$2:$A$37,0))</f>
        <v>2</v>
      </c>
      <c r="S127">
        <f>INDEX('2021 Treatments by Plot'!$E$2:$E$37,MATCH('Data from LECO and Soi Weights '!K127,'2021 Treatments by Plot'!$A$2:$A$37,0))</f>
        <v>3</v>
      </c>
    </row>
    <row r="128" spans="1:20" x14ac:dyDescent="0.25">
      <c r="A128" s="2">
        <v>44702.494953703703</v>
      </c>
      <c r="B128" t="s">
        <v>9</v>
      </c>
      <c r="C128" s="6">
        <v>960</v>
      </c>
      <c r="D128" s="3">
        <v>0.35880000000000001</v>
      </c>
      <c r="E128" s="7">
        <v>0.35</v>
      </c>
      <c r="F128" s="4">
        <v>6.2100000000000002E-3</v>
      </c>
      <c r="G128" s="4">
        <v>7.5100000000000004E-4</v>
      </c>
      <c r="H128" s="14">
        <f t="shared" si="3"/>
        <v>751.00000000000011</v>
      </c>
      <c r="I128" s="13">
        <f t="shared" si="4"/>
        <v>30.040000000000006</v>
      </c>
      <c r="J128" s="7">
        <v>2050</v>
      </c>
      <c r="K128" s="6">
        <v>17</v>
      </c>
      <c r="L128" s="5" t="s">
        <v>84</v>
      </c>
      <c r="M128" s="8" t="str">
        <f t="shared" si="5"/>
        <v>15-30</v>
      </c>
      <c r="N128" s="13">
        <v>15</v>
      </c>
      <c r="O128" s="5" t="s">
        <v>84</v>
      </c>
      <c r="P128" t="s">
        <v>11</v>
      </c>
      <c r="Q128">
        <f>INDEX('2021 Treatments by Plot'!$B$2:$B$37,MATCH('Data from LECO and Soi Weights '!K128,'2021 Treatments by Plot'!$A$2:$A$37,0))</f>
        <v>223</v>
      </c>
      <c r="R128">
        <f>INDEX('2021 Treatments by Plot'!$D$2:$D$37,MATCH('Data from LECO and Soi Weights '!K128,'2021 Treatments by Plot'!$A$2:$A$37,0))</f>
        <v>2</v>
      </c>
      <c r="S128">
        <f>INDEX('2021 Treatments by Plot'!$E$2:$E$37,MATCH('Data from LECO and Soi Weights '!K128,'2021 Treatments by Plot'!$A$2:$A$37,0))</f>
        <v>3</v>
      </c>
    </row>
    <row r="129" spans="1:19" x14ac:dyDescent="0.25">
      <c r="A129" s="2">
        <v>44702.498344907406</v>
      </c>
      <c r="B129" t="s">
        <v>9</v>
      </c>
      <c r="C129" s="6">
        <v>961</v>
      </c>
      <c r="D129" s="3">
        <v>0.35210000000000002</v>
      </c>
      <c r="E129" s="7">
        <v>0.35</v>
      </c>
      <c r="F129" s="4">
        <v>8.0400000000000003E-3</v>
      </c>
      <c r="G129" s="4">
        <v>7.9000000000000001E-4</v>
      </c>
      <c r="H129" s="14">
        <f t="shared" si="3"/>
        <v>790</v>
      </c>
      <c r="I129" s="13">
        <f t="shared" si="4"/>
        <v>31.6</v>
      </c>
      <c r="J129" s="7">
        <v>2051</v>
      </c>
      <c r="K129" s="6">
        <v>19</v>
      </c>
      <c r="L129" s="5" t="s">
        <v>85</v>
      </c>
      <c r="M129" s="8" t="str">
        <f t="shared" si="5"/>
        <v>15-30</v>
      </c>
      <c r="N129" s="13">
        <v>15</v>
      </c>
      <c r="O129" s="5" t="s">
        <v>85</v>
      </c>
      <c r="P129" t="s">
        <v>11</v>
      </c>
      <c r="Q129">
        <f>INDEX('2021 Treatments by Plot'!$B$2:$B$37,MATCH('Data from LECO and Soi Weights '!K129,'2021 Treatments by Plot'!$A$2:$A$37,0))</f>
        <v>214</v>
      </c>
      <c r="R129">
        <f>INDEX('2021 Treatments by Plot'!$D$2:$D$37,MATCH('Data from LECO and Soi Weights '!K129,'2021 Treatments by Plot'!$A$2:$A$37,0))</f>
        <v>1</v>
      </c>
      <c r="S129">
        <f>INDEX('2021 Treatments by Plot'!$E$2:$E$37,MATCH('Data from LECO and Soi Weights '!K129,'2021 Treatments by Plot'!$A$2:$A$37,0))</f>
        <v>4</v>
      </c>
    </row>
    <row r="130" spans="1:19" x14ac:dyDescent="0.25">
      <c r="A130" s="2">
        <v>44702.50172453704</v>
      </c>
      <c r="B130" t="s">
        <v>9</v>
      </c>
      <c r="C130" s="6">
        <v>961</v>
      </c>
      <c r="D130" s="3">
        <v>0.35249999999999998</v>
      </c>
      <c r="E130" s="7">
        <v>0.35</v>
      </c>
      <c r="F130" s="4">
        <v>8.2500000000000004E-3</v>
      </c>
      <c r="G130" s="4">
        <v>8.0000000000000004E-4</v>
      </c>
      <c r="H130" s="14">
        <f t="shared" si="3"/>
        <v>800</v>
      </c>
      <c r="I130" s="13">
        <f t="shared" si="4"/>
        <v>32</v>
      </c>
      <c r="J130" s="7">
        <v>2051</v>
      </c>
      <c r="K130" s="6">
        <v>19</v>
      </c>
      <c r="L130" s="5" t="s">
        <v>85</v>
      </c>
      <c r="M130" s="8" t="str">
        <f t="shared" si="5"/>
        <v>15-30</v>
      </c>
      <c r="N130" s="13">
        <v>15</v>
      </c>
      <c r="O130" s="5" t="s">
        <v>85</v>
      </c>
      <c r="P130" t="s">
        <v>11</v>
      </c>
      <c r="Q130">
        <f>INDEX('2021 Treatments by Plot'!$B$2:$B$37,MATCH('Data from LECO and Soi Weights '!K130,'2021 Treatments by Plot'!$A$2:$A$37,0))</f>
        <v>214</v>
      </c>
      <c r="R130">
        <f>INDEX('2021 Treatments by Plot'!$D$2:$D$37,MATCH('Data from LECO and Soi Weights '!K130,'2021 Treatments by Plot'!$A$2:$A$37,0))</f>
        <v>1</v>
      </c>
      <c r="S130">
        <f>INDEX('2021 Treatments by Plot'!$E$2:$E$37,MATCH('Data from LECO and Soi Weights '!K130,'2021 Treatments by Plot'!$A$2:$A$37,0))</f>
        <v>4</v>
      </c>
    </row>
    <row r="131" spans="1:19" x14ac:dyDescent="0.25">
      <c r="A131" s="2">
        <v>44702.505115740743</v>
      </c>
      <c r="B131" t="s">
        <v>9</v>
      </c>
      <c r="C131" s="6">
        <v>962</v>
      </c>
      <c r="D131" s="3">
        <v>0.35699999999999998</v>
      </c>
      <c r="E131" s="7">
        <v>0.35</v>
      </c>
      <c r="F131" s="4">
        <v>6.0899999999999999E-3</v>
      </c>
      <c r="G131" s="4">
        <v>7.5799999999999999E-4</v>
      </c>
      <c r="H131" s="14">
        <f t="shared" ref="H131:H194" si="6">(G131*10000)*100</f>
        <v>758</v>
      </c>
      <c r="I131" s="13">
        <f t="shared" ref="I131:I194" si="7">IF(OR(N131=0,N131=15),(6/3*0.02*H131),IF(N131=30,(90/2.5/3*0.02*H131),IF(N131=120,(60/2.5/3)*0.02*H131,"Check")))</f>
        <v>30.32</v>
      </c>
      <c r="J131" s="7">
        <v>2052</v>
      </c>
      <c r="K131" s="6">
        <v>28</v>
      </c>
      <c r="L131" s="5" t="s">
        <v>41</v>
      </c>
      <c r="M131" s="8" t="str">
        <f t="shared" ref="M131:M194" si="8">MID(L131,FIND("(",L131)+1,FIND(")",L131)-FIND("(",L131)-1)</f>
        <v>15-30</v>
      </c>
      <c r="N131" s="13">
        <v>15</v>
      </c>
      <c r="O131" s="5" t="s">
        <v>41</v>
      </c>
      <c r="P131" t="s">
        <v>11</v>
      </c>
      <c r="Q131">
        <f>INDEX('2021 Treatments by Plot'!$B$2:$B$37,MATCH('Data from LECO and Soi Weights '!K131,'2021 Treatments by Plot'!$A$2:$A$37,0))</f>
        <v>325</v>
      </c>
      <c r="R131">
        <f>INDEX('2021 Treatments by Plot'!$D$2:$D$37,MATCH('Data from LECO and Soi Weights '!K131,'2021 Treatments by Plot'!$A$2:$A$37,0))</f>
        <v>2</v>
      </c>
      <c r="S131">
        <f>INDEX('2021 Treatments by Plot'!$E$2:$E$37,MATCH('Data from LECO and Soi Weights '!K131,'2021 Treatments by Plot'!$A$2:$A$37,0))</f>
        <v>5</v>
      </c>
    </row>
    <row r="132" spans="1:19" x14ac:dyDescent="0.25">
      <c r="A132" s="2">
        <v>44702.508506944447</v>
      </c>
      <c r="B132" t="s">
        <v>9</v>
      </c>
      <c r="C132" s="6">
        <v>962</v>
      </c>
      <c r="D132" s="3">
        <v>0.3538</v>
      </c>
      <c r="E132" s="7">
        <v>0.35</v>
      </c>
      <c r="F132" s="4">
        <v>6.28E-3</v>
      </c>
      <c r="G132" s="4">
        <v>7.5000000000000002E-4</v>
      </c>
      <c r="H132" s="14">
        <f t="shared" si="6"/>
        <v>750</v>
      </c>
      <c r="I132" s="13">
        <f t="shared" si="7"/>
        <v>30</v>
      </c>
      <c r="J132" s="7">
        <v>2052</v>
      </c>
      <c r="K132" s="6">
        <v>28</v>
      </c>
      <c r="L132" s="5" t="s">
        <v>41</v>
      </c>
      <c r="M132" s="8" t="str">
        <f t="shared" si="8"/>
        <v>15-30</v>
      </c>
      <c r="N132" s="13">
        <v>15</v>
      </c>
      <c r="O132" s="5" t="s">
        <v>41</v>
      </c>
      <c r="P132" t="s">
        <v>11</v>
      </c>
      <c r="Q132">
        <f>INDEX('2021 Treatments by Plot'!$B$2:$B$37,MATCH('Data from LECO and Soi Weights '!K132,'2021 Treatments by Plot'!$A$2:$A$37,0))</f>
        <v>325</v>
      </c>
      <c r="R132">
        <f>INDEX('2021 Treatments by Plot'!$D$2:$D$37,MATCH('Data from LECO and Soi Weights '!K132,'2021 Treatments by Plot'!$A$2:$A$37,0))</f>
        <v>2</v>
      </c>
      <c r="S132">
        <f>INDEX('2021 Treatments by Plot'!$E$2:$E$37,MATCH('Data from LECO and Soi Weights '!K132,'2021 Treatments by Plot'!$A$2:$A$37,0))</f>
        <v>5</v>
      </c>
    </row>
    <row r="133" spans="1:19" x14ac:dyDescent="0.25">
      <c r="A133" s="2">
        <v>44702.511828703704</v>
      </c>
      <c r="B133" t="s">
        <v>9</v>
      </c>
      <c r="C133" s="6">
        <v>963</v>
      </c>
      <c r="D133" s="3">
        <v>0.35589999999999999</v>
      </c>
      <c r="E133" s="7">
        <v>0.35</v>
      </c>
      <c r="F133" s="4">
        <v>8.0800000000000004E-3</v>
      </c>
      <c r="G133" s="4">
        <v>7.9799999999999999E-4</v>
      </c>
      <c r="H133" s="14">
        <f t="shared" si="6"/>
        <v>798</v>
      </c>
      <c r="I133" s="13">
        <f t="shared" si="7"/>
        <v>31.92</v>
      </c>
      <c r="J133" s="7">
        <v>2053</v>
      </c>
      <c r="K133" s="6">
        <v>30</v>
      </c>
      <c r="L133" s="5" t="s">
        <v>40</v>
      </c>
      <c r="M133" s="8" t="str">
        <f t="shared" si="8"/>
        <v>0-15</v>
      </c>
      <c r="N133" s="13">
        <v>0</v>
      </c>
      <c r="O133" s="5" t="s">
        <v>40</v>
      </c>
      <c r="P133" t="s">
        <v>11</v>
      </c>
      <c r="Q133">
        <f>INDEX('2021 Treatments by Plot'!$B$2:$B$37,MATCH('Data from LECO and Soi Weights '!K133,'2021 Treatments by Plot'!$A$2:$A$37,0))</f>
        <v>321</v>
      </c>
      <c r="R133">
        <f>INDEX('2021 Treatments by Plot'!$D$2:$D$37,MATCH('Data from LECO and Soi Weights '!K133,'2021 Treatments by Plot'!$A$2:$A$37,0))</f>
        <v>2</v>
      </c>
      <c r="S133">
        <f>INDEX('2021 Treatments by Plot'!$E$2:$E$37,MATCH('Data from LECO and Soi Weights '!K133,'2021 Treatments by Plot'!$A$2:$A$37,0))</f>
        <v>1</v>
      </c>
    </row>
    <row r="134" spans="1:19" x14ac:dyDescent="0.25">
      <c r="A134" s="2">
        <v>44702.515173611115</v>
      </c>
      <c r="B134" t="s">
        <v>9</v>
      </c>
      <c r="C134" s="6">
        <v>963</v>
      </c>
      <c r="D134" s="3">
        <v>0.35039999999999999</v>
      </c>
      <c r="E134" s="7">
        <v>0.35</v>
      </c>
      <c r="F134" s="4">
        <v>8.2100000000000003E-3</v>
      </c>
      <c r="G134" s="4">
        <v>7.9500000000000003E-4</v>
      </c>
      <c r="H134" s="14">
        <f t="shared" si="6"/>
        <v>795</v>
      </c>
      <c r="I134" s="13">
        <f t="shared" si="7"/>
        <v>31.8</v>
      </c>
      <c r="J134" s="7">
        <v>2053</v>
      </c>
      <c r="K134" s="6">
        <v>30</v>
      </c>
      <c r="L134" s="5" t="s">
        <v>40</v>
      </c>
      <c r="M134" s="8" t="str">
        <f t="shared" si="8"/>
        <v>0-15</v>
      </c>
      <c r="N134" s="13">
        <v>0</v>
      </c>
      <c r="O134" s="5" t="s">
        <v>40</v>
      </c>
      <c r="P134" t="s">
        <v>11</v>
      </c>
      <c r="Q134">
        <f>INDEX('2021 Treatments by Plot'!$B$2:$B$37,MATCH('Data from LECO and Soi Weights '!K134,'2021 Treatments by Plot'!$A$2:$A$37,0))</f>
        <v>321</v>
      </c>
      <c r="R134">
        <f>INDEX('2021 Treatments by Plot'!$D$2:$D$37,MATCH('Data from LECO and Soi Weights '!K134,'2021 Treatments by Plot'!$A$2:$A$37,0))</f>
        <v>2</v>
      </c>
      <c r="S134">
        <f>INDEX('2021 Treatments by Plot'!$E$2:$E$37,MATCH('Data from LECO and Soi Weights '!K134,'2021 Treatments by Plot'!$A$2:$A$37,0))</f>
        <v>1</v>
      </c>
    </row>
    <row r="135" spans="1:19" x14ac:dyDescent="0.25">
      <c r="A135" s="2">
        <v>44702.518564814818</v>
      </c>
      <c r="B135" t="s">
        <v>9</v>
      </c>
      <c r="C135" s="6">
        <v>964</v>
      </c>
      <c r="D135" s="3">
        <v>0.35210000000000002</v>
      </c>
      <c r="E135" s="7">
        <v>0.35</v>
      </c>
      <c r="F135" s="4">
        <v>8.6199999999999992E-3</v>
      </c>
      <c r="G135" s="4">
        <v>8.3500000000000002E-4</v>
      </c>
      <c r="H135" s="14">
        <f t="shared" si="6"/>
        <v>835</v>
      </c>
      <c r="I135" s="13">
        <f t="shared" si="7"/>
        <v>33.4</v>
      </c>
      <c r="J135" s="7">
        <v>2054</v>
      </c>
      <c r="K135" s="6">
        <v>31</v>
      </c>
      <c r="L135" s="5" t="s">
        <v>67</v>
      </c>
      <c r="M135" s="8" t="str">
        <f t="shared" si="8"/>
        <v>0-15</v>
      </c>
      <c r="N135" s="13">
        <v>0</v>
      </c>
      <c r="O135" s="5" t="s">
        <v>67</v>
      </c>
      <c r="P135" t="s">
        <v>11</v>
      </c>
      <c r="Q135">
        <f>INDEX('2021 Treatments by Plot'!$B$2:$B$37,MATCH('Data from LECO and Soi Weights '!K135,'2021 Treatments by Plot'!$A$2:$A$37,0))</f>
        <v>314</v>
      </c>
      <c r="R135">
        <f>INDEX('2021 Treatments by Plot'!$D$2:$D$37,MATCH('Data from LECO and Soi Weights '!K135,'2021 Treatments by Plot'!$A$2:$A$37,0))</f>
        <v>1</v>
      </c>
      <c r="S135">
        <f>INDEX('2021 Treatments by Plot'!$E$2:$E$37,MATCH('Data from LECO and Soi Weights '!K135,'2021 Treatments by Plot'!$A$2:$A$37,0))</f>
        <v>4</v>
      </c>
    </row>
    <row r="136" spans="1:19" x14ac:dyDescent="0.25">
      <c r="A136" s="2">
        <v>44704.397476851853</v>
      </c>
      <c r="B136" t="s">
        <v>9</v>
      </c>
      <c r="C136" s="6" t="s">
        <v>15</v>
      </c>
      <c r="D136" s="3">
        <v>0.25719999999999998</v>
      </c>
      <c r="E136" s="7">
        <v>0.25</v>
      </c>
      <c r="F136" s="4">
        <v>0.41199999999999998</v>
      </c>
      <c r="G136" s="4">
        <v>8.5800000000000001E-2</v>
      </c>
      <c r="H136" s="14">
        <f t="shared" si="6"/>
        <v>85800</v>
      </c>
      <c r="I136" s="13" t="e">
        <f t="shared" si="7"/>
        <v>#N/A</v>
      </c>
      <c r="J136" s="6" t="e">
        <v>#N/A</v>
      </c>
      <c r="K136" s="6" t="e">
        <v>#N/A</v>
      </c>
      <c r="L136" s="5" t="e">
        <v>#N/A</v>
      </c>
      <c r="M136" s="8" t="e">
        <f t="shared" si="8"/>
        <v>#N/A</v>
      </c>
      <c r="N136" s="13" t="e">
        <v>#N/A</v>
      </c>
      <c r="O136" s="5" t="e">
        <v>#N/A</v>
      </c>
      <c r="P136" t="s">
        <v>11</v>
      </c>
      <c r="Q136" t="e">
        <f>INDEX('2021 Treatments by Plot'!$B$2:$B$37,MATCH('Data from LECO and Soi Weights '!K136,'2021 Treatments by Plot'!$A$2:$A$37,0))</f>
        <v>#N/A</v>
      </c>
      <c r="R136" t="e">
        <f>INDEX('2021 Treatments by Plot'!$D$2:$D$37,MATCH('Data from LECO and Soi Weights '!K136,'2021 Treatments by Plot'!$A$2:$A$37,0))</f>
        <v>#N/A</v>
      </c>
      <c r="S136" t="e">
        <f>INDEX('2021 Treatments by Plot'!$E$2:$E$37,MATCH('Data from LECO and Soi Weights '!K136,'2021 Treatments by Plot'!$A$2:$A$37,0))</f>
        <v>#N/A</v>
      </c>
    </row>
    <row r="137" spans="1:19" x14ac:dyDescent="0.25">
      <c r="A137" s="2">
        <v>44704.400856481479</v>
      </c>
      <c r="B137" t="s">
        <v>9</v>
      </c>
      <c r="C137" s="6" t="s">
        <v>15</v>
      </c>
      <c r="D137" s="3">
        <v>0.25750000000000001</v>
      </c>
      <c r="E137" s="7">
        <v>0.25</v>
      </c>
      <c r="F137" s="4">
        <v>0.41099999999999998</v>
      </c>
      <c r="G137" s="4">
        <v>8.5400000000000004E-2</v>
      </c>
      <c r="H137" s="14">
        <f t="shared" si="6"/>
        <v>85400</v>
      </c>
      <c r="I137" s="13" t="e">
        <f t="shared" si="7"/>
        <v>#N/A</v>
      </c>
      <c r="J137" s="6" t="e">
        <v>#N/A</v>
      </c>
      <c r="K137" s="6" t="e">
        <v>#N/A</v>
      </c>
      <c r="L137" s="5" t="e">
        <v>#N/A</v>
      </c>
      <c r="M137" s="8" t="e">
        <f t="shared" si="8"/>
        <v>#N/A</v>
      </c>
      <c r="N137" s="13" t="e">
        <v>#N/A</v>
      </c>
      <c r="O137" s="5" t="e">
        <v>#N/A</v>
      </c>
      <c r="P137" t="s">
        <v>11</v>
      </c>
      <c r="Q137" t="e">
        <f>INDEX('2021 Treatments by Plot'!$B$2:$B$37,MATCH('Data from LECO and Soi Weights '!K137,'2021 Treatments by Plot'!$A$2:$A$37,0))</f>
        <v>#N/A</v>
      </c>
      <c r="R137" t="e">
        <f>INDEX('2021 Treatments by Plot'!$D$2:$D$37,MATCH('Data from LECO and Soi Weights '!K137,'2021 Treatments by Plot'!$A$2:$A$37,0))</f>
        <v>#N/A</v>
      </c>
      <c r="S137" t="e">
        <f>INDEX('2021 Treatments by Plot'!$E$2:$E$37,MATCH('Data from LECO and Soi Weights '!K137,'2021 Treatments by Plot'!$A$2:$A$37,0))</f>
        <v>#N/A</v>
      </c>
    </row>
    <row r="138" spans="1:19" x14ac:dyDescent="0.25">
      <c r="A138" s="2">
        <v>44704.404247685183</v>
      </c>
      <c r="B138" t="s">
        <v>9</v>
      </c>
      <c r="C138" s="6" t="s">
        <v>15</v>
      </c>
      <c r="D138" s="3">
        <v>0.25119999999999998</v>
      </c>
      <c r="E138" s="7">
        <v>0.25</v>
      </c>
      <c r="F138" s="4">
        <v>0.41199999999999998</v>
      </c>
      <c r="G138" s="4">
        <v>8.5599999999999996E-2</v>
      </c>
      <c r="H138" s="14">
        <f t="shared" si="6"/>
        <v>85600</v>
      </c>
      <c r="I138" s="13" t="e">
        <f t="shared" si="7"/>
        <v>#N/A</v>
      </c>
      <c r="J138" s="6" t="e">
        <v>#N/A</v>
      </c>
      <c r="K138" s="6" t="e">
        <v>#N/A</v>
      </c>
      <c r="L138" s="5" t="e">
        <v>#N/A</v>
      </c>
      <c r="M138" s="8" t="e">
        <f t="shared" si="8"/>
        <v>#N/A</v>
      </c>
      <c r="N138" s="13" t="e">
        <v>#N/A</v>
      </c>
      <c r="O138" s="5" t="e">
        <v>#N/A</v>
      </c>
      <c r="P138" t="s">
        <v>11</v>
      </c>
      <c r="Q138" t="e">
        <f>INDEX('2021 Treatments by Plot'!$B$2:$B$37,MATCH('Data from LECO and Soi Weights '!K138,'2021 Treatments by Plot'!$A$2:$A$37,0))</f>
        <v>#N/A</v>
      </c>
      <c r="R138" t="e">
        <f>INDEX('2021 Treatments by Plot'!$D$2:$D$37,MATCH('Data from LECO and Soi Weights '!K138,'2021 Treatments by Plot'!$A$2:$A$37,0))</f>
        <v>#N/A</v>
      </c>
      <c r="S138" t="e">
        <f>INDEX('2021 Treatments by Plot'!$E$2:$E$37,MATCH('Data from LECO and Soi Weights '!K138,'2021 Treatments by Plot'!$A$2:$A$37,0))</f>
        <v>#N/A</v>
      </c>
    </row>
    <row r="139" spans="1:19" x14ac:dyDescent="0.25">
      <c r="A139" s="2">
        <v>44704.40761574074</v>
      </c>
      <c r="B139" t="s">
        <v>9</v>
      </c>
      <c r="C139" s="6" t="s">
        <v>10</v>
      </c>
      <c r="D139" s="3">
        <v>1</v>
      </c>
      <c r="E139" s="7">
        <v>1</v>
      </c>
      <c r="F139" s="4">
        <v>-1.3899999999999999E-4</v>
      </c>
      <c r="G139" s="4">
        <v>5.7000000000000003E-5</v>
      </c>
      <c r="H139" s="14">
        <f t="shared" si="6"/>
        <v>57.000000000000007</v>
      </c>
      <c r="I139" s="13" t="e">
        <f t="shared" si="7"/>
        <v>#N/A</v>
      </c>
      <c r="J139" s="6" t="e">
        <v>#N/A</v>
      </c>
      <c r="K139" s="6" t="e">
        <v>#N/A</v>
      </c>
      <c r="L139" s="5" t="e">
        <v>#N/A</v>
      </c>
      <c r="M139" s="8" t="e">
        <f t="shared" si="8"/>
        <v>#N/A</v>
      </c>
      <c r="N139" s="13" t="e">
        <v>#N/A</v>
      </c>
      <c r="O139" s="5" t="e">
        <v>#N/A</v>
      </c>
      <c r="P139" t="s">
        <v>11</v>
      </c>
      <c r="Q139" t="e">
        <f>INDEX('2021 Treatments by Plot'!$B$2:$B$37,MATCH('Data from LECO and Soi Weights '!K139,'2021 Treatments by Plot'!$A$2:$A$37,0))</f>
        <v>#N/A</v>
      </c>
      <c r="R139" t="e">
        <f>INDEX('2021 Treatments by Plot'!$D$2:$D$37,MATCH('Data from LECO and Soi Weights '!K139,'2021 Treatments by Plot'!$A$2:$A$37,0))</f>
        <v>#N/A</v>
      </c>
      <c r="S139" t="e">
        <f>INDEX('2021 Treatments by Plot'!$E$2:$E$37,MATCH('Data from LECO and Soi Weights '!K139,'2021 Treatments by Plot'!$A$2:$A$37,0))</f>
        <v>#N/A</v>
      </c>
    </row>
    <row r="140" spans="1:19" x14ac:dyDescent="0.25">
      <c r="A140" s="2">
        <v>44704.411006944443</v>
      </c>
      <c r="B140" t="s">
        <v>9</v>
      </c>
      <c r="C140" s="6" t="s">
        <v>10</v>
      </c>
      <c r="D140" s="3">
        <v>1</v>
      </c>
      <c r="E140" s="7">
        <v>1</v>
      </c>
      <c r="F140" s="4">
        <v>-1.15E-4</v>
      </c>
      <c r="G140" s="4">
        <v>4.9299999999999999E-5</v>
      </c>
      <c r="H140" s="14">
        <f t="shared" si="6"/>
        <v>49.3</v>
      </c>
      <c r="I140" s="13" t="e">
        <f t="shared" si="7"/>
        <v>#N/A</v>
      </c>
      <c r="J140" s="6" t="e">
        <v>#N/A</v>
      </c>
      <c r="K140" s="6" t="e">
        <v>#N/A</v>
      </c>
      <c r="L140" s="5" t="e">
        <v>#N/A</v>
      </c>
      <c r="M140" s="8" t="e">
        <f t="shared" si="8"/>
        <v>#N/A</v>
      </c>
      <c r="N140" s="13" t="e">
        <v>#N/A</v>
      </c>
      <c r="O140" s="5" t="e">
        <v>#N/A</v>
      </c>
      <c r="P140" t="s">
        <v>11</v>
      </c>
      <c r="Q140" t="e">
        <f>INDEX('2021 Treatments by Plot'!$B$2:$B$37,MATCH('Data from LECO and Soi Weights '!K140,'2021 Treatments by Plot'!$A$2:$A$37,0))</f>
        <v>#N/A</v>
      </c>
      <c r="R140" t="e">
        <f>INDEX('2021 Treatments by Plot'!$D$2:$D$37,MATCH('Data from LECO and Soi Weights '!K140,'2021 Treatments by Plot'!$A$2:$A$37,0))</f>
        <v>#N/A</v>
      </c>
      <c r="S140" t="e">
        <f>INDEX('2021 Treatments by Plot'!$E$2:$E$37,MATCH('Data from LECO and Soi Weights '!K140,'2021 Treatments by Plot'!$A$2:$A$37,0))</f>
        <v>#N/A</v>
      </c>
    </row>
    <row r="141" spans="1:19" x14ac:dyDescent="0.25">
      <c r="A141" s="2">
        <v>44704.414386574077</v>
      </c>
      <c r="B141" t="s">
        <v>9</v>
      </c>
      <c r="C141" s="6" t="s">
        <v>10</v>
      </c>
      <c r="D141" s="3">
        <v>1</v>
      </c>
      <c r="E141" s="7">
        <v>1</v>
      </c>
      <c r="F141" s="4">
        <v>-1.2E-4</v>
      </c>
      <c r="G141" s="4">
        <v>3.43E-5</v>
      </c>
      <c r="H141" s="14">
        <f t="shared" si="6"/>
        <v>34.300000000000004</v>
      </c>
      <c r="I141" s="13" t="e">
        <f t="shared" si="7"/>
        <v>#N/A</v>
      </c>
      <c r="J141" s="6" t="e">
        <v>#N/A</v>
      </c>
      <c r="K141" s="6" t="e">
        <v>#N/A</v>
      </c>
      <c r="L141" s="5" t="e">
        <v>#N/A</v>
      </c>
      <c r="M141" s="8" t="e">
        <f t="shared" si="8"/>
        <v>#N/A</v>
      </c>
      <c r="N141" s="13" t="e">
        <v>#N/A</v>
      </c>
      <c r="O141" s="5" t="e">
        <v>#N/A</v>
      </c>
      <c r="P141" t="s">
        <v>11</v>
      </c>
      <c r="Q141" t="e">
        <f>INDEX('2021 Treatments by Plot'!$B$2:$B$37,MATCH('Data from LECO and Soi Weights '!K141,'2021 Treatments by Plot'!$A$2:$A$37,0))</f>
        <v>#N/A</v>
      </c>
      <c r="R141" t="e">
        <f>INDEX('2021 Treatments by Plot'!$D$2:$D$37,MATCH('Data from LECO and Soi Weights '!K141,'2021 Treatments by Plot'!$A$2:$A$37,0))</f>
        <v>#N/A</v>
      </c>
      <c r="S141" t="e">
        <f>INDEX('2021 Treatments by Plot'!$E$2:$E$37,MATCH('Data from LECO and Soi Weights '!K141,'2021 Treatments by Plot'!$A$2:$A$37,0))</f>
        <v>#N/A</v>
      </c>
    </row>
    <row r="142" spans="1:19" x14ac:dyDescent="0.25">
      <c r="A142" s="2">
        <v>44704.417731481481</v>
      </c>
      <c r="B142" t="s">
        <v>9</v>
      </c>
      <c r="C142" s="6" t="s">
        <v>10</v>
      </c>
      <c r="D142" s="3">
        <v>1</v>
      </c>
      <c r="E142" s="7">
        <v>1</v>
      </c>
      <c r="F142" s="4">
        <v>-1.21E-4</v>
      </c>
      <c r="G142" s="4">
        <v>3.6000000000000001E-5</v>
      </c>
      <c r="H142" s="14">
        <f t="shared" si="6"/>
        <v>36</v>
      </c>
      <c r="I142" s="13" t="e">
        <f t="shared" si="7"/>
        <v>#N/A</v>
      </c>
      <c r="J142" s="6" t="e">
        <v>#N/A</v>
      </c>
      <c r="K142" s="6" t="e">
        <v>#N/A</v>
      </c>
      <c r="L142" s="5" t="e">
        <v>#N/A</v>
      </c>
      <c r="M142" s="8" t="e">
        <f t="shared" si="8"/>
        <v>#N/A</v>
      </c>
      <c r="N142" s="13" t="e">
        <v>#N/A</v>
      </c>
      <c r="O142" s="5" t="e">
        <v>#N/A</v>
      </c>
      <c r="P142" t="s">
        <v>11</v>
      </c>
      <c r="Q142" t="e">
        <f>INDEX('2021 Treatments by Plot'!$B$2:$B$37,MATCH('Data from LECO and Soi Weights '!K142,'2021 Treatments by Plot'!$A$2:$A$37,0))</f>
        <v>#N/A</v>
      </c>
      <c r="R142" t="e">
        <f>INDEX('2021 Treatments by Plot'!$D$2:$D$37,MATCH('Data from LECO and Soi Weights '!K142,'2021 Treatments by Plot'!$A$2:$A$37,0))</f>
        <v>#N/A</v>
      </c>
      <c r="S142" t="e">
        <f>INDEX('2021 Treatments by Plot'!$E$2:$E$37,MATCH('Data from LECO and Soi Weights '!K142,'2021 Treatments by Plot'!$A$2:$A$37,0))</f>
        <v>#N/A</v>
      </c>
    </row>
    <row r="143" spans="1:19" x14ac:dyDescent="0.25">
      <c r="A143" s="2">
        <v>44704.421134259261</v>
      </c>
      <c r="B143" t="s">
        <v>9</v>
      </c>
      <c r="C143" s="6" t="s">
        <v>10</v>
      </c>
      <c r="D143" s="3">
        <v>1</v>
      </c>
      <c r="E143" s="7">
        <v>1</v>
      </c>
      <c r="F143" s="4">
        <v>-1.37E-4</v>
      </c>
      <c r="G143" s="4">
        <v>3.3300000000000003E-5</v>
      </c>
      <c r="H143" s="14">
        <f t="shared" si="6"/>
        <v>33.300000000000004</v>
      </c>
      <c r="I143" s="13" t="e">
        <f t="shared" si="7"/>
        <v>#N/A</v>
      </c>
      <c r="J143" s="6" t="e">
        <v>#N/A</v>
      </c>
      <c r="K143" s="6" t="e">
        <v>#N/A</v>
      </c>
      <c r="L143" s="5" t="e">
        <v>#N/A</v>
      </c>
      <c r="M143" s="8" t="e">
        <f t="shared" si="8"/>
        <v>#N/A</v>
      </c>
      <c r="N143" s="13" t="e">
        <v>#N/A</v>
      </c>
      <c r="O143" s="5" t="e">
        <v>#N/A</v>
      </c>
      <c r="P143" t="s">
        <v>11</v>
      </c>
      <c r="Q143" t="e">
        <f>INDEX('2021 Treatments by Plot'!$B$2:$B$37,MATCH('Data from LECO and Soi Weights '!K143,'2021 Treatments by Plot'!$A$2:$A$37,0))</f>
        <v>#N/A</v>
      </c>
      <c r="R143" t="e">
        <f>INDEX('2021 Treatments by Plot'!$D$2:$D$37,MATCH('Data from LECO and Soi Weights '!K143,'2021 Treatments by Plot'!$A$2:$A$37,0))</f>
        <v>#N/A</v>
      </c>
      <c r="S143" t="e">
        <f>INDEX('2021 Treatments by Plot'!$E$2:$E$37,MATCH('Data from LECO and Soi Weights '!K143,'2021 Treatments by Plot'!$A$2:$A$37,0))</f>
        <v>#N/A</v>
      </c>
    </row>
    <row r="144" spans="1:19" x14ac:dyDescent="0.25">
      <c r="A144" s="2">
        <v>44704.424537037034</v>
      </c>
      <c r="B144" t="s">
        <v>9</v>
      </c>
      <c r="C144" s="6" t="s">
        <v>10</v>
      </c>
      <c r="D144" s="3">
        <v>1</v>
      </c>
      <c r="E144" s="7">
        <v>1</v>
      </c>
      <c r="F144" s="4">
        <v>-1.3999999999999999E-4</v>
      </c>
      <c r="G144" s="4">
        <v>2.8799999999999999E-5</v>
      </c>
      <c r="H144" s="14">
        <f t="shared" si="6"/>
        <v>28.799999999999997</v>
      </c>
      <c r="I144" s="13" t="e">
        <f t="shared" si="7"/>
        <v>#N/A</v>
      </c>
      <c r="J144" s="6" t="e">
        <v>#N/A</v>
      </c>
      <c r="K144" s="6" t="e">
        <v>#N/A</v>
      </c>
      <c r="L144" s="5" t="e">
        <v>#N/A</v>
      </c>
      <c r="M144" s="8" t="e">
        <f t="shared" si="8"/>
        <v>#N/A</v>
      </c>
      <c r="N144" s="13" t="e">
        <v>#N/A</v>
      </c>
      <c r="O144" s="5" t="e">
        <v>#N/A</v>
      </c>
      <c r="P144" t="s">
        <v>11</v>
      </c>
      <c r="Q144" t="e">
        <f>INDEX('2021 Treatments by Plot'!$B$2:$B$37,MATCH('Data from LECO and Soi Weights '!K144,'2021 Treatments by Plot'!$A$2:$A$37,0))</f>
        <v>#N/A</v>
      </c>
      <c r="R144" t="e">
        <f>INDEX('2021 Treatments by Plot'!$D$2:$D$37,MATCH('Data from LECO and Soi Weights '!K144,'2021 Treatments by Plot'!$A$2:$A$37,0))</f>
        <v>#N/A</v>
      </c>
      <c r="S144" t="e">
        <f>INDEX('2021 Treatments by Plot'!$E$2:$E$37,MATCH('Data from LECO and Soi Weights '!K144,'2021 Treatments by Plot'!$A$2:$A$37,0))</f>
        <v>#N/A</v>
      </c>
    </row>
    <row r="145" spans="1:19" x14ac:dyDescent="0.25">
      <c r="A145" s="2">
        <v>44704.427951388891</v>
      </c>
      <c r="B145" t="s">
        <v>9</v>
      </c>
      <c r="C145" s="6" t="s">
        <v>12</v>
      </c>
      <c r="D145" s="3">
        <v>0.25430000000000003</v>
      </c>
      <c r="E145" s="7">
        <v>0.25</v>
      </c>
      <c r="F145" s="4">
        <v>2.4199999999999999E-2</v>
      </c>
      <c r="G145" s="4">
        <v>1.9300000000000001E-3</v>
      </c>
      <c r="H145" s="14">
        <f t="shared" si="6"/>
        <v>1930</v>
      </c>
      <c r="I145" s="13" t="e">
        <f t="shared" si="7"/>
        <v>#N/A</v>
      </c>
      <c r="J145" s="6" t="e">
        <v>#N/A</v>
      </c>
      <c r="K145" s="6" t="e">
        <v>#N/A</v>
      </c>
      <c r="L145" s="5" t="e">
        <v>#N/A</v>
      </c>
      <c r="M145" s="8" t="e">
        <f t="shared" si="8"/>
        <v>#N/A</v>
      </c>
      <c r="N145" s="13" t="e">
        <v>#N/A</v>
      </c>
      <c r="O145" s="5" t="e">
        <v>#N/A</v>
      </c>
      <c r="P145" t="s">
        <v>11</v>
      </c>
      <c r="Q145" t="e">
        <f>INDEX('2021 Treatments by Plot'!$B$2:$B$37,MATCH('Data from LECO and Soi Weights '!K145,'2021 Treatments by Plot'!$A$2:$A$37,0))</f>
        <v>#N/A</v>
      </c>
      <c r="R145" t="e">
        <f>INDEX('2021 Treatments by Plot'!$D$2:$D$37,MATCH('Data from LECO and Soi Weights '!K145,'2021 Treatments by Plot'!$A$2:$A$37,0))</f>
        <v>#N/A</v>
      </c>
      <c r="S145" t="e">
        <f>INDEX('2021 Treatments by Plot'!$E$2:$E$37,MATCH('Data from LECO and Soi Weights '!K145,'2021 Treatments by Plot'!$A$2:$A$37,0))</f>
        <v>#N/A</v>
      </c>
    </row>
    <row r="146" spans="1:19" x14ac:dyDescent="0.25">
      <c r="A146" s="2">
        <v>44704.431354166663</v>
      </c>
      <c r="B146" t="s">
        <v>9</v>
      </c>
      <c r="C146" s="6" t="s">
        <v>12</v>
      </c>
      <c r="D146" s="3">
        <v>0.25659999999999999</v>
      </c>
      <c r="E146" s="7">
        <v>0.25</v>
      </c>
      <c r="F146" s="4">
        <v>2.4299999999999999E-2</v>
      </c>
      <c r="G146" s="4">
        <v>1.92E-3</v>
      </c>
      <c r="H146" s="14">
        <f t="shared" si="6"/>
        <v>1920</v>
      </c>
      <c r="I146" s="13" t="e">
        <f t="shared" si="7"/>
        <v>#N/A</v>
      </c>
      <c r="J146" s="6" t="e">
        <v>#N/A</v>
      </c>
      <c r="K146" s="6" t="e">
        <v>#N/A</v>
      </c>
      <c r="L146" s="5" t="e">
        <v>#N/A</v>
      </c>
      <c r="M146" s="8" t="e">
        <f t="shared" si="8"/>
        <v>#N/A</v>
      </c>
      <c r="N146" s="13" t="e">
        <v>#N/A</v>
      </c>
      <c r="O146" s="5" t="e">
        <v>#N/A</v>
      </c>
      <c r="P146" t="s">
        <v>11</v>
      </c>
      <c r="Q146" t="e">
        <f>INDEX('2021 Treatments by Plot'!$B$2:$B$37,MATCH('Data from LECO and Soi Weights '!K146,'2021 Treatments by Plot'!$A$2:$A$37,0))</f>
        <v>#N/A</v>
      </c>
      <c r="R146" t="e">
        <f>INDEX('2021 Treatments by Plot'!$D$2:$D$37,MATCH('Data from LECO and Soi Weights '!K146,'2021 Treatments by Plot'!$A$2:$A$37,0))</f>
        <v>#N/A</v>
      </c>
      <c r="S146" t="e">
        <f>INDEX('2021 Treatments by Plot'!$E$2:$E$37,MATCH('Data from LECO and Soi Weights '!K146,'2021 Treatments by Plot'!$A$2:$A$37,0))</f>
        <v>#N/A</v>
      </c>
    </row>
    <row r="147" spans="1:19" x14ac:dyDescent="0.25">
      <c r="A147" s="2">
        <v>44704.434745370374</v>
      </c>
      <c r="B147" t="s">
        <v>9</v>
      </c>
      <c r="C147" s="6" t="s">
        <v>12</v>
      </c>
      <c r="D147" s="3">
        <v>0.25719999999999998</v>
      </c>
      <c r="E147" s="7">
        <v>0.25</v>
      </c>
      <c r="F147" s="4">
        <v>2.3900000000000001E-2</v>
      </c>
      <c r="G147" s="4">
        <v>1.92E-3</v>
      </c>
      <c r="H147" s="14">
        <f t="shared" si="6"/>
        <v>1920</v>
      </c>
      <c r="I147" s="13" t="e">
        <f t="shared" si="7"/>
        <v>#N/A</v>
      </c>
      <c r="J147" s="6" t="e">
        <v>#N/A</v>
      </c>
      <c r="K147" s="6" t="e">
        <v>#N/A</v>
      </c>
      <c r="L147" s="5" t="e">
        <v>#N/A</v>
      </c>
      <c r="M147" s="8" t="e">
        <f t="shared" si="8"/>
        <v>#N/A</v>
      </c>
      <c r="N147" s="13" t="e">
        <v>#N/A</v>
      </c>
      <c r="O147" s="5" t="e">
        <v>#N/A</v>
      </c>
      <c r="P147" t="s">
        <v>11</v>
      </c>
      <c r="Q147" t="e">
        <f>INDEX('2021 Treatments by Plot'!$B$2:$B$37,MATCH('Data from LECO and Soi Weights '!K147,'2021 Treatments by Plot'!$A$2:$A$37,0))</f>
        <v>#N/A</v>
      </c>
      <c r="R147" t="e">
        <f>INDEX('2021 Treatments by Plot'!$D$2:$D$37,MATCH('Data from LECO and Soi Weights '!K147,'2021 Treatments by Plot'!$A$2:$A$37,0))</f>
        <v>#N/A</v>
      </c>
      <c r="S147" t="e">
        <f>INDEX('2021 Treatments by Plot'!$E$2:$E$37,MATCH('Data from LECO and Soi Weights '!K147,'2021 Treatments by Plot'!$A$2:$A$37,0))</f>
        <v>#N/A</v>
      </c>
    </row>
    <row r="148" spans="1:19" x14ac:dyDescent="0.25">
      <c r="A148" s="2">
        <v>44704.438136574077</v>
      </c>
      <c r="B148" t="s">
        <v>9</v>
      </c>
      <c r="C148" s="6">
        <v>966</v>
      </c>
      <c r="D148" s="3">
        <v>0.3543</v>
      </c>
      <c r="E148" s="7">
        <v>0.35</v>
      </c>
      <c r="F148" s="4">
        <v>3.29E-3</v>
      </c>
      <c r="G148" s="4">
        <v>3.7399999999999998E-4</v>
      </c>
      <c r="H148" s="14">
        <f t="shared" si="6"/>
        <v>374</v>
      </c>
      <c r="I148" s="13">
        <f t="shared" si="7"/>
        <v>14.96</v>
      </c>
      <c r="J148" s="7">
        <v>2055</v>
      </c>
      <c r="K148" s="6">
        <v>25</v>
      </c>
      <c r="L148" s="5" t="s">
        <v>65</v>
      </c>
      <c r="M148" s="8" t="str">
        <f t="shared" si="8"/>
        <v>0-15</v>
      </c>
      <c r="N148" s="13">
        <v>0</v>
      </c>
      <c r="O148" s="5" t="s">
        <v>65</v>
      </c>
      <c r="P148" t="s">
        <v>16</v>
      </c>
      <c r="Q148">
        <f>INDEX('2021 Treatments by Plot'!$B$2:$B$37,MATCH('Data from LECO and Soi Weights '!K148,'2021 Treatments by Plot'!$A$2:$A$37,0))</f>
        <v>323</v>
      </c>
      <c r="R148">
        <f>INDEX('2021 Treatments by Plot'!$D$2:$D$37,MATCH('Data from LECO and Soi Weights '!K148,'2021 Treatments by Plot'!$A$2:$A$37,0))</f>
        <v>2</v>
      </c>
      <c r="S148">
        <f>INDEX('2021 Treatments by Plot'!$E$2:$E$37,MATCH('Data from LECO and Soi Weights '!K148,'2021 Treatments by Plot'!$A$2:$A$37,0))</f>
        <v>3</v>
      </c>
    </row>
    <row r="149" spans="1:19" x14ac:dyDescent="0.25">
      <c r="A149" s="2">
        <v>44704.441469907404</v>
      </c>
      <c r="B149" t="s">
        <v>9</v>
      </c>
      <c r="C149" s="6">
        <v>966</v>
      </c>
      <c r="D149" s="3">
        <v>0.35249999999999998</v>
      </c>
      <c r="E149" s="7">
        <v>0.35</v>
      </c>
      <c r="F149" s="4">
        <v>7.9699999999999997E-3</v>
      </c>
      <c r="G149" s="4">
        <v>7.9900000000000001E-4</v>
      </c>
      <c r="H149" s="14">
        <f t="shared" si="6"/>
        <v>799</v>
      </c>
      <c r="I149" s="13">
        <f t="shared" si="7"/>
        <v>31.96</v>
      </c>
      <c r="J149" s="7">
        <v>2055</v>
      </c>
      <c r="K149" s="6">
        <v>25</v>
      </c>
      <c r="L149" s="5" t="s">
        <v>65</v>
      </c>
      <c r="M149" s="8" t="str">
        <f t="shared" si="8"/>
        <v>0-15</v>
      </c>
      <c r="N149" s="13">
        <v>0</v>
      </c>
      <c r="O149" s="5" t="s">
        <v>65</v>
      </c>
      <c r="P149" t="s">
        <v>11</v>
      </c>
      <c r="Q149">
        <f>INDEX('2021 Treatments by Plot'!$B$2:$B$37,MATCH('Data from LECO and Soi Weights '!K149,'2021 Treatments by Plot'!$A$2:$A$37,0))</f>
        <v>323</v>
      </c>
      <c r="R149">
        <f>INDEX('2021 Treatments by Plot'!$D$2:$D$37,MATCH('Data from LECO and Soi Weights '!K149,'2021 Treatments by Plot'!$A$2:$A$37,0))</f>
        <v>2</v>
      </c>
      <c r="S149">
        <f>INDEX('2021 Treatments by Plot'!$E$2:$E$37,MATCH('Data from LECO and Soi Weights '!K149,'2021 Treatments by Plot'!$A$2:$A$37,0))</f>
        <v>3</v>
      </c>
    </row>
    <row r="150" spans="1:19" x14ac:dyDescent="0.25">
      <c r="A150" s="2">
        <v>44704.444849537038</v>
      </c>
      <c r="B150" t="s">
        <v>9</v>
      </c>
      <c r="C150" s="6">
        <v>967</v>
      </c>
      <c r="D150" s="3">
        <v>0.35370000000000001</v>
      </c>
      <c r="E150" s="7">
        <v>0.35</v>
      </c>
      <c r="F150" s="4">
        <v>1.12E-2</v>
      </c>
      <c r="G150" s="4">
        <v>1.09E-3</v>
      </c>
      <c r="H150" s="14">
        <f t="shared" si="6"/>
        <v>1090</v>
      </c>
      <c r="I150" s="13">
        <f t="shared" si="7"/>
        <v>43.6</v>
      </c>
      <c r="J150" s="7">
        <v>2056</v>
      </c>
      <c r="K150" s="6">
        <v>15</v>
      </c>
      <c r="L150" s="5" t="s">
        <v>32</v>
      </c>
      <c r="M150" s="8" t="str">
        <f t="shared" si="8"/>
        <v>0-15</v>
      </c>
      <c r="N150" s="13">
        <v>0</v>
      </c>
      <c r="O150" s="5" t="s">
        <v>32</v>
      </c>
      <c r="P150" t="s">
        <v>11</v>
      </c>
      <c r="Q150">
        <f>INDEX('2021 Treatments by Plot'!$B$2:$B$37,MATCH('Data from LECO and Soi Weights '!K150,'2021 Treatments by Plot'!$A$2:$A$37,0))</f>
        <v>225</v>
      </c>
      <c r="R150">
        <f>INDEX('2021 Treatments by Plot'!$D$2:$D$37,MATCH('Data from LECO and Soi Weights '!K150,'2021 Treatments by Plot'!$A$2:$A$37,0))</f>
        <v>2</v>
      </c>
      <c r="S150">
        <f>INDEX('2021 Treatments by Plot'!$E$2:$E$37,MATCH('Data from LECO and Soi Weights '!K150,'2021 Treatments by Plot'!$A$2:$A$37,0))</f>
        <v>5</v>
      </c>
    </row>
    <row r="151" spans="1:19" x14ac:dyDescent="0.25">
      <c r="A151" s="2">
        <v>44704.448263888888</v>
      </c>
      <c r="B151" t="s">
        <v>9</v>
      </c>
      <c r="C151" s="6">
        <v>967</v>
      </c>
      <c r="D151" s="3">
        <v>0.3553</v>
      </c>
      <c r="E151" s="7">
        <v>0.35</v>
      </c>
      <c r="F151" s="4">
        <v>1.09E-2</v>
      </c>
      <c r="G151" s="4">
        <v>1.08E-3</v>
      </c>
      <c r="H151" s="14">
        <f t="shared" si="6"/>
        <v>1080</v>
      </c>
      <c r="I151" s="13">
        <f t="shared" si="7"/>
        <v>43.2</v>
      </c>
      <c r="J151" s="7">
        <v>2056</v>
      </c>
      <c r="K151" s="6">
        <v>15</v>
      </c>
      <c r="L151" s="5" t="s">
        <v>32</v>
      </c>
      <c r="M151" s="8" t="str">
        <f t="shared" si="8"/>
        <v>0-15</v>
      </c>
      <c r="N151" s="13">
        <v>0</v>
      </c>
      <c r="O151" s="5" t="s">
        <v>32</v>
      </c>
      <c r="P151" t="s">
        <v>11</v>
      </c>
      <c r="Q151">
        <f>INDEX('2021 Treatments by Plot'!$B$2:$B$37,MATCH('Data from LECO and Soi Weights '!K151,'2021 Treatments by Plot'!$A$2:$A$37,0))</f>
        <v>225</v>
      </c>
      <c r="R151">
        <f>INDEX('2021 Treatments by Plot'!$D$2:$D$37,MATCH('Data from LECO and Soi Weights '!K151,'2021 Treatments by Plot'!$A$2:$A$37,0))</f>
        <v>2</v>
      </c>
      <c r="S151">
        <f>INDEX('2021 Treatments by Plot'!$E$2:$E$37,MATCH('Data from LECO and Soi Weights '!K151,'2021 Treatments by Plot'!$A$2:$A$37,0))</f>
        <v>5</v>
      </c>
    </row>
    <row r="152" spans="1:19" x14ac:dyDescent="0.25">
      <c r="A152" s="2">
        <v>44704.451597222222</v>
      </c>
      <c r="B152" t="s">
        <v>9</v>
      </c>
      <c r="C152" s="6">
        <v>968</v>
      </c>
      <c r="D152" s="3">
        <v>0.35970000000000002</v>
      </c>
      <c r="E152" s="7">
        <v>0.35</v>
      </c>
      <c r="F152" s="4">
        <v>5.8199999999999997E-3</v>
      </c>
      <c r="G152" s="4">
        <v>6.69E-4</v>
      </c>
      <c r="H152" s="14">
        <f t="shared" si="6"/>
        <v>669</v>
      </c>
      <c r="I152" s="13">
        <f t="shared" si="7"/>
        <v>26.76</v>
      </c>
      <c r="J152" s="7">
        <v>2057</v>
      </c>
      <c r="K152" s="6">
        <v>36</v>
      </c>
      <c r="L152" s="5" t="s">
        <v>42</v>
      </c>
      <c r="M152" s="8" t="str">
        <f t="shared" si="8"/>
        <v>15-30</v>
      </c>
      <c r="N152" s="13">
        <v>15</v>
      </c>
      <c r="O152" s="5" t="s">
        <v>42</v>
      </c>
      <c r="P152" t="s">
        <v>11</v>
      </c>
      <c r="Q152">
        <f>INDEX('2021 Treatments by Plot'!$B$2:$B$37,MATCH('Data from LECO and Soi Weights '!K152,'2021 Treatments by Plot'!$A$2:$A$37,0))</f>
        <v>315</v>
      </c>
      <c r="R152">
        <f>INDEX('2021 Treatments by Plot'!$D$2:$D$37,MATCH('Data from LECO and Soi Weights '!K152,'2021 Treatments by Plot'!$A$2:$A$37,0))</f>
        <v>1</v>
      </c>
      <c r="S152">
        <f>INDEX('2021 Treatments by Plot'!$E$2:$E$37,MATCH('Data from LECO and Soi Weights '!K152,'2021 Treatments by Plot'!$A$2:$A$37,0))</f>
        <v>5</v>
      </c>
    </row>
    <row r="153" spans="1:19" x14ac:dyDescent="0.25">
      <c r="A153" s="2">
        <v>44704.454988425925</v>
      </c>
      <c r="B153" t="s">
        <v>9</v>
      </c>
      <c r="C153" s="6">
        <v>968</v>
      </c>
      <c r="D153" s="3">
        <v>0.3518</v>
      </c>
      <c r="E153" s="7">
        <v>0.35</v>
      </c>
      <c r="F153" s="4">
        <v>5.8199999999999997E-3</v>
      </c>
      <c r="G153" s="4">
        <v>6.4899999999999995E-4</v>
      </c>
      <c r="H153" s="14">
        <f t="shared" si="6"/>
        <v>648.99999999999989</v>
      </c>
      <c r="I153" s="13">
        <f t="shared" si="7"/>
        <v>25.959999999999997</v>
      </c>
      <c r="J153" s="7">
        <v>2057</v>
      </c>
      <c r="K153" s="6">
        <v>36</v>
      </c>
      <c r="L153" s="5" t="s">
        <v>42</v>
      </c>
      <c r="M153" s="8" t="str">
        <f t="shared" si="8"/>
        <v>15-30</v>
      </c>
      <c r="N153" s="13">
        <v>15</v>
      </c>
      <c r="O153" s="5" t="s">
        <v>42</v>
      </c>
      <c r="P153" t="s">
        <v>11</v>
      </c>
      <c r="Q153">
        <f>INDEX('2021 Treatments by Plot'!$B$2:$B$37,MATCH('Data from LECO and Soi Weights '!K153,'2021 Treatments by Plot'!$A$2:$A$37,0))</f>
        <v>315</v>
      </c>
      <c r="R153">
        <f>INDEX('2021 Treatments by Plot'!$D$2:$D$37,MATCH('Data from LECO and Soi Weights '!K153,'2021 Treatments by Plot'!$A$2:$A$37,0))</f>
        <v>1</v>
      </c>
      <c r="S153">
        <f>INDEX('2021 Treatments by Plot'!$E$2:$E$37,MATCH('Data from LECO and Soi Weights '!K153,'2021 Treatments by Plot'!$A$2:$A$37,0))</f>
        <v>5</v>
      </c>
    </row>
    <row r="154" spans="1:19" x14ac:dyDescent="0.25">
      <c r="A154" s="2">
        <v>44704.458379629628</v>
      </c>
      <c r="B154" t="s">
        <v>9</v>
      </c>
      <c r="C154" s="6">
        <v>969</v>
      </c>
      <c r="D154" s="3">
        <v>0.35510000000000003</v>
      </c>
      <c r="E154" s="7">
        <v>0.35</v>
      </c>
      <c r="F154" s="4">
        <v>6.0600000000000003E-3</v>
      </c>
      <c r="G154" s="4">
        <v>7.1299999999999998E-4</v>
      </c>
      <c r="H154" s="14">
        <f t="shared" si="6"/>
        <v>713</v>
      </c>
      <c r="I154" s="13">
        <f t="shared" si="7"/>
        <v>28.52</v>
      </c>
      <c r="J154" s="7">
        <v>2058</v>
      </c>
      <c r="K154" s="6">
        <v>21</v>
      </c>
      <c r="L154" s="5" t="s">
        <v>26</v>
      </c>
      <c r="M154" s="8" t="str">
        <f t="shared" si="8"/>
        <v>15-30</v>
      </c>
      <c r="N154" s="13">
        <v>15</v>
      </c>
      <c r="O154" s="5" t="s">
        <v>26</v>
      </c>
      <c r="P154" t="s">
        <v>11</v>
      </c>
      <c r="Q154">
        <f>INDEX('2021 Treatments by Plot'!$B$2:$B$37,MATCH('Data from LECO and Soi Weights '!K154,'2021 Treatments by Plot'!$A$2:$A$37,0))</f>
        <v>213</v>
      </c>
      <c r="R154">
        <f>INDEX('2021 Treatments by Plot'!$D$2:$D$37,MATCH('Data from LECO and Soi Weights '!K154,'2021 Treatments by Plot'!$A$2:$A$37,0))</f>
        <v>1</v>
      </c>
      <c r="S154">
        <f>INDEX('2021 Treatments by Plot'!$E$2:$E$37,MATCH('Data from LECO and Soi Weights '!K154,'2021 Treatments by Plot'!$A$2:$A$37,0))</f>
        <v>3</v>
      </c>
    </row>
    <row r="155" spans="1:19" x14ac:dyDescent="0.25">
      <c r="A155" s="2">
        <v>44704.461793981478</v>
      </c>
      <c r="B155" t="s">
        <v>9</v>
      </c>
      <c r="C155" s="6">
        <v>969</v>
      </c>
      <c r="D155" s="3">
        <v>0.35020000000000001</v>
      </c>
      <c r="E155" s="7">
        <v>0.35</v>
      </c>
      <c r="F155" s="4">
        <v>6.2599999999999999E-3</v>
      </c>
      <c r="G155" s="4">
        <v>7.4100000000000001E-4</v>
      </c>
      <c r="H155" s="14">
        <f t="shared" si="6"/>
        <v>741</v>
      </c>
      <c r="I155" s="13">
        <f t="shared" si="7"/>
        <v>29.64</v>
      </c>
      <c r="J155" s="7">
        <v>2058</v>
      </c>
      <c r="K155" s="6">
        <v>21</v>
      </c>
      <c r="L155" s="5" t="s">
        <v>26</v>
      </c>
      <c r="M155" s="8" t="str">
        <f t="shared" si="8"/>
        <v>15-30</v>
      </c>
      <c r="N155" s="13">
        <v>15</v>
      </c>
      <c r="O155" s="5" t="s">
        <v>26</v>
      </c>
      <c r="P155" t="s">
        <v>11</v>
      </c>
      <c r="Q155">
        <f>INDEX('2021 Treatments by Plot'!$B$2:$B$37,MATCH('Data from LECO and Soi Weights '!K155,'2021 Treatments by Plot'!$A$2:$A$37,0))</f>
        <v>213</v>
      </c>
      <c r="R155">
        <f>INDEX('2021 Treatments by Plot'!$D$2:$D$37,MATCH('Data from LECO and Soi Weights '!K155,'2021 Treatments by Plot'!$A$2:$A$37,0))</f>
        <v>1</v>
      </c>
      <c r="S155">
        <f>INDEX('2021 Treatments by Plot'!$E$2:$E$37,MATCH('Data from LECO and Soi Weights '!K155,'2021 Treatments by Plot'!$A$2:$A$37,0))</f>
        <v>3</v>
      </c>
    </row>
    <row r="156" spans="1:19" x14ac:dyDescent="0.25">
      <c r="A156" s="2">
        <v>44704.465185185189</v>
      </c>
      <c r="B156" t="s">
        <v>9</v>
      </c>
      <c r="C156" s="6">
        <v>970</v>
      </c>
      <c r="D156" s="3">
        <v>0.3569</v>
      </c>
      <c r="E156" s="7">
        <v>0.35</v>
      </c>
      <c r="F156" s="4">
        <v>1.04E-2</v>
      </c>
      <c r="G156" s="4">
        <v>1.0399999999999999E-3</v>
      </c>
      <c r="H156" s="14">
        <f t="shared" si="6"/>
        <v>1039.9999999999998</v>
      </c>
      <c r="I156" s="13">
        <f t="shared" si="7"/>
        <v>41.599999999999994</v>
      </c>
      <c r="J156" s="7">
        <v>2059</v>
      </c>
      <c r="K156" s="6">
        <v>2</v>
      </c>
      <c r="L156" s="5" t="s">
        <v>51</v>
      </c>
      <c r="M156" s="8" t="str">
        <f t="shared" si="8"/>
        <v>0-15</v>
      </c>
      <c r="N156" s="13">
        <v>0</v>
      </c>
      <c r="O156" s="5" t="s">
        <v>51</v>
      </c>
      <c r="P156" t="s">
        <v>11</v>
      </c>
      <c r="Q156">
        <f>INDEX('2021 Treatments by Plot'!$B$2:$B$37,MATCH('Data from LECO and Soi Weights '!K156,'2021 Treatments by Plot'!$A$2:$A$37,0))</f>
        <v>111</v>
      </c>
      <c r="R156">
        <f>INDEX('2021 Treatments by Plot'!$D$2:$D$37,MATCH('Data from LECO and Soi Weights '!K156,'2021 Treatments by Plot'!$A$2:$A$37,0))</f>
        <v>1</v>
      </c>
      <c r="S156">
        <f>INDEX('2021 Treatments by Plot'!$E$2:$E$37,MATCH('Data from LECO and Soi Weights '!K156,'2021 Treatments by Plot'!$A$2:$A$37,0))</f>
        <v>1</v>
      </c>
    </row>
    <row r="157" spans="1:19" x14ac:dyDescent="0.25">
      <c r="A157" s="2">
        <v>44704.468599537038</v>
      </c>
      <c r="B157" t="s">
        <v>9</v>
      </c>
      <c r="C157" s="6">
        <v>970</v>
      </c>
      <c r="D157" s="3">
        <v>0.35470000000000002</v>
      </c>
      <c r="E157" s="7">
        <v>0.35</v>
      </c>
      <c r="F157" s="4">
        <v>1.0500000000000001E-2</v>
      </c>
      <c r="G157" s="4">
        <v>1.0300000000000001E-3</v>
      </c>
      <c r="H157" s="14">
        <f t="shared" si="6"/>
        <v>1030</v>
      </c>
      <c r="I157" s="13">
        <f t="shared" si="7"/>
        <v>41.2</v>
      </c>
      <c r="J157" s="7">
        <v>2059</v>
      </c>
      <c r="K157" s="6">
        <v>2</v>
      </c>
      <c r="L157" s="5" t="s">
        <v>51</v>
      </c>
      <c r="M157" s="8" t="str">
        <f t="shared" si="8"/>
        <v>0-15</v>
      </c>
      <c r="N157" s="13">
        <v>0</v>
      </c>
      <c r="O157" s="5" t="s">
        <v>51</v>
      </c>
      <c r="P157" t="s">
        <v>11</v>
      </c>
      <c r="Q157">
        <f>INDEX('2021 Treatments by Plot'!$B$2:$B$37,MATCH('Data from LECO and Soi Weights '!K157,'2021 Treatments by Plot'!$A$2:$A$37,0))</f>
        <v>111</v>
      </c>
      <c r="R157">
        <f>INDEX('2021 Treatments by Plot'!$D$2:$D$37,MATCH('Data from LECO and Soi Weights '!K157,'2021 Treatments by Plot'!$A$2:$A$37,0))</f>
        <v>1</v>
      </c>
      <c r="S157">
        <f>INDEX('2021 Treatments by Plot'!$E$2:$E$37,MATCH('Data from LECO and Soi Weights '!K157,'2021 Treatments by Plot'!$A$2:$A$37,0))</f>
        <v>1</v>
      </c>
    </row>
    <row r="158" spans="1:19" x14ac:dyDescent="0.25">
      <c r="A158" s="2">
        <v>44704.471932870372</v>
      </c>
      <c r="B158" t="s">
        <v>9</v>
      </c>
      <c r="C158" s="6">
        <v>971</v>
      </c>
      <c r="D158" s="3">
        <v>0.35420000000000001</v>
      </c>
      <c r="E158" s="7">
        <v>0.35</v>
      </c>
      <c r="F158" s="4">
        <v>6.7999999999999996E-3</v>
      </c>
      <c r="G158" s="4">
        <v>7.7200000000000001E-4</v>
      </c>
      <c r="H158" s="14">
        <f t="shared" si="6"/>
        <v>772</v>
      </c>
      <c r="I158" s="13">
        <f t="shared" si="7"/>
        <v>30.88</v>
      </c>
      <c r="J158" s="7">
        <v>2060</v>
      </c>
      <c r="K158" s="6">
        <v>27</v>
      </c>
      <c r="L158" s="5" t="s">
        <v>59</v>
      </c>
      <c r="M158" s="8" t="str">
        <f t="shared" si="8"/>
        <v>15-30</v>
      </c>
      <c r="N158" s="13">
        <v>15</v>
      </c>
      <c r="O158" s="5" t="s">
        <v>59</v>
      </c>
      <c r="P158" t="s">
        <v>11</v>
      </c>
      <c r="Q158">
        <f>INDEX('2021 Treatments by Plot'!$B$2:$B$37,MATCH('Data from LECO and Soi Weights '!K158,'2021 Treatments by Plot'!$A$2:$A$37,0))</f>
        <v>324</v>
      </c>
      <c r="R158">
        <f>INDEX('2021 Treatments by Plot'!$D$2:$D$37,MATCH('Data from LECO and Soi Weights '!K158,'2021 Treatments by Plot'!$A$2:$A$37,0))</f>
        <v>2</v>
      </c>
      <c r="S158">
        <f>INDEX('2021 Treatments by Plot'!$E$2:$E$37,MATCH('Data from LECO and Soi Weights '!K158,'2021 Treatments by Plot'!$A$2:$A$37,0))</f>
        <v>4</v>
      </c>
    </row>
    <row r="159" spans="1:19" x14ac:dyDescent="0.25">
      <c r="A159" s="2">
        <v>44704.475324074076</v>
      </c>
      <c r="B159" t="s">
        <v>9</v>
      </c>
      <c r="C159" s="6">
        <v>971</v>
      </c>
      <c r="D159" s="3">
        <v>0.35189999999999999</v>
      </c>
      <c r="E159" s="7">
        <v>0.35</v>
      </c>
      <c r="F159" s="4">
        <v>6.2899999999999996E-3</v>
      </c>
      <c r="G159" s="4">
        <v>7.5900000000000002E-4</v>
      </c>
      <c r="H159" s="14">
        <f t="shared" si="6"/>
        <v>759</v>
      </c>
      <c r="I159" s="13">
        <f t="shared" si="7"/>
        <v>30.36</v>
      </c>
      <c r="J159" s="7">
        <v>2060</v>
      </c>
      <c r="K159" s="6">
        <v>27</v>
      </c>
      <c r="L159" s="5" t="s">
        <v>59</v>
      </c>
      <c r="M159" s="8" t="str">
        <f t="shared" si="8"/>
        <v>15-30</v>
      </c>
      <c r="N159" s="13">
        <v>15</v>
      </c>
      <c r="O159" s="5" t="s">
        <v>59</v>
      </c>
      <c r="P159" t="s">
        <v>11</v>
      </c>
      <c r="Q159">
        <f>INDEX('2021 Treatments by Plot'!$B$2:$B$37,MATCH('Data from LECO and Soi Weights '!K159,'2021 Treatments by Plot'!$A$2:$A$37,0))</f>
        <v>324</v>
      </c>
      <c r="R159">
        <f>INDEX('2021 Treatments by Plot'!$D$2:$D$37,MATCH('Data from LECO and Soi Weights '!K159,'2021 Treatments by Plot'!$A$2:$A$37,0))</f>
        <v>2</v>
      </c>
      <c r="S159">
        <f>INDEX('2021 Treatments by Plot'!$E$2:$E$37,MATCH('Data from LECO and Soi Weights '!K159,'2021 Treatments by Plot'!$A$2:$A$37,0))</f>
        <v>4</v>
      </c>
    </row>
    <row r="160" spans="1:19" x14ac:dyDescent="0.25">
      <c r="A160" s="2">
        <v>44704.47865740741</v>
      </c>
      <c r="B160" t="s">
        <v>9</v>
      </c>
      <c r="C160" s="6">
        <v>972</v>
      </c>
      <c r="D160" s="3">
        <v>0.35880000000000001</v>
      </c>
      <c r="E160" s="7">
        <v>0.35</v>
      </c>
      <c r="F160" s="4">
        <v>8.8100000000000001E-3</v>
      </c>
      <c r="G160" s="4">
        <v>8.9700000000000001E-4</v>
      </c>
      <c r="H160" s="14">
        <f t="shared" si="6"/>
        <v>897.00000000000011</v>
      </c>
      <c r="I160" s="13">
        <f t="shared" si="7"/>
        <v>35.880000000000003</v>
      </c>
      <c r="J160" s="7">
        <v>2061</v>
      </c>
      <c r="K160" s="6">
        <v>27</v>
      </c>
      <c r="L160" s="5" t="s">
        <v>66</v>
      </c>
      <c r="M160" s="8" t="str">
        <f t="shared" si="8"/>
        <v>0-15</v>
      </c>
      <c r="N160" s="13">
        <v>0</v>
      </c>
      <c r="O160" s="5" t="s">
        <v>66</v>
      </c>
      <c r="P160" t="s">
        <v>11</v>
      </c>
      <c r="Q160">
        <f>INDEX('2021 Treatments by Plot'!$B$2:$B$37,MATCH('Data from LECO and Soi Weights '!K160,'2021 Treatments by Plot'!$A$2:$A$37,0))</f>
        <v>324</v>
      </c>
      <c r="R160">
        <f>INDEX('2021 Treatments by Plot'!$D$2:$D$37,MATCH('Data from LECO and Soi Weights '!K160,'2021 Treatments by Plot'!$A$2:$A$37,0))</f>
        <v>2</v>
      </c>
      <c r="S160">
        <f>INDEX('2021 Treatments by Plot'!$E$2:$E$37,MATCH('Data from LECO and Soi Weights '!K160,'2021 Treatments by Plot'!$A$2:$A$37,0))</f>
        <v>4</v>
      </c>
    </row>
    <row r="161" spans="1:19" x14ac:dyDescent="0.25">
      <c r="A161" s="2">
        <v>44704.482071759259</v>
      </c>
      <c r="B161" t="s">
        <v>9</v>
      </c>
      <c r="C161" s="6">
        <v>972</v>
      </c>
      <c r="D161" s="3">
        <v>0.35930000000000001</v>
      </c>
      <c r="E161" s="7">
        <v>0.35</v>
      </c>
      <c r="F161" s="4">
        <v>8.7799999999999996E-3</v>
      </c>
      <c r="G161" s="4">
        <v>9.01E-4</v>
      </c>
      <c r="H161" s="14">
        <f t="shared" si="6"/>
        <v>901</v>
      </c>
      <c r="I161" s="13">
        <f t="shared" si="7"/>
        <v>36.04</v>
      </c>
      <c r="J161" s="7">
        <v>2061</v>
      </c>
      <c r="K161" s="6">
        <v>27</v>
      </c>
      <c r="L161" s="5" t="s">
        <v>66</v>
      </c>
      <c r="M161" s="8" t="str">
        <f t="shared" si="8"/>
        <v>0-15</v>
      </c>
      <c r="N161" s="13">
        <v>0</v>
      </c>
      <c r="O161" s="5" t="s">
        <v>66</v>
      </c>
      <c r="P161" t="s">
        <v>11</v>
      </c>
      <c r="Q161">
        <f>INDEX('2021 Treatments by Plot'!$B$2:$B$37,MATCH('Data from LECO and Soi Weights '!K161,'2021 Treatments by Plot'!$A$2:$A$37,0))</f>
        <v>324</v>
      </c>
      <c r="R161">
        <f>INDEX('2021 Treatments by Plot'!$D$2:$D$37,MATCH('Data from LECO and Soi Weights '!K161,'2021 Treatments by Plot'!$A$2:$A$37,0))</f>
        <v>2</v>
      </c>
      <c r="S161">
        <f>INDEX('2021 Treatments by Plot'!$E$2:$E$37,MATCH('Data from LECO and Soi Weights '!K161,'2021 Treatments by Plot'!$A$2:$A$37,0))</f>
        <v>4</v>
      </c>
    </row>
    <row r="162" spans="1:19" x14ac:dyDescent="0.25">
      <c r="A162" s="2">
        <v>44704.485462962963</v>
      </c>
      <c r="B162" t="s">
        <v>9</v>
      </c>
      <c r="C162" s="6">
        <v>973</v>
      </c>
      <c r="D162" s="3">
        <v>0.35170000000000001</v>
      </c>
      <c r="E162" s="7">
        <v>0.35</v>
      </c>
      <c r="F162" s="4">
        <v>6.2700000000000004E-3</v>
      </c>
      <c r="G162" s="4">
        <v>6.8900000000000005E-4</v>
      </c>
      <c r="H162" s="14">
        <f t="shared" si="6"/>
        <v>689</v>
      </c>
      <c r="I162" s="13">
        <f t="shared" si="7"/>
        <v>27.560000000000002</v>
      </c>
      <c r="J162" s="7">
        <v>2062</v>
      </c>
      <c r="K162" s="6">
        <v>31</v>
      </c>
      <c r="L162" s="5" t="s">
        <v>86</v>
      </c>
      <c r="M162" s="8" t="str">
        <f t="shared" si="8"/>
        <v>15-30</v>
      </c>
      <c r="N162" s="13">
        <v>15</v>
      </c>
      <c r="O162" s="5" t="s">
        <v>86</v>
      </c>
      <c r="P162" t="s">
        <v>11</v>
      </c>
      <c r="Q162">
        <f>INDEX('2021 Treatments by Plot'!$B$2:$B$37,MATCH('Data from LECO and Soi Weights '!K162,'2021 Treatments by Plot'!$A$2:$A$37,0))</f>
        <v>314</v>
      </c>
      <c r="R162">
        <f>INDEX('2021 Treatments by Plot'!$D$2:$D$37,MATCH('Data from LECO and Soi Weights '!K162,'2021 Treatments by Plot'!$A$2:$A$37,0))</f>
        <v>1</v>
      </c>
      <c r="S162">
        <f>INDEX('2021 Treatments by Plot'!$E$2:$E$37,MATCH('Data from LECO and Soi Weights '!K162,'2021 Treatments by Plot'!$A$2:$A$37,0))</f>
        <v>4</v>
      </c>
    </row>
    <row r="163" spans="1:19" x14ac:dyDescent="0.25">
      <c r="A163" s="2">
        <v>44704.488865740743</v>
      </c>
      <c r="B163" t="s">
        <v>9</v>
      </c>
      <c r="C163" s="6">
        <v>973</v>
      </c>
      <c r="D163" s="3">
        <v>0.35289999999999999</v>
      </c>
      <c r="E163" s="7">
        <v>0.35</v>
      </c>
      <c r="F163" s="4">
        <v>6.2100000000000002E-3</v>
      </c>
      <c r="G163" s="4">
        <v>6.8099999999999996E-4</v>
      </c>
      <c r="H163" s="14">
        <f t="shared" si="6"/>
        <v>681</v>
      </c>
      <c r="I163" s="13">
        <f t="shared" si="7"/>
        <v>27.240000000000002</v>
      </c>
      <c r="J163" s="7">
        <v>2062</v>
      </c>
      <c r="K163" s="6">
        <v>31</v>
      </c>
      <c r="L163" s="5" t="s">
        <v>86</v>
      </c>
      <c r="M163" s="8" t="str">
        <f t="shared" si="8"/>
        <v>15-30</v>
      </c>
      <c r="N163" s="13">
        <v>15</v>
      </c>
      <c r="O163" s="5" t="s">
        <v>86</v>
      </c>
      <c r="P163" t="s">
        <v>11</v>
      </c>
      <c r="Q163">
        <f>INDEX('2021 Treatments by Plot'!$B$2:$B$37,MATCH('Data from LECO and Soi Weights '!K163,'2021 Treatments by Plot'!$A$2:$A$37,0))</f>
        <v>314</v>
      </c>
      <c r="R163">
        <f>INDEX('2021 Treatments by Plot'!$D$2:$D$37,MATCH('Data from LECO and Soi Weights '!K163,'2021 Treatments by Plot'!$A$2:$A$37,0))</f>
        <v>1</v>
      </c>
      <c r="S163">
        <f>INDEX('2021 Treatments by Plot'!$E$2:$E$37,MATCH('Data from LECO and Soi Weights '!K163,'2021 Treatments by Plot'!$A$2:$A$37,0))</f>
        <v>4</v>
      </c>
    </row>
    <row r="164" spans="1:19" x14ac:dyDescent="0.25">
      <c r="A164" s="2">
        <v>44704.492268518516</v>
      </c>
      <c r="B164" t="s">
        <v>9</v>
      </c>
      <c r="C164" s="6">
        <v>974</v>
      </c>
      <c r="D164" s="3">
        <v>0.35370000000000001</v>
      </c>
      <c r="E164" s="7">
        <v>0.35</v>
      </c>
      <c r="F164" s="4">
        <v>1.12E-2</v>
      </c>
      <c r="G164" s="4">
        <v>1.0499999999999999E-3</v>
      </c>
      <c r="H164" s="14">
        <f t="shared" si="6"/>
        <v>1050</v>
      </c>
      <c r="I164" s="13">
        <f t="shared" si="7"/>
        <v>42</v>
      </c>
      <c r="J164" s="7">
        <v>2063</v>
      </c>
      <c r="K164" s="6">
        <v>34</v>
      </c>
      <c r="L164" s="5" t="s">
        <v>87</v>
      </c>
      <c r="M164" s="8" t="str">
        <f t="shared" si="8"/>
        <v>0-15</v>
      </c>
      <c r="N164" s="13">
        <v>0</v>
      </c>
      <c r="O164" s="5" t="s">
        <v>87</v>
      </c>
      <c r="P164" t="s">
        <v>11</v>
      </c>
      <c r="Q164">
        <f>INDEX('2021 Treatments by Plot'!$B$2:$B$37,MATCH('Data from LECO and Soi Weights '!K164,'2021 Treatments by Plot'!$A$2:$A$37,0))</f>
        <v>313</v>
      </c>
      <c r="R164">
        <f>INDEX('2021 Treatments by Plot'!$D$2:$D$37,MATCH('Data from LECO and Soi Weights '!K164,'2021 Treatments by Plot'!$A$2:$A$37,0))</f>
        <v>1</v>
      </c>
      <c r="S164">
        <f>INDEX('2021 Treatments by Plot'!$E$2:$E$37,MATCH('Data from LECO and Soi Weights '!K164,'2021 Treatments by Plot'!$A$2:$A$37,0))</f>
        <v>3</v>
      </c>
    </row>
    <row r="165" spans="1:19" x14ac:dyDescent="0.25">
      <c r="A165" s="2">
        <v>44704.495671296296</v>
      </c>
      <c r="B165" t="s">
        <v>9</v>
      </c>
      <c r="C165" s="6">
        <v>974</v>
      </c>
      <c r="D165" s="3">
        <v>0.3569</v>
      </c>
      <c r="E165" s="7">
        <v>0.35</v>
      </c>
      <c r="F165" s="4">
        <v>1.15E-2</v>
      </c>
      <c r="G165" s="4">
        <v>1.0499999999999999E-3</v>
      </c>
      <c r="H165" s="14">
        <f t="shared" si="6"/>
        <v>1050</v>
      </c>
      <c r="I165" s="13">
        <f t="shared" si="7"/>
        <v>42</v>
      </c>
      <c r="J165" s="7">
        <v>2063</v>
      </c>
      <c r="K165" s="6">
        <v>34</v>
      </c>
      <c r="L165" s="5" t="s">
        <v>87</v>
      </c>
      <c r="M165" s="8" t="str">
        <f t="shared" si="8"/>
        <v>0-15</v>
      </c>
      <c r="N165" s="13">
        <v>0</v>
      </c>
      <c r="O165" s="5" t="s">
        <v>87</v>
      </c>
      <c r="P165" t="s">
        <v>11</v>
      </c>
      <c r="Q165">
        <f>INDEX('2021 Treatments by Plot'!$B$2:$B$37,MATCH('Data from LECO and Soi Weights '!K165,'2021 Treatments by Plot'!$A$2:$A$37,0))</f>
        <v>313</v>
      </c>
      <c r="R165">
        <f>INDEX('2021 Treatments by Plot'!$D$2:$D$37,MATCH('Data from LECO and Soi Weights '!K165,'2021 Treatments by Plot'!$A$2:$A$37,0))</f>
        <v>1</v>
      </c>
      <c r="S165">
        <f>INDEX('2021 Treatments by Plot'!$E$2:$E$37,MATCH('Data from LECO and Soi Weights '!K165,'2021 Treatments by Plot'!$A$2:$A$37,0))</f>
        <v>3</v>
      </c>
    </row>
    <row r="166" spans="1:19" x14ac:dyDescent="0.25">
      <c r="A166" s="2">
        <v>44704.499074074076</v>
      </c>
      <c r="B166" t="s">
        <v>9</v>
      </c>
      <c r="C166" s="6">
        <v>975</v>
      </c>
      <c r="D166" s="3">
        <v>0.3579</v>
      </c>
      <c r="E166" s="7">
        <v>0.35</v>
      </c>
      <c r="F166" s="4">
        <v>8.26E-3</v>
      </c>
      <c r="G166" s="4">
        <v>8.0599999999999997E-4</v>
      </c>
      <c r="H166" s="14">
        <f t="shared" si="6"/>
        <v>806</v>
      </c>
      <c r="I166" s="13">
        <f t="shared" si="7"/>
        <v>32.24</v>
      </c>
      <c r="J166" s="6">
        <v>2054</v>
      </c>
      <c r="K166" s="6">
        <v>31</v>
      </c>
      <c r="L166" s="5" t="s">
        <v>67</v>
      </c>
      <c r="M166" s="8" t="str">
        <f t="shared" si="8"/>
        <v>0-15</v>
      </c>
      <c r="N166" s="13">
        <v>0</v>
      </c>
      <c r="O166" s="5" t="s">
        <v>67</v>
      </c>
      <c r="P166" t="s">
        <v>11</v>
      </c>
      <c r="Q166">
        <f>INDEX('2021 Treatments by Plot'!$B$2:$B$37,MATCH('Data from LECO and Soi Weights '!K166,'2021 Treatments by Plot'!$A$2:$A$37,0))</f>
        <v>314</v>
      </c>
      <c r="R166">
        <f>INDEX('2021 Treatments by Plot'!$D$2:$D$37,MATCH('Data from LECO and Soi Weights '!K166,'2021 Treatments by Plot'!$A$2:$A$37,0))</f>
        <v>1</v>
      </c>
      <c r="S166">
        <f>INDEX('2021 Treatments by Plot'!$E$2:$E$37,MATCH('Data from LECO and Soi Weights '!K166,'2021 Treatments by Plot'!$A$2:$A$37,0))</f>
        <v>4</v>
      </c>
    </row>
    <row r="167" spans="1:19" x14ac:dyDescent="0.25">
      <c r="A167" s="2">
        <v>44704.502430555556</v>
      </c>
      <c r="B167" t="s">
        <v>9</v>
      </c>
      <c r="C167" s="6">
        <v>976</v>
      </c>
      <c r="D167" s="3">
        <v>0.25409999999999999</v>
      </c>
      <c r="E167" s="7">
        <v>0.25</v>
      </c>
      <c r="F167" s="4">
        <v>2.4199999999999999E-2</v>
      </c>
      <c r="G167" s="4">
        <v>1.89E-3</v>
      </c>
      <c r="H167" s="14">
        <f t="shared" si="6"/>
        <v>1889.9999999999998</v>
      </c>
      <c r="I167" s="13" t="e">
        <f t="shared" si="7"/>
        <v>#N/A</v>
      </c>
      <c r="J167" s="6" t="s">
        <v>13</v>
      </c>
      <c r="K167" s="6" t="e">
        <v>#N/A</v>
      </c>
      <c r="L167" s="5" t="e">
        <v>#N/A</v>
      </c>
      <c r="M167" s="8" t="e">
        <f t="shared" si="8"/>
        <v>#N/A</v>
      </c>
      <c r="N167" s="13" t="e">
        <v>#N/A</v>
      </c>
      <c r="O167" s="5" t="e">
        <v>#N/A</v>
      </c>
      <c r="P167" t="s">
        <v>11</v>
      </c>
      <c r="Q167" t="e">
        <f>INDEX('2021 Treatments by Plot'!$B$2:$B$37,MATCH('Data from LECO and Soi Weights '!K167,'2021 Treatments by Plot'!$A$2:$A$37,0))</f>
        <v>#N/A</v>
      </c>
      <c r="R167" t="e">
        <f>INDEX('2021 Treatments by Plot'!$D$2:$D$37,MATCH('Data from LECO and Soi Weights '!K167,'2021 Treatments by Plot'!$A$2:$A$37,0))</f>
        <v>#N/A</v>
      </c>
      <c r="S167" t="e">
        <f>INDEX('2021 Treatments by Plot'!$E$2:$E$37,MATCH('Data from LECO and Soi Weights '!K167,'2021 Treatments by Plot'!$A$2:$A$37,0))</f>
        <v>#N/A</v>
      </c>
    </row>
    <row r="168" spans="1:19" x14ac:dyDescent="0.25">
      <c r="A168" s="2">
        <v>44704.505856481483</v>
      </c>
      <c r="B168" t="s">
        <v>9</v>
      </c>
      <c r="C168" s="6">
        <v>977</v>
      </c>
      <c r="D168" s="3">
        <v>0.35949999999999999</v>
      </c>
      <c r="E168" s="7">
        <v>0.35</v>
      </c>
      <c r="F168" s="4">
        <v>5.4299999999999999E-3</v>
      </c>
      <c r="G168" s="4">
        <v>6.6200000000000005E-4</v>
      </c>
      <c r="H168" s="14">
        <f t="shared" si="6"/>
        <v>662</v>
      </c>
      <c r="I168" s="13">
        <f t="shared" si="7"/>
        <v>26.48</v>
      </c>
      <c r="J168" s="7">
        <v>2064</v>
      </c>
      <c r="K168" s="6">
        <v>22</v>
      </c>
      <c r="L168" s="5" t="s">
        <v>24</v>
      </c>
      <c r="M168" s="8" t="str">
        <f t="shared" si="8"/>
        <v>15-30</v>
      </c>
      <c r="N168" s="13">
        <v>15</v>
      </c>
      <c r="O168" s="5" t="s">
        <v>24</v>
      </c>
      <c r="P168" t="s">
        <v>11</v>
      </c>
      <c r="Q168">
        <f>INDEX('2021 Treatments by Plot'!$B$2:$B$37,MATCH('Data from LECO and Soi Weights '!K168,'2021 Treatments by Plot'!$A$2:$A$37,0))</f>
        <v>216</v>
      </c>
      <c r="R168">
        <f>INDEX('2021 Treatments by Plot'!$D$2:$D$37,MATCH('Data from LECO and Soi Weights '!K168,'2021 Treatments by Plot'!$A$2:$A$37,0))</f>
        <v>1</v>
      </c>
      <c r="S168">
        <f>INDEX('2021 Treatments by Plot'!$E$2:$E$37,MATCH('Data from LECO and Soi Weights '!K168,'2021 Treatments by Plot'!$A$2:$A$37,0))</f>
        <v>6</v>
      </c>
    </row>
    <row r="169" spans="1:19" x14ac:dyDescent="0.25">
      <c r="A169" s="2">
        <v>44704.509270833332</v>
      </c>
      <c r="B169" t="s">
        <v>9</v>
      </c>
      <c r="C169" s="6">
        <v>977</v>
      </c>
      <c r="D169" s="3">
        <v>0.35560000000000003</v>
      </c>
      <c r="E169" s="7">
        <v>0.35</v>
      </c>
      <c r="F169" s="4">
        <v>5.4900000000000001E-3</v>
      </c>
      <c r="G169" s="4">
        <v>6.7400000000000001E-4</v>
      </c>
      <c r="H169" s="14">
        <f t="shared" si="6"/>
        <v>674</v>
      </c>
      <c r="I169" s="13">
        <f t="shared" si="7"/>
        <v>26.96</v>
      </c>
      <c r="J169" s="7">
        <v>2064</v>
      </c>
      <c r="K169" s="6">
        <v>22</v>
      </c>
      <c r="L169" s="5" t="s">
        <v>24</v>
      </c>
      <c r="M169" s="8" t="str">
        <f t="shared" si="8"/>
        <v>15-30</v>
      </c>
      <c r="N169" s="13">
        <v>15</v>
      </c>
      <c r="O169" s="5" t="s">
        <v>24</v>
      </c>
      <c r="P169" t="s">
        <v>11</v>
      </c>
      <c r="Q169">
        <f>INDEX('2021 Treatments by Plot'!$B$2:$B$37,MATCH('Data from LECO and Soi Weights '!K169,'2021 Treatments by Plot'!$A$2:$A$37,0))</f>
        <v>216</v>
      </c>
      <c r="R169">
        <f>INDEX('2021 Treatments by Plot'!$D$2:$D$37,MATCH('Data from LECO and Soi Weights '!K169,'2021 Treatments by Plot'!$A$2:$A$37,0))</f>
        <v>1</v>
      </c>
      <c r="S169">
        <f>INDEX('2021 Treatments by Plot'!$E$2:$E$37,MATCH('Data from LECO and Soi Weights '!K169,'2021 Treatments by Plot'!$A$2:$A$37,0))</f>
        <v>6</v>
      </c>
    </row>
    <row r="170" spans="1:19" x14ac:dyDescent="0.25">
      <c r="A170" s="2">
        <v>44704.512708333335</v>
      </c>
      <c r="B170" t="s">
        <v>9</v>
      </c>
      <c r="C170" s="6">
        <v>978</v>
      </c>
      <c r="D170" s="3">
        <v>0.35399999999999998</v>
      </c>
      <c r="E170" s="7">
        <v>0.35</v>
      </c>
      <c r="F170" s="4">
        <v>6.28E-3</v>
      </c>
      <c r="G170" s="4">
        <v>7.5900000000000002E-4</v>
      </c>
      <c r="H170" s="14">
        <f t="shared" si="6"/>
        <v>759</v>
      </c>
      <c r="I170" s="13">
        <f t="shared" si="7"/>
        <v>30.36</v>
      </c>
      <c r="J170" s="7">
        <v>2065</v>
      </c>
      <c r="K170" s="6">
        <v>16</v>
      </c>
      <c r="L170" s="5" t="s">
        <v>88</v>
      </c>
      <c r="M170" s="8" t="str">
        <f t="shared" si="8"/>
        <v>15-30</v>
      </c>
      <c r="N170" s="13">
        <v>15</v>
      </c>
      <c r="O170" s="5" t="s">
        <v>88</v>
      </c>
      <c r="P170" t="s">
        <v>11</v>
      </c>
      <c r="Q170">
        <f>INDEX('2021 Treatments by Plot'!$B$2:$B$37,MATCH('Data from LECO and Soi Weights '!K170,'2021 Treatments by Plot'!$A$2:$A$37,0))</f>
        <v>224</v>
      </c>
      <c r="R170">
        <f>INDEX('2021 Treatments by Plot'!$D$2:$D$37,MATCH('Data from LECO and Soi Weights '!K170,'2021 Treatments by Plot'!$A$2:$A$37,0))</f>
        <v>2</v>
      </c>
      <c r="S170">
        <f>INDEX('2021 Treatments by Plot'!$E$2:$E$37,MATCH('Data from LECO and Soi Weights '!K170,'2021 Treatments by Plot'!$A$2:$A$37,0))</f>
        <v>4</v>
      </c>
    </row>
    <row r="171" spans="1:19" x14ac:dyDescent="0.25">
      <c r="A171" s="2">
        <v>44704.516157407408</v>
      </c>
      <c r="B171" t="s">
        <v>9</v>
      </c>
      <c r="C171" s="6">
        <v>978</v>
      </c>
      <c r="D171" s="3">
        <v>0.35420000000000001</v>
      </c>
      <c r="E171" s="7">
        <v>0.35</v>
      </c>
      <c r="F171" s="4">
        <v>6.2300000000000003E-3</v>
      </c>
      <c r="G171" s="4">
        <v>7.5900000000000002E-4</v>
      </c>
      <c r="H171" s="14">
        <f t="shared" si="6"/>
        <v>759</v>
      </c>
      <c r="I171" s="13">
        <f t="shared" si="7"/>
        <v>30.36</v>
      </c>
      <c r="J171" s="7">
        <v>2065</v>
      </c>
      <c r="K171" s="6">
        <v>16</v>
      </c>
      <c r="L171" s="5" t="s">
        <v>88</v>
      </c>
      <c r="M171" s="8" t="str">
        <f t="shared" si="8"/>
        <v>15-30</v>
      </c>
      <c r="N171" s="13">
        <v>15</v>
      </c>
      <c r="O171" s="5" t="s">
        <v>88</v>
      </c>
      <c r="P171" t="s">
        <v>11</v>
      </c>
      <c r="Q171">
        <f>INDEX('2021 Treatments by Plot'!$B$2:$B$37,MATCH('Data from LECO and Soi Weights '!K171,'2021 Treatments by Plot'!$A$2:$A$37,0))</f>
        <v>224</v>
      </c>
      <c r="R171">
        <f>INDEX('2021 Treatments by Plot'!$D$2:$D$37,MATCH('Data from LECO and Soi Weights '!K171,'2021 Treatments by Plot'!$A$2:$A$37,0))</f>
        <v>2</v>
      </c>
      <c r="S171">
        <f>INDEX('2021 Treatments by Plot'!$E$2:$E$37,MATCH('Data from LECO and Soi Weights '!K171,'2021 Treatments by Plot'!$A$2:$A$37,0))</f>
        <v>4</v>
      </c>
    </row>
    <row r="172" spans="1:19" x14ac:dyDescent="0.25">
      <c r="A172" s="2">
        <v>44704.519560185188</v>
      </c>
      <c r="B172" t="s">
        <v>9</v>
      </c>
      <c r="C172" s="6">
        <v>979</v>
      </c>
      <c r="D172" s="3">
        <v>0.3589</v>
      </c>
      <c r="E172" s="7">
        <v>0.35</v>
      </c>
      <c r="F172" s="4">
        <v>5.94E-3</v>
      </c>
      <c r="G172" s="4">
        <v>6.6699999999999995E-4</v>
      </c>
      <c r="H172" s="14">
        <f t="shared" si="6"/>
        <v>667</v>
      </c>
      <c r="I172" s="13">
        <f t="shared" si="7"/>
        <v>26.68</v>
      </c>
      <c r="J172" s="7">
        <v>2066</v>
      </c>
      <c r="K172" s="6">
        <v>30</v>
      </c>
      <c r="L172" s="5" t="s">
        <v>36</v>
      </c>
      <c r="M172" s="8" t="str">
        <f t="shared" si="8"/>
        <v>15-30</v>
      </c>
      <c r="N172" s="13">
        <v>15</v>
      </c>
      <c r="O172" s="5" t="s">
        <v>36</v>
      </c>
      <c r="P172" t="s">
        <v>11</v>
      </c>
      <c r="Q172">
        <f>INDEX('2021 Treatments by Plot'!$B$2:$B$37,MATCH('Data from LECO and Soi Weights '!K172,'2021 Treatments by Plot'!$A$2:$A$37,0))</f>
        <v>321</v>
      </c>
      <c r="R172">
        <f>INDEX('2021 Treatments by Plot'!$D$2:$D$37,MATCH('Data from LECO and Soi Weights '!K172,'2021 Treatments by Plot'!$A$2:$A$37,0))</f>
        <v>2</v>
      </c>
      <c r="S172">
        <f>INDEX('2021 Treatments by Plot'!$E$2:$E$37,MATCH('Data from LECO and Soi Weights '!K172,'2021 Treatments by Plot'!$A$2:$A$37,0))</f>
        <v>1</v>
      </c>
    </row>
    <row r="173" spans="1:19" x14ac:dyDescent="0.25">
      <c r="A173" s="2">
        <v>44704.522905092592</v>
      </c>
      <c r="B173" t="s">
        <v>9</v>
      </c>
      <c r="C173" s="6">
        <v>979</v>
      </c>
      <c r="D173" s="3">
        <v>0.35899999999999999</v>
      </c>
      <c r="E173" s="7">
        <v>0.35</v>
      </c>
      <c r="F173" s="4">
        <v>5.7400000000000003E-3</v>
      </c>
      <c r="G173" s="4">
        <v>6.4899999999999995E-4</v>
      </c>
      <c r="H173" s="14">
        <f t="shared" si="6"/>
        <v>648.99999999999989</v>
      </c>
      <c r="I173" s="13">
        <f t="shared" si="7"/>
        <v>25.959999999999997</v>
      </c>
      <c r="J173" s="7">
        <v>2066</v>
      </c>
      <c r="K173" s="6">
        <v>30</v>
      </c>
      <c r="L173" s="5" t="s">
        <v>36</v>
      </c>
      <c r="M173" s="8" t="str">
        <f t="shared" si="8"/>
        <v>15-30</v>
      </c>
      <c r="N173" s="13">
        <v>15</v>
      </c>
      <c r="O173" s="5" t="s">
        <v>36</v>
      </c>
      <c r="P173" t="s">
        <v>11</v>
      </c>
      <c r="Q173">
        <f>INDEX('2021 Treatments by Plot'!$B$2:$B$37,MATCH('Data from LECO and Soi Weights '!K173,'2021 Treatments by Plot'!$A$2:$A$37,0))</f>
        <v>321</v>
      </c>
      <c r="R173">
        <f>INDEX('2021 Treatments by Plot'!$D$2:$D$37,MATCH('Data from LECO and Soi Weights '!K173,'2021 Treatments by Plot'!$A$2:$A$37,0))</f>
        <v>2</v>
      </c>
      <c r="S173">
        <f>INDEX('2021 Treatments by Plot'!$E$2:$E$37,MATCH('Data from LECO and Soi Weights '!K173,'2021 Treatments by Plot'!$A$2:$A$37,0))</f>
        <v>1</v>
      </c>
    </row>
    <row r="174" spans="1:19" x14ac:dyDescent="0.25">
      <c r="A174" s="2">
        <v>44704.526261574072</v>
      </c>
      <c r="B174" t="s">
        <v>9</v>
      </c>
      <c r="C174" s="6">
        <v>980</v>
      </c>
      <c r="D174" s="3">
        <v>0.35320000000000001</v>
      </c>
      <c r="E174" s="7">
        <v>0.35</v>
      </c>
      <c r="F174" s="4">
        <v>1.1599999999999999E-2</v>
      </c>
      <c r="G174" s="4">
        <v>1.1000000000000001E-3</v>
      </c>
      <c r="H174" s="14">
        <f t="shared" si="6"/>
        <v>1100</v>
      </c>
      <c r="I174" s="13">
        <f t="shared" si="7"/>
        <v>44</v>
      </c>
      <c r="J174" s="7">
        <v>2067</v>
      </c>
      <c r="K174" s="6">
        <v>23</v>
      </c>
      <c r="L174" s="5" t="s">
        <v>23</v>
      </c>
      <c r="M174" s="8" t="str">
        <f t="shared" si="8"/>
        <v>0-15</v>
      </c>
      <c r="N174" s="13">
        <v>0</v>
      </c>
      <c r="O174" s="5" t="s">
        <v>23</v>
      </c>
      <c r="P174" t="s">
        <v>11</v>
      </c>
      <c r="Q174">
        <f>INDEX('2021 Treatments by Plot'!$B$2:$B$37,MATCH('Data from LECO and Soi Weights '!K174,'2021 Treatments by Plot'!$A$2:$A$37,0))</f>
        <v>211</v>
      </c>
      <c r="R174">
        <f>INDEX('2021 Treatments by Plot'!$D$2:$D$37,MATCH('Data from LECO and Soi Weights '!K174,'2021 Treatments by Plot'!$A$2:$A$37,0))</f>
        <v>1</v>
      </c>
      <c r="S174">
        <f>INDEX('2021 Treatments by Plot'!$E$2:$E$37,MATCH('Data from LECO and Soi Weights '!K174,'2021 Treatments by Plot'!$A$2:$A$37,0))</f>
        <v>1</v>
      </c>
    </row>
    <row r="175" spans="1:19" x14ac:dyDescent="0.25">
      <c r="A175" s="2">
        <v>44704.529594907406</v>
      </c>
      <c r="B175" t="s">
        <v>9</v>
      </c>
      <c r="C175" s="6">
        <v>980</v>
      </c>
      <c r="D175" s="3">
        <v>0.3589</v>
      </c>
      <c r="E175" s="7">
        <v>0.35</v>
      </c>
      <c r="F175" s="4">
        <v>1.0699999999999999E-2</v>
      </c>
      <c r="G175" s="4">
        <v>9.8700000000000003E-4</v>
      </c>
      <c r="H175" s="14">
        <f t="shared" si="6"/>
        <v>987.00000000000011</v>
      </c>
      <c r="I175" s="13">
        <f t="shared" si="7"/>
        <v>39.480000000000004</v>
      </c>
      <c r="J175" s="7">
        <v>2067</v>
      </c>
      <c r="K175" s="6">
        <v>23</v>
      </c>
      <c r="L175" s="5" t="s">
        <v>23</v>
      </c>
      <c r="M175" s="8" t="str">
        <f t="shared" si="8"/>
        <v>0-15</v>
      </c>
      <c r="N175" s="13">
        <v>0</v>
      </c>
      <c r="O175" s="5" t="s">
        <v>23</v>
      </c>
      <c r="P175" t="s">
        <v>11</v>
      </c>
      <c r="Q175">
        <f>INDEX('2021 Treatments by Plot'!$B$2:$B$37,MATCH('Data from LECO and Soi Weights '!K175,'2021 Treatments by Plot'!$A$2:$A$37,0))</f>
        <v>211</v>
      </c>
      <c r="R175">
        <f>INDEX('2021 Treatments by Plot'!$D$2:$D$37,MATCH('Data from LECO and Soi Weights '!K175,'2021 Treatments by Plot'!$A$2:$A$37,0))</f>
        <v>1</v>
      </c>
      <c r="S175">
        <f>INDEX('2021 Treatments by Plot'!$E$2:$E$37,MATCH('Data from LECO and Soi Weights '!K175,'2021 Treatments by Plot'!$A$2:$A$37,0))</f>
        <v>1</v>
      </c>
    </row>
    <row r="176" spans="1:19" x14ac:dyDescent="0.25">
      <c r="A176" s="2">
        <v>44704.533020833333</v>
      </c>
      <c r="B176" t="s">
        <v>9</v>
      </c>
      <c r="C176" s="6">
        <v>981</v>
      </c>
      <c r="D176" s="3">
        <v>0.3513</v>
      </c>
      <c r="E176" s="7">
        <v>0.35</v>
      </c>
      <c r="F176" s="4">
        <v>1.03E-2</v>
      </c>
      <c r="G176" s="4">
        <v>9.8999999999999999E-4</v>
      </c>
      <c r="H176" s="14">
        <f t="shared" si="6"/>
        <v>990</v>
      </c>
      <c r="I176" s="13">
        <f t="shared" si="7"/>
        <v>39.6</v>
      </c>
      <c r="J176" s="7">
        <v>2068</v>
      </c>
      <c r="K176" s="6">
        <v>21</v>
      </c>
      <c r="L176" s="5" t="s">
        <v>22</v>
      </c>
      <c r="M176" s="8" t="str">
        <f t="shared" si="8"/>
        <v>0-15</v>
      </c>
      <c r="N176" s="13">
        <v>0</v>
      </c>
      <c r="O176" s="5" t="s">
        <v>22</v>
      </c>
      <c r="P176" t="s">
        <v>11</v>
      </c>
      <c r="Q176">
        <f>INDEX('2021 Treatments by Plot'!$B$2:$B$37,MATCH('Data from LECO and Soi Weights '!K176,'2021 Treatments by Plot'!$A$2:$A$37,0))</f>
        <v>213</v>
      </c>
      <c r="R176">
        <f>INDEX('2021 Treatments by Plot'!$D$2:$D$37,MATCH('Data from LECO and Soi Weights '!K176,'2021 Treatments by Plot'!$A$2:$A$37,0))</f>
        <v>1</v>
      </c>
      <c r="S176">
        <f>INDEX('2021 Treatments by Plot'!$E$2:$E$37,MATCH('Data from LECO and Soi Weights '!K176,'2021 Treatments by Plot'!$A$2:$A$37,0))</f>
        <v>3</v>
      </c>
    </row>
    <row r="177" spans="1:20" x14ac:dyDescent="0.25">
      <c r="A177" s="2">
        <v>44704.536365740743</v>
      </c>
      <c r="B177" t="s">
        <v>9</v>
      </c>
      <c r="C177" s="6">
        <v>981</v>
      </c>
      <c r="D177" s="3">
        <v>0.35210000000000002</v>
      </c>
      <c r="E177" s="7">
        <v>0.35</v>
      </c>
      <c r="F177" s="4">
        <v>1.0500000000000001E-2</v>
      </c>
      <c r="G177" s="4">
        <v>9.9799999999999997E-4</v>
      </c>
      <c r="H177" s="14">
        <f t="shared" si="6"/>
        <v>998</v>
      </c>
      <c r="I177" s="13">
        <f t="shared" si="7"/>
        <v>39.92</v>
      </c>
      <c r="J177" s="7">
        <v>2068</v>
      </c>
      <c r="K177" s="6">
        <v>21</v>
      </c>
      <c r="L177" s="5" t="s">
        <v>22</v>
      </c>
      <c r="M177" s="8" t="str">
        <f t="shared" si="8"/>
        <v>0-15</v>
      </c>
      <c r="N177" s="13">
        <v>0</v>
      </c>
      <c r="O177" s="5" t="s">
        <v>22</v>
      </c>
      <c r="P177" t="s">
        <v>11</v>
      </c>
      <c r="Q177">
        <f>INDEX('2021 Treatments by Plot'!$B$2:$B$37,MATCH('Data from LECO and Soi Weights '!K177,'2021 Treatments by Plot'!$A$2:$A$37,0))</f>
        <v>213</v>
      </c>
      <c r="R177">
        <f>INDEX('2021 Treatments by Plot'!$D$2:$D$37,MATCH('Data from LECO and Soi Weights '!K177,'2021 Treatments by Plot'!$A$2:$A$37,0))</f>
        <v>1</v>
      </c>
      <c r="S177">
        <f>INDEX('2021 Treatments by Plot'!$E$2:$E$37,MATCH('Data from LECO and Soi Weights '!K177,'2021 Treatments by Plot'!$A$2:$A$37,0))</f>
        <v>3</v>
      </c>
    </row>
    <row r="178" spans="1:20" x14ac:dyDescent="0.25">
      <c r="A178" s="2">
        <v>44704.539710648147</v>
      </c>
      <c r="B178" t="s">
        <v>9</v>
      </c>
      <c r="C178" s="6">
        <v>982</v>
      </c>
      <c r="D178" s="3">
        <v>0.35920000000000002</v>
      </c>
      <c r="E178" s="7">
        <v>0.35</v>
      </c>
      <c r="F178" s="4">
        <v>8.2900000000000005E-3</v>
      </c>
      <c r="G178" s="4">
        <v>8.1800000000000004E-4</v>
      </c>
      <c r="H178" s="14">
        <f t="shared" si="6"/>
        <v>818</v>
      </c>
      <c r="I178" s="13">
        <f t="shared" si="7"/>
        <v>32.72</v>
      </c>
      <c r="J178" s="7">
        <v>2069</v>
      </c>
      <c r="K178" s="6">
        <v>18</v>
      </c>
      <c r="L178" s="5" t="s">
        <v>89</v>
      </c>
      <c r="M178" s="8" t="str">
        <f t="shared" si="8"/>
        <v>0-15</v>
      </c>
      <c r="N178" s="13">
        <v>0</v>
      </c>
      <c r="O178" s="5" t="s">
        <v>89</v>
      </c>
      <c r="P178" t="s">
        <v>11</v>
      </c>
      <c r="Q178">
        <f>INDEX('2021 Treatments by Plot'!$B$2:$B$37,MATCH('Data from LECO and Soi Weights '!K178,'2021 Treatments by Plot'!$A$2:$A$37,0))</f>
        <v>222</v>
      </c>
      <c r="R178">
        <f>INDEX('2021 Treatments by Plot'!$D$2:$D$37,MATCH('Data from LECO and Soi Weights '!K178,'2021 Treatments by Plot'!$A$2:$A$37,0))</f>
        <v>2</v>
      </c>
      <c r="S178">
        <f>INDEX('2021 Treatments by Plot'!$E$2:$E$37,MATCH('Data from LECO and Soi Weights '!K178,'2021 Treatments by Plot'!$A$2:$A$37,0))</f>
        <v>2</v>
      </c>
    </row>
    <row r="179" spans="1:20" x14ac:dyDescent="0.25">
      <c r="A179" s="2">
        <v>44704.543136574073</v>
      </c>
      <c r="B179" t="s">
        <v>9</v>
      </c>
      <c r="C179" s="6">
        <v>982</v>
      </c>
      <c r="D179" s="3">
        <v>0.35610000000000003</v>
      </c>
      <c r="E179" s="7">
        <v>0.35</v>
      </c>
      <c r="F179" s="4">
        <v>8.2299999999999995E-3</v>
      </c>
      <c r="G179" s="4">
        <v>8.3000000000000001E-4</v>
      </c>
      <c r="H179" s="14">
        <f t="shared" si="6"/>
        <v>830.00000000000011</v>
      </c>
      <c r="I179" s="13">
        <f t="shared" si="7"/>
        <v>33.200000000000003</v>
      </c>
      <c r="J179" s="7">
        <v>2069</v>
      </c>
      <c r="K179" s="6">
        <v>18</v>
      </c>
      <c r="L179" s="5" t="s">
        <v>89</v>
      </c>
      <c r="M179" s="8" t="str">
        <f t="shared" si="8"/>
        <v>0-15</v>
      </c>
      <c r="N179" s="13">
        <v>0</v>
      </c>
      <c r="O179" s="5" t="s">
        <v>89</v>
      </c>
      <c r="P179" t="s">
        <v>11</v>
      </c>
      <c r="Q179">
        <f>INDEX('2021 Treatments by Plot'!$B$2:$B$37,MATCH('Data from LECO and Soi Weights '!K179,'2021 Treatments by Plot'!$A$2:$A$37,0))</f>
        <v>222</v>
      </c>
      <c r="R179">
        <f>INDEX('2021 Treatments by Plot'!$D$2:$D$37,MATCH('Data from LECO and Soi Weights '!K179,'2021 Treatments by Plot'!$A$2:$A$37,0))</f>
        <v>2</v>
      </c>
      <c r="S179">
        <f>INDEX('2021 Treatments by Plot'!$E$2:$E$37,MATCH('Data from LECO and Soi Weights '!K179,'2021 Treatments by Plot'!$A$2:$A$37,0))</f>
        <v>2</v>
      </c>
    </row>
    <row r="180" spans="1:20" x14ac:dyDescent="0.25">
      <c r="A180" s="2">
        <v>44704.546481481484</v>
      </c>
      <c r="B180" t="s">
        <v>9</v>
      </c>
      <c r="C180" s="6">
        <v>983</v>
      </c>
      <c r="D180" s="3">
        <v>0.35370000000000001</v>
      </c>
      <c r="E180" s="7">
        <v>0.35</v>
      </c>
      <c r="F180" s="4">
        <v>6.4799999999999996E-3</v>
      </c>
      <c r="G180" s="4">
        <v>7.4100000000000001E-4</v>
      </c>
      <c r="H180" s="14">
        <f t="shared" si="6"/>
        <v>741</v>
      </c>
      <c r="I180" s="13">
        <f t="shared" si="7"/>
        <v>29.64</v>
      </c>
      <c r="J180" s="7">
        <v>2070</v>
      </c>
      <c r="K180" s="6">
        <v>19</v>
      </c>
      <c r="L180" s="5" t="s">
        <v>25</v>
      </c>
      <c r="M180" s="8" t="str">
        <f t="shared" si="8"/>
        <v>0-15</v>
      </c>
      <c r="N180" s="13">
        <v>0</v>
      </c>
      <c r="O180" s="5" t="s">
        <v>25</v>
      </c>
      <c r="P180" t="s">
        <v>11</v>
      </c>
      <c r="Q180">
        <f>INDEX('2021 Treatments by Plot'!$B$2:$B$37,MATCH('Data from LECO and Soi Weights '!K180,'2021 Treatments by Plot'!$A$2:$A$37,0))</f>
        <v>214</v>
      </c>
      <c r="R180">
        <f>INDEX('2021 Treatments by Plot'!$D$2:$D$37,MATCH('Data from LECO and Soi Weights '!K180,'2021 Treatments by Plot'!$A$2:$A$37,0))</f>
        <v>1</v>
      </c>
      <c r="S180">
        <f>INDEX('2021 Treatments by Plot'!$E$2:$E$37,MATCH('Data from LECO and Soi Weights '!K180,'2021 Treatments by Plot'!$A$2:$A$37,0))</f>
        <v>4</v>
      </c>
    </row>
    <row r="181" spans="1:20" x14ac:dyDescent="0.25">
      <c r="A181" s="2">
        <v>44704.549907407411</v>
      </c>
      <c r="B181" t="s">
        <v>9</v>
      </c>
      <c r="C181" s="6">
        <v>983</v>
      </c>
      <c r="D181" s="3">
        <v>0.35759999999999997</v>
      </c>
      <c r="E181" s="7">
        <v>0.35</v>
      </c>
      <c r="F181" s="4">
        <v>6.4200000000000004E-3</v>
      </c>
      <c r="G181" s="4">
        <v>7.3999999999999999E-4</v>
      </c>
      <c r="H181" s="14">
        <f t="shared" si="6"/>
        <v>740</v>
      </c>
      <c r="I181" s="13">
        <f t="shared" si="7"/>
        <v>29.6</v>
      </c>
      <c r="J181" s="7">
        <v>2070</v>
      </c>
      <c r="K181" s="6">
        <v>19</v>
      </c>
      <c r="L181" s="5" t="s">
        <v>25</v>
      </c>
      <c r="M181" s="8" t="str">
        <f t="shared" si="8"/>
        <v>0-15</v>
      </c>
      <c r="N181" s="13">
        <v>0</v>
      </c>
      <c r="O181" s="5" t="s">
        <v>25</v>
      </c>
      <c r="P181" t="s">
        <v>11</v>
      </c>
      <c r="Q181">
        <f>INDEX('2021 Treatments by Plot'!$B$2:$B$37,MATCH('Data from LECO and Soi Weights '!K181,'2021 Treatments by Plot'!$A$2:$A$37,0))</f>
        <v>214</v>
      </c>
      <c r="R181">
        <f>INDEX('2021 Treatments by Plot'!$D$2:$D$37,MATCH('Data from LECO and Soi Weights '!K181,'2021 Treatments by Plot'!$A$2:$A$37,0))</f>
        <v>1</v>
      </c>
      <c r="S181">
        <f>INDEX('2021 Treatments by Plot'!$E$2:$E$37,MATCH('Data from LECO and Soi Weights '!K181,'2021 Treatments by Plot'!$A$2:$A$37,0))</f>
        <v>4</v>
      </c>
    </row>
    <row r="182" spans="1:20" x14ac:dyDescent="0.25">
      <c r="A182" s="2">
        <v>44704.55332175926</v>
      </c>
      <c r="B182" t="s">
        <v>9</v>
      </c>
      <c r="C182" s="6">
        <v>984</v>
      </c>
      <c r="D182" s="3">
        <v>0.35699999999999998</v>
      </c>
      <c r="E182" s="7">
        <v>0.35</v>
      </c>
      <c r="F182" s="4">
        <v>8.9700000000000005E-3</v>
      </c>
      <c r="G182" s="4">
        <v>8.6499999999999999E-4</v>
      </c>
      <c r="H182" s="14">
        <f t="shared" si="6"/>
        <v>865</v>
      </c>
      <c r="I182" s="13">
        <f t="shared" si="7"/>
        <v>34.6</v>
      </c>
      <c r="J182" s="7">
        <v>2071</v>
      </c>
      <c r="K182" s="6">
        <v>24</v>
      </c>
      <c r="L182" s="5" t="s">
        <v>20</v>
      </c>
      <c r="M182" s="8" t="str">
        <f t="shared" si="8"/>
        <v>0-15</v>
      </c>
      <c r="N182" s="13">
        <v>0</v>
      </c>
      <c r="O182" s="5" t="s">
        <v>20</v>
      </c>
      <c r="P182" t="s">
        <v>11</v>
      </c>
      <c r="Q182">
        <f>INDEX('2021 Treatments by Plot'!$B$2:$B$37,MATCH('Data from LECO and Soi Weights '!K182,'2021 Treatments by Plot'!$A$2:$A$37,0))</f>
        <v>212</v>
      </c>
      <c r="R182">
        <f>INDEX('2021 Treatments by Plot'!$D$2:$D$37,MATCH('Data from LECO and Soi Weights '!K182,'2021 Treatments by Plot'!$A$2:$A$37,0))</f>
        <v>1</v>
      </c>
      <c r="S182">
        <f>INDEX('2021 Treatments by Plot'!$E$2:$E$37,MATCH('Data from LECO and Soi Weights '!K182,'2021 Treatments by Plot'!$A$2:$A$37,0))</f>
        <v>2</v>
      </c>
    </row>
    <row r="183" spans="1:20" x14ac:dyDescent="0.25">
      <c r="A183" s="2">
        <v>44704.55673611111</v>
      </c>
      <c r="B183" t="s">
        <v>9</v>
      </c>
      <c r="C183" s="6">
        <v>984</v>
      </c>
      <c r="D183" s="3">
        <v>0.35830000000000001</v>
      </c>
      <c r="E183" s="7">
        <v>0.35</v>
      </c>
      <c r="F183" s="4">
        <v>8.9800000000000001E-3</v>
      </c>
      <c r="G183" s="4">
        <v>8.6499999999999999E-4</v>
      </c>
      <c r="H183" s="14">
        <f t="shared" si="6"/>
        <v>865</v>
      </c>
      <c r="I183" s="13">
        <f t="shared" si="7"/>
        <v>34.6</v>
      </c>
      <c r="J183" s="7">
        <v>2071</v>
      </c>
      <c r="K183" s="6">
        <v>24</v>
      </c>
      <c r="L183" s="5" t="s">
        <v>20</v>
      </c>
      <c r="M183" s="8" t="str">
        <f t="shared" si="8"/>
        <v>0-15</v>
      </c>
      <c r="N183" s="13">
        <v>0</v>
      </c>
      <c r="O183" s="5" t="s">
        <v>20</v>
      </c>
      <c r="P183" t="s">
        <v>11</v>
      </c>
      <c r="Q183">
        <f>INDEX('2021 Treatments by Plot'!$B$2:$B$37,MATCH('Data from LECO and Soi Weights '!K183,'2021 Treatments by Plot'!$A$2:$A$37,0))</f>
        <v>212</v>
      </c>
      <c r="R183">
        <f>INDEX('2021 Treatments by Plot'!$D$2:$D$37,MATCH('Data from LECO and Soi Weights '!K183,'2021 Treatments by Plot'!$A$2:$A$37,0))</f>
        <v>1</v>
      </c>
      <c r="S183">
        <f>INDEX('2021 Treatments by Plot'!$E$2:$E$37,MATCH('Data from LECO and Soi Weights '!K183,'2021 Treatments by Plot'!$A$2:$A$37,0))</f>
        <v>2</v>
      </c>
    </row>
    <row r="184" spans="1:20" x14ac:dyDescent="0.25">
      <c r="A184" s="2">
        <v>44704.560150462959</v>
      </c>
      <c r="B184" t="s">
        <v>9</v>
      </c>
      <c r="C184" s="6">
        <v>985</v>
      </c>
      <c r="D184" s="3">
        <v>0.3518</v>
      </c>
      <c r="E184" s="7">
        <v>0.35</v>
      </c>
      <c r="F184" s="4">
        <v>5.47E-3</v>
      </c>
      <c r="G184" s="4">
        <v>6.8499999999999995E-4</v>
      </c>
      <c r="H184" s="14">
        <f t="shared" si="6"/>
        <v>685</v>
      </c>
      <c r="I184" s="13">
        <f t="shared" si="7"/>
        <v>27.400000000000002</v>
      </c>
      <c r="J184" s="7">
        <v>2072</v>
      </c>
      <c r="K184" s="6">
        <v>23</v>
      </c>
      <c r="L184" s="5" t="s">
        <v>21</v>
      </c>
      <c r="M184" s="8" t="str">
        <f t="shared" si="8"/>
        <v>15-30</v>
      </c>
      <c r="N184" s="13">
        <v>15</v>
      </c>
      <c r="O184" s="5" t="s">
        <v>21</v>
      </c>
      <c r="P184" t="s">
        <v>16</v>
      </c>
      <c r="Q184">
        <f>INDEX('2021 Treatments by Plot'!$B$2:$B$37,MATCH('Data from LECO and Soi Weights '!K184,'2021 Treatments by Plot'!$A$2:$A$37,0))</f>
        <v>211</v>
      </c>
      <c r="R184">
        <f>INDEX('2021 Treatments by Plot'!$D$2:$D$37,MATCH('Data from LECO and Soi Weights '!K184,'2021 Treatments by Plot'!$A$2:$A$37,0))</f>
        <v>1</v>
      </c>
      <c r="S184">
        <f>INDEX('2021 Treatments by Plot'!$E$2:$E$37,MATCH('Data from LECO and Soi Weights '!K184,'2021 Treatments by Plot'!$A$2:$A$37,0))</f>
        <v>1</v>
      </c>
      <c r="T184" t="s">
        <v>181</v>
      </c>
    </row>
    <row r="185" spans="1:20" x14ac:dyDescent="0.25">
      <c r="A185" s="2">
        <v>44704.56349537037</v>
      </c>
      <c r="B185" t="s">
        <v>9</v>
      </c>
      <c r="C185" s="6">
        <v>985</v>
      </c>
      <c r="D185" s="3">
        <v>0.35399999999999998</v>
      </c>
      <c r="E185" s="7">
        <v>0.35</v>
      </c>
      <c r="F185" s="4">
        <v>5.4299999999999999E-3</v>
      </c>
      <c r="G185" s="4">
        <v>6.7100000000000005E-4</v>
      </c>
      <c r="H185" s="14">
        <f t="shared" si="6"/>
        <v>671.00000000000011</v>
      </c>
      <c r="I185" s="13">
        <f t="shared" si="7"/>
        <v>26.840000000000003</v>
      </c>
      <c r="J185" s="7">
        <v>2072</v>
      </c>
      <c r="K185" s="6">
        <v>23</v>
      </c>
      <c r="L185" s="5" t="s">
        <v>21</v>
      </c>
      <c r="M185" s="8" t="str">
        <f t="shared" si="8"/>
        <v>15-30</v>
      </c>
      <c r="N185" s="13">
        <v>15</v>
      </c>
      <c r="O185" s="5" t="s">
        <v>21</v>
      </c>
      <c r="P185" t="s">
        <v>16</v>
      </c>
      <c r="Q185">
        <f>INDEX('2021 Treatments by Plot'!$B$2:$B$37,MATCH('Data from LECO and Soi Weights '!K185,'2021 Treatments by Plot'!$A$2:$A$37,0))</f>
        <v>211</v>
      </c>
      <c r="R185">
        <f>INDEX('2021 Treatments by Plot'!$D$2:$D$37,MATCH('Data from LECO and Soi Weights '!K185,'2021 Treatments by Plot'!$A$2:$A$37,0))</f>
        <v>1</v>
      </c>
      <c r="S185">
        <f>INDEX('2021 Treatments by Plot'!$E$2:$E$37,MATCH('Data from LECO and Soi Weights '!K185,'2021 Treatments by Plot'!$A$2:$A$37,0))</f>
        <v>1</v>
      </c>
      <c r="T185" t="s">
        <v>181</v>
      </c>
    </row>
    <row r="186" spans="1:20" x14ac:dyDescent="0.25">
      <c r="A186" s="2">
        <v>44704.566828703704</v>
      </c>
      <c r="B186" t="s">
        <v>9</v>
      </c>
      <c r="C186" s="6">
        <v>986</v>
      </c>
      <c r="D186" s="3">
        <v>0.35</v>
      </c>
      <c r="E186" s="7">
        <v>0.35</v>
      </c>
      <c r="F186" s="4">
        <v>7.9299999999999995E-3</v>
      </c>
      <c r="G186" s="4">
        <v>7.6499999999999995E-4</v>
      </c>
      <c r="H186" s="14">
        <f t="shared" si="6"/>
        <v>765</v>
      </c>
      <c r="I186" s="13">
        <f t="shared" si="7"/>
        <v>30.6</v>
      </c>
      <c r="J186" s="7">
        <v>2055</v>
      </c>
      <c r="K186" s="6">
        <v>25</v>
      </c>
      <c r="L186" s="5" t="s">
        <v>65</v>
      </c>
      <c r="M186" s="8" t="str">
        <f t="shared" si="8"/>
        <v>0-15</v>
      </c>
      <c r="N186" s="13">
        <v>0</v>
      </c>
      <c r="O186" s="5" t="s">
        <v>65</v>
      </c>
      <c r="P186" t="s">
        <v>11</v>
      </c>
      <c r="Q186">
        <f>INDEX('2021 Treatments by Plot'!$B$2:$B$37,MATCH('Data from LECO and Soi Weights '!K186,'2021 Treatments by Plot'!$A$2:$A$37,0))</f>
        <v>323</v>
      </c>
      <c r="R186">
        <f>INDEX('2021 Treatments by Plot'!$D$2:$D$37,MATCH('Data from LECO and Soi Weights '!K186,'2021 Treatments by Plot'!$A$2:$A$37,0))</f>
        <v>2</v>
      </c>
      <c r="S186">
        <f>INDEX('2021 Treatments by Plot'!$E$2:$E$37,MATCH('Data from LECO and Soi Weights '!K186,'2021 Treatments by Plot'!$A$2:$A$37,0))</f>
        <v>3</v>
      </c>
    </row>
    <row r="187" spans="1:20" x14ac:dyDescent="0.25">
      <c r="A187" s="2">
        <v>44704.570231481484</v>
      </c>
      <c r="B187" t="s">
        <v>9</v>
      </c>
      <c r="C187" s="6">
        <v>987</v>
      </c>
      <c r="D187" s="3">
        <v>0.254</v>
      </c>
      <c r="E187" s="7">
        <v>0.25</v>
      </c>
      <c r="F187" s="4">
        <v>2.4E-2</v>
      </c>
      <c r="G187" s="4">
        <v>1.8699999999999999E-3</v>
      </c>
      <c r="H187" s="14">
        <f t="shared" si="6"/>
        <v>1870</v>
      </c>
      <c r="I187" s="13" t="e">
        <f t="shared" si="7"/>
        <v>#N/A</v>
      </c>
      <c r="J187" s="6" t="s">
        <v>13</v>
      </c>
      <c r="K187" s="6" t="e">
        <v>#N/A</v>
      </c>
      <c r="L187" s="5" t="e">
        <v>#N/A</v>
      </c>
      <c r="M187" s="8" t="e">
        <f t="shared" si="8"/>
        <v>#N/A</v>
      </c>
      <c r="N187" s="13" t="e">
        <v>#N/A</v>
      </c>
      <c r="O187" s="5" t="e">
        <v>#N/A</v>
      </c>
      <c r="P187" t="s">
        <v>11</v>
      </c>
      <c r="Q187" t="e">
        <f>INDEX('2021 Treatments by Plot'!$B$2:$B$37,MATCH('Data from LECO and Soi Weights '!K187,'2021 Treatments by Plot'!$A$2:$A$37,0))</f>
        <v>#N/A</v>
      </c>
      <c r="R187" t="e">
        <f>INDEX('2021 Treatments by Plot'!$D$2:$D$37,MATCH('Data from LECO and Soi Weights '!K187,'2021 Treatments by Plot'!$A$2:$A$37,0))</f>
        <v>#N/A</v>
      </c>
      <c r="S187" t="e">
        <f>INDEX('2021 Treatments by Plot'!$E$2:$E$37,MATCH('Data from LECO and Soi Weights '!K187,'2021 Treatments by Plot'!$A$2:$A$37,0))</f>
        <v>#N/A</v>
      </c>
    </row>
    <row r="188" spans="1:20" x14ac:dyDescent="0.25">
      <c r="A188" s="2">
        <v>44704.57366898148</v>
      </c>
      <c r="B188" t="s">
        <v>9</v>
      </c>
      <c r="C188" s="6">
        <v>988</v>
      </c>
      <c r="D188" s="3">
        <v>0.35039999999999999</v>
      </c>
      <c r="E188" s="7">
        <v>0.35</v>
      </c>
      <c r="F188" s="4">
        <v>1.2E-2</v>
      </c>
      <c r="G188" s="4">
        <v>5.1000000000000004E-4</v>
      </c>
      <c r="H188" s="14">
        <f t="shared" si="6"/>
        <v>510.00000000000006</v>
      </c>
      <c r="I188" s="13">
        <f t="shared" si="7"/>
        <v>122.4</v>
      </c>
      <c r="J188" s="7">
        <v>2073</v>
      </c>
      <c r="K188" s="6">
        <v>32</v>
      </c>
      <c r="L188" s="5" t="s">
        <v>90</v>
      </c>
      <c r="M188" s="8" t="str">
        <f t="shared" si="8"/>
        <v>30-120</v>
      </c>
      <c r="N188" s="13">
        <v>30</v>
      </c>
      <c r="O188" s="5" t="s">
        <v>90</v>
      </c>
      <c r="P188" t="s">
        <v>11</v>
      </c>
      <c r="Q188">
        <f>INDEX('2021 Treatments by Plot'!$B$2:$B$37,MATCH('Data from LECO and Soi Weights '!K188,'2021 Treatments by Plot'!$A$2:$A$37,0))</f>
        <v>311</v>
      </c>
      <c r="R188">
        <f>INDEX('2021 Treatments by Plot'!$D$2:$D$37,MATCH('Data from LECO and Soi Weights '!K188,'2021 Treatments by Plot'!$A$2:$A$37,0))</f>
        <v>1</v>
      </c>
      <c r="S188">
        <f>INDEX('2021 Treatments by Plot'!$E$2:$E$37,MATCH('Data from LECO and Soi Weights '!K188,'2021 Treatments by Plot'!$A$2:$A$37,0))</f>
        <v>1</v>
      </c>
    </row>
    <row r="189" spans="1:20" x14ac:dyDescent="0.25">
      <c r="A189" s="2">
        <v>44704.57708333333</v>
      </c>
      <c r="B189" t="s">
        <v>9</v>
      </c>
      <c r="C189" s="6">
        <v>988</v>
      </c>
      <c r="D189" s="3">
        <v>0.35780000000000001</v>
      </c>
      <c r="E189" s="7">
        <v>0.35</v>
      </c>
      <c r="F189" s="4">
        <v>1.2E-2</v>
      </c>
      <c r="G189" s="4">
        <v>5.0299999999999997E-4</v>
      </c>
      <c r="H189" s="14">
        <f t="shared" si="6"/>
        <v>502.99999999999994</v>
      </c>
      <c r="I189" s="13">
        <f t="shared" si="7"/>
        <v>120.71999999999998</v>
      </c>
      <c r="J189" s="7">
        <v>2073</v>
      </c>
      <c r="K189" s="6">
        <v>32</v>
      </c>
      <c r="L189" s="5" t="s">
        <v>90</v>
      </c>
      <c r="M189" s="8" t="str">
        <f t="shared" si="8"/>
        <v>30-120</v>
      </c>
      <c r="N189" s="13">
        <v>30</v>
      </c>
      <c r="O189" s="5" t="s">
        <v>90</v>
      </c>
      <c r="P189" t="s">
        <v>11</v>
      </c>
      <c r="Q189">
        <f>INDEX('2021 Treatments by Plot'!$B$2:$B$37,MATCH('Data from LECO and Soi Weights '!K189,'2021 Treatments by Plot'!$A$2:$A$37,0))</f>
        <v>311</v>
      </c>
      <c r="R189">
        <f>INDEX('2021 Treatments by Plot'!$D$2:$D$37,MATCH('Data from LECO and Soi Weights '!K189,'2021 Treatments by Plot'!$A$2:$A$37,0))</f>
        <v>1</v>
      </c>
      <c r="S189">
        <f>INDEX('2021 Treatments by Plot'!$E$2:$E$37,MATCH('Data from LECO and Soi Weights '!K189,'2021 Treatments by Plot'!$A$2:$A$37,0))</f>
        <v>1</v>
      </c>
    </row>
    <row r="190" spans="1:20" x14ac:dyDescent="0.25">
      <c r="A190" s="2">
        <v>44704.580416666664</v>
      </c>
      <c r="B190" t="s">
        <v>9</v>
      </c>
      <c r="C190" s="6">
        <v>989</v>
      </c>
      <c r="D190" s="3">
        <v>0.35349999999999998</v>
      </c>
      <c r="E190" s="7">
        <v>0.35</v>
      </c>
      <c r="F190" s="4">
        <v>1.0800000000000001E-2</v>
      </c>
      <c r="G190" s="4">
        <v>2.03E-4</v>
      </c>
      <c r="H190" s="14">
        <f t="shared" si="6"/>
        <v>202.99999999999997</v>
      </c>
      <c r="I190" s="13">
        <f t="shared" si="7"/>
        <v>32.479999999999997</v>
      </c>
      <c r="J190" s="7">
        <v>2074</v>
      </c>
      <c r="K190" s="6">
        <v>34</v>
      </c>
      <c r="L190" s="5" t="s">
        <v>91</v>
      </c>
      <c r="M190" s="8" t="str">
        <f t="shared" si="8"/>
        <v>120-180</v>
      </c>
      <c r="N190" s="13">
        <v>120</v>
      </c>
      <c r="O190" s="5" t="s">
        <v>91</v>
      </c>
      <c r="P190" t="s">
        <v>11</v>
      </c>
      <c r="Q190">
        <f>INDEX('2021 Treatments by Plot'!$B$2:$B$37,MATCH('Data from LECO and Soi Weights '!K190,'2021 Treatments by Plot'!$A$2:$A$37,0))</f>
        <v>313</v>
      </c>
      <c r="R190">
        <f>INDEX('2021 Treatments by Plot'!$D$2:$D$37,MATCH('Data from LECO and Soi Weights '!K190,'2021 Treatments by Plot'!$A$2:$A$37,0))</f>
        <v>1</v>
      </c>
      <c r="S190">
        <f>INDEX('2021 Treatments by Plot'!$E$2:$E$37,MATCH('Data from LECO and Soi Weights '!K190,'2021 Treatments by Plot'!$A$2:$A$37,0))</f>
        <v>3</v>
      </c>
    </row>
    <row r="191" spans="1:20" x14ac:dyDescent="0.25">
      <c r="A191" s="2">
        <v>44704.583831018521</v>
      </c>
      <c r="B191" t="s">
        <v>9</v>
      </c>
      <c r="C191" s="6">
        <v>989</v>
      </c>
      <c r="D191" s="3">
        <v>0.35709999999999997</v>
      </c>
      <c r="E191" s="7">
        <v>0.35</v>
      </c>
      <c r="F191" s="4">
        <v>1.09E-2</v>
      </c>
      <c r="G191" s="4">
        <v>2.1000000000000001E-4</v>
      </c>
      <c r="H191" s="14">
        <f t="shared" si="6"/>
        <v>210</v>
      </c>
      <c r="I191" s="13">
        <f t="shared" si="7"/>
        <v>33.6</v>
      </c>
      <c r="J191" s="7">
        <v>2074</v>
      </c>
      <c r="K191" s="6">
        <v>34</v>
      </c>
      <c r="L191" s="5" t="s">
        <v>91</v>
      </c>
      <c r="M191" s="8" t="str">
        <f t="shared" si="8"/>
        <v>120-180</v>
      </c>
      <c r="N191" s="13">
        <v>120</v>
      </c>
      <c r="O191" s="5" t="s">
        <v>91</v>
      </c>
      <c r="P191" t="s">
        <v>11</v>
      </c>
      <c r="Q191">
        <f>INDEX('2021 Treatments by Plot'!$B$2:$B$37,MATCH('Data from LECO and Soi Weights '!K191,'2021 Treatments by Plot'!$A$2:$A$37,0))</f>
        <v>313</v>
      </c>
      <c r="R191">
        <f>INDEX('2021 Treatments by Plot'!$D$2:$D$37,MATCH('Data from LECO and Soi Weights '!K191,'2021 Treatments by Plot'!$A$2:$A$37,0))</f>
        <v>1</v>
      </c>
      <c r="S191">
        <f>INDEX('2021 Treatments by Plot'!$E$2:$E$37,MATCH('Data from LECO and Soi Weights '!K191,'2021 Treatments by Plot'!$A$2:$A$37,0))</f>
        <v>3</v>
      </c>
    </row>
    <row r="192" spans="1:20" x14ac:dyDescent="0.25">
      <c r="A192" s="2">
        <v>44704.587175925924</v>
      </c>
      <c r="B192" t="s">
        <v>9</v>
      </c>
      <c r="C192" s="6">
        <v>990</v>
      </c>
      <c r="D192" s="3">
        <v>0.35139999999999999</v>
      </c>
      <c r="E192" s="7">
        <v>0.35</v>
      </c>
      <c r="F192" s="4">
        <v>1.2E-2</v>
      </c>
      <c r="G192" s="4">
        <v>2.2100000000000001E-4</v>
      </c>
      <c r="H192" s="14">
        <f t="shared" si="6"/>
        <v>221</v>
      </c>
      <c r="I192" s="13">
        <f t="shared" si="7"/>
        <v>35.36</v>
      </c>
      <c r="J192" s="7">
        <v>2075</v>
      </c>
      <c r="K192" s="6">
        <v>30</v>
      </c>
      <c r="L192" s="5" t="s">
        <v>92</v>
      </c>
      <c r="M192" s="8" t="str">
        <f t="shared" si="8"/>
        <v>120-180</v>
      </c>
      <c r="N192" s="13">
        <v>120</v>
      </c>
      <c r="O192" s="5" t="s">
        <v>92</v>
      </c>
      <c r="P192" t="s">
        <v>11</v>
      </c>
      <c r="Q192">
        <f>INDEX('2021 Treatments by Plot'!$B$2:$B$37,MATCH('Data from LECO and Soi Weights '!K192,'2021 Treatments by Plot'!$A$2:$A$37,0))</f>
        <v>321</v>
      </c>
      <c r="R192">
        <f>INDEX('2021 Treatments by Plot'!$D$2:$D$37,MATCH('Data from LECO and Soi Weights '!K192,'2021 Treatments by Plot'!$A$2:$A$37,0))</f>
        <v>2</v>
      </c>
      <c r="S192">
        <f>INDEX('2021 Treatments by Plot'!$E$2:$E$37,MATCH('Data from LECO and Soi Weights '!K192,'2021 Treatments by Plot'!$A$2:$A$37,0))</f>
        <v>1</v>
      </c>
    </row>
    <row r="193" spans="1:19" x14ac:dyDescent="0.25">
      <c r="A193" s="2">
        <v>44704.590520833335</v>
      </c>
      <c r="B193" t="s">
        <v>9</v>
      </c>
      <c r="C193" s="6">
        <v>990</v>
      </c>
      <c r="D193" s="3">
        <v>0.35339999999999999</v>
      </c>
      <c r="E193" s="7">
        <v>0.35</v>
      </c>
      <c r="F193" s="4">
        <v>1.21E-2</v>
      </c>
      <c r="G193" s="4">
        <v>2.14E-4</v>
      </c>
      <c r="H193" s="14">
        <f t="shared" si="6"/>
        <v>214</v>
      </c>
      <c r="I193" s="13">
        <f t="shared" si="7"/>
        <v>34.24</v>
      </c>
      <c r="J193" s="7">
        <v>2075</v>
      </c>
      <c r="K193" s="6">
        <v>30</v>
      </c>
      <c r="L193" s="5" t="s">
        <v>92</v>
      </c>
      <c r="M193" s="8" t="str">
        <f t="shared" si="8"/>
        <v>120-180</v>
      </c>
      <c r="N193" s="13">
        <v>120</v>
      </c>
      <c r="O193" s="5" t="s">
        <v>92</v>
      </c>
      <c r="P193" t="s">
        <v>11</v>
      </c>
      <c r="Q193">
        <f>INDEX('2021 Treatments by Plot'!$B$2:$B$37,MATCH('Data from LECO and Soi Weights '!K193,'2021 Treatments by Plot'!$A$2:$A$37,0))</f>
        <v>321</v>
      </c>
      <c r="R193">
        <f>INDEX('2021 Treatments by Plot'!$D$2:$D$37,MATCH('Data from LECO and Soi Weights '!K193,'2021 Treatments by Plot'!$A$2:$A$37,0))</f>
        <v>2</v>
      </c>
      <c r="S193">
        <f>INDEX('2021 Treatments by Plot'!$E$2:$E$37,MATCH('Data from LECO and Soi Weights '!K193,'2021 Treatments by Plot'!$A$2:$A$37,0))</f>
        <v>1</v>
      </c>
    </row>
    <row r="194" spans="1:19" x14ac:dyDescent="0.25">
      <c r="A194" s="2">
        <v>44704.593865740739</v>
      </c>
      <c r="B194" t="s">
        <v>9</v>
      </c>
      <c r="C194" s="6">
        <v>991</v>
      </c>
      <c r="D194" s="3">
        <v>0.35549999999999998</v>
      </c>
      <c r="E194" s="7">
        <v>0.35</v>
      </c>
      <c r="F194" s="4">
        <v>1.0200000000000001E-2</v>
      </c>
      <c r="G194" s="4">
        <v>2.24E-4</v>
      </c>
      <c r="H194" s="14">
        <f t="shared" si="6"/>
        <v>223.99999999999997</v>
      </c>
      <c r="I194" s="13">
        <f t="shared" si="7"/>
        <v>35.839999999999996</v>
      </c>
      <c r="J194" s="7">
        <v>2076</v>
      </c>
      <c r="K194" s="6">
        <v>32</v>
      </c>
      <c r="L194" s="5" t="s">
        <v>93</v>
      </c>
      <c r="M194" s="8" t="str">
        <f t="shared" si="8"/>
        <v>120-180</v>
      </c>
      <c r="N194" s="13">
        <v>120</v>
      </c>
      <c r="O194" s="5" t="s">
        <v>93</v>
      </c>
      <c r="P194" t="s">
        <v>11</v>
      </c>
      <c r="Q194">
        <f>INDEX('2021 Treatments by Plot'!$B$2:$B$37,MATCH('Data from LECO and Soi Weights '!K194,'2021 Treatments by Plot'!$A$2:$A$37,0))</f>
        <v>311</v>
      </c>
      <c r="R194">
        <f>INDEX('2021 Treatments by Plot'!$D$2:$D$37,MATCH('Data from LECO and Soi Weights '!K194,'2021 Treatments by Plot'!$A$2:$A$37,0))</f>
        <v>1</v>
      </c>
      <c r="S194">
        <f>INDEX('2021 Treatments by Plot'!$E$2:$E$37,MATCH('Data from LECO and Soi Weights '!K194,'2021 Treatments by Plot'!$A$2:$A$37,0))</f>
        <v>1</v>
      </c>
    </row>
    <row r="195" spans="1:19" x14ac:dyDescent="0.25">
      <c r="A195" s="2">
        <v>44704.597210648149</v>
      </c>
      <c r="B195" t="s">
        <v>9</v>
      </c>
      <c r="C195" s="6">
        <v>991</v>
      </c>
      <c r="D195" s="3">
        <v>0.35570000000000002</v>
      </c>
      <c r="E195" s="7">
        <v>0.35</v>
      </c>
      <c r="F195" s="4">
        <v>1.03E-2</v>
      </c>
      <c r="G195" s="4">
        <v>2.2100000000000001E-4</v>
      </c>
      <c r="H195" s="14">
        <f t="shared" ref="H195:H258" si="9">(G195*10000)*100</f>
        <v>221</v>
      </c>
      <c r="I195" s="13">
        <f t="shared" ref="I195:I258" si="10">IF(OR(N195=0,N195=15),(6/3*0.02*H195),IF(N195=30,(90/2.5/3*0.02*H195),IF(N195=120,(60/2.5/3)*0.02*H195,"Check")))</f>
        <v>35.36</v>
      </c>
      <c r="J195" s="7">
        <v>2076</v>
      </c>
      <c r="K195" s="6">
        <v>32</v>
      </c>
      <c r="L195" s="5" t="s">
        <v>93</v>
      </c>
      <c r="M195" s="8" t="str">
        <f t="shared" ref="M195:M258" si="11">MID(L195,FIND("(",L195)+1,FIND(")",L195)-FIND("(",L195)-1)</f>
        <v>120-180</v>
      </c>
      <c r="N195" s="13">
        <v>120</v>
      </c>
      <c r="O195" s="5" t="s">
        <v>93</v>
      </c>
      <c r="P195" t="s">
        <v>11</v>
      </c>
      <c r="Q195">
        <f>INDEX('2021 Treatments by Plot'!$B$2:$B$37,MATCH('Data from LECO and Soi Weights '!K195,'2021 Treatments by Plot'!$A$2:$A$37,0))</f>
        <v>311</v>
      </c>
      <c r="R195">
        <f>INDEX('2021 Treatments by Plot'!$D$2:$D$37,MATCH('Data from LECO and Soi Weights '!K195,'2021 Treatments by Plot'!$A$2:$A$37,0))</f>
        <v>1</v>
      </c>
      <c r="S195">
        <f>INDEX('2021 Treatments by Plot'!$E$2:$E$37,MATCH('Data from LECO and Soi Weights '!K195,'2021 Treatments by Plot'!$A$2:$A$37,0))</f>
        <v>1</v>
      </c>
    </row>
    <row r="196" spans="1:19" x14ac:dyDescent="0.25">
      <c r="A196" s="2">
        <v>44704.600613425922</v>
      </c>
      <c r="B196" t="s">
        <v>9</v>
      </c>
      <c r="C196" s="6">
        <v>992</v>
      </c>
      <c r="D196" s="3">
        <v>0.35039999999999999</v>
      </c>
      <c r="E196" s="7">
        <v>0.35</v>
      </c>
      <c r="F196" s="4">
        <v>1.0200000000000001E-2</v>
      </c>
      <c r="G196" s="4">
        <v>2.34E-4</v>
      </c>
      <c r="H196" s="14">
        <f t="shared" si="9"/>
        <v>234</v>
      </c>
      <c r="I196" s="13">
        <f t="shared" si="10"/>
        <v>37.44</v>
      </c>
      <c r="J196" s="7">
        <v>2077</v>
      </c>
      <c r="K196" s="6">
        <v>31</v>
      </c>
      <c r="L196" s="5" t="s">
        <v>94</v>
      </c>
      <c r="M196" s="8" t="str">
        <f t="shared" si="11"/>
        <v>120-180</v>
      </c>
      <c r="N196" s="13">
        <v>120</v>
      </c>
      <c r="O196" s="5" t="s">
        <v>94</v>
      </c>
      <c r="P196" t="s">
        <v>11</v>
      </c>
      <c r="Q196">
        <f>INDEX('2021 Treatments by Plot'!$B$2:$B$37,MATCH('Data from LECO and Soi Weights '!K196,'2021 Treatments by Plot'!$A$2:$A$37,0))</f>
        <v>314</v>
      </c>
      <c r="R196">
        <f>INDEX('2021 Treatments by Plot'!$D$2:$D$37,MATCH('Data from LECO and Soi Weights '!K196,'2021 Treatments by Plot'!$A$2:$A$37,0))</f>
        <v>1</v>
      </c>
      <c r="S196">
        <f>INDEX('2021 Treatments by Plot'!$E$2:$E$37,MATCH('Data from LECO and Soi Weights '!K196,'2021 Treatments by Plot'!$A$2:$A$37,0))</f>
        <v>4</v>
      </c>
    </row>
    <row r="197" spans="1:19" x14ac:dyDescent="0.25">
      <c r="A197" s="2">
        <v>44704.604016203702</v>
      </c>
      <c r="B197" t="s">
        <v>9</v>
      </c>
      <c r="C197" s="6">
        <v>992</v>
      </c>
      <c r="D197" s="3">
        <v>0.35830000000000001</v>
      </c>
      <c r="E197" s="7">
        <v>0.35</v>
      </c>
      <c r="F197" s="4">
        <v>1.03E-2</v>
      </c>
      <c r="G197" s="4">
        <v>2.3800000000000001E-4</v>
      </c>
      <c r="H197" s="14">
        <f t="shared" si="9"/>
        <v>238.00000000000003</v>
      </c>
      <c r="I197" s="13">
        <f t="shared" si="10"/>
        <v>38.080000000000005</v>
      </c>
      <c r="J197" s="7">
        <v>2077</v>
      </c>
      <c r="K197" s="6">
        <v>31</v>
      </c>
      <c r="L197" s="5" t="s">
        <v>94</v>
      </c>
      <c r="M197" s="8" t="str">
        <f t="shared" si="11"/>
        <v>120-180</v>
      </c>
      <c r="N197" s="13">
        <v>120</v>
      </c>
      <c r="O197" s="5" t="s">
        <v>94</v>
      </c>
      <c r="P197" t="s">
        <v>11</v>
      </c>
      <c r="Q197">
        <f>INDEX('2021 Treatments by Plot'!$B$2:$B$37,MATCH('Data from LECO and Soi Weights '!K197,'2021 Treatments by Plot'!$A$2:$A$37,0))</f>
        <v>314</v>
      </c>
      <c r="R197">
        <f>INDEX('2021 Treatments by Plot'!$D$2:$D$37,MATCH('Data from LECO and Soi Weights '!K197,'2021 Treatments by Plot'!$A$2:$A$37,0))</f>
        <v>1</v>
      </c>
      <c r="S197">
        <f>INDEX('2021 Treatments by Plot'!$E$2:$E$37,MATCH('Data from LECO and Soi Weights '!K197,'2021 Treatments by Plot'!$A$2:$A$37,0))</f>
        <v>4</v>
      </c>
    </row>
    <row r="198" spans="1:19" x14ac:dyDescent="0.25">
      <c r="A198" s="2">
        <v>44704.607361111113</v>
      </c>
      <c r="B198" t="s">
        <v>9</v>
      </c>
      <c r="C198" s="6">
        <v>993</v>
      </c>
      <c r="D198" s="3">
        <v>0.35220000000000001</v>
      </c>
      <c r="E198" s="7">
        <v>0.35</v>
      </c>
      <c r="F198" s="4">
        <v>1.6400000000000001E-2</v>
      </c>
      <c r="G198" s="4">
        <v>4.8999999999999998E-4</v>
      </c>
      <c r="H198" s="14">
        <f t="shared" si="9"/>
        <v>489.99999999999994</v>
      </c>
      <c r="I198" s="13">
        <f t="shared" si="10"/>
        <v>117.59999999999998</v>
      </c>
      <c r="J198" s="7">
        <v>2078</v>
      </c>
      <c r="K198" s="6">
        <v>34</v>
      </c>
      <c r="L198" s="5" t="s">
        <v>95</v>
      </c>
      <c r="M198" s="8" t="str">
        <f t="shared" si="11"/>
        <v>30-120</v>
      </c>
      <c r="N198" s="13">
        <v>30</v>
      </c>
      <c r="O198" s="5" t="s">
        <v>95</v>
      </c>
      <c r="P198" t="s">
        <v>11</v>
      </c>
      <c r="Q198">
        <f>INDEX('2021 Treatments by Plot'!$B$2:$B$37,MATCH('Data from LECO and Soi Weights '!K198,'2021 Treatments by Plot'!$A$2:$A$37,0))</f>
        <v>313</v>
      </c>
      <c r="R198">
        <f>INDEX('2021 Treatments by Plot'!$D$2:$D$37,MATCH('Data from LECO and Soi Weights '!K198,'2021 Treatments by Plot'!$A$2:$A$37,0))</f>
        <v>1</v>
      </c>
      <c r="S198">
        <f>INDEX('2021 Treatments by Plot'!$E$2:$E$37,MATCH('Data from LECO and Soi Weights '!K198,'2021 Treatments by Plot'!$A$2:$A$37,0))</f>
        <v>3</v>
      </c>
    </row>
    <row r="199" spans="1:19" x14ac:dyDescent="0.25">
      <c r="A199" s="2">
        <v>44704.610694444447</v>
      </c>
      <c r="B199" t="s">
        <v>9</v>
      </c>
      <c r="C199" s="6">
        <v>993</v>
      </c>
      <c r="D199" s="3">
        <v>0.35709999999999997</v>
      </c>
      <c r="E199" s="7">
        <v>0.35</v>
      </c>
      <c r="F199" s="4">
        <v>1.6400000000000001E-2</v>
      </c>
      <c r="G199" s="4">
        <v>5.0199999999999995E-4</v>
      </c>
      <c r="H199" s="14">
        <f t="shared" si="9"/>
        <v>501.99999999999994</v>
      </c>
      <c r="I199" s="13">
        <f t="shared" si="10"/>
        <v>120.47999999999998</v>
      </c>
      <c r="J199" s="7">
        <v>2078</v>
      </c>
      <c r="K199" s="6">
        <v>34</v>
      </c>
      <c r="L199" s="5" t="s">
        <v>95</v>
      </c>
      <c r="M199" s="8" t="str">
        <f t="shared" si="11"/>
        <v>30-120</v>
      </c>
      <c r="N199" s="13">
        <v>30</v>
      </c>
      <c r="O199" s="5" t="s">
        <v>95</v>
      </c>
      <c r="P199" t="s">
        <v>11</v>
      </c>
      <c r="Q199">
        <f>INDEX('2021 Treatments by Plot'!$B$2:$B$37,MATCH('Data from LECO and Soi Weights '!K199,'2021 Treatments by Plot'!$A$2:$A$37,0))</f>
        <v>313</v>
      </c>
      <c r="R199">
        <f>INDEX('2021 Treatments by Plot'!$D$2:$D$37,MATCH('Data from LECO and Soi Weights '!K199,'2021 Treatments by Plot'!$A$2:$A$37,0))</f>
        <v>1</v>
      </c>
      <c r="S199">
        <f>INDEX('2021 Treatments by Plot'!$E$2:$E$37,MATCH('Data from LECO and Soi Weights '!K199,'2021 Treatments by Plot'!$A$2:$A$37,0))</f>
        <v>3</v>
      </c>
    </row>
    <row r="200" spans="1:19" x14ac:dyDescent="0.25">
      <c r="A200" s="2">
        <v>44704.614108796297</v>
      </c>
      <c r="B200" t="s">
        <v>9</v>
      </c>
      <c r="C200" s="6">
        <v>994</v>
      </c>
      <c r="D200" s="3">
        <v>0.35289999999999999</v>
      </c>
      <c r="E200" s="7">
        <v>0.35</v>
      </c>
      <c r="F200" s="4">
        <v>1.44E-2</v>
      </c>
      <c r="G200" s="4">
        <v>5.5500000000000005E-4</v>
      </c>
      <c r="H200" s="14">
        <f t="shared" si="9"/>
        <v>555.00000000000011</v>
      </c>
      <c r="I200" s="13">
        <f t="shared" si="10"/>
        <v>133.20000000000002</v>
      </c>
      <c r="J200" s="7">
        <v>2079</v>
      </c>
      <c r="K200" s="6">
        <v>30</v>
      </c>
      <c r="L200" s="5" t="s">
        <v>96</v>
      </c>
      <c r="M200" s="8" t="str">
        <f t="shared" si="11"/>
        <v>30-120</v>
      </c>
      <c r="N200" s="13">
        <v>30</v>
      </c>
      <c r="O200" s="5" t="s">
        <v>96</v>
      </c>
      <c r="P200" t="s">
        <v>11</v>
      </c>
      <c r="Q200">
        <f>INDEX('2021 Treatments by Plot'!$B$2:$B$37,MATCH('Data from LECO and Soi Weights '!K200,'2021 Treatments by Plot'!$A$2:$A$37,0))</f>
        <v>321</v>
      </c>
      <c r="R200">
        <f>INDEX('2021 Treatments by Plot'!$D$2:$D$37,MATCH('Data from LECO and Soi Weights '!K200,'2021 Treatments by Plot'!$A$2:$A$37,0))</f>
        <v>2</v>
      </c>
      <c r="S200">
        <f>INDEX('2021 Treatments by Plot'!$E$2:$E$37,MATCH('Data from LECO and Soi Weights '!K200,'2021 Treatments by Plot'!$A$2:$A$37,0))</f>
        <v>1</v>
      </c>
    </row>
    <row r="201" spans="1:19" x14ac:dyDescent="0.25">
      <c r="A201" s="2">
        <v>44704.624444444446</v>
      </c>
      <c r="B201" t="s">
        <v>9</v>
      </c>
      <c r="C201" s="6">
        <v>994</v>
      </c>
      <c r="D201" s="3">
        <v>0.3574</v>
      </c>
      <c r="E201" s="7">
        <v>0.35</v>
      </c>
      <c r="F201" s="4">
        <v>1.43E-2</v>
      </c>
      <c r="G201" s="4">
        <v>8.9899999999999995E-4</v>
      </c>
      <c r="H201" s="14">
        <f t="shared" si="9"/>
        <v>899</v>
      </c>
      <c r="I201" s="13">
        <f t="shared" si="10"/>
        <v>215.76</v>
      </c>
      <c r="J201" s="7">
        <v>2079</v>
      </c>
      <c r="K201" s="6">
        <v>30</v>
      </c>
      <c r="L201" s="5" t="s">
        <v>96</v>
      </c>
      <c r="M201" s="8" t="str">
        <f t="shared" si="11"/>
        <v>30-120</v>
      </c>
      <c r="N201" s="13">
        <v>30</v>
      </c>
      <c r="O201" s="5" t="s">
        <v>96</v>
      </c>
      <c r="P201" t="s">
        <v>16</v>
      </c>
      <c r="Q201">
        <f>INDEX('2021 Treatments by Plot'!$B$2:$B$37,MATCH('Data from LECO and Soi Weights '!K201,'2021 Treatments by Plot'!$A$2:$A$37,0))</f>
        <v>321</v>
      </c>
      <c r="R201">
        <f>INDEX('2021 Treatments by Plot'!$D$2:$D$37,MATCH('Data from LECO and Soi Weights '!K201,'2021 Treatments by Plot'!$A$2:$A$37,0))</f>
        <v>2</v>
      </c>
      <c r="S201">
        <f>INDEX('2021 Treatments by Plot'!$E$2:$E$37,MATCH('Data from LECO and Soi Weights '!K201,'2021 Treatments by Plot'!$A$2:$A$37,0))</f>
        <v>1</v>
      </c>
    </row>
    <row r="202" spans="1:19" x14ac:dyDescent="0.25">
      <c r="A202" s="2">
        <v>44704.62777777778</v>
      </c>
      <c r="B202" t="s">
        <v>9</v>
      </c>
      <c r="C202" s="6">
        <v>995</v>
      </c>
      <c r="D202" s="3">
        <v>0.3528</v>
      </c>
      <c r="E202" s="7">
        <v>0.35</v>
      </c>
      <c r="F202" s="4">
        <v>1.7000000000000001E-2</v>
      </c>
      <c r="G202" s="4">
        <v>5.4000000000000001E-4</v>
      </c>
      <c r="H202" s="14">
        <f t="shared" si="9"/>
        <v>540</v>
      </c>
      <c r="I202" s="13">
        <f t="shared" si="10"/>
        <v>129.6</v>
      </c>
      <c r="J202" s="7">
        <v>2080</v>
      </c>
      <c r="K202" s="6">
        <v>31</v>
      </c>
      <c r="L202" s="5" t="s">
        <v>97</v>
      </c>
      <c r="M202" s="8" t="str">
        <f t="shared" si="11"/>
        <v>30-120</v>
      </c>
      <c r="N202" s="13">
        <v>30</v>
      </c>
      <c r="O202" s="5" t="s">
        <v>97</v>
      </c>
      <c r="P202" t="s">
        <v>11</v>
      </c>
      <c r="Q202">
        <f>INDEX('2021 Treatments by Plot'!$B$2:$B$37,MATCH('Data from LECO and Soi Weights '!K202,'2021 Treatments by Plot'!$A$2:$A$37,0))</f>
        <v>314</v>
      </c>
      <c r="R202">
        <f>INDEX('2021 Treatments by Plot'!$D$2:$D$37,MATCH('Data from LECO and Soi Weights '!K202,'2021 Treatments by Plot'!$A$2:$A$37,0))</f>
        <v>1</v>
      </c>
      <c r="S202">
        <f>INDEX('2021 Treatments by Plot'!$E$2:$E$37,MATCH('Data from LECO and Soi Weights '!K202,'2021 Treatments by Plot'!$A$2:$A$37,0))</f>
        <v>4</v>
      </c>
    </row>
    <row r="203" spans="1:19" x14ac:dyDescent="0.25">
      <c r="A203" s="2">
        <v>44704.631122685183</v>
      </c>
      <c r="B203" t="s">
        <v>9</v>
      </c>
      <c r="C203" s="6">
        <v>995</v>
      </c>
      <c r="D203" s="3">
        <v>0.35780000000000001</v>
      </c>
      <c r="E203" s="7">
        <v>0.35</v>
      </c>
      <c r="F203" s="4">
        <v>1.6899999999999998E-2</v>
      </c>
      <c r="G203" s="4">
        <v>4.8299999999999998E-4</v>
      </c>
      <c r="H203" s="14">
        <f t="shared" si="9"/>
        <v>483</v>
      </c>
      <c r="I203" s="13">
        <f t="shared" si="10"/>
        <v>115.92</v>
      </c>
      <c r="J203" s="7">
        <v>2080</v>
      </c>
      <c r="K203" s="6">
        <v>31</v>
      </c>
      <c r="L203" s="5" t="s">
        <v>97</v>
      </c>
      <c r="M203" s="8" t="str">
        <f t="shared" si="11"/>
        <v>30-120</v>
      </c>
      <c r="N203" s="13">
        <v>30</v>
      </c>
      <c r="O203" s="5" t="s">
        <v>97</v>
      </c>
      <c r="P203" t="s">
        <v>11</v>
      </c>
      <c r="Q203">
        <f>INDEX('2021 Treatments by Plot'!$B$2:$B$37,MATCH('Data from LECO and Soi Weights '!K203,'2021 Treatments by Plot'!$A$2:$A$37,0))</f>
        <v>314</v>
      </c>
      <c r="R203">
        <f>INDEX('2021 Treatments by Plot'!$D$2:$D$37,MATCH('Data from LECO and Soi Weights '!K203,'2021 Treatments by Plot'!$A$2:$A$37,0))</f>
        <v>1</v>
      </c>
      <c r="S203">
        <f>INDEX('2021 Treatments by Plot'!$E$2:$E$37,MATCH('Data from LECO and Soi Weights '!K203,'2021 Treatments by Plot'!$A$2:$A$37,0))</f>
        <v>4</v>
      </c>
    </row>
    <row r="204" spans="1:19" x14ac:dyDescent="0.25">
      <c r="A204" s="2">
        <v>44704.634479166663</v>
      </c>
      <c r="B204" t="s">
        <v>9</v>
      </c>
      <c r="C204" s="6">
        <v>996</v>
      </c>
      <c r="D204" s="3">
        <v>0.35439999999999999</v>
      </c>
      <c r="E204" s="7">
        <v>0.35</v>
      </c>
      <c r="F204" s="4">
        <v>1.01E-2</v>
      </c>
      <c r="G204" s="4">
        <v>2.34E-4</v>
      </c>
      <c r="H204" s="14">
        <f t="shared" si="9"/>
        <v>234</v>
      </c>
      <c r="I204" s="13">
        <f t="shared" si="10"/>
        <v>37.44</v>
      </c>
      <c r="J204" s="7">
        <v>2081</v>
      </c>
      <c r="K204" s="6">
        <v>23</v>
      </c>
      <c r="L204" s="5" t="s">
        <v>98</v>
      </c>
      <c r="M204" s="8" t="str">
        <f t="shared" si="11"/>
        <v>120-180</v>
      </c>
      <c r="N204" s="13">
        <v>120</v>
      </c>
      <c r="O204" s="5" t="s">
        <v>98</v>
      </c>
      <c r="P204" t="s">
        <v>11</v>
      </c>
      <c r="Q204">
        <f>INDEX('2021 Treatments by Plot'!$B$2:$B$37,MATCH('Data from LECO and Soi Weights '!K204,'2021 Treatments by Plot'!$A$2:$A$37,0))</f>
        <v>211</v>
      </c>
      <c r="R204">
        <f>INDEX('2021 Treatments by Plot'!$D$2:$D$37,MATCH('Data from LECO and Soi Weights '!K204,'2021 Treatments by Plot'!$A$2:$A$37,0))</f>
        <v>1</v>
      </c>
      <c r="S204">
        <f>INDEX('2021 Treatments by Plot'!$E$2:$E$37,MATCH('Data from LECO and Soi Weights '!K204,'2021 Treatments by Plot'!$A$2:$A$37,0))</f>
        <v>1</v>
      </c>
    </row>
    <row r="205" spans="1:19" x14ac:dyDescent="0.25">
      <c r="A205" s="2">
        <v>44704.637824074074</v>
      </c>
      <c r="B205" t="s">
        <v>9</v>
      </c>
      <c r="C205" s="6">
        <v>996</v>
      </c>
      <c r="D205" s="3">
        <v>0.35949999999999999</v>
      </c>
      <c r="E205" s="7">
        <v>0.35</v>
      </c>
      <c r="F205" s="4">
        <v>1.0200000000000001E-2</v>
      </c>
      <c r="G205" s="4">
        <v>2.3699999999999999E-4</v>
      </c>
      <c r="H205" s="14">
        <f t="shared" si="9"/>
        <v>236.99999999999997</v>
      </c>
      <c r="I205" s="13">
        <f t="shared" si="10"/>
        <v>37.919999999999995</v>
      </c>
      <c r="J205" s="7">
        <v>2081</v>
      </c>
      <c r="K205" s="6">
        <v>23</v>
      </c>
      <c r="L205" s="5" t="s">
        <v>98</v>
      </c>
      <c r="M205" s="8" t="str">
        <f t="shared" si="11"/>
        <v>120-180</v>
      </c>
      <c r="N205" s="13">
        <v>120</v>
      </c>
      <c r="O205" s="5" t="s">
        <v>98</v>
      </c>
      <c r="P205" t="s">
        <v>11</v>
      </c>
      <c r="Q205">
        <f>INDEX('2021 Treatments by Plot'!$B$2:$B$37,MATCH('Data from LECO and Soi Weights '!K205,'2021 Treatments by Plot'!$A$2:$A$37,0))</f>
        <v>211</v>
      </c>
      <c r="R205">
        <f>INDEX('2021 Treatments by Plot'!$D$2:$D$37,MATCH('Data from LECO and Soi Weights '!K205,'2021 Treatments by Plot'!$A$2:$A$37,0))</f>
        <v>1</v>
      </c>
      <c r="S205">
        <f>INDEX('2021 Treatments by Plot'!$E$2:$E$37,MATCH('Data from LECO and Soi Weights '!K205,'2021 Treatments by Plot'!$A$2:$A$37,0))</f>
        <v>1</v>
      </c>
    </row>
    <row r="206" spans="1:19" x14ac:dyDescent="0.25">
      <c r="A206" s="2">
        <v>44704.641157407408</v>
      </c>
      <c r="B206" t="s">
        <v>9</v>
      </c>
      <c r="C206" s="6">
        <v>997</v>
      </c>
      <c r="D206" s="3">
        <v>0.25819999999999999</v>
      </c>
      <c r="E206" s="7">
        <v>0.25</v>
      </c>
      <c r="F206" s="4">
        <v>2.41E-2</v>
      </c>
      <c r="G206" s="4">
        <v>1.91E-3</v>
      </c>
      <c r="H206" s="14">
        <f t="shared" si="9"/>
        <v>1910.0000000000002</v>
      </c>
      <c r="I206" s="13" t="e">
        <f t="shared" si="10"/>
        <v>#N/A</v>
      </c>
      <c r="J206" s="6" t="s">
        <v>13</v>
      </c>
      <c r="K206" s="6" t="e">
        <v>#N/A</v>
      </c>
      <c r="L206" s="5" t="e">
        <v>#N/A</v>
      </c>
      <c r="M206" s="8" t="e">
        <f t="shared" si="11"/>
        <v>#N/A</v>
      </c>
      <c r="N206" s="13" t="e">
        <v>#N/A</v>
      </c>
      <c r="O206" s="5" t="e">
        <v>#N/A</v>
      </c>
      <c r="P206" t="s">
        <v>11</v>
      </c>
      <c r="Q206" t="e">
        <f>INDEX('2021 Treatments by Plot'!$B$2:$B$37,MATCH('Data from LECO and Soi Weights '!K206,'2021 Treatments by Plot'!$A$2:$A$37,0))</f>
        <v>#N/A</v>
      </c>
      <c r="R206" t="e">
        <f>INDEX('2021 Treatments by Plot'!$D$2:$D$37,MATCH('Data from LECO and Soi Weights '!K206,'2021 Treatments by Plot'!$A$2:$A$37,0))</f>
        <v>#N/A</v>
      </c>
      <c r="S206" t="e">
        <f>INDEX('2021 Treatments by Plot'!$E$2:$E$37,MATCH('Data from LECO and Soi Weights '!K206,'2021 Treatments by Plot'!$A$2:$A$37,0))</f>
        <v>#N/A</v>
      </c>
    </row>
    <row r="207" spans="1:19" x14ac:dyDescent="0.25">
      <c r="A207" s="2">
        <v>44704.644513888888</v>
      </c>
      <c r="B207" t="s">
        <v>9</v>
      </c>
      <c r="C207" s="6">
        <v>998</v>
      </c>
      <c r="D207" s="3">
        <v>0.3528</v>
      </c>
      <c r="E207" s="7">
        <v>0.35</v>
      </c>
      <c r="F207" s="4">
        <v>1.0500000000000001E-2</v>
      </c>
      <c r="G207" s="4">
        <v>2.14E-4</v>
      </c>
      <c r="H207" s="14">
        <f t="shared" si="9"/>
        <v>214</v>
      </c>
      <c r="I207" s="13">
        <f t="shared" si="10"/>
        <v>34.24</v>
      </c>
      <c r="J207" s="7">
        <v>2082</v>
      </c>
      <c r="K207" s="6">
        <v>17</v>
      </c>
      <c r="L207" s="5" t="s">
        <v>99</v>
      </c>
      <c r="M207" s="8" t="str">
        <f t="shared" si="11"/>
        <v>120-180</v>
      </c>
      <c r="N207" s="13">
        <v>120</v>
      </c>
      <c r="O207" s="5" t="s">
        <v>99</v>
      </c>
      <c r="P207" t="s">
        <v>11</v>
      </c>
      <c r="Q207">
        <f>INDEX('2021 Treatments by Plot'!$B$2:$B$37,MATCH('Data from LECO and Soi Weights '!K207,'2021 Treatments by Plot'!$A$2:$A$37,0))</f>
        <v>223</v>
      </c>
      <c r="R207">
        <f>INDEX('2021 Treatments by Plot'!$D$2:$D$37,MATCH('Data from LECO and Soi Weights '!K207,'2021 Treatments by Plot'!$A$2:$A$37,0))</f>
        <v>2</v>
      </c>
      <c r="S207">
        <f>INDEX('2021 Treatments by Plot'!$E$2:$E$37,MATCH('Data from LECO and Soi Weights '!K207,'2021 Treatments by Plot'!$A$2:$A$37,0))</f>
        <v>3</v>
      </c>
    </row>
    <row r="208" spans="1:19" x14ac:dyDescent="0.25">
      <c r="A208" s="2">
        <v>44704.647847222222</v>
      </c>
      <c r="B208" t="s">
        <v>9</v>
      </c>
      <c r="C208" s="6">
        <v>998</v>
      </c>
      <c r="D208" s="3">
        <v>0.35709999999999997</v>
      </c>
      <c r="E208" s="7">
        <v>0.35</v>
      </c>
      <c r="F208" s="4">
        <v>1.04E-2</v>
      </c>
      <c r="G208" s="4">
        <v>2.1100000000000001E-4</v>
      </c>
      <c r="H208" s="14">
        <f t="shared" si="9"/>
        <v>211</v>
      </c>
      <c r="I208" s="13">
        <f t="shared" si="10"/>
        <v>33.76</v>
      </c>
      <c r="J208" s="7">
        <v>2082</v>
      </c>
      <c r="K208" s="6">
        <v>17</v>
      </c>
      <c r="L208" s="5" t="s">
        <v>99</v>
      </c>
      <c r="M208" s="8" t="str">
        <f t="shared" si="11"/>
        <v>120-180</v>
      </c>
      <c r="N208" s="13">
        <v>120</v>
      </c>
      <c r="O208" s="5" t="s">
        <v>99</v>
      </c>
      <c r="P208" t="s">
        <v>11</v>
      </c>
      <c r="Q208">
        <f>INDEX('2021 Treatments by Plot'!$B$2:$B$37,MATCH('Data from LECO and Soi Weights '!K208,'2021 Treatments by Plot'!$A$2:$A$37,0))</f>
        <v>223</v>
      </c>
      <c r="R208">
        <f>INDEX('2021 Treatments by Plot'!$D$2:$D$37,MATCH('Data from LECO and Soi Weights '!K208,'2021 Treatments by Plot'!$A$2:$A$37,0))</f>
        <v>2</v>
      </c>
      <c r="S208">
        <f>INDEX('2021 Treatments by Plot'!$E$2:$E$37,MATCH('Data from LECO and Soi Weights '!K208,'2021 Treatments by Plot'!$A$2:$A$37,0))</f>
        <v>3</v>
      </c>
    </row>
    <row r="209" spans="1:19" x14ac:dyDescent="0.25">
      <c r="A209" s="2">
        <v>44704.651192129626</v>
      </c>
      <c r="B209" t="s">
        <v>9</v>
      </c>
      <c r="C209" s="6">
        <v>999</v>
      </c>
      <c r="D209" s="3">
        <v>0.35160000000000002</v>
      </c>
      <c r="E209" s="7">
        <v>0.35</v>
      </c>
      <c r="F209" s="4">
        <v>1.6799999999999999E-2</v>
      </c>
      <c r="G209" s="4">
        <v>3.7800000000000003E-4</v>
      </c>
      <c r="H209" s="14">
        <f t="shared" si="9"/>
        <v>378</v>
      </c>
      <c r="I209" s="13">
        <f t="shared" si="10"/>
        <v>90.72</v>
      </c>
      <c r="J209" s="7">
        <v>2083</v>
      </c>
      <c r="K209" s="6">
        <v>17</v>
      </c>
      <c r="L209" s="5" t="s">
        <v>100</v>
      </c>
      <c r="M209" s="8" t="str">
        <f t="shared" si="11"/>
        <v>30-120</v>
      </c>
      <c r="N209" s="13">
        <v>30</v>
      </c>
      <c r="O209" s="5" t="s">
        <v>100</v>
      </c>
      <c r="P209" t="s">
        <v>11</v>
      </c>
      <c r="Q209">
        <f>INDEX('2021 Treatments by Plot'!$B$2:$B$37,MATCH('Data from LECO and Soi Weights '!K209,'2021 Treatments by Plot'!$A$2:$A$37,0))</f>
        <v>223</v>
      </c>
      <c r="R209">
        <f>INDEX('2021 Treatments by Plot'!$D$2:$D$37,MATCH('Data from LECO and Soi Weights '!K209,'2021 Treatments by Plot'!$A$2:$A$37,0))</f>
        <v>2</v>
      </c>
      <c r="S209">
        <f>INDEX('2021 Treatments by Plot'!$E$2:$E$37,MATCH('Data from LECO and Soi Weights '!K209,'2021 Treatments by Plot'!$A$2:$A$37,0))</f>
        <v>3</v>
      </c>
    </row>
    <row r="210" spans="1:19" x14ac:dyDescent="0.25">
      <c r="A210" s="2">
        <v>44704.654537037037</v>
      </c>
      <c r="B210" t="s">
        <v>9</v>
      </c>
      <c r="C210" s="6">
        <v>999</v>
      </c>
      <c r="D210" s="3">
        <v>0.3599</v>
      </c>
      <c r="E210" s="7">
        <v>0.35</v>
      </c>
      <c r="F210" s="4">
        <v>1.67E-2</v>
      </c>
      <c r="G210" s="4">
        <v>3.7100000000000002E-4</v>
      </c>
      <c r="H210" s="14">
        <f t="shared" si="9"/>
        <v>371.00000000000006</v>
      </c>
      <c r="I210" s="13">
        <f t="shared" si="10"/>
        <v>89.04</v>
      </c>
      <c r="J210" s="7">
        <v>2083</v>
      </c>
      <c r="K210" s="6">
        <v>17</v>
      </c>
      <c r="L210" s="5" t="s">
        <v>100</v>
      </c>
      <c r="M210" s="8" t="str">
        <f t="shared" si="11"/>
        <v>30-120</v>
      </c>
      <c r="N210" s="13">
        <v>30</v>
      </c>
      <c r="O210" s="5" t="s">
        <v>100</v>
      </c>
      <c r="P210" t="s">
        <v>11</v>
      </c>
      <c r="Q210">
        <f>INDEX('2021 Treatments by Plot'!$B$2:$B$37,MATCH('Data from LECO and Soi Weights '!K210,'2021 Treatments by Plot'!$A$2:$A$37,0))</f>
        <v>223</v>
      </c>
      <c r="R210">
        <f>INDEX('2021 Treatments by Plot'!$D$2:$D$37,MATCH('Data from LECO and Soi Weights '!K210,'2021 Treatments by Plot'!$A$2:$A$37,0))</f>
        <v>2</v>
      </c>
      <c r="S210">
        <f>INDEX('2021 Treatments by Plot'!$E$2:$E$37,MATCH('Data from LECO and Soi Weights '!K210,'2021 Treatments by Plot'!$A$2:$A$37,0))</f>
        <v>3</v>
      </c>
    </row>
    <row r="211" spans="1:19" x14ac:dyDescent="0.25">
      <c r="A211" s="2">
        <v>44704.657951388886</v>
      </c>
      <c r="B211" t="s">
        <v>9</v>
      </c>
      <c r="C211" s="6">
        <v>1000</v>
      </c>
      <c r="D211" s="3">
        <v>0.35039999999999999</v>
      </c>
      <c r="E211" s="7">
        <v>0.35</v>
      </c>
      <c r="F211" s="4">
        <v>1.2800000000000001E-2</v>
      </c>
      <c r="G211" s="4">
        <v>4.8500000000000003E-4</v>
      </c>
      <c r="H211" s="14">
        <f t="shared" si="9"/>
        <v>485.00000000000006</v>
      </c>
      <c r="I211" s="13">
        <f t="shared" si="10"/>
        <v>116.4</v>
      </c>
      <c r="J211" s="7">
        <v>2084</v>
      </c>
      <c r="K211" s="6">
        <v>24</v>
      </c>
      <c r="L211" s="5" t="s">
        <v>101</v>
      </c>
      <c r="M211" s="8" t="str">
        <f t="shared" si="11"/>
        <v>30-120</v>
      </c>
      <c r="N211" s="13">
        <v>30</v>
      </c>
      <c r="O211" s="5" t="s">
        <v>101</v>
      </c>
      <c r="P211" t="s">
        <v>11</v>
      </c>
      <c r="Q211">
        <f>INDEX('2021 Treatments by Plot'!$B$2:$B$37,MATCH('Data from LECO and Soi Weights '!K211,'2021 Treatments by Plot'!$A$2:$A$37,0))</f>
        <v>212</v>
      </c>
      <c r="R211">
        <f>INDEX('2021 Treatments by Plot'!$D$2:$D$37,MATCH('Data from LECO and Soi Weights '!K211,'2021 Treatments by Plot'!$A$2:$A$37,0))</f>
        <v>1</v>
      </c>
      <c r="S211">
        <f>INDEX('2021 Treatments by Plot'!$E$2:$E$37,MATCH('Data from LECO and Soi Weights '!K211,'2021 Treatments by Plot'!$A$2:$A$37,0))</f>
        <v>2</v>
      </c>
    </row>
    <row r="212" spans="1:19" x14ac:dyDescent="0.25">
      <c r="A212" s="2">
        <v>44704.66128472222</v>
      </c>
      <c r="B212" t="s">
        <v>9</v>
      </c>
      <c r="C212" s="6">
        <v>1000</v>
      </c>
      <c r="D212" s="3">
        <v>0.35549999999999998</v>
      </c>
      <c r="E212" s="7">
        <v>0.35</v>
      </c>
      <c r="F212" s="4">
        <v>1.2999999999999999E-2</v>
      </c>
      <c r="G212" s="4">
        <v>4.86E-4</v>
      </c>
      <c r="H212" s="14">
        <f t="shared" si="9"/>
        <v>486.00000000000006</v>
      </c>
      <c r="I212" s="13">
        <f t="shared" si="10"/>
        <v>116.64000000000001</v>
      </c>
      <c r="J212" s="7">
        <v>2084</v>
      </c>
      <c r="K212" s="6">
        <v>24</v>
      </c>
      <c r="L212" s="5" t="s">
        <v>101</v>
      </c>
      <c r="M212" s="8" t="str">
        <f t="shared" si="11"/>
        <v>30-120</v>
      </c>
      <c r="N212" s="13">
        <v>30</v>
      </c>
      <c r="O212" s="5" t="s">
        <v>101</v>
      </c>
      <c r="P212" t="s">
        <v>11</v>
      </c>
      <c r="Q212">
        <f>INDEX('2021 Treatments by Plot'!$B$2:$B$37,MATCH('Data from LECO and Soi Weights '!K212,'2021 Treatments by Plot'!$A$2:$A$37,0))</f>
        <v>212</v>
      </c>
      <c r="R212">
        <f>INDEX('2021 Treatments by Plot'!$D$2:$D$37,MATCH('Data from LECO and Soi Weights '!K212,'2021 Treatments by Plot'!$A$2:$A$37,0))</f>
        <v>1</v>
      </c>
      <c r="S212">
        <f>INDEX('2021 Treatments by Plot'!$E$2:$E$37,MATCH('Data from LECO and Soi Weights '!K212,'2021 Treatments by Plot'!$A$2:$A$37,0))</f>
        <v>2</v>
      </c>
    </row>
    <row r="213" spans="1:19" x14ac:dyDescent="0.25">
      <c r="A213" s="2">
        <v>44704.664687500001</v>
      </c>
      <c r="B213" t="s">
        <v>9</v>
      </c>
      <c r="C213" s="6">
        <v>1001</v>
      </c>
      <c r="D213" s="3">
        <v>0.35160000000000002</v>
      </c>
      <c r="E213" s="7">
        <v>0.35</v>
      </c>
      <c r="F213" s="4">
        <v>1.26E-2</v>
      </c>
      <c r="G213" s="4">
        <v>2.5099999999999998E-4</v>
      </c>
      <c r="H213" s="14">
        <f t="shared" si="9"/>
        <v>250.99999999999997</v>
      </c>
      <c r="I213" s="13">
        <f t="shared" si="10"/>
        <v>40.159999999999997</v>
      </c>
      <c r="J213" s="7">
        <v>2085</v>
      </c>
      <c r="K213" s="6">
        <v>24</v>
      </c>
      <c r="L213" s="5" t="s">
        <v>102</v>
      </c>
      <c r="M213" s="8" t="str">
        <f t="shared" si="11"/>
        <v>120-180</v>
      </c>
      <c r="N213" s="13">
        <v>120</v>
      </c>
      <c r="O213" s="5" t="s">
        <v>102</v>
      </c>
      <c r="P213" t="s">
        <v>11</v>
      </c>
      <c r="Q213">
        <f>INDEX('2021 Treatments by Plot'!$B$2:$B$37,MATCH('Data from LECO and Soi Weights '!K213,'2021 Treatments by Plot'!$A$2:$A$37,0))</f>
        <v>212</v>
      </c>
      <c r="R213">
        <f>INDEX('2021 Treatments by Plot'!$D$2:$D$37,MATCH('Data from LECO and Soi Weights '!K213,'2021 Treatments by Plot'!$A$2:$A$37,0))</f>
        <v>1</v>
      </c>
      <c r="S213">
        <f>INDEX('2021 Treatments by Plot'!$E$2:$E$37,MATCH('Data from LECO and Soi Weights '!K213,'2021 Treatments by Plot'!$A$2:$A$37,0))</f>
        <v>2</v>
      </c>
    </row>
    <row r="214" spans="1:19" x14ac:dyDescent="0.25">
      <c r="A214" s="2">
        <v>44704.668032407404</v>
      </c>
      <c r="B214" t="s">
        <v>9</v>
      </c>
      <c r="C214" s="6">
        <v>1001</v>
      </c>
      <c r="D214" s="3">
        <v>0.3518</v>
      </c>
      <c r="E214" s="7">
        <v>0.35</v>
      </c>
      <c r="F214" s="4">
        <v>1.26E-2</v>
      </c>
      <c r="G214" s="4">
        <v>2.4000000000000001E-4</v>
      </c>
      <c r="H214" s="14">
        <f t="shared" si="9"/>
        <v>240</v>
      </c>
      <c r="I214" s="13">
        <f t="shared" si="10"/>
        <v>38.4</v>
      </c>
      <c r="J214" s="7">
        <v>2085</v>
      </c>
      <c r="K214" s="6">
        <v>24</v>
      </c>
      <c r="L214" s="5" t="s">
        <v>102</v>
      </c>
      <c r="M214" s="8" t="str">
        <f t="shared" si="11"/>
        <v>120-180</v>
      </c>
      <c r="N214" s="13">
        <v>120</v>
      </c>
      <c r="O214" s="5" t="s">
        <v>102</v>
      </c>
      <c r="P214" t="s">
        <v>11</v>
      </c>
      <c r="Q214">
        <f>INDEX('2021 Treatments by Plot'!$B$2:$B$37,MATCH('Data from LECO and Soi Weights '!K214,'2021 Treatments by Plot'!$A$2:$A$37,0))</f>
        <v>212</v>
      </c>
      <c r="R214">
        <f>INDEX('2021 Treatments by Plot'!$D$2:$D$37,MATCH('Data from LECO and Soi Weights '!K214,'2021 Treatments by Plot'!$A$2:$A$37,0))</f>
        <v>1</v>
      </c>
      <c r="S214">
        <f>INDEX('2021 Treatments by Plot'!$E$2:$E$37,MATCH('Data from LECO and Soi Weights '!K214,'2021 Treatments by Plot'!$A$2:$A$37,0))</f>
        <v>2</v>
      </c>
    </row>
    <row r="215" spans="1:19" x14ac:dyDescent="0.25">
      <c r="A215" s="2">
        <v>44704.671377314815</v>
      </c>
      <c r="B215" t="s">
        <v>9</v>
      </c>
      <c r="C215" s="6">
        <v>1002</v>
      </c>
      <c r="D215" s="3">
        <v>0.3523</v>
      </c>
      <c r="E215" s="7">
        <v>0.35</v>
      </c>
      <c r="F215" s="4">
        <v>1.17E-2</v>
      </c>
      <c r="G215" s="4">
        <v>2.5300000000000002E-4</v>
      </c>
      <c r="H215" s="14">
        <f t="shared" si="9"/>
        <v>253.00000000000003</v>
      </c>
      <c r="I215" s="13">
        <f t="shared" si="10"/>
        <v>40.480000000000004</v>
      </c>
      <c r="J215" s="7">
        <v>2086</v>
      </c>
      <c r="K215" s="6">
        <v>29</v>
      </c>
      <c r="L215" s="5" t="s">
        <v>103</v>
      </c>
      <c r="M215" s="8" t="str">
        <f t="shared" si="11"/>
        <v>120-180</v>
      </c>
      <c r="N215" s="13">
        <v>120</v>
      </c>
      <c r="O215" s="5" t="s">
        <v>103</v>
      </c>
      <c r="P215" t="s">
        <v>11</v>
      </c>
      <c r="Q215">
        <f>INDEX('2021 Treatments by Plot'!$B$2:$B$37,MATCH('Data from LECO and Soi Weights '!K215,'2021 Treatments by Plot'!$A$2:$A$37,0))</f>
        <v>322</v>
      </c>
      <c r="R215">
        <f>INDEX('2021 Treatments by Plot'!$D$2:$D$37,MATCH('Data from LECO and Soi Weights '!K215,'2021 Treatments by Plot'!$A$2:$A$37,0))</f>
        <v>2</v>
      </c>
      <c r="S215">
        <f>INDEX('2021 Treatments by Plot'!$E$2:$E$37,MATCH('Data from LECO and Soi Weights '!K215,'2021 Treatments by Plot'!$A$2:$A$37,0))</f>
        <v>2</v>
      </c>
    </row>
    <row r="216" spans="1:19" x14ac:dyDescent="0.25">
      <c r="A216" s="2">
        <v>44704.674780092595</v>
      </c>
      <c r="B216" t="s">
        <v>9</v>
      </c>
      <c r="C216" s="6">
        <v>1002</v>
      </c>
      <c r="D216" s="3">
        <v>0.3548</v>
      </c>
      <c r="E216" s="7">
        <v>0.35</v>
      </c>
      <c r="F216" s="4">
        <v>1.12E-2</v>
      </c>
      <c r="G216" s="4">
        <v>2.5000000000000001E-4</v>
      </c>
      <c r="H216" s="14">
        <f t="shared" si="9"/>
        <v>250</v>
      </c>
      <c r="I216" s="13">
        <f t="shared" si="10"/>
        <v>40</v>
      </c>
      <c r="J216" s="7">
        <v>2086</v>
      </c>
      <c r="K216" s="6">
        <v>29</v>
      </c>
      <c r="L216" s="5" t="s">
        <v>103</v>
      </c>
      <c r="M216" s="8" t="str">
        <f t="shared" si="11"/>
        <v>120-180</v>
      </c>
      <c r="N216" s="13">
        <v>120</v>
      </c>
      <c r="O216" s="5" t="s">
        <v>103</v>
      </c>
      <c r="P216" t="s">
        <v>11</v>
      </c>
      <c r="Q216">
        <f>INDEX('2021 Treatments by Plot'!$B$2:$B$37,MATCH('Data from LECO and Soi Weights '!K216,'2021 Treatments by Plot'!$A$2:$A$37,0))</f>
        <v>322</v>
      </c>
      <c r="R216">
        <f>INDEX('2021 Treatments by Plot'!$D$2:$D$37,MATCH('Data from LECO and Soi Weights '!K216,'2021 Treatments by Plot'!$A$2:$A$37,0))</f>
        <v>2</v>
      </c>
      <c r="S216">
        <f>INDEX('2021 Treatments by Plot'!$E$2:$E$37,MATCH('Data from LECO and Soi Weights '!K216,'2021 Treatments by Plot'!$A$2:$A$37,0))</f>
        <v>2</v>
      </c>
    </row>
    <row r="217" spans="1:19" x14ac:dyDescent="0.25">
      <c r="A217" s="2">
        <v>44704.678206018521</v>
      </c>
      <c r="B217" t="s">
        <v>9</v>
      </c>
      <c r="C217" s="6">
        <v>1003</v>
      </c>
      <c r="D217" s="3">
        <v>0.35020000000000001</v>
      </c>
      <c r="E217" s="7">
        <v>0.35</v>
      </c>
      <c r="F217" s="4">
        <v>1.0500000000000001E-2</v>
      </c>
      <c r="G217" s="4">
        <v>2.13E-4</v>
      </c>
      <c r="H217" s="14">
        <f t="shared" si="9"/>
        <v>213</v>
      </c>
      <c r="I217" s="13">
        <f t="shared" si="10"/>
        <v>34.08</v>
      </c>
      <c r="J217" s="7">
        <v>2087</v>
      </c>
      <c r="K217" s="6">
        <v>26</v>
      </c>
      <c r="L217" s="5" t="s">
        <v>104</v>
      </c>
      <c r="M217" s="8" t="str">
        <f t="shared" si="11"/>
        <v>120-180</v>
      </c>
      <c r="N217" s="13">
        <v>120</v>
      </c>
      <c r="O217" s="5" t="s">
        <v>104</v>
      </c>
      <c r="P217" t="s">
        <v>11</v>
      </c>
      <c r="Q217">
        <f>INDEX('2021 Treatments by Plot'!$B$2:$B$37,MATCH('Data from LECO and Soi Weights '!K217,'2021 Treatments by Plot'!$A$2:$A$37,0))</f>
        <v>326</v>
      </c>
      <c r="R217">
        <f>INDEX('2021 Treatments by Plot'!$D$2:$D$37,MATCH('Data from LECO and Soi Weights '!K217,'2021 Treatments by Plot'!$A$2:$A$37,0))</f>
        <v>2</v>
      </c>
      <c r="S217">
        <f>INDEX('2021 Treatments by Plot'!$E$2:$E$37,MATCH('Data from LECO and Soi Weights '!K217,'2021 Treatments by Plot'!$A$2:$A$37,0))</f>
        <v>6</v>
      </c>
    </row>
    <row r="218" spans="1:19" x14ac:dyDescent="0.25">
      <c r="A218" s="2">
        <v>44704.681539351855</v>
      </c>
      <c r="B218" t="s">
        <v>9</v>
      </c>
      <c r="C218" s="6">
        <v>1003</v>
      </c>
      <c r="D218" s="3">
        <v>0.35970000000000002</v>
      </c>
      <c r="E218" s="7">
        <v>0.35</v>
      </c>
      <c r="F218" s="4">
        <v>1.03E-2</v>
      </c>
      <c r="G218" s="4">
        <v>1.9000000000000001E-4</v>
      </c>
      <c r="H218" s="14">
        <f t="shared" si="9"/>
        <v>190</v>
      </c>
      <c r="I218" s="13">
        <f t="shared" si="10"/>
        <v>30.400000000000002</v>
      </c>
      <c r="J218" s="7">
        <v>2087</v>
      </c>
      <c r="K218" s="6">
        <v>26</v>
      </c>
      <c r="L218" s="5" t="s">
        <v>104</v>
      </c>
      <c r="M218" s="8" t="str">
        <f t="shared" si="11"/>
        <v>120-180</v>
      </c>
      <c r="N218" s="13">
        <v>120</v>
      </c>
      <c r="O218" s="5" t="s">
        <v>104</v>
      </c>
      <c r="P218" t="s">
        <v>11</v>
      </c>
      <c r="Q218">
        <f>INDEX('2021 Treatments by Plot'!$B$2:$B$37,MATCH('Data from LECO and Soi Weights '!K218,'2021 Treatments by Plot'!$A$2:$A$37,0))</f>
        <v>326</v>
      </c>
      <c r="R218">
        <f>INDEX('2021 Treatments by Plot'!$D$2:$D$37,MATCH('Data from LECO and Soi Weights '!K218,'2021 Treatments by Plot'!$A$2:$A$37,0))</f>
        <v>2</v>
      </c>
      <c r="S218">
        <f>INDEX('2021 Treatments by Plot'!$E$2:$E$37,MATCH('Data from LECO and Soi Weights '!K218,'2021 Treatments by Plot'!$A$2:$A$37,0))</f>
        <v>6</v>
      </c>
    </row>
    <row r="219" spans="1:19" x14ac:dyDescent="0.25">
      <c r="A219" s="2">
        <v>44704.684988425928</v>
      </c>
      <c r="B219" t="s">
        <v>9</v>
      </c>
      <c r="C219" s="6">
        <v>1004</v>
      </c>
      <c r="D219" s="3">
        <v>0.35749999999999998</v>
      </c>
      <c r="E219" s="7">
        <v>0.35</v>
      </c>
      <c r="F219" s="4">
        <v>1.43E-2</v>
      </c>
      <c r="G219" s="4">
        <v>4.1199999999999999E-4</v>
      </c>
      <c r="H219" s="14">
        <f t="shared" si="9"/>
        <v>412</v>
      </c>
      <c r="I219" s="13">
        <f t="shared" si="10"/>
        <v>98.88</v>
      </c>
      <c r="J219" s="7">
        <v>2088</v>
      </c>
      <c r="K219" s="6">
        <v>26</v>
      </c>
      <c r="L219" s="5" t="s">
        <v>105</v>
      </c>
      <c r="M219" s="8" t="str">
        <f t="shared" si="11"/>
        <v>30-120</v>
      </c>
      <c r="N219" s="13">
        <v>30</v>
      </c>
      <c r="O219" s="5" t="s">
        <v>105</v>
      </c>
      <c r="P219" t="s">
        <v>11</v>
      </c>
      <c r="Q219">
        <f>INDEX('2021 Treatments by Plot'!$B$2:$B$37,MATCH('Data from LECO and Soi Weights '!K219,'2021 Treatments by Plot'!$A$2:$A$37,0))</f>
        <v>326</v>
      </c>
      <c r="R219">
        <f>INDEX('2021 Treatments by Plot'!$D$2:$D$37,MATCH('Data from LECO and Soi Weights '!K219,'2021 Treatments by Plot'!$A$2:$A$37,0))</f>
        <v>2</v>
      </c>
      <c r="S219">
        <f>INDEX('2021 Treatments by Plot'!$E$2:$E$37,MATCH('Data from LECO and Soi Weights '!K219,'2021 Treatments by Plot'!$A$2:$A$37,0))</f>
        <v>6</v>
      </c>
    </row>
    <row r="220" spans="1:19" x14ac:dyDescent="0.25">
      <c r="A220" s="2">
        <v>44704.688391203701</v>
      </c>
      <c r="B220" t="s">
        <v>9</v>
      </c>
      <c r="C220" s="6">
        <v>1004</v>
      </c>
      <c r="D220" s="3">
        <v>0.35220000000000001</v>
      </c>
      <c r="E220" s="7">
        <v>0.35</v>
      </c>
      <c r="F220" s="4">
        <v>1.4200000000000001E-2</v>
      </c>
      <c r="G220" s="4">
        <v>4.1899999999999999E-4</v>
      </c>
      <c r="H220" s="14">
        <f t="shared" si="9"/>
        <v>418.99999999999994</v>
      </c>
      <c r="I220" s="13">
        <f t="shared" si="10"/>
        <v>100.55999999999999</v>
      </c>
      <c r="J220" s="7">
        <v>2088</v>
      </c>
      <c r="K220" s="6">
        <v>26</v>
      </c>
      <c r="L220" s="5" t="s">
        <v>105</v>
      </c>
      <c r="M220" s="8" t="str">
        <f t="shared" si="11"/>
        <v>30-120</v>
      </c>
      <c r="N220" s="13">
        <v>30</v>
      </c>
      <c r="O220" s="5" t="s">
        <v>105</v>
      </c>
      <c r="P220" t="s">
        <v>11</v>
      </c>
      <c r="Q220">
        <f>INDEX('2021 Treatments by Plot'!$B$2:$B$37,MATCH('Data from LECO and Soi Weights '!K220,'2021 Treatments by Plot'!$A$2:$A$37,0))</f>
        <v>326</v>
      </c>
      <c r="R220">
        <f>INDEX('2021 Treatments by Plot'!$D$2:$D$37,MATCH('Data from LECO and Soi Weights '!K220,'2021 Treatments by Plot'!$A$2:$A$37,0))</f>
        <v>2</v>
      </c>
      <c r="S220">
        <f>INDEX('2021 Treatments by Plot'!$E$2:$E$37,MATCH('Data from LECO and Soi Weights '!K220,'2021 Treatments by Plot'!$A$2:$A$37,0))</f>
        <v>6</v>
      </c>
    </row>
    <row r="221" spans="1:19" x14ac:dyDescent="0.25">
      <c r="A221" s="2">
        <v>44704.691724537035</v>
      </c>
      <c r="B221" t="s">
        <v>9</v>
      </c>
      <c r="C221" s="6">
        <v>1005</v>
      </c>
      <c r="D221" s="3">
        <v>0.35370000000000001</v>
      </c>
      <c r="E221" s="7">
        <v>0.35</v>
      </c>
      <c r="F221" s="4">
        <v>1.17E-2</v>
      </c>
      <c r="G221" s="4">
        <v>4.2999999999999999E-4</v>
      </c>
      <c r="H221" s="14">
        <f t="shared" si="9"/>
        <v>430</v>
      </c>
      <c r="I221" s="13">
        <f t="shared" si="10"/>
        <v>103.2</v>
      </c>
      <c r="J221" s="7">
        <v>2089</v>
      </c>
      <c r="K221" s="6">
        <v>18</v>
      </c>
      <c r="L221" s="5" t="s">
        <v>106</v>
      </c>
      <c r="M221" s="8" t="str">
        <f t="shared" si="11"/>
        <v>30-120</v>
      </c>
      <c r="N221" s="13">
        <v>30</v>
      </c>
      <c r="O221" s="5" t="s">
        <v>106</v>
      </c>
      <c r="P221" t="s">
        <v>11</v>
      </c>
      <c r="Q221">
        <f>INDEX('2021 Treatments by Plot'!$B$2:$B$37,MATCH('Data from LECO and Soi Weights '!K221,'2021 Treatments by Plot'!$A$2:$A$37,0))</f>
        <v>222</v>
      </c>
      <c r="R221">
        <f>INDEX('2021 Treatments by Plot'!$D$2:$D$37,MATCH('Data from LECO and Soi Weights '!K221,'2021 Treatments by Plot'!$A$2:$A$37,0))</f>
        <v>2</v>
      </c>
      <c r="S221">
        <f>INDEX('2021 Treatments by Plot'!$E$2:$E$37,MATCH('Data from LECO and Soi Weights '!K221,'2021 Treatments by Plot'!$A$2:$A$37,0))</f>
        <v>2</v>
      </c>
    </row>
    <row r="222" spans="1:19" x14ac:dyDescent="0.25">
      <c r="A222" s="2">
        <v>44704.695069444446</v>
      </c>
      <c r="B222" t="s">
        <v>9</v>
      </c>
      <c r="C222" s="6">
        <v>1005</v>
      </c>
      <c r="D222" s="3">
        <v>0.35539999999999999</v>
      </c>
      <c r="E222" s="7">
        <v>0.35</v>
      </c>
      <c r="F222" s="4">
        <v>1.1900000000000001E-2</v>
      </c>
      <c r="G222" s="4">
        <v>4.2099999999999999E-4</v>
      </c>
      <c r="H222" s="14">
        <f t="shared" si="9"/>
        <v>421</v>
      </c>
      <c r="I222" s="13">
        <f t="shared" si="10"/>
        <v>101.03999999999999</v>
      </c>
      <c r="J222" s="7">
        <v>2089</v>
      </c>
      <c r="K222" s="6">
        <v>18</v>
      </c>
      <c r="L222" s="5" t="s">
        <v>106</v>
      </c>
      <c r="M222" s="8" t="str">
        <f t="shared" si="11"/>
        <v>30-120</v>
      </c>
      <c r="N222" s="13">
        <v>30</v>
      </c>
      <c r="O222" s="5" t="s">
        <v>106</v>
      </c>
      <c r="P222" t="s">
        <v>11</v>
      </c>
      <c r="Q222">
        <f>INDEX('2021 Treatments by Plot'!$B$2:$B$37,MATCH('Data from LECO and Soi Weights '!K222,'2021 Treatments by Plot'!$A$2:$A$37,0))</f>
        <v>222</v>
      </c>
      <c r="R222">
        <f>INDEX('2021 Treatments by Plot'!$D$2:$D$37,MATCH('Data from LECO and Soi Weights '!K222,'2021 Treatments by Plot'!$A$2:$A$37,0))</f>
        <v>2</v>
      </c>
      <c r="S222">
        <f>INDEX('2021 Treatments by Plot'!$E$2:$E$37,MATCH('Data from LECO and Soi Weights '!K222,'2021 Treatments by Plot'!$A$2:$A$37,0))</f>
        <v>2</v>
      </c>
    </row>
    <row r="223" spans="1:19" x14ac:dyDescent="0.25">
      <c r="A223" s="2">
        <v>44704.698414351849</v>
      </c>
      <c r="B223" t="s">
        <v>9</v>
      </c>
      <c r="C223" s="6">
        <v>1006</v>
      </c>
      <c r="D223" s="3">
        <v>0.35120000000000001</v>
      </c>
      <c r="E223" s="7">
        <v>0.35</v>
      </c>
      <c r="F223" s="4">
        <v>9.9000000000000008E-3</v>
      </c>
      <c r="G223" s="4">
        <v>2.33E-4</v>
      </c>
      <c r="H223" s="14">
        <f t="shared" si="9"/>
        <v>233</v>
      </c>
      <c r="I223" s="13">
        <f t="shared" si="10"/>
        <v>37.28</v>
      </c>
      <c r="J223" s="7">
        <v>2090</v>
      </c>
      <c r="K223" s="6">
        <v>27</v>
      </c>
      <c r="L223" s="5" t="s">
        <v>107</v>
      </c>
      <c r="M223" s="8" t="str">
        <f t="shared" si="11"/>
        <v>120-180</v>
      </c>
      <c r="N223" s="13">
        <v>120</v>
      </c>
      <c r="O223" s="5" t="s">
        <v>107</v>
      </c>
      <c r="P223" t="s">
        <v>11</v>
      </c>
      <c r="Q223">
        <f>INDEX('2021 Treatments by Plot'!$B$2:$B$37,MATCH('Data from LECO and Soi Weights '!K223,'2021 Treatments by Plot'!$A$2:$A$37,0))</f>
        <v>324</v>
      </c>
      <c r="R223">
        <f>INDEX('2021 Treatments by Plot'!$D$2:$D$37,MATCH('Data from LECO and Soi Weights '!K223,'2021 Treatments by Plot'!$A$2:$A$37,0))</f>
        <v>2</v>
      </c>
      <c r="S223">
        <f>INDEX('2021 Treatments by Plot'!$E$2:$E$37,MATCH('Data from LECO and Soi Weights '!K223,'2021 Treatments by Plot'!$A$2:$A$37,0))</f>
        <v>4</v>
      </c>
    </row>
    <row r="224" spans="1:19" x14ac:dyDescent="0.25">
      <c r="A224" s="2">
        <v>44704.701817129629</v>
      </c>
      <c r="B224" t="s">
        <v>9</v>
      </c>
      <c r="C224" s="6">
        <v>1006</v>
      </c>
      <c r="D224" s="3">
        <v>0.35770000000000002</v>
      </c>
      <c r="E224" s="7">
        <v>0.35</v>
      </c>
      <c r="F224" s="4">
        <v>9.8700000000000003E-3</v>
      </c>
      <c r="G224" s="4">
        <v>2.3000000000000001E-4</v>
      </c>
      <c r="H224" s="14">
        <f t="shared" si="9"/>
        <v>230.00000000000003</v>
      </c>
      <c r="I224" s="13">
        <f t="shared" si="10"/>
        <v>36.800000000000004</v>
      </c>
      <c r="J224" s="7">
        <v>2090</v>
      </c>
      <c r="K224" s="6">
        <v>27</v>
      </c>
      <c r="L224" s="5" t="s">
        <v>107</v>
      </c>
      <c r="M224" s="8" t="str">
        <f t="shared" si="11"/>
        <v>120-180</v>
      </c>
      <c r="N224" s="13">
        <v>120</v>
      </c>
      <c r="O224" s="5" t="s">
        <v>107</v>
      </c>
      <c r="P224" t="s">
        <v>11</v>
      </c>
      <c r="Q224">
        <f>INDEX('2021 Treatments by Plot'!$B$2:$B$37,MATCH('Data from LECO and Soi Weights '!K224,'2021 Treatments by Plot'!$A$2:$A$37,0))</f>
        <v>324</v>
      </c>
      <c r="R224">
        <f>INDEX('2021 Treatments by Plot'!$D$2:$D$37,MATCH('Data from LECO and Soi Weights '!K224,'2021 Treatments by Plot'!$A$2:$A$37,0))</f>
        <v>2</v>
      </c>
      <c r="S224">
        <f>INDEX('2021 Treatments by Plot'!$E$2:$E$37,MATCH('Data from LECO and Soi Weights '!K224,'2021 Treatments by Plot'!$A$2:$A$37,0))</f>
        <v>4</v>
      </c>
    </row>
    <row r="225" spans="1:19" x14ac:dyDescent="0.25">
      <c r="A225" s="2">
        <v>44704.712245370371</v>
      </c>
      <c r="B225" t="s">
        <v>9</v>
      </c>
      <c r="C225" s="6">
        <v>1008</v>
      </c>
      <c r="D225" s="3">
        <v>0.35620000000000002</v>
      </c>
      <c r="E225" s="7">
        <v>0.35</v>
      </c>
      <c r="F225" s="4">
        <v>1.0699999999999999E-2</v>
      </c>
      <c r="G225" s="4">
        <v>2.5500000000000002E-4</v>
      </c>
      <c r="H225" s="14">
        <f t="shared" si="9"/>
        <v>255.00000000000003</v>
      </c>
      <c r="I225" s="13">
        <f t="shared" si="10"/>
        <v>40.800000000000004</v>
      </c>
      <c r="J225" s="7">
        <v>2091</v>
      </c>
      <c r="K225" s="6">
        <v>28</v>
      </c>
      <c r="L225" s="5" t="s">
        <v>108</v>
      </c>
      <c r="M225" s="8" t="str">
        <f t="shared" si="11"/>
        <v>120-180</v>
      </c>
      <c r="N225" s="13">
        <v>120</v>
      </c>
      <c r="O225" s="5" t="s">
        <v>108</v>
      </c>
      <c r="P225" t="s">
        <v>11</v>
      </c>
      <c r="Q225">
        <f>INDEX('2021 Treatments by Plot'!$B$2:$B$37,MATCH('Data from LECO and Soi Weights '!K225,'2021 Treatments by Plot'!$A$2:$A$37,0))</f>
        <v>325</v>
      </c>
      <c r="R225">
        <f>INDEX('2021 Treatments by Plot'!$D$2:$D$37,MATCH('Data from LECO and Soi Weights '!K225,'2021 Treatments by Plot'!$A$2:$A$37,0))</f>
        <v>2</v>
      </c>
      <c r="S225">
        <f>INDEX('2021 Treatments by Plot'!$E$2:$E$37,MATCH('Data from LECO and Soi Weights '!K225,'2021 Treatments by Plot'!$A$2:$A$37,0))</f>
        <v>5</v>
      </c>
    </row>
    <row r="226" spans="1:19" x14ac:dyDescent="0.25">
      <c r="A226" s="2">
        <v>44704.715636574074</v>
      </c>
      <c r="B226" t="s">
        <v>9</v>
      </c>
      <c r="C226" s="6">
        <v>1008</v>
      </c>
      <c r="D226" s="3">
        <v>0.3579</v>
      </c>
      <c r="E226" s="7">
        <v>0.35</v>
      </c>
      <c r="F226" s="4">
        <v>1.0699999999999999E-2</v>
      </c>
      <c r="G226" s="4">
        <v>2.1699999999999999E-4</v>
      </c>
      <c r="H226" s="14">
        <f t="shared" si="9"/>
        <v>217</v>
      </c>
      <c r="I226" s="13">
        <f t="shared" si="10"/>
        <v>34.72</v>
      </c>
      <c r="J226" s="7">
        <v>2091</v>
      </c>
      <c r="K226" s="6">
        <v>28</v>
      </c>
      <c r="L226" s="5" t="s">
        <v>108</v>
      </c>
      <c r="M226" s="8" t="str">
        <f t="shared" si="11"/>
        <v>120-180</v>
      </c>
      <c r="N226" s="13">
        <v>120</v>
      </c>
      <c r="O226" s="5" t="s">
        <v>108</v>
      </c>
      <c r="P226" t="s">
        <v>11</v>
      </c>
      <c r="Q226">
        <f>INDEX('2021 Treatments by Plot'!$B$2:$B$37,MATCH('Data from LECO and Soi Weights '!K226,'2021 Treatments by Plot'!$A$2:$A$37,0))</f>
        <v>325</v>
      </c>
      <c r="R226">
        <f>INDEX('2021 Treatments by Plot'!$D$2:$D$37,MATCH('Data from LECO and Soi Weights '!K226,'2021 Treatments by Plot'!$A$2:$A$37,0))</f>
        <v>2</v>
      </c>
      <c r="S226">
        <f>INDEX('2021 Treatments by Plot'!$E$2:$E$37,MATCH('Data from LECO and Soi Weights '!K226,'2021 Treatments by Plot'!$A$2:$A$37,0))</f>
        <v>5</v>
      </c>
    </row>
    <row r="227" spans="1:19" x14ac:dyDescent="0.25">
      <c r="A227" s="2">
        <v>44704.719027777777</v>
      </c>
      <c r="B227" t="s">
        <v>9</v>
      </c>
      <c r="C227" s="6">
        <v>1009</v>
      </c>
      <c r="D227" s="3">
        <v>0.35759999999999997</v>
      </c>
      <c r="E227" s="7">
        <v>0.35</v>
      </c>
      <c r="F227" s="4">
        <v>1.0500000000000001E-2</v>
      </c>
      <c r="G227" s="4">
        <v>2.8200000000000002E-4</v>
      </c>
      <c r="H227" s="14">
        <f t="shared" si="9"/>
        <v>282</v>
      </c>
      <c r="I227" s="13">
        <f t="shared" si="10"/>
        <v>45.12</v>
      </c>
      <c r="J227" s="7">
        <v>2092</v>
      </c>
      <c r="K227" s="6">
        <v>22</v>
      </c>
      <c r="L227" s="5" t="s">
        <v>109</v>
      </c>
      <c r="M227" s="8" t="str">
        <f t="shared" si="11"/>
        <v>120-180</v>
      </c>
      <c r="N227" s="13">
        <v>120</v>
      </c>
      <c r="O227" s="5" t="s">
        <v>109</v>
      </c>
      <c r="P227" t="s">
        <v>11</v>
      </c>
      <c r="Q227">
        <f>INDEX('2021 Treatments by Plot'!$B$2:$B$37,MATCH('Data from LECO and Soi Weights '!K227,'2021 Treatments by Plot'!$A$2:$A$37,0))</f>
        <v>216</v>
      </c>
      <c r="R227">
        <f>INDEX('2021 Treatments by Plot'!$D$2:$D$37,MATCH('Data from LECO and Soi Weights '!K227,'2021 Treatments by Plot'!$A$2:$A$37,0))</f>
        <v>1</v>
      </c>
      <c r="S227">
        <f>INDEX('2021 Treatments by Plot'!$E$2:$E$37,MATCH('Data from LECO and Soi Weights '!K227,'2021 Treatments by Plot'!$A$2:$A$37,0))</f>
        <v>6</v>
      </c>
    </row>
    <row r="228" spans="1:19" x14ac:dyDescent="0.25">
      <c r="A228" s="2">
        <v>44704.722430555557</v>
      </c>
      <c r="B228" t="s">
        <v>9</v>
      </c>
      <c r="C228" s="6">
        <v>1009</v>
      </c>
      <c r="D228" s="3">
        <v>0.3584</v>
      </c>
      <c r="E228" s="7">
        <v>0.35</v>
      </c>
      <c r="F228" s="4">
        <v>1.06E-2</v>
      </c>
      <c r="G228" s="4">
        <v>2.7799999999999998E-4</v>
      </c>
      <c r="H228" s="14">
        <f t="shared" si="9"/>
        <v>278</v>
      </c>
      <c r="I228" s="13">
        <f t="shared" si="10"/>
        <v>44.480000000000004</v>
      </c>
      <c r="J228" s="7">
        <v>2092</v>
      </c>
      <c r="K228" s="6">
        <v>22</v>
      </c>
      <c r="L228" s="5" t="s">
        <v>109</v>
      </c>
      <c r="M228" s="8" t="str">
        <f t="shared" si="11"/>
        <v>120-180</v>
      </c>
      <c r="N228" s="13">
        <v>120</v>
      </c>
      <c r="O228" s="5" t="s">
        <v>109</v>
      </c>
      <c r="P228" t="s">
        <v>11</v>
      </c>
      <c r="Q228">
        <f>INDEX('2021 Treatments by Plot'!$B$2:$B$37,MATCH('Data from LECO and Soi Weights '!K228,'2021 Treatments by Plot'!$A$2:$A$37,0))</f>
        <v>216</v>
      </c>
      <c r="R228">
        <f>INDEX('2021 Treatments by Plot'!$D$2:$D$37,MATCH('Data from LECO and Soi Weights '!K228,'2021 Treatments by Plot'!$A$2:$A$37,0))</f>
        <v>1</v>
      </c>
      <c r="S228">
        <f>INDEX('2021 Treatments by Plot'!$E$2:$E$37,MATCH('Data from LECO and Soi Weights '!K228,'2021 Treatments by Plot'!$A$2:$A$37,0))</f>
        <v>6</v>
      </c>
    </row>
    <row r="229" spans="1:19" x14ac:dyDescent="0.25">
      <c r="A229" s="2">
        <v>44704.725821759261</v>
      </c>
      <c r="B229" t="s">
        <v>9</v>
      </c>
      <c r="C229" s="6">
        <v>1010</v>
      </c>
      <c r="D229" s="3">
        <v>0.35189999999999999</v>
      </c>
      <c r="E229" s="7">
        <v>0.35</v>
      </c>
      <c r="F229" s="4">
        <v>1.1599999999999999E-2</v>
      </c>
      <c r="G229" s="4">
        <v>2.04E-4</v>
      </c>
      <c r="H229" s="14">
        <f t="shared" si="9"/>
        <v>204</v>
      </c>
      <c r="I229" s="13">
        <f t="shared" si="10"/>
        <v>32.64</v>
      </c>
      <c r="J229" s="7">
        <v>2093</v>
      </c>
      <c r="K229" s="6">
        <v>3</v>
      </c>
      <c r="L229" s="5" t="s">
        <v>110</v>
      </c>
      <c r="M229" s="8" t="str">
        <f t="shared" si="11"/>
        <v>120-180</v>
      </c>
      <c r="N229" s="13">
        <v>120</v>
      </c>
      <c r="O229" s="5" t="s">
        <v>110</v>
      </c>
      <c r="P229" t="s">
        <v>11</v>
      </c>
      <c r="Q229">
        <f>INDEX('2021 Treatments by Plot'!$B$2:$B$37,MATCH('Data from LECO and Soi Weights '!K229,'2021 Treatments by Plot'!$A$2:$A$37,0))</f>
        <v>115</v>
      </c>
      <c r="R229">
        <f>INDEX('2021 Treatments by Plot'!$D$2:$D$37,MATCH('Data from LECO and Soi Weights '!K229,'2021 Treatments by Plot'!$A$2:$A$37,0))</f>
        <v>1</v>
      </c>
      <c r="S229">
        <f>INDEX('2021 Treatments by Plot'!$E$2:$E$37,MATCH('Data from LECO and Soi Weights '!K229,'2021 Treatments by Plot'!$A$2:$A$37,0))</f>
        <v>5</v>
      </c>
    </row>
    <row r="230" spans="1:19" x14ac:dyDescent="0.25">
      <c r="A230" s="2">
        <v>44704.729224537034</v>
      </c>
      <c r="B230" t="s">
        <v>9</v>
      </c>
      <c r="C230" s="6">
        <v>1010</v>
      </c>
      <c r="D230" s="3">
        <v>0.35360000000000003</v>
      </c>
      <c r="E230" s="7">
        <v>0.35</v>
      </c>
      <c r="F230" s="4">
        <v>1.18E-2</v>
      </c>
      <c r="G230" s="4">
        <v>2.14E-4</v>
      </c>
      <c r="H230" s="14">
        <f t="shared" si="9"/>
        <v>214</v>
      </c>
      <c r="I230" s="13">
        <f t="shared" si="10"/>
        <v>34.24</v>
      </c>
      <c r="J230" s="7">
        <v>2093</v>
      </c>
      <c r="K230" s="6">
        <v>3</v>
      </c>
      <c r="L230" s="5" t="s">
        <v>110</v>
      </c>
      <c r="M230" s="8" t="str">
        <f t="shared" si="11"/>
        <v>120-180</v>
      </c>
      <c r="N230" s="13">
        <v>120</v>
      </c>
      <c r="O230" s="5" t="s">
        <v>110</v>
      </c>
      <c r="P230" t="s">
        <v>11</v>
      </c>
      <c r="Q230">
        <f>INDEX('2021 Treatments by Plot'!$B$2:$B$37,MATCH('Data from LECO and Soi Weights '!K230,'2021 Treatments by Plot'!$A$2:$A$37,0))</f>
        <v>115</v>
      </c>
      <c r="R230">
        <f>INDEX('2021 Treatments by Plot'!$D$2:$D$37,MATCH('Data from LECO and Soi Weights '!K230,'2021 Treatments by Plot'!$A$2:$A$37,0))</f>
        <v>1</v>
      </c>
      <c r="S230">
        <f>INDEX('2021 Treatments by Plot'!$E$2:$E$37,MATCH('Data from LECO and Soi Weights '!K230,'2021 Treatments by Plot'!$A$2:$A$37,0))</f>
        <v>5</v>
      </c>
    </row>
    <row r="231" spans="1:19" x14ac:dyDescent="0.25">
      <c r="A231" s="2">
        <v>44704.732638888891</v>
      </c>
      <c r="B231" t="s">
        <v>9</v>
      </c>
      <c r="C231" s="6">
        <v>1011</v>
      </c>
      <c r="D231" s="3">
        <v>0.3528</v>
      </c>
      <c r="E231" s="7">
        <v>0.35</v>
      </c>
      <c r="F231" s="4">
        <v>1.5299999999999999E-2</v>
      </c>
      <c r="G231" s="4">
        <v>3.4499999999999998E-4</v>
      </c>
      <c r="H231" s="14">
        <f t="shared" si="9"/>
        <v>345</v>
      </c>
      <c r="I231" s="13">
        <f t="shared" si="10"/>
        <v>82.8</v>
      </c>
      <c r="J231" s="7">
        <v>2094</v>
      </c>
      <c r="K231" s="6">
        <v>28</v>
      </c>
      <c r="L231" s="5" t="s">
        <v>111</v>
      </c>
      <c r="M231" s="8" t="str">
        <f t="shared" si="11"/>
        <v>30-120</v>
      </c>
      <c r="N231" s="13">
        <v>30</v>
      </c>
      <c r="O231" s="5" t="s">
        <v>111</v>
      </c>
      <c r="P231" t="s">
        <v>11</v>
      </c>
      <c r="Q231">
        <f>INDEX('2021 Treatments by Plot'!$B$2:$B$37,MATCH('Data from LECO and Soi Weights '!K231,'2021 Treatments by Plot'!$A$2:$A$37,0))</f>
        <v>325</v>
      </c>
      <c r="R231">
        <f>INDEX('2021 Treatments by Plot'!$D$2:$D$37,MATCH('Data from LECO and Soi Weights '!K231,'2021 Treatments by Plot'!$A$2:$A$37,0))</f>
        <v>2</v>
      </c>
      <c r="S231">
        <f>INDEX('2021 Treatments by Plot'!$E$2:$E$37,MATCH('Data from LECO and Soi Weights '!K231,'2021 Treatments by Plot'!$A$2:$A$37,0))</f>
        <v>5</v>
      </c>
    </row>
    <row r="232" spans="1:19" x14ac:dyDescent="0.25">
      <c r="A232" s="2">
        <v>44704.73605324074</v>
      </c>
      <c r="B232" t="s">
        <v>9</v>
      </c>
      <c r="C232" s="6">
        <v>1011</v>
      </c>
      <c r="D232" s="3">
        <v>0.35249999999999998</v>
      </c>
      <c r="E232" s="7">
        <v>0.35</v>
      </c>
      <c r="F232" s="4">
        <v>1.52E-2</v>
      </c>
      <c r="G232" s="4">
        <v>3.4000000000000002E-4</v>
      </c>
      <c r="H232" s="14">
        <f t="shared" si="9"/>
        <v>340.00000000000006</v>
      </c>
      <c r="I232" s="13">
        <f t="shared" si="10"/>
        <v>81.600000000000009</v>
      </c>
      <c r="J232" s="7">
        <v>2094</v>
      </c>
      <c r="K232" s="6">
        <v>28</v>
      </c>
      <c r="L232" s="5" t="s">
        <v>111</v>
      </c>
      <c r="M232" s="8" t="str">
        <f t="shared" si="11"/>
        <v>30-120</v>
      </c>
      <c r="N232" s="13">
        <v>30</v>
      </c>
      <c r="O232" s="5" t="s">
        <v>111</v>
      </c>
      <c r="P232" t="s">
        <v>11</v>
      </c>
      <c r="Q232">
        <f>INDEX('2021 Treatments by Plot'!$B$2:$B$37,MATCH('Data from LECO and Soi Weights '!K232,'2021 Treatments by Plot'!$A$2:$A$37,0))</f>
        <v>325</v>
      </c>
      <c r="R232">
        <f>INDEX('2021 Treatments by Plot'!$D$2:$D$37,MATCH('Data from LECO and Soi Weights '!K232,'2021 Treatments by Plot'!$A$2:$A$37,0))</f>
        <v>2</v>
      </c>
      <c r="S232">
        <f>INDEX('2021 Treatments by Plot'!$E$2:$E$37,MATCH('Data from LECO and Soi Weights '!K232,'2021 Treatments by Plot'!$A$2:$A$37,0))</f>
        <v>5</v>
      </c>
    </row>
    <row r="233" spans="1:19" x14ac:dyDescent="0.25">
      <c r="A233" s="2">
        <v>44704.739432870374</v>
      </c>
      <c r="B233" t="s">
        <v>9</v>
      </c>
      <c r="C233" s="6">
        <v>1012</v>
      </c>
      <c r="D233" s="3">
        <v>0.3584</v>
      </c>
      <c r="E233" s="7">
        <v>0.35</v>
      </c>
      <c r="F233" s="4">
        <v>1.32E-2</v>
      </c>
      <c r="G233" s="4">
        <v>4.5100000000000001E-4</v>
      </c>
      <c r="H233" s="14">
        <f t="shared" si="9"/>
        <v>451</v>
      </c>
      <c r="I233" s="13">
        <f t="shared" si="10"/>
        <v>108.24</v>
      </c>
      <c r="J233" s="7">
        <v>2095</v>
      </c>
      <c r="K233" s="6">
        <v>22</v>
      </c>
      <c r="L233" s="5" t="s">
        <v>112</v>
      </c>
      <c r="M233" s="8" t="str">
        <f t="shared" si="11"/>
        <v>30-120</v>
      </c>
      <c r="N233" s="13">
        <v>30</v>
      </c>
      <c r="O233" s="5" t="s">
        <v>112</v>
      </c>
      <c r="P233" t="s">
        <v>11</v>
      </c>
      <c r="Q233">
        <f>INDEX('2021 Treatments by Plot'!$B$2:$B$37,MATCH('Data from LECO and Soi Weights '!K233,'2021 Treatments by Plot'!$A$2:$A$37,0))</f>
        <v>216</v>
      </c>
      <c r="R233">
        <f>INDEX('2021 Treatments by Plot'!$D$2:$D$37,MATCH('Data from LECO and Soi Weights '!K233,'2021 Treatments by Plot'!$A$2:$A$37,0))</f>
        <v>1</v>
      </c>
      <c r="S233">
        <f>INDEX('2021 Treatments by Plot'!$E$2:$E$37,MATCH('Data from LECO and Soi Weights '!K233,'2021 Treatments by Plot'!$A$2:$A$37,0))</f>
        <v>6</v>
      </c>
    </row>
    <row r="234" spans="1:19" x14ac:dyDescent="0.25">
      <c r="A234" s="2">
        <v>44704.742824074077</v>
      </c>
      <c r="B234" t="s">
        <v>9</v>
      </c>
      <c r="C234" s="6">
        <v>1012</v>
      </c>
      <c r="D234" s="3">
        <v>0.35880000000000001</v>
      </c>
      <c r="E234" s="7">
        <v>0.35</v>
      </c>
      <c r="F234" s="4">
        <v>1.32E-2</v>
      </c>
      <c r="G234" s="4">
        <v>4.4200000000000001E-4</v>
      </c>
      <c r="H234" s="14">
        <f t="shared" si="9"/>
        <v>442</v>
      </c>
      <c r="I234" s="13">
        <f t="shared" si="10"/>
        <v>106.08</v>
      </c>
      <c r="J234" s="7">
        <v>2095</v>
      </c>
      <c r="K234" s="6">
        <v>22</v>
      </c>
      <c r="L234" s="5" t="s">
        <v>112</v>
      </c>
      <c r="M234" s="8" t="str">
        <f t="shared" si="11"/>
        <v>30-120</v>
      </c>
      <c r="N234" s="13">
        <v>30</v>
      </c>
      <c r="O234" s="5" t="s">
        <v>112</v>
      </c>
      <c r="P234" t="s">
        <v>11</v>
      </c>
      <c r="Q234">
        <f>INDEX('2021 Treatments by Plot'!$B$2:$B$37,MATCH('Data from LECO and Soi Weights '!K234,'2021 Treatments by Plot'!$A$2:$A$37,0))</f>
        <v>216</v>
      </c>
      <c r="R234">
        <f>INDEX('2021 Treatments by Plot'!$D$2:$D$37,MATCH('Data from LECO and Soi Weights '!K234,'2021 Treatments by Plot'!$A$2:$A$37,0))</f>
        <v>1</v>
      </c>
      <c r="S234">
        <f>INDEX('2021 Treatments by Plot'!$E$2:$E$37,MATCH('Data from LECO and Soi Weights '!K234,'2021 Treatments by Plot'!$A$2:$A$37,0))</f>
        <v>6</v>
      </c>
    </row>
    <row r="235" spans="1:19" x14ac:dyDescent="0.25">
      <c r="A235" s="2">
        <v>44704.746203703704</v>
      </c>
      <c r="B235" t="s">
        <v>9</v>
      </c>
      <c r="C235" s="6">
        <v>1013</v>
      </c>
      <c r="D235" s="3">
        <v>0.35260000000000002</v>
      </c>
      <c r="E235" s="7">
        <v>0.35</v>
      </c>
      <c r="F235" s="4">
        <v>1.17E-2</v>
      </c>
      <c r="G235" s="4">
        <v>2.1000000000000001E-4</v>
      </c>
      <c r="H235" s="14">
        <f t="shared" si="9"/>
        <v>210</v>
      </c>
      <c r="I235" s="13">
        <f t="shared" si="10"/>
        <v>33.6</v>
      </c>
      <c r="J235" s="7">
        <v>2096</v>
      </c>
      <c r="K235" s="6">
        <v>13</v>
      </c>
      <c r="L235" s="5" t="s">
        <v>113</v>
      </c>
      <c r="M235" s="8" t="str">
        <f t="shared" si="11"/>
        <v>120-180</v>
      </c>
      <c r="N235" s="13">
        <v>120</v>
      </c>
      <c r="O235" s="5" t="s">
        <v>113</v>
      </c>
      <c r="P235" t="s">
        <v>11</v>
      </c>
      <c r="Q235">
        <f>INDEX('2021 Treatments by Plot'!$B$2:$B$37,MATCH('Data from LECO and Soi Weights '!K235,'2021 Treatments by Plot'!$A$2:$A$37,0))</f>
        <v>226</v>
      </c>
      <c r="R235">
        <f>INDEX('2021 Treatments by Plot'!$D$2:$D$37,MATCH('Data from LECO and Soi Weights '!K235,'2021 Treatments by Plot'!$A$2:$A$37,0))</f>
        <v>2</v>
      </c>
      <c r="S235">
        <f>INDEX('2021 Treatments by Plot'!$E$2:$E$37,MATCH('Data from LECO and Soi Weights '!K235,'2021 Treatments by Plot'!$A$2:$A$37,0))</f>
        <v>6</v>
      </c>
    </row>
    <row r="236" spans="1:19" x14ac:dyDescent="0.25">
      <c r="A236" s="2">
        <v>44704.749606481484</v>
      </c>
      <c r="B236" t="s">
        <v>9</v>
      </c>
      <c r="C236" s="6">
        <v>1013</v>
      </c>
      <c r="D236" s="3">
        <v>0.35399999999999998</v>
      </c>
      <c r="E236" s="7">
        <v>0.35</v>
      </c>
      <c r="F236" s="4">
        <v>1.18E-2</v>
      </c>
      <c r="G236" s="4">
        <v>2.1599999999999999E-4</v>
      </c>
      <c r="H236" s="14">
        <f t="shared" si="9"/>
        <v>215.99999999999997</v>
      </c>
      <c r="I236" s="13">
        <f t="shared" si="10"/>
        <v>34.559999999999995</v>
      </c>
      <c r="J236" s="7">
        <v>2096</v>
      </c>
      <c r="K236" s="6">
        <v>13</v>
      </c>
      <c r="L236" s="5" t="s">
        <v>113</v>
      </c>
      <c r="M236" s="8" t="str">
        <f t="shared" si="11"/>
        <v>120-180</v>
      </c>
      <c r="N236" s="13">
        <v>120</v>
      </c>
      <c r="O236" s="5" t="s">
        <v>113</v>
      </c>
      <c r="P236" t="s">
        <v>11</v>
      </c>
      <c r="Q236">
        <f>INDEX('2021 Treatments by Plot'!$B$2:$B$37,MATCH('Data from LECO and Soi Weights '!K236,'2021 Treatments by Plot'!$A$2:$A$37,0))</f>
        <v>226</v>
      </c>
      <c r="R236">
        <f>INDEX('2021 Treatments by Plot'!$D$2:$D$37,MATCH('Data from LECO and Soi Weights '!K236,'2021 Treatments by Plot'!$A$2:$A$37,0))</f>
        <v>2</v>
      </c>
      <c r="S236">
        <f>INDEX('2021 Treatments by Plot'!$E$2:$E$37,MATCH('Data from LECO and Soi Weights '!K236,'2021 Treatments by Plot'!$A$2:$A$37,0))</f>
        <v>6</v>
      </c>
    </row>
    <row r="237" spans="1:19" x14ac:dyDescent="0.25">
      <c r="A237" s="2">
        <v>44704.753009259257</v>
      </c>
      <c r="B237" t="s">
        <v>9</v>
      </c>
      <c r="C237" s="6">
        <v>1014</v>
      </c>
      <c r="D237" s="3">
        <v>0.35389999999999999</v>
      </c>
      <c r="E237" s="7">
        <v>0.35</v>
      </c>
      <c r="F237" s="4">
        <v>1.38E-2</v>
      </c>
      <c r="G237" s="4">
        <v>4.75E-4</v>
      </c>
      <c r="H237" s="14">
        <f t="shared" si="9"/>
        <v>475</v>
      </c>
      <c r="I237" s="13">
        <f t="shared" si="10"/>
        <v>114</v>
      </c>
      <c r="J237" s="7">
        <v>2097</v>
      </c>
      <c r="K237" s="6">
        <v>13</v>
      </c>
      <c r="L237" s="5" t="s">
        <v>114</v>
      </c>
      <c r="M237" s="8" t="str">
        <f t="shared" si="11"/>
        <v>30-120</v>
      </c>
      <c r="N237" s="13">
        <v>30</v>
      </c>
      <c r="O237" s="5" t="s">
        <v>114</v>
      </c>
      <c r="P237" t="s">
        <v>11</v>
      </c>
      <c r="Q237">
        <f>INDEX('2021 Treatments by Plot'!$B$2:$B$37,MATCH('Data from LECO and Soi Weights '!K237,'2021 Treatments by Plot'!$A$2:$A$37,0))</f>
        <v>226</v>
      </c>
      <c r="R237">
        <f>INDEX('2021 Treatments by Plot'!$D$2:$D$37,MATCH('Data from LECO and Soi Weights '!K237,'2021 Treatments by Plot'!$A$2:$A$37,0))</f>
        <v>2</v>
      </c>
      <c r="S237">
        <f>INDEX('2021 Treatments by Plot'!$E$2:$E$37,MATCH('Data from LECO and Soi Weights '!K237,'2021 Treatments by Plot'!$A$2:$A$37,0))</f>
        <v>6</v>
      </c>
    </row>
    <row r="238" spans="1:19" x14ac:dyDescent="0.25">
      <c r="A238" s="2">
        <v>44704.756388888891</v>
      </c>
      <c r="B238" t="s">
        <v>9</v>
      </c>
      <c r="C238" s="6">
        <v>1014</v>
      </c>
      <c r="D238" s="3">
        <v>0.35639999999999999</v>
      </c>
      <c r="E238" s="7">
        <v>0.35</v>
      </c>
      <c r="F238" s="4">
        <v>1.38E-2</v>
      </c>
      <c r="G238" s="4">
        <v>4.64E-4</v>
      </c>
      <c r="H238" s="14">
        <f t="shared" si="9"/>
        <v>463.99999999999994</v>
      </c>
      <c r="I238" s="13">
        <f t="shared" si="10"/>
        <v>111.35999999999999</v>
      </c>
      <c r="J238" s="7">
        <v>2097</v>
      </c>
      <c r="K238" s="6">
        <v>13</v>
      </c>
      <c r="L238" s="5" t="s">
        <v>114</v>
      </c>
      <c r="M238" s="8" t="str">
        <f t="shared" si="11"/>
        <v>30-120</v>
      </c>
      <c r="N238" s="13">
        <v>30</v>
      </c>
      <c r="O238" s="5" t="s">
        <v>114</v>
      </c>
      <c r="P238" t="s">
        <v>11</v>
      </c>
      <c r="Q238">
        <f>INDEX('2021 Treatments by Plot'!$B$2:$B$37,MATCH('Data from LECO and Soi Weights '!K238,'2021 Treatments by Plot'!$A$2:$A$37,0))</f>
        <v>226</v>
      </c>
      <c r="R238">
        <f>INDEX('2021 Treatments by Plot'!$D$2:$D$37,MATCH('Data from LECO and Soi Weights '!K238,'2021 Treatments by Plot'!$A$2:$A$37,0))</f>
        <v>2</v>
      </c>
      <c r="S238">
        <f>INDEX('2021 Treatments by Plot'!$E$2:$E$37,MATCH('Data from LECO and Soi Weights '!K238,'2021 Treatments by Plot'!$A$2:$A$37,0))</f>
        <v>6</v>
      </c>
    </row>
    <row r="239" spans="1:19" x14ac:dyDescent="0.25">
      <c r="A239" s="2">
        <v>44704.759814814817</v>
      </c>
      <c r="B239" t="s">
        <v>9</v>
      </c>
      <c r="C239" s="6">
        <v>1015</v>
      </c>
      <c r="D239" s="3">
        <v>0.35970000000000002</v>
      </c>
      <c r="E239" s="7">
        <v>0.35</v>
      </c>
      <c r="F239" s="4">
        <v>1.5299999999999999E-2</v>
      </c>
      <c r="G239" s="4">
        <v>3.9899999999999999E-4</v>
      </c>
      <c r="H239" s="14">
        <f t="shared" si="9"/>
        <v>399</v>
      </c>
      <c r="I239" s="13">
        <f t="shared" si="10"/>
        <v>95.759999999999991</v>
      </c>
      <c r="J239" s="7">
        <v>2098</v>
      </c>
      <c r="K239" s="6">
        <v>14</v>
      </c>
      <c r="L239" s="5" t="s">
        <v>115</v>
      </c>
      <c r="M239" s="8" t="str">
        <f t="shared" si="11"/>
        <v>30-120</v>
      </c>
      <c r="N239" s="13">
        <v>30</v>
      </c>
      <c r="O239" s="5" t="s">
        <v>115</v>
      </c>
      <c r="P239" t="s">
        <v>11</v>
      </c>
      <c r="Q239">
        <f>INDEX('2021 Treatments by Plot'!$B$2:$B$37,MATCH('Data from LECO and Soi Weights '!K239,'2021 Treatments by Plot'!$A$2:$A$37,0))</f>
        <v>221</v>
      </c>
      <c r="R239">
        <f>INDEX('2021 Treatments by Plot'!$D$2:$D$37,MATCH('Data from LECO and Soi Weights '!K239,'2021 Treatments by Plot'!$A$2:$A$37,0))</f>
        <v>2</v>
      </c>
      <c r="S239">
        <f>INDEX('2021 Treatments by Plot'!$E$2:$E$37,MATCH('Data from LECO and Soi Weights '!K239,'2021 Treatments by Plot'!$A$2:$A$37,0))</f>
        <v>1</v>
      </c>
    </row>
    <row r="240" spans="1:19" x14ac:dyDescent="0.25">
      <c r="A240" s="2">
        <v>44704.763194444444</v>
      </c>
      <c r="B240" t="s">
        <v>9</v>
      </c>
      <c r="C240" s="6">
        <v>1015</v>
      </c>
      <c r="D240" s="3">
        <v>0.35539999999999999</v>
      </c>
      <c r="E240" s="7">
        <v>0.35</v>
      </c>
      <c r="F240" s="4">
        <v>1.5100000000000001E-2</v>
      </c>
      <c r="G240" s="4">
        <v>3.9599999999999998E-4</v>
      </c>
      <c r="H240" s="14">
        <f t="shared" si="9"/>
        <v>396</v>
      </c>
      <c r="I240" s="13">
        <f t="shared" si="10"/>
        <v>95.039999999999992</v>
      </c>
      <c r="J240" s="7">
        <v>2098</v>
      </c>
      <c r="K240" s="6">
        <v>14</v>
      </c>
      <c r="L240" s="5" t="s">
        <v>115</v>
      </c>
      <c r="M240" s="8" t="str">
        <f t="shared" si="11"/>
        <v>30-120</v>
      </c>
      <c r="N240" s="13">
        <v>30</v>
      </c>
      <c r="O240" s="5" t="s">
        <v>115</v>
      </c>
      <c r="P240" t="s">
        <v>11</v>
      </c>
      <c r="Q240">
        <f>INDEX('2021 Treatments by Plot'!$B$2:$B$37,MATCH('Data from LECO and Soi Weights '!K240,'2021 Treatments by Plot'!$A$2:$A$37,0))</f>
        <v>221</v>
      </c>
      <c r="R240">
        <f>INDEX('2021 Treatments by Plot'!$D$2:$D$37,MATCH('Data from LECO and Soi Weights '!K240,'2021 Treatments by Plot'!$A$2:$A$37,0))</f>
        <v>2</v>
      </c>
      <c r="S240">
        <f>INDEX('2021 Treatments by Plot'!$E$2:$E$37,MATCH('Data from LECO and Soi Weights '!K240,'2021 Treatments by Plot'!$A$2:$A$37,0))</f>
        <v>1</v>
      </c>
    </row>
    <row r="241" spans="1:19" x14ac:dyDescent="0.25">
      <c r="A241" s="2">
        <v>44704.766539351855</v>
      </c>
      <c r="B241" t="s">
        <v>9</v>
      </c>
      <c r="C241" s="6">
        <v>1016</v>
      </c>
      <c r="D241" s="3">
        <v>0.3518</v>
      </c>
      <c r="E241" s="7">
        <v>0.35</v>
      </c>
      <c r="F241" s="4">
        <v>1.24E-2</v>
      </c>
      <c r="G241" s="4">
        <v>2.0699999999999999E-4</v>
      </c>
      <c r="H241" s="14">
        <f t="shared" si="9"/>
        <v>206.99999999999997</v>
      </c>
      <c r="I241" s="13">
        <f t="shared" si="10"/>
        <v>33.119999999999997</v>
      </c>
      <c r="J241" s="7">
        <v>2099</v>
      </c>
      <c r="K241" s="6">
        <v>10</v>
      </c>
      <c r="L241" s="5" t="s">
        <v>116</v>
      </c>
      <c r="M241" s="8" t="str">
        <f t="shared" si="11"/>
        <v>120-180</v>
      </c>
      <c r="N241" s="13">
        <v>120</v>
      </c>
      <c r="O241" s="5" t="s">
        <v>116</v>
      </c>
      <c r="P241" t="s">
        <v>11</v>
      </c>
      <c r="Q241">
        <f>INDEX('2021 Treatments by Plot'!$B$2:$B$37,MATCH('Data from LECO and Soi Weights '!K241,'2021 Treatments by Plot'!$A$2:$A$37,0))</f>
        <v>125</v>
      </c>
      <c r="R241">
        <f>INDEX('2021 Treatments by Plot'!$D$2:$D$37,MATCH('Data from LECO and Soi Weights '!K241,'2021 Treatments by Plot'!$A$2:$A$37,0))</f>
        <v>2</v>
      </c>
      <c r="S241">
        <f>INDEX('2021 Treatments by Plot'!$E$2:$E$37,MATCH('Data from LECO and Soi Weights '!K241,'2021 Treatments by Plot'!$A$2:$A$37,0))</f>
        <v>5</v>
      </c>
    </row>
    <row r="242" spans="1:19" x14ac:dyDescent="0.25">
      <c r="A242" s="2">
        <v>44704.769930555558</v>
      </c>
      <c r="B242" t="s">
        <v>9</v>
      </c>
      <c r="C242" s="6">
        <v>1016</v>
      </c>
      <c r="D242" s="3">
        <v>0.35249999999999998</v>
      </c>
      <c r="E242" s="7">
        <v>0.35</v>
      </c>
      <c r="F242" s="4">
        <v>1.2200000000000001E-2</v>
      </c>
      <c r="G242" s="4">
        <v>2.1100000000000001E-4</v>
      </c>
      <c r="H242" s="14">
        <f t="shared" si="9"/>
        <v>211</v>
      </c>
      <c r="I242" s="13">
        <f t="shared" si="10"/>
        <v>33.76</v>
      </c>
      <c r="J242" s="7">
        <v>2099</v>
      </c>
      <c r="K242" s="6">
        <v>10</v>
      </c>
      <c r="L242" s="5" t="s">
        <v>116</v>
      </c>
      <c r="M242" s="8" t="str">
        <f t="shared" si="11"/>
        <v>120-180</v>
      </c>
      <c r="N242" s="13">
        <v>120</v>
      </c>
      <c r="O242" s="5" t="s">
        <v>116</v>
      </c>
      <c r="P242" t="s">
        <v>11</v>
      </c>
      <c r="Q242">
        <f>INDEX('2021 Treatments by Plot'!$B$2:$B$37,MATCH('Data from LECO and Soi Weights '!K242,'2021 Treatments by Plot'!$A$2:$A$37,0))</f>
        <v>125</v>
      </c>
      <c r="R242">
        <f>INDEX('2021 Treatments by Plot'!$D$2:$D$37,MATCH('Data from LECO and Soi Weights '!K242,'2021 Treatments by Plot'!$A$2:$A$37,0))</f>
        <v>2</v>
      </c>
      <c r="S242">
        <f>INDEX('2021 Treatments by Plot'!$E$2:$E$37,MATCH('Data from LECO and Soi Weights '!K242,'2021 Treatments by Plot'!$A$2:$A$37,0))</f>
        <v>5</v>
      </c>
    </row>
    <row r="243" spans="1:19" x14ac:dyDescent="0.25">
      <c r="A243" s="2">
        <v>44704.773333333331</v>
      </c>
      <c r="B243" t="s">
        <v>9</v>
      </c>
      <c r="C243" s="6">
        <v>1017</v>
      </c>
      <c r="D243" s="3">
        <v>0.255</v>
      </c>
      <c r="E243" s="7">
        <v>0.25</v>
      </c>
      <c r="F243" s="4">
        <v>2.4199999999999999E-2</v>
      </c>
      <c r="G243" s="4">
        <v>1.89E-3</v>
      </c>
      <c r="H243" s="14">
        <f t="shared" si="9"/>
        <v>1889.9999999999998</v>
      </c>
      <c r="I243" s="13" t="e">
        <f t="shared" si="10"/>
        <v>#N/A</v>
      </c>
      <c r="J243" s="6" t="s">
        <v>13</v>
      </c>
      <c r="K243" s="6" t="e">
        <v>#N/A</v>
      </c>
      <c r="L243" s="5" t="e">
        <v>#N/A</v>
      </c>
      <c r="M243" s="8" t="e">
        <f t="shared" si="11"/>
        <v>#N/A</v>
      </c>
      <c r="N243" s="13" t="e">
        <v>#N/A</v>
      </c>
      <c r="O243" s="5" t="e">
        <v>#N/A</v>
      </c>
      <c r="P243" t="s">
        <v>11</v>
      </c>
      <c r="Q243" t="e">
        <f>INDEX('2021 Treatments by Plot'!$B$2:$B$37,MATCH('Data from LECO and Soi Weights '!K243,'2021 Treatments by Plot'!$A$2:$A$37,0))</f>
        <v>#N/A</v>
      </c>
      <c r="R243" t="e">
        <f>INDEX('2021 Treatments by Plot'!$D$2:$D$37,MATCH('Data from LECO and Soi Weights '!K243,'2021 Treatments by Plot'!$A$2:$A$37,0))</f>
        <v>#N/A</v>
      </c>
      <c r="S243" t="e">
        <f>INDEX('2021 Treatments by Plot'!$E$2:$E$37,MATCH('Data from LECO and Soi Weights '!K243,'2021 Treatments by Plot'!$A$2:$A$37,0))</f>
        <v>#N/A</v>
      </c>
    </row>
    <row r="244" spans="1:19" x14ac:dyDescent="0.25">
      <c r="A244" s="2">
        <v>44705.39166666667</v>
      </c>
      <c r="B244" t="s">
        <v>9</v>
      </c>
      <c r="C244" s="6" t="s">
        <v>17</v>
      </c>
      <c r="D244" s="3">
        <v>0.2505</v>
      </c>
      <c r="E244" s="7">
        <v>0.25</v>
      </c>
      <c r="F244" s="4">
        <v>0.41099999999999998</v>
      </c>
      <c r="G244" s="4">
        <v>8.5999999999999993E-2</v>
      </c>
      <c r="H244" s="14">
        <f t="shared" si="9"/>
        <v>85999.999999999985</v>
      </c>
      <c r="I244" s="13" t="e">
        <f t="shared" si="10"/>
        <v>#N/A</v>
      </c>
      <c r="J244" s="6" t="e">
        <v>#N/A</v>
      </c>
      <c r="K244" s="6" t="e">
        <v>#N/A</v>
      </c>
      <c r="L244" s="5" t="e">
        <v>#N/A</v>
      </c>
      <c r="M244" s="8" t="e">
        <f t="shared" si="11"/>
        <v>#N/A</v>
      </c>
      <c r="N244" s="13" t="e">
        <v>#N/A</v>
      </c>
      <c r="O244" s="5" t="e">
        <v>#N/A</v>
      </c>
      <c r="P244" t="s">
        <v>11</v>
      </c>
      <c r="Q244" t="e">
        <f>INDEX('2021 Treatments by Plot'!$B$2:$B$37,MATCH('Data from LECO and Soi Weights '!K244,'2021 Treatments by Plot'!$A$2:$A$37,0))</f>
        <v>#N/A</v>
      </c>
      <c r="R244" t="e">
        <f>INDEX('2021 Treatments by Plot'!$D$2:$D$37,MATCH('Data from LECO and Soi Weights '!K244,'2021 Treatments by Plot'!$A$2:$A$37,0))</f>
        <v>#N/A</v>
      </c>
      <c r="S244" t="e">
        <f>INDEX('2021 Treatments by Plot'!$E$2:$E$37,MATCH('Data from LECO and Soi Weights '!K244,'2021 Treatments by Plot'!$A$2:$A$37,0))</f>
        <v>#N/A</v>
      </c>
    </row>
    <row r="245" spans="1:19" x14ac:dyDescent="0.25">
      <c r="A245" s="2">
        <v>44705.395069444443</v>
      </c>
      <c r="B245" t="s">
        <v>9</v>
      </c>
      <c r="C245" s="6" t="s">
        <v>17</v>
      </c>
      <c r="D245" s="3">
        <v>0.25280000000000002</v>
      </c>
      <c r="E245" s="7">
        <v>0.25</v>
      </c>
      <c r="F245" s="4">
        <v>0.41199999999999998</v>
      </c>
      <c r="G245" s="4">
        <v>8.5800000000000001E-2</v>
      </c>
      <c r="H245" s="14">
        <f t="shared" si="9"/>
        <v>85800</v>
      </c>
      <c r="I245" s="13" t="e">
        <f t="shared" si="10"/>
        <v>#N/A</v>
      </c>
      <c r="J245" s="6" t="e">
        <v>#N/A</v>
      </c>
      <c r="K245" s="6" t="e">
        <v>#N/A</v>
      </c>
      <c r="L245" s="5" t="e">
        <v>#N/A</v>
      </c>
      <c r="M245" s="8" t="e">
        <f t="shared" si="11"/>
        <v>#N/A</v>
      </c>
      <c r="N245" s="13" t="e">
        <v>#N/A</v>
      </c>
      <c r="O245" s="5" t="e">
        <v>#N/A</v>
      </c>
      <c r="P245" t="s">
        <v>11</v>
      </c>
      <c r="Q245" t="e">
        <f>INDEX('2021 Treatments by Plot'!$B$2:$B$37,MATCH('Data from LECO and Soi Weights '!K245,'2021 Treatments by Plot'!$A$2:$A$37,0))</f>
        <v>#N/A</v>
      </c>
      <c r="R245" t="e">
        <f>INDEX('2021 Treatments by Plot'!$D$2:$D$37,MATCH('Data from LECO and Soi Weights '!K245,'2021 Treatments by Plot'!$A$2:$A$37,0))</f>
        <v>#N/A</v>
      </c>
      <c r="S245" t="e">
        <f>INDEX('2021 Treatments by Plot'!$E$2:$E$37,MATCH('Data from LECO and Soi Weights '!K245,'2021 Treatments by Plot'!$A$2:$A$37,0))</f>
        <v>#N/A</v>
      </c>
    </row>
    <row r="246" spans="1:19" x14ac:dyDescent="0.25">
      <c r="A246" s="2">
        <v>44705.3984375</v>
      </c>
      <c r="B246" t="s">
        <v>9</v>
      </c>
      <c r="C246" s="6" t="s">
        <v>17</v>
      </c>
      <c r="D246" s="3">
        <v>0.25629999999999997</v>
      </c>
      <c r="E246" s="7">
        <v>0.25</v>
      </c>
      <c r="F246" s="4">
        <v>0.41099999999999998</v>
      </c>
      <c r="G246" s="4">
        <v>8.5400000000000004E-2</v>
      </c>
      <c r="H246" s="14">
        <f t="shared" si="9"/>
        <v>85400</v>
      </c>
      <c r="I246" s="13" t="e">
        <f t="shared" si="10"/>
        <v>#N/A</v>
      </c>
      <c r="J246" s="6" t="e">
        <v>#N/A</v>
      </c>
      <c r="K246" s="6" t="e">
        <v>#N/A</v>
      </c>
      <c r="L246" s="5" t="e">
        <v>#N/A</v>
      </c>
      <c r="M246" s="8" t="e">
        <f t="shared" si="11"/>
        <v>#N/A</v>
      </c>
      <c r="N246" s="13" t="e">
        <v>#N/A</v>
      </c>
      <c r="O246" s="5" t="e">
        <v>#N/A</v>
      </c>
      <c r="P246" t="s">
        <v>11</v>
      </c>
      <c r="Q246" t="e">
        <f>INDEX('2021 Treatments by Plot'!$B$2:$B$37,MATCH('Data from LECO and Soi Weights '!K246,'2021 Treatments by Plot'!$A$2:$A$37,0))</f>
        <v>#N/A</v>
      </c>
      <c r="R246" t="e">
        <f>INDEX('2021 Treatments by Plot'!$D$2:$D$37,MATCH('Data from LECO and Soi Weights '!K246,'2021 Treatments by Plot'!$A$2:$A$37,0))</f>
        <v>#N/A</v>
      </c>
      <c r="S246" t="e">
        <f>INDEX('2021 Treatments by Plot'!$E$2:$E$37,MATCH('Data from LECO and Soi Weights '!K246,'2021 Treatments by Plot'!$A$2:$A$37,0))</f>
        <v>#N/A</v>
      </c>
    </row>
    <row r="247" spans="1:19" x14ac:dyDescent="0.25">
      <c r="A247" s="2">
        <v>44705.401828703703</v>
      </c>
      <c r="B247" t="s">
        <v>9</v>
      </c>
      <c r="C247" s="6" t="s">
        <v>10</v>
      </c>
      <c r="D247" s="3">
        <v>1</v>
      </c>
      <c r="E247" s="7">
        <v>1</v>
      </c>
      <c r="F247" s="4">
        <v>-1.5200000000000001E-4</v>
      </c>
      <c r="G247" s="4">
        <v>5.5600000000000003E-5</v>
      </c>
      <c r="H247" s="14">
        <f t="shared" si="9"/>
        <v>55.600000000000009</v>
      </c>
      <c r="I247" s="13" t="e">
        <f t="shared" si="10"/>
        <v>#N/A</v>
      </c>
      <c r="J247" s="6" t="e">
        <v>#N/A</v>
      </c>
      <c r="K247" s="6" t="e">
        <v>#N/A</v>
      </c>
      <c r="L247" s="5" t="e">
        <v>#N/A</v>
      </c>
      <c r="M247" s="8" t="e">
        <f t="shared" si="11"/>
        <v>#N/A</v>
      </c>
      <c r="N247" s="13" t="e">
        <v>#N/A</v>
      </c>
      <c r="O247" s="5" t="e">
        <v>#N/A</v>
      </c>
      <c r="P247" t="s">
        <v>11</v>
      </c>
      <c r="Q247" t="e">
        <f>INDEX('2021 Treatments by Plot'!$B$2:$B$37,MATCH('Data from LECO and Soi Weights '!K247,'2021 Treatments by Plot'!$A$2:$A$37,0))</f>
        <v>#N/A</v>
      </c>
      <c r="R247" t="e">
        <f>INDEX('2021 Treatments by Plot'!$D$2:$D$37,MATCH('Data from LECO and Soi Weights '!K247,'2021 Treatments by Plot'!$A$2:$A$37,0))</f>
        <v>#N/A</v>
      </c>
      <c r="S247" t="e">
        <f>INDEX('2021 Treatments by Plot'!$E$2:$E$37,MATCH('Data from LECO and Soi Weights '!K247,'2021 Treatments by Plot'!$A$2:$A$37,0))</f>
        <v>#N/A</v>
      </c>
    </row>
    <row r="248" spans="1:19" x14ac:dyDescent="0.25">
      <c r="A248" s="2">
        <v>44705.405162037037</v>
      </c>
      <c r="B248" t="s">
        <v>9</v>
      </c>
      <c r="C248" s="6" t="s">
        <v>10</v>
      </c>
      <c r="D248" s="3">
        <v>1</v>
      </c>
      <c r="E248" s="7">
        <v>1</v>
      </c>
      <c r="F248" s="4">
        <v>-1.3999999999999999E-4</v>
      </c>
      <c r="G248" s="4">
        <v>4.6499999999999999E-5</v>
      </c>
      <c r="H248" s="14">
        <f t="shared" si="9"/>
        <v>46.5</v>
      </c>
      <c r="I248" s="13" t="e">
        <f t="shared" si="10"/>
        <v>#N/A</v>
      </c>
      <c r="J248" s="6" t="e">
        <v>#N/A</v>
      </c>
      <c r="K248" s="6" t="e">
        <v>#N/A</v>
      </c>
      <c r="L248" s="5" t="e">
        <v>#N/A</v>
      </c>
      <c r="M248" s="8" t="e">
        <f t="shared" si="11"/>
        <v>#N/A</v>
      </c>
      <c r="N248" s="13" t="e">
        <v>#N/A</v>
      </c>
      <c r="O248" s="5" t="e">
        <v>#N/A</v>
      </c>
      <c r="P248" t="s">
        <v>11</v>
      </c>
      <c r="Q248" t="e">
        <f>INDEX('2021 Treatments by Plot'!$B$2:$B$37,MATCH('Data from LECO and Soi Weights '!K248,'2021 Treatments by Plot'!$A$2:$A$37,0))</f>
        <v>#N/A</v>
      </c>
      <c r="R248" t="e">
        <f>INDEX('2021 Treatments by Plot'!$D$2:$D$37,MATCH('Data from LECO and Soi Weights '!K248,'2021 Treatments by Plot'!$A$2:$A$37,0))</f>
        <v>#N/A</v>
      </c>
      <c r="S248" t="e">
        <f>INDEX('2021 Treatments by Plot'!$E$2:$E$37,MATCH('Data from LECO and Soi Weights '!K248,'2021 Treatments by Plot'!$A$2:$A$37,0))</f>
        <v>#N/A</v>
      </c>
    </row>
    <row r="249" spans="1:19" x14ac:dyDescent="0.25">
      <c r="A249" s="2">
        <v>44705.408553240741</v>
      </c>
      <c r="B249" t="s">
        <v>9</v>
      </c>
      <c r="C249" s="6" t="s">
        <v>10</v>
      </c>
      <c r="D249" s="3">
        <v>1</v>
      </c>
      <c r="E249" s="7">
        <v>1</v>
      </c>
      <c r="F249" s="4">
        <v>-1.46E-4</v>
      </c>
      <c r="G249" s="4">
        <v>3.79E-5</v>
      </c>
      <c r="H249" s="14">
        <f t="shared" si="9"/>
        <v>37.9</v>
      </c>
      <c r="I249" s="13" t="e">
        <f t="shared" si="10"/>
        <v>#N/A</v>
      </c>
      <c r="J249" s="6" t="e">
        <v>#N/A</v>
      </c>
      <c r="K249" s="6" t="e">
        <v>#N/A</v>
      </c>
      <c r="L249" s="5" t="e">
        <v>#N/A</v>
      </c>
      <c r="M249" s="8" t="e">
        <f t="shared" si="11"/>
        <v>#N/A</v>
      </c>
      <c r="N249" s="13" t="e">
        <v>#N/A</v>
      </c>
      <c r="O249" s="5" t="e">
        <v>#N/A</v>
      </c>
      <c r="P249" t="s">
        <v>11</v>
      </c>
      <c r="Q249" t="e">
        <f>INDEX('2021 Treatments by Plot'!$B$2:$B$37,MATCH('Data from LECO and Soi Weights '!K249,'2021 Treatments by Plot'!$A$2:$A$37,0))</f>
        <v>#N/A</v>
      </c>
      <c r="R249" t="e">
        <f>INDEX('2021 Treatments by Plot'!$D$2:$D$37,MATCH('Data from LECO and Soi Weights '!K249,'2021 Treatments by Plot'!$A$2:$A$37,0))</f>
        <v>#N/A</v>
      </c>
      <c r="S249" t="e">
        <f>INDEX('2021 Treatments by Plot'!$E$2:$E$37,MATCH('Data from LECO and Soi Weights '!K249,'2021 Treatments by Plot'!$A$2:$A$37,0))</f>
        <v>#N/A</v>
      </c>
    </row>
    <row r="250" spans="1:19" x14ac:dyDescent="0.25">
      <c r="A250" s="2">
        <v>44705.411956018521</v>
      </c>
      <c r="B250" t="s">
        <v>9</v>
      </c>
      <c r="C250" s="6" t="s">
        <v>10</v>
      </c>
      <c r="D250" s="3">
        <v>1</v>
      </c>
      <c r="E250" s="7">
        <v>1</v>
      </c>
      <c r="F250" s="4">
        <v>-1.22E-4</v>
      </c>
      <c r="G250" s="4">
        <v>3.6000000000000001E-5</v>
      </c>
      <c r="H250" s="14">
        <f t="shared" si="9"/>
        <v>36</v>
      </c>
      <c r="I250" s="13" t="e">
        <f t="shared" si="10"/>
        <v>#N/A</v>
      </c>
      <c r="J250" s="6" t="e">
        <v>#N/A</v>
      </c>
      <c r="K250" s="6" t="e">
        <v>#N/A</v>
      </c>
      <c r="L250" s="5" t="e">
        <v>#N/A</v>
      </c>
      <c r="M250" s="8" t="e">
        <f t="shared" si="11"/>
        <v>#N/A</v>
      </c>
      <c r="N250" s="13" t="e">
        <v>#N/A</v>
      </c>
      <c r="O250" s="5" t="e">
        <v>#N/A</v>
      </c>
      <c r="P250" t="s">
        <v>11</v>
      </c>
      <c r="Q250" t="e">
        <f>INDEX('2021 Treatments by Plot'!$B$2:$B$37,MATCH('Data from LECO and Soi Weights '!K250,'2021 Treatments by Plot'!$A$2:$A$37,0))</f>
        <v>#N/A</v>
      </c>
      <c r="R250" t="e">
        <f>INDEX('2021 Treatments by Plot'!$D$2:$D$37,MATCH('Data from LECO and Soi Weights '!K250,'2021 Treatments by Plot'!$A$2:$A$37,0))</f>
        <v>#N/A</v>
      </c>
      <c r="S250" t="e">
        <f>INDEX('2021 Treatments by Plot'!$E$2:$E$37,MATCH('Data from LECO and Soi Weights '!K250,'2021 Treatments by Plot'!$A$2:$A$37,0))</f>
        <v>#N/A</v>
      </c>
    </row>
    <row r="251" spans="1:19" x14ac:dyDescent="0.25">
      <c r="A251" s="2">
        <v>44705.415300925924</v>
      </c>
      <c r="B251" t="s">
        <v>9</v>
      </c>
      <c r="C251" s="6" t="s">
        <v>10</v>
      </c>
      <c r="D251" s="3">
        <v>1</v>
      </c>
      <c r="E251" s="7">
        <v>1</v>
      </c>
      <c r="F251" s="4">
        <v>-1.3100000000000001E-4</v>
      </c>
      <c r="G251" s="4">
        <v>3.54E-5</v>
      </c>
      <c r="H251" s="14">
        <f t="shared" si="9"/>
        <v>35.4</v>
      </c>
      <c r="I251" s="13" t="e">
        <f t="shared" si="10"/>
        <v>#N/A</v>
      </c>
      <c r="J251" s="6" t="e">
        <v>#N/A</v>
      </c>
      <c r="K251" s="6" t="e">
        <v>#N/A</v>
      </c>
      <c r="L251" s="5" t="e">
        <v>#N/A</v>
      </c>
      <c r="M251" s="8" t="e">
        <f t="shared" si="11"/>
        <v>#N/A</v>
      </c>
      <c r="N251" s="13" t="e">
        <v>#N/A</v>
      </c>
      <c r="O251" s="5" t="e">
        <v>#N/A</v>
      </c>
      <c r="P251" t="s">
        <v>11</v>
      </c>
      <c r="Q251" t="e">
        <f>INDEX('2021 Treatments by Plot'!$B$2:$B$37,MATCH('Data from LECO and Soi Weights '!K251,'2021 Treatments by Plot'!$A$2:$A$37,0))</f>
        <v>#N/A</v>
      </c>
      <c r="R251" t="e">
        <f>INDEX('2021 Treatments by Plot'!$D$2:$D$37,MATCH('Data from LECO and Soi Weights '!K251,'2021 Treatments by Plot'!$A$2:$A$37,0))</f>
        <v>#N/A</v>
      </c>
      <c r="S251" t="e">
        <f>INDEX('2021 Treatments by Plot'!$E$2:$E$37,MATCH('Data from LECO and Soi Weights '!K251,'2021 Treatments by Plot'!$A$2:$A$37,0))</f>
        <v>#N/A</v>
      </c>
    </row>
    <row r="252" spans="1:19" x14ac:dyDescent="0.25">
      <c r="A252" s="2">
        <v>44705.418645833335</v>
      </c>
      <c r="B252" t="s">
        <v>9</v>
      </c>
      <c r="C252" s="6" t="s">
        <v>10</v>
      </c>
      <c r="D252" s="3">
        <v>1</v>
      </c>
      <c r="E252" s="7">
        <v>1</v>
      </c>
      <c r="F252" s="4">
        <v>-1.2400000000000001E-4</v>
      </c>
      <c r="G252" s="4">
        <v>2.8E-5</v>
      </c>
      <c r="H252" s="14">
        <f t="shared" si="9"/>
        <v>27.999999999999996</v>
      </c>
      <c r="I252" s="13" t="e">
        <f t="shared" si="10"/>
        <v>#N/A</v>
      </c>
      <c r="J252" s="6" t="e">
        <v>#N/A</v>
      </c>
      <c r="K252" s="6" t="e">
        <v>#N/A</v>
      </c>
      <c r="L252" s="5" t="e">
        <v>#N/A</v>
      </c>
      <c r="M252" s="8" t="e">
        <f t="shared" si="11"/>
        <v>#N/A</v>
      </c>
      <c r="N252" s="13" t="e">
        <v>#N/A</v>
      </c>
      <c r="O252" s="5" t="e">
        <v>#N/A</v>
      </c>
      <c r="P252" t="s">
        <v>11</v>
      </c>
      <c r="Q252" t="e">
        <f>INDEX('2021 Treatments by Plot'!$B$2:$B$37,MATCH('Data from LECO and Soi Weights '!K252,'2021 Treatments by Plot'!$A$2:$A$37,0))</f>
        <v>#N/A</v>
      </c>
      <c r="R252" t="e">
        <f>INDEX('2021 Treatments by Plot'!$D$2:$D$37,MATCH('Data from LECO and Soi Weights '!K252,'2021 Treatments by Plot'!$A$2:$A$37,0))</f>
        <v>#N/A</v>
      </c>
      <c r="S252" t="e">
        <f>INDEX('2021 Treatments by Plot'!$E$2:$E$37,MATCH('Data from LECO and Soi Weights '!K252,'2021 Treatments by Plot'!$A$2:$A$37,0))</f>
        <v>#N/A</v>
      </c>
    </row>
    <row r="253" spans="1:19" x14ac:dyDescent="0.25">
      <c r="A253" s="2">
        <v>44705.421979166669</v>
      </c>
      <c r="B253" t="s">
        <v>9</v>
      </c>
      <c r="C253" s="6" t="s">
        <v>12</v>
      </c>
      <c r="D253" s="3">
        <v>0.25740000000000002</v>
      </c>
      <c r="E253" s="7">
        <v>0.25</v>
      </c>
      <c r="F253" s="4">
        <v>2.41E-2</v>
      </c>
      <c r="G253" s="4">
        <v>1.97E-3</v>
      </c>
      <c r="H253" s="14">
        <f t="shared" si="9"/>
        <v>1970</v>
      </c>
      <c r="I253" s="13" t="e">
        <f t="shared" si="10"/>
        <v>#N/A</v>
      </c>
      <c r="J253" s="6" t="e">
        <v>#N/A</v>
      </c>
      <c r="K253" s="6" t="e">
        <v>#N/A</v>
      </c>
      <c r="L253" s="5" t="e">
        <v>#N/A</v>
      </c>
      <c r="M253" s="8" t="e">
        <f t="shared" si="11"/>
        <v>#N/A</v>
      </c>
      <c r="N253" s="13" t="e">
        <v>#N/A</v>
      </c>
      <c r="O253" s="5" t="e">
        <v>#N/A</v>
      </c>
      <c r="P253" t="s">
        <v>11</v>
      </c>
      <c r="Q253" t="e">
        <f>INDEX('2021 Treatments by Plot'!$B$2:$B$37,MATCH('Data from LECO and Soi Weights '!K253,'2021 Treatments by Plot'!$A$2:$A$37,0))</f>
        <v>#N/A</v>
      </c>
      <c r="R253" t="e">
        <f>INDEX('2021 Treatments by Plot'!$D$2:$D$37,MATCH('Data from LECO and Soi Weights '!K253,'2021 Treatments by Plot'!$A$2:$A$37,0))</f>
        <v>#N/A</v>
      </c>
      <c r="S253" t="e">
        <f>INDEX('2021 Treatments by Plot'!$E$2:$E$37,MATCH('Data from LECO and Soi Weights '!K253,'2021 Treatments by Plot'!$A$2:$A$37,0))</f>
        <v>#N/A</v>
      </c>
    </row>
    <row r="254" spans="1:19" x14ac:dyDescent="0.25">
      <c r="A254" s="2">
        <v>44705.425324074073</v>
      </c>
      <c r="B254" t="s">
        <v>9</v>
      </c>
      <c r="C254" s="6" t="s">
        <v>12</v>
      </c>
      <c r="D254" s="3">
        <v>0.25650000000000001</v>
      </c>
      <c r="E254" s="7">
        <v>0.25</v>
      </c>
      <c r="F254" s="4">
        <v>2.4E-2</v>
      </c>
      <c r="G254" s="4">
        <v>1.9599999999999999E-3</v>
      </c>
      <c r="H254" s="14">
        <f t="shared" si="9"/>
        <v>1959.9999999999998</v>
      </c>
      <c r="I254" s="13" t="e">
        <f t="shared" si="10"/>
        <v>#N/A</v>
      </c>
      <c r="J254" s="6" t="e">
        <v>#N/A</v>
      </c>
      <c r="K254" s="6" t="e">
        <v>#N/A</v>
      </c>
      <c r="L254" s="5" t="e">
        <v>#N/A</v>
      </c>
      <c r="M254" s="8" t="e">
        <f t="shared" si="11"/>
        <v>#N/A</v>
      </c>
      <c r="N254" s="13" t="e">
        <v>#N/A</v>
      </c>
      <c r="O254" s="5" t="e">
        <v>#N/A</v>
      </c>
      <c r="P254" t="s">
        <v>11</v>
      </c>
      <c r="Q254" t="e">
        <f>INDEX('2021 Treatments by Plot'!$B$2:$B$37,MATCH('Data from LECO and Soi Weights '!K254,'2021 Treatments by Plot'!$A$2:$A$37,0))</f>
        <v>#N/A</v>
      </c>
      <c r="R254" t="e">
        <f>INDEX('2021 Treatments by Plot'!$D$2:$D$37,MATCH('Data from LECO and Soi Weights '!K254,'2021 Treatments by Plot'!$A$2:$A$37,0))</f>
        <v>#N/A</v>
      </c>
      <c r="S254" t="e">
        <f>INDEX('2021 Treatments by Plot'!$E$2:$E$37,MATCH('Data from LECO and Soi Weights '!K254,'2021 Treatments by Plot'!$A$2:$A$37,0))</f>
        <v>#N/A</v>
      </c>
    </row>
    <row r="255" spans="1:19" x14ac:dyDescent="0.25">
      <c r="A255" s="2">
        <v>44705.428715277776</v>
      </c>
      <c r="B255" t="s">
        <v>9</v>
      </c>
      <c r="C255" s="6" t="s">
        <v>12</v>
      </c>
      <c r="D255" s="3">
        <v>0.25080000000000002</v>
      </c>
      <c r="E255" s="7">
        <v>0.25</v>
      </c>
      <c r="F255" s="4">
        <v>2.41E-2</v>
      </c>
      <c r="G255" s="4">
        <v>1.9599999999999999E-3</v>
      </c>
      <c r="H255" s="14">
        <f t="shared" si="9"/>
        <v>1959.9999999999998</v>
      </c>
      <c r="I255" s="13" t="e">
        <f t="shared" si="10"/>
        <v>#N/A</v>
      </c>
      <c r="J255" s="6" t="e">
        <v>#N/A</v>
      </c>
      <c r="K255" s="6" t="e">
        <v>#N/A</v>
      </c>
      <c r="L255" s="5" t="e">
        <v>#N/A</v>
      </c>
      <c r="M255" s="8" t="e">
        <f t="shared" si="11"/>
        <v>#N/A</v>
      </c>
      <c r="N255" s="13" t="e">
        <v>#N/A</v>
      </c>
      <c r="O255" s="5" t="e">
        <v>#N/A</v>
      </c>
      <c r="P255" t="s">
        <v>11</v>
      </c>
      <c r="Q255" t="e">
        <f>INDEX('2021 Treatments by Plot'!$B$2:$B$37,MATCH('Data from LECO and Soi Weights '!K255,'2021 Treatments by Plot'!$A$2:$A$37,0))</f>
        <v>#N/A</v>
      </c>
      <c r="R255" t="e">
        <f>INDEX('2021 Treatments by Plot'!$D$2:$D$37,MATCH('Data from LECO and Soi Weights '!K255,'2021 Treatments by Plot'!$A$2:$A$37,0))</f>
        <v>#N/A</v>
      </c>
      <c r="S255" t="e">
        <f>INDEX('2021 Treatments by Plot'!$E$2:$E$37,MATCH('Data from LECO and Soi Weights '!K255,'2021 Treatments by Plot'!$A$2:$A$37,0))</f>
        <v>#N/A</v>
      </c>
    </row>
    <row r="256" spans="1:19" x14ac:dyDescent="0.25">
      <c r="A256" s="2">
        <v>44705.432060185187</v>
      </c>
      <c r="B256" t="s">
        <v>9</v>
      </c>
      <c r="C256" s="6">
        <v>1018</v>
      </c>
      <c r="D256" s="3">
        <v>0.35730000000000001</v>
      </c>
      <c r="E256" s="7">
        <v>0.35</v>
      </c>
      <c r="F256" s="4">
        <v>1.12E-2</v>
      </c>
      <c r="G256" s="4">
        <v>2.5099999999999998E-4</v>
      </c>
      <c r="H256" s="14">
        <f t="shared" si="9"/>
        <v>250.99999999999997</v>
      </c>
      <c r="I256" s="13">
        <f t="shared" si="10"/>
        <v>40.159999999999997</v>
      </c>
      <c r="J256" s="7">
        <v>2100</v>
      </c>
      <c r="K256" s="6">
        <v>36</v>
      </c>
      <c r="L256" s="5" t="s">
        <v>117</v>
      </c>
      <c r="M256" s="8" t="str">
        <f t="shared" si="11"/>
        <v>120-180</v>
      </c>
      <c r="N256" s="13">
        <v>120</v>
      </c>
      <c r="O256" s="5" t="s">
        <v>117</v>
      </c>
      <c r="P256" t="s">
        <v>11</v>
      </c>
      <c r="Q256">
        <f>INDEX('2021 Treatments by Plot'!$B$2:$B$37,MATCH('Data from LECO and Soi Weights '!K256,'2021 Treatments by Plot'!$A$2:$A$37,0))</f>
        <v>315</v>
      </c>
      <c r="R256">
        <f>INDEX('2021 Treatments by Plot'!$D$2:$D$37,MATCH('Data from LECO and Soi Weights '!K256,'2021 Treatments by Plot'!$A$2:$A$37,0))</f>
        <v>1</v>
      </c>
      <c r="S256">
        <f>INDEX('2021 Treatments by Plot'!$E$2:$E$37,MATCH('Data from LECO and Soi Weights '!K256,'2021 Treatments by Plot'!$A$2:$A$37,0))</f>
        <v>5</v>
      </c>
    </row>
    <row r="257" spans="1:20" x14ac:dyDescent="0.25">
      <c r="A257" s="2">
        <v>44705.435393518521</v>
      </c>
      <c r="B257" t="s">
        <v>9</v>
      </c>
      <c r="C257" s="6">
        <v>1018</v>
      </c>
      <c r="D257" s="3">
        <v>0.35460000000000003</v>
      </c>
      <c r="E257" s="7">
        <v>0.35</v>
      </c>
      <c r="F257" s="4">
        <v>1.12E-2</v>
      </c>
      <c r="G257" s="4">
        <v>2.5799999999999998E-4</v>
      </c>
      <c r="H257" s="14">
        <f t="shared" si="9"/>
        <v>257.99999999999994</v>
      </c>
      <c r="I257" s="13">
        <f t="shared" si="10"/>
        <v>41.279999999999994</v>
      </c>
      <c r="J257" s="7">
        <v>2100</v>
      </c>
      <c r="K257" s="6">
        <v>36</v>
      </c>
      <c r="L257" s="5" t="s">
        <v>117</v>
      </c>
      <c r="M257" s="8" t="str">
        <f t="shared" si="11"/>
        <v>120-180</v>
      </c>
      <c r="N257" s="13">
        <v>120</v>
      </c>
      <c r="O257" s="5" t="s">
        <v>117</v>
      </c>
      <c r="P257" t="s">
        <v>11</v>
      </c>
      <c r="Q257">
        <f>INDEX('2021 Treatments by Plot'!$B$2:$B$37,MATCH('Data from LECO and Soi Weights '!K257,'2021 Treatments by Plot'!$A$2:$A$37,0))</f>
        <v>315</v>
      </c>
      <c r="R257">
        <f>INDEX('2021 Treatments by Plot'!$D$2:$D$37,MATCH('Data from LECO and Soi Weights '!K257,'2021 Treatments by Plot'!$A$2:$A$37,0))</f>
        <v>1</v>
      </c>
      <c r="S257">
        <f>INDEX('2021 Treatments by Plot'!$E$2:$E$37,MATCH('Data from LECO and Soi Weights '!K257,'2021 Treatments by Plot'!$A$2:$A$37,0))</f>
        <v>5</v>
      </c>
    </row>
    <row r="258" spans="1:20" x14ac:dyDescent="0.25">
      <c r="A258" s="2">
        <v>44705.438796296294</v>
      </c>
      <c r="B258" t="s">
        <v>9</v>
      </c>
      <c r="C258" s="6">
        <v>1019</v>
      </c>
      <c r="D258" s="3">
        <v>0.35299999999999998</v>
      </c>
      <c r="E258" s="7">
        <v>0.35</v>
      </c>
      <c r="F258" s="4">
        <v>1.8200000000000001E-2</v>
      </c>
      <c r="G258" s="4">
        <v>5.5699999999999999E-4</v>
      </c>
      <c r="H258" s="14">
        <f t="shared" si="9"/>
        <v>557</v>
      </c>
      <c r="I258" s="13">
        <f t="shared" si="10"/>
        <v>133.68</v>
      </c>
      <c r="J258" s="7">
        <v>2101</v>
      </c>
      <c r="K258" s="6">
        <v>36</v>
      </c>
      <c r="L258" s="5" t="s">
        <v>118</v>
      </c>
      <c r="M258" s="8" t="str">
        <f t="shared" si="11"/>
        <v>30-120</v>
      </c>
      <c r="N258" s="13">
        <v>30</v>
      </c>
      <c r="O258" s="5" t="s">
        <v>118</v>
      </c>
      <c r="P258" t="s">
        <v>11</v>
      </c>
      <c r="Q258">
        <f>INDEX('2021 Treatments by Plot'!$B$2:$B$37,MATCH('Data from LECO and Soi Weights '!K258,'2021 Treatments by Plot'!$A$2:$A$37,0))</f>
        <v>315</v>
      </c>
      <c r="R258">
        <f>INDEX('2021 Treatments by Plot'!$D$2:$D$37,MATCH('Data from LECO and Soi Weights '!K258,'2021 Treatments by Plot'!$A$2:$A$37,0))</f>
        <v>1</v>
      </c>
      <c r="S258">
        <f>INDEX('2021 Treatments by Plot'!$E$2:$E$37,MATCH('Data from LECO and Soi Weights '!K258,'2021 Treatments by Plot'!$A$2:$A$37,0))</f>
        <v>5</v>
      </c>
    </row>
    <row r="259" spans="1:20" x14ac:dyDescent="0.25">
      <c r="A259" s="2">
        <v>44705.442129629628</v>
      </c>
      <c r="B259" t="s">
        <v>9</v>
      </c>
      <c r="C259" s="6">
        <v>1019</v>
      </c>
      <c r="D259" s="3">
        <v>0.35260000000000002</v>
      </c>
      <c r="E259" s="7">
        <v>0.35</v>
      </c>
      <c r="F259" s="4">
        <v>1.7899999999999999E-2</v>
      </c>
      <c r="G259" s="4">
        <v>5.3799999999999996E-4</v>
      </c>
      <c r="H259" s="14">
        <f t="shared" ref="H259:H322" si="12">(G259*10000)*100</f>
        <v>538</v>
      </c>
      <c r="I259" s="13">
        <f t="shared" ref="I259:I322" si="13">IF(OR(N259=0,N259=15),(6/3*0.02*H259),IF(N259=30,(90/2.5/3*0.02*H259),IF(N259=120,(60/2.5/3)*0.02*H259,"Check")))</f>
        <v>129.12</v>
      </c>
      <c r="J259" s="7">
        <v>2101</v>
      </c>
      <c r="K259" s="6">
        <v>36</v>
      </c>
      <c r="L259" s="5" t="s">
        <v>118</v>
      </c>
      <c r="M259" s="8" t="str">
        <f t="shared" ref="M259:M322" si="14">MID(L259,FIND("(",L259)+1,FIND(")",L259)-FIND("(",L259)-1)</f>
        <v>30-120</v>
      </c>
      <c r="N259" s="13">
        <v>30</v>
      </c>
      <c r="O259" s="5" t="s">
        <v>118</v>
      </c>
      <c r="P259" t="s">
        <v>11</v>
      </c>
      <c r="Q259">
        <f>INDEX('2021 Treatments by Plot'!$B$2:$B$37,MATCH('Data from LECO and Soi Weights '!K259,'2021 Treatments by Plot'!$A$2:$A$37,0))</f>
        <v>315</v>
      </c>
      <c r="R259">
        <f>INDEX('2021 Treatments by Plot'!$D$2:$D$37,MATCH('Data from LECO and Soi Weights '!K259,'2021 Treatments by Plot'!$A$2:$A$37,0))</f>
        <v>1</v>
      </c>
      <c r="S259">
        <f>INDEX('2021 Treatments by Plot'!$E$2:$E$37,MATCH('Data from LECO and Soi Weights '!K259,'2021 Treatments by Plot'!$A$2:$A$37,0))</f>
        <v>5</v>
      </c>
    </row>
    <row r="260" spans="1:20" x14ac:dyDescent="0.25">
      <c r="A260" s="2">
        <v>44705.445532407408</v>
      </c>
      <c r="B260" t="s">
        <v>9</v>
      </c>
      <c r="C260" s="6">
        <v>1020</v>
      </c>
      <c r="D260" s="3">
        <v>0.3533</v>
      </c>
      <c r="E260" s="7">
        <v>0.35</v>
      </c>
      <c r="F260" s="4">
        <v>1.2E-2</v>
      </c>
      <c r="G260" s="4">
        <v>2.41E-4</v>
      </c>
      <c r="H260" s="14">
        <f t="shared" si="12"/>
        <v>241</v>
      </c>
      <c r="I260" s="13">
        <f t="shared" si="13"/>
        <v>38.56</v>
      </c>
      <c r="J260" s="7">
        <v>2102</v>
      </c>
      <c r="K260" s="6">
        <v>35</v>
      </c>
      <c r="L260" s="5" t="s">
        <v>119</v>
      </c>
      <c r="M260" s="8" t="str">
        <f t="shared" si="14"/>
        <v>120-180</v>
      </c>
      <c r="N260" s="13">
        <v>120</v>
      </c>
      <c r="O260" s="5" t="s">
        <v>119</v>
      </c>
      <c r="P260" t="s">
        <v>11</v>
      </c>
      <c r="Q260">
        <f>INDEX('2021 Treatments by Plot'!$B$2:$B$37,MATCH('Data from LECO and Soi Weights '!K260,'2021 Treatments by Plot'!$A$2:$A$37,0))</f>
        <v>316</v>
      </c>
      <c r="R260">
        <f>INDEX('2021 Treatments by Plot'!$D$2:$D$37,MATCH('Data from LECO and Soi Weights '!K260,'2021 Treatments by Plot'!$A$2:$A$37,0))</f>
        <v>1</v>
      </c>
      <c r="S260">
        <f>INDEX('2021 Treatments by Plot'!$E$2:$E$37,MATCH('Data from LECO and Soi Weights '!K260,'2021 Treatments by Plot'!$A$2:$A$37,0))</f>
        <v>6</v>
      </c>
    </row>
    <row r="261" spans="1:20" x14ac:dyDescent="0.25">
      <c r="A261" s="2">
        <v>44705.448935185188</v>
      </c>
      <c r="B261" t="s">
        <v>9</v>
      </c>
      <c r="C261" s="6">
        <v>1020</v>
      </c>
      <c r="D261" s="3">
        <v>0.35980000000000001</v>
      </c>
      <c r="E261" s="7">
        <v>0.35</v>
      </c>
      <c r="F261" s="4">
        <v>1.2E-2</v>
      </c>
      <c r="G261" s="4">
        <v>2.33E-4</v>
      </c>
      <c r="H261" s="14">
        <f t="shared" si="12"/>
        <v>233</v>
      </c>
      <c r="I261" s="13">
        <f t="shared" si="13"/>
        <v>37.28</v>
      </c>
      <c r="J261" s="7">
        <v>2102</v>
      </c>
      <c r="K261" s="6">
        <v>35</v>
      </c>
      <c r="L261" s="5" t="s">
        <v>119</v>
      </c>
      <c r="M261" s="8" t="str">
        <f t="shared" si="14"/>
        <v>120-180</v>
      </c>
      <c r="N261" s="13">
        <v>120</v>
      </c>
      <c r="O261" s="5" t="s">
        <v>119</v>
      </c>
      <c r="P261" t="s">
        <v>11</v>
      </c>
      <c r="Q261">
        <f>INDEX('2021 Treatments by Plot'!$B$2:$B$37,MATCH('Data from LECO and Soi Weights '!K261,'2021 Treatments by Plot'!$A$2:$A$37,0))</f>
        <v>316</v>
      </c>
      <c r="R261">
        <f>INDEX('2021 Treatments by Plot'!$D$2:$D$37,MATCH('Data from LECO and Soi Weights '!K261,'2021 Treatments by Plot'!$A$2:$A$37,0))</f>
        <v>1</v>
      </c>
      <c r="S261">
        <f>INDEX('2021 Treatments by Plot'!$E$2:$E$37,MATCH('Data from LECO and Soi Weights '!K261,'2021 Treatments by Plot'!$A$2:$A$37,0))</f>
        <v>6</v>
      </c>
    </row>
    <row r="262" spans="1:20" x14ac:dyDescent="0.25">
      <c r="A262" s="2">
        <v>44705.452337962961</v>
      </c>
      <c r="B262" t="s">
        <v>9</v>
      </c>
      <c r="C262" s="6">
        <v>1021</v>
      </c>
      <c r="D262" s="3">
        <v>0.35670000000000002</v>
      </c>
      <c r="E262" s="7">
        <v>0.35</v>
      </c>
      <c r="F262" s="4">
        <v>1.11E-2</v>
      </c>
      <c r="G262" s="4">
        <v>2.2000000000000001E-4</v>
      </c>
      <c r="H262" s="14">
        <f t="shared" si="12"/>
        <v>220.00000000000003</v>
      </c>
      <c r="I262" s="13">
        <f t="shared" si="13"/>
        <v>35.200000000000003</v>
      </c>
      <c r="J262" s="7">
        <v>2103</v>
      </c>
      <c r="K262" s="6">
        <v>18</v>
      </c>
      <c r="L262" s="5" t="s">
        <v>120</v>
      </c>
      <c r="M262" s="8" t="str">
        <f t="shared" si="14"/>
        <v>120-180</v>
      </c>
      <c r="N262" s="13">
        <v>120</v>
      </c>
      <c r="O262" s="5" t="s">
        <v>120</v>
      </c>
      <c r="P262" t="s">
        <v>11</v>
      </c>
      <c r="Q262">
        <f>INDEX('2021 Treatments by Plot'!$B$2:$B$37,MATCH('Data from LECO and Soi Weights '!K262,'2021 Treatments by Plot'!$A$2:$A$37,0))</f>
        <v>222</v>
      </c>
      <c r="R262">
        <f>INDEX('2021 Treatments by Plot'!$D$2:$D$37,MATCH('Data from LECO and Soi Weights '!K262,'2021 Treatments by Plot'!$A$2:$A$37,0))</f>
        <v>2</v>
      </c>
      <c r="S262">
        <f>INDEX('2021 Treatments by Plot'!$E$2:$E$37,MATCH('Data from LECO and Soi Weights '!K262,'2021 Treatments by Plot'!$A$2:$A$37,0))</f>
        <v>2</v>
      </c>
    </row>
    <row r="263" spans="1:20" x14ac:dyDescent="0.25">
      <c r="A263" s="2">
        <v>44705.455682870372</v>
      </c>
      <c r="B263" t="s">
        <v>9</v>
      </c>
      <c r="C263" s="6">
        <v>1021</v>
      </c>
      <c r="D263" s="3">
        <v>0.3528</v>
      </c>
      <c r="E263" s="7">
        <v>0.35</v>
      </c>
      <c r="F263" s="4">
        <v>1.11E-2</v>
      </c>
      <c r="G263" s="4">
        <v>2.2699999999999999E-4</v>
      </c>
      <c r="H263" s="14">
        <f t="shared" si="12"/>
        <v>227</v>
      </c>
      <c r="I263" s="13">
        <f t="shared" si="13"/>
        <v>36.32</v>
      </c>
      <c r="J263" s="7">
        <v>2103</v>
      </c>
      <c r="K263" s="6">
        <v>18</v>
      </c>
      <c r="L263" s="5" t="s">
        <v>120</v>
      </c>
      <c r="M263" s="8" t="str">
        <f t="shared" si="14"/>
        <v>120-180</v>
      </c>
      <c r="N263" s="13">
        <v>120</v>
      </c>
      <c r="O263" s="5" t="s">
        <v>120</v>
      </c>
      <c r="P263" t="s">
        <v>11</v>
      </c>
      <c r="Q263">
        <f>INDEX('2021 Treatments by Plot'!$B$2:$B$37,MATCH('Data from LECO and Soi Weights '!K263,'2021 Treatments by Plot'!$A$2:$A$37,0))</f>
        <v>222</v>
      </c>
      <c r="R263">
        <f>INDEX('2021 Treatments by Plot'!$D$2:$D$37,MATCH('Data from LECO and Soi Weights '!K263,'2021 Treatments by Plot'!$A$2:$A$37,0))</f>
        <v>2</v>
      </c>
      <c r="S263">
        <f>INDEX('2021 Treatments by Plot'!$E$2:$E$37,MATCH('Data from LECO and Soi Weights '!K263,'2021 Treatments by Plot'!$A$2:$A$37,0))</f>
        <v>2</v>
      </c>
    </row>
    <row r="264" spans="1:20" x14ac:dyDescent="0.25">
      <c r="A264" s="2">
        <v>44705.459004629629</v>
      </c>
      <c r="B264" t="s">
        <v>9</v>
      </c>
      <c r="C264" s="6">
        <v>1022</v>
      </c>
      <c r="D264" s="3">
        <v>0.35649999999999998</v>
      </c>
      <c r="E264" s="7">
        <v>0.35</v>
      </c>
      <c r="F264" s="4">
        <v>1.6299999999999999E-2</v>
      </c>
      <c r="G264" s="4">
        <v>4.5899999999999999E-4</v>
      </c>
      <c r="H264" s="14">
        <f t="shared" si="12"/>
        <v>459</v>
      </c>
      <c r="I264" s="13">
        <f t="shared" si="13"/>
        <v>110.16</v>
      </c>
      <c r="J264" s="6">
        <v>2104</v>
      </c>
      <c r="K264" s="6">
        <v>20</v>
      </c>
      <c r="L264" s="5" t="s">
        <v>176</v>
      </c>
      <c r="M264" s="8" t="str">
        <f t="shared" si="14"/>
        <v>30-120</v>
      </c>
      <c r="N264" s="13">
        <v>30</v>
      </c>
      <c r="O264" s="5" t="s">
        <v>176</v>
      </c>
      <c r="P264" t="s">
        <v>11</v>
      </c>
      <c r="Q264">
        <f>INDEX('2021 Treatments by Plot'!$B$2:$B$37,MATCH('Data from LECO and Soi Weights '!K264,'2021 Treatments by Plot'!$A$2:$A$37,0))</f>
        <v>215</v>
      </c>
      <c r="R264">
        <f>INDEX('2021 Treatments by Plot'!$D$2:$D$37,MATCH('Data from LECO and Soi Weights '!K264,'2021 Treatments by Plot'!$A$2:$A$37,0))</f>
        <v>1</v>
      </c>
      <c r="S264">
        <f>INDEX('2021 Treatments by Plot'!$E$2:$E$37,MATCH('Data from LECO and Soi Weights '!K264,'2021 Treatments by Plot'!$A$2:$A$37,0))</f>
        <v>5</v>
      </c>
      <c r="T264" t="s">
        <v>177</v>
      </c>
    </row>
    <row r="265" spans="1:20" x14ac:dyDescent="0.25">
      <c r="A265" s="2">
        <v>44705.462407407409</v>
      </c>
      <c r="B265" t="s">
        <v>9</v>
      </c>
      <c r="C265" s="6">
        <v>1022</v>
      </c>
      <c r="D265" s="3">
        <v>0.3513</v>
      </c>
      <c r="E265" s="7">
        <v>0.35</v>
      </c>
      <c r="F265" s="4">
        <v>1.61E-2</v>
      </c>
      <c r="G265" s="4">
        <v>4.4900000000000002E-4</v>
      </c>
      <c r="H265" s="14">
        <f t="shared" si="12"/>
        <v>449</v>
      </c>
      <c r="I265" s="13">
        <f t="shared" si="13"/>
        <v>107.75999999999999</v>
      </c>
      <c r="J265" s="6">
        <v>2104</v>
      </c>
      <c r="K265" s="6">
        <v>20</v>
      </c>
      <c r="L265" s="5" t="s">
        <v>176</v>
      </c>
      <c r="M265" s="8" t="str">
        <f t="shared" si="14"/>
        <v>30-120</v>
      </c>
      <c r="N265" s="13">
        <v>30</v>
      </c>
      <c r="O265" s="5" t="s">
        <v>176</v>
      </c>
      <c r="P265" t="s">
        <v>11</v>
      </c>
      <c r="Q265">
        <f>INDEX('2021 Treatments by Plot'!$B$2:$B$37,MATCH('Data from LECO and Soi Weights '!K265,'2021 Treatments by Plot'!$A$2:$A$37,0))</f>
        <v>215</v>
      </c>
      <c r="R265">
        <f>INDEX('2021 Treatments by Plot'!$D$2:$D$37,MATCH('Data from LECO and Soi Weights '!K265,'2021 Treatments by Plot'!$A$2:$A$37,0))</f>
        <v>1</v>
      </c>
      <c r="S265">
        <f>INDEX('2021 Treatments by Plot'!$E$2:$E$37,MATCH('Data from LECO and Soi Weights '!K265,'2021 Treatments by Plot'!$A$2:$A$37,0))</f>
        <v>5</v>
      </c>
      <c r="T265" t="s">
        <v>177</v>
      </c>
    </row>
    <row r="266" spans="1:20" x14ac:dyDescent="0.25">
      <c r="A266" s="2">
        <v>44705.465740740743</v>
      </c>
      <c r="B266" t="s">
        <v>9</v>
      </c>
      <c r="C266" s="6">
        <v>1023</v>
      </c>
      <c r="D266" s="3">
        <v>0.35399999999999998</v>
      </c>
      <c r="E266" s="7">
        <v>0.35</v>
      </c>
      <c r="F266" s="4">
        <v>1.17E-2</v>
      </c>
      <c r="G266" s="4">
        <v>2.6400000000000002E-4</v>
      </c>
      <c r="H266" s="14">
        <f t="shared" si="12"/>
        <v>264</v>
      </c>
      <c r="I266" s="13">
        <f t="shared" si="13"/>
        <v>42.24</v>
      </c>
      <c r="J266" s="7">
        <v>2105</v>
      </c>
      <c r="K266" s="6">
        <v>1</v>
      </c>
      <c r="L266" s="5" t="s">
        <v>121</v>
      </c>
      <c r="M266" s="8" t="str">
        <f t="shared" si="14"/>
        <v>120-180</v>
      </c>
      <c r="N266" s="13">
        <v>120</v>
      </c>
      <c r="O266" s="5" t="s">
        <v>121</v>
      </c>
      <c r="P266" t="s">
        <v>11</v>
      </c>
      <c r="Q266">
        <f>INDEX('2021 Treatments by Plot'!$B$2:$B$37,MATCH('Data from LECO and Soi Weights '!K266,'2021 Treatments by Plot'!$A$2:$A$37,0))</f>
        <v>114</v>
      </c>
      <c r="R266">
        <f>INDEX('2021 Treatments by Plot'!$D$2:$D$37,MATCH('Data from LECO and Soi Weights '!K266,'2021 Treatments by Plot'!$A$2:$A$37,0))</f>
        <v>1</v>
      </c>
      <c r="S266">
        <f>INDEX('2021 Treatments by Plot'!$E$2:$E$37,MATCH('Data from LECO and Soi Weights '!K266,'2021 Treatments by Plot'!$A$2:$A$37,0))</f>
        <v>4</v>
      </c>
    </row>
    <row r="267" spans="1:20" x14ac:dyDescent="0.25">
      <c r="A267" s="2">
        <v>44705.469074074077</v>
      </c>
      <c r="B267" t="s">
        <v>9</v>
      </c>
      <c r="C267" s="6">
        <v>1023</v>
      </c>
      <c r="D267" s="3">
        <v>0.3548</v>
      </c>
      <c r="E267" s="7">
        <v>0.35</v>
      </c>
      <c r="F267" s="4">
        <v>1.17E-2</v>
      </c>
      <c r="G267" s="4">
        <v>2.5399999999999999E-4</v>
      </c>
      <c r="H267" s="14">
        <f t="shared" si="12"/>
        <v>254</v>
      </c>
      <c r="I267" s="13">
        <f t="shared" si="13"/>
        <v>40.64</v>
      </c>
      <c r="J267" s="7">
        <v>2105</v>
      </c>
      <c r="K267" s="6">
        <v>1</v>
      </c>
      <c r="L267" s="5" t="s">
        <v>121</v>
      </c>
      <c r="M267" s="8" t="str">
        <f t="shared" si="14"/>
        <v>120-180</v>
      </c>
      <c r="N267" s="13">
        <v>120</v>
      </c>
      <c r="O267" s="5" t="s">
        <v>121</v>
      </c>
      <c r="P267" t="s">
        <v>11</v>
      </c>
      <c r="Q267">
        <f>INDEX('2021 Treatments by Plot'!$B$2:$B$37,MATCH('Data from LECO and Soi Weights '!K267,'2021 Treatments by Plot'!$A$2:$A$37,0))</f>
        <v>114</v>
      </c>
      <c r="R267">
        <f>INDEX('2021 Treatments by Plot'!$D$2:$D$37,MATCH('Data from LECO and Soi Weights '!K267,'2021 Treatments by Plot'!$A$2:$A$37,0))</f>
        <v>1</v>
      </c>
      <c r="S267">
        <f>INDEX('2021 Treatments by Plot'!$E$2:$E$37,MATCH('Data from LECO and Soi Weights '!K267,'2021 Treatments by Plot'!$A$2:$A$37,0))</f>
        <v>4</v>
      </c>
    </row>
    <row r="268" spans="1:20" x14ac:dyDescent="0.25">
      <c r="A268" s="2">
        <v>44705.472407407404</v>
      </c>
      <c r="B268" t="s">
        <v>9</v>
      </c>
      <c r="C268" s="6">
        <v>1024</v>
      </c>
      <c r="D268" s="3">
        <v>0.35220000000000001</v>
      </c>
      <c r="E268" s="7">
        <v>0.35</v>
      </c>
      <c r="F268" s="4">
        <v>1.2800000000000001E-2</v>
      </c>
      <c r="G268" s="4">
        <v>5.0699999999999996E-4</v>
      </c>
      <c r="H268" s="14">
        <f t="shared" si="12"/>
        <v>506.99999999999994</v>
      </c>
      <c r="I268" s="13">
        <f t="shared" si="13"/>
        <v>121.67999999999998</v>
      </c>
      <c r="J268" s="7">
        <v>2106</v>
      </c>
      <c r="K268" s="6">
        <v>21</v>
      </c>
      <c r="L268" s="5" t="s">
        <v>122</v>
      </c>
      <c r="M268" s="8" t="str">
        <f t="shared" si="14"/>
        <v>30-120</v>
      </c>
      <c r="N268" s="13">
        <v>30</v>
      </c>
      <c r="O268" s="5" t="s">
        <v>122</v>
      </c>
      <c r="P268" t="s">
        <v>11</v>
      </c>
      <c r="Q268">
        <f>INDEX('2021 Treatments by Plot'!$B$2:$B$37,MATCH('Data from LECO and Soi Weights '!K268,'2021 Treatments by Plot'!$A$2:$A$37,0))</f>
        <v>213</v>
      </c>
      <c r="R268">
        <f>INDEX('2021 Treatments by Plot'!$D$2:$D$37,MATCH('Data from LECO and Soi Weights '!K268,'2021 Treatments by Plot'!$A$2:$A$37,0))</f>
        <v>1</v>
      </c>
      <c r="S268">
        <f>INDEX('2021 Treatments by Plot'!$E$2:$E$37,MATCH('Data from LECO and Soi Weights '!K268,'2021 Treatments by Plot'!$A$2:$A$37,0))</f>
        <v>3</v>
      </c>
    </row>
    <row r="269" spans="1:20" x14ac:dyDescent="0.25">
      <c r="A269" s="2">
        <v>44705.475810185184</v>
      </c>
      <c r="B269" t="s">
        <v>9</v>
      </c>
      <c r="C269" s="6">
        <v>1024</v>
      </c>
      <c r="D269" s="3">
        <v>0.35020000000000001</v>
      </c>
      <c r="E269" s="7">
        <v>0.35</v>
      </c>
      <c r="F269" s="4">
        <v>1.29E-2</v>
      </c>
      <c r="G269" s="4">
        <v>4.9799999999999996E-4</v>
      </c>
      <c r="H269" s="14">
        <f t="shared" si="12"/>
        <v>497.99999999999994</v>
      </c>
      <c r="I269" s="13">
        <f t="shared" si="13"/>
        <v>119.51999999999998</v>
      </c>
      <c r="J269" s="7">
        <v>2106</v>
      </c>
      <c r="K269" s="6">
        <v>21</v>
      </c>
      <c r="L269" s="5" t="s">
        <v>122</v>
      </c>
      <c r="M269" s="8" t="str">
        <f t="shared" si="14"/>
        <v>30-120</v>
      </c>
      <c r="N269" s="13">
        <v>30</v>
      </c>
      <c r="O269" s="5" t="s">
        <v>122</v>
      </c>
      <c r="P269" t="s">
        <v>11</v>
      </c>
      <c r="Q269">
        <f>INDEX('2021 Treatments by Plot'!$B$2:$B$37,MATCH('Data from LECO and Soi Weights '!K269,'2021 Treatments by Plot'!$A$2:$A$37,0))</f>
        <v>213</v>
      </c>
      <c r="R269">
        <f>INDEX('2021 Treatments by Plot'!$D$2:$D$37,MATCH('Data from LECO and Soi Weights '!K269,'2021 Treatments by Plot'!$A$2:$A$37,0))</f>
        <v>1</v>
      </c>
      <c r="S269">
        <f>INDEX('2021 Treatments by Plot'!$E$2:$E$37,MATCH('Data from LECO and Soi Weights '!K269,'2021 Treatments by Plot'!$A$2:$A$37,0))</f>
        <v>3</v>
      </c>
    </row>
    <row r="270" spans="1:20" x14ac:dyDescent="0.25">
      <c r="A270" s="2">
        <v>44705.479212962964</v>
      </c>
      <c r="B270" t="s">
        <v>9</v>
      </c>
      <c r="C270" s="6">
        <v>1025</v>
      </c>
      <c r="D270" s="3">
        <v>0.35809999999999997</v>
      </c>
      <c r="E270" s="7">
        <v>0.35</v>
      </c>
      <c r="F270" s="4">
        <v>1.18E-2</v>
      </c>
      <c r="G270" s="4">
        <v>4.7199999999999998E-4</v>
      </c>
      <c r="H270" s="14">
        <f t="shared" si="12"/>
        <v>472</v>
      </c>
      <c r="I270" s="13">
        <f t="shared" si="13"/>
        <v>113.28</v>
      </c>
      <c r="J270" s="7">
        <v>2107</v>
      </c>
      <c r="K270" s="6">
        <v>3</v>
      </c>
      <c r="L270" s="5" t="s">
        <v>123</v>
      </c>
      <c r="M270" s="8" t="str">
        <f t="shared" si="14"/>
        <v>30-120</v>
      </c>
      <c r="N270" s="13">
        <v>30</v>
      </c>
      <c r="O270" s="5" t="s">
        <v>123</v>
      </c>
      <c r="P270" t="s">
        <v>11</v>
      </c>
      <c r="Q270">
        <f>INDEX('2021 Treatments by Plot'!$B$2:$B$37,MATCH('Data from LECO and Soi Weights '!K270,'2021 Treatments by Plot'!$A$2:$A$37,0))</f>
        <v>115</v>
      </c>
      <c r="R270">
        <f>INDEX('2021 Treatments by Plot'!$D$2:$D$37,MATCH('Data from LECO and Soi Weights '!K270,'2021 Treatments by Plot'!$A$2:$A$37,0))</f>
        <v>1</v>
      </c>
      <c r="S270">
        <f>INDEX('2021 Treatments by Plot'!$E$2:$E$37,MATCH('Data from LECO and Soi Weights '!K270,'2021 Treatments by Plot'!$A$2:$A$37,0))</f>
        <v>5</v>
      </c>
    </row>
    <row r="271" spans="1:20" x14ac:dyDescent="0.25">
      <c r="A271" s="2">
        <v>44705.482627314814</v>
      </c>
      <c r="B271" t="s">
        <v>9</v>
      </c>
      <c r="C271" s="6">
        <v>1025</v>
      </c>
      <c r="D271" s="3">
        <v>0.35780000000000001</v>
      </c>
      <c r="E271" s="7">
        <v>0.35</v>
      </c>
      <c r="F271" s="4">
        <v>1.17E-2</v>
      </c>
      <c r="G271" s="4">
        <v>4.8099999999999998E-4</v>
      </c>
      <c r="H271" s="14">
        <f t="shared" si="12"/>
        <v>480.99999999999994</v>
      </c>
      <c r="I271" s="13">
        <f t="shared" si="13"/>
        <v>115.43999999999998</v>
      </c>
      <c r="J271" s="7">
        <v>2107</v>
      </c>
      <c r="K271" s="6">
        <v>3</v>
      </c>
      <c r="L271" s="5" t="s">
        <v>123</v>
      </c>
      <c r="M271" s="8" t="str">
        <f t="shared" si="14"/>
        <v>30-120</v>
      </c>
      <c r="N271" s="13">
        <v>30</v>
      </c>
      <c r="O271" s="5" t="s">
        <v>123</v>
      </c>
      <c r="P271" t="s">
        <v>11</v>
      </c>
      <c r="Q271">
        <f>INDEX('2021 Treatments by Plot'!$B$2:$B$37,MATCH('Data from LECO and Soi Weights '!K271,'2021 Treatments by Plot'!$A$2:$A$37,0))</f>
        <v>115</v>
      </c>
      <c r="R271">
        <f>INDEX('2021 Treatments by Plot'!$D$2:$D$37,MATCH('Data from LECO and Soi Weights '!K271,'2021 Treatments by Plot'!$A$2:$A$37,0))</f>
        <v>1</v>
      </c>
      <c r="S271">
        <f>INDEX('2021 Treatments by Plot'!$E$2:$E$37,MATCH('Data from LECO and Soi Weights '!K271,'2021 Treatments by Plot'!$A$2:$A$37,0))</f>
        <v>5</v>
      </c>
    </row>
    <row r="272" spans="1:20" x14ac:dyDescent="0.25">
      <c r="A272" s="2">
        <v>44705.486041666663</v>
      </c>
      <c r="B272" t="s">
        <v>9</v>
      </c>
      <c r="C272" s="6">
        <v>1026</v>
      </c>
      <c r="D272" s="3">
        <v>0.35909999999999997</v>
      </c>
      <c r="E272" s="7">
        <v>0.35</v>
      </c>
      <c r="F272" s="4">
        <v>1.01E-2</v>
      </c>
      <c r="G272" s="4">
        <v>2.2100000000000001E-4</v>
      </c>
      <c r="H272" s="14">
        <f t="shared" si="12"/>
        <v>221</v>
      </c>
      <c r="I272" s="13">
        <f t="shared" si="13"/>
        <v>35.36</v>
      </c>
      <c r="J272" s="7">
        <v>2108</v>
      </c>
      <c r="K272" s="6">
        <v>14</v>
      </c>
      <c r="L272" s="5" t="s">
        <v>124</v>
      </c>
      <c r="M272" s="8" t="str">
        <f t="shared" si="14"/>
        <v>120-180</v>
      </c>
      <c r="N272" s="13">
        <v>120</v>
      </c>
      <c r="O272" s="5" t="s">
        <v>124</v>
      </c>
      <c r="P272" t="s">
        <v>11</v>
      </c>
      <c r="Q272">
        <f>INDEX('2021 Treatments by Plot'!$B$2:$B$37,MATCH('Data from LECO and Soi Weights '!K272,'2021 Treatments by Plot'!$A$2:$A$37,0))</f>
        <v>221</v>
      </c>
      <c r="R272">
        <f>INDEX('2021 Treatments by Plot'!$D$2:$D$37,MATCH('Data from LECO and Soi Weights '!K272,'2021 Treatments by Plot'!$A$2:$A$37,0))</f>
        <v>2</v>
      </c>
      <c r="S272">
        <f>INDEX('2021 Treatments by Plot'!$E$2:$E$37,MATCH('Data from LECO and Soi Weights '!K272,'2021 Treatments by Plot'!$A$2:$A$37,0))</f>
        <v>1</v>
      </c>
    </row>
    <row r="273" spans="1:20" x14ac:dyDescent="0.25">
      <c r="A273" s="2">
        <v>44705.489432870374</v>
      </c>
      <c r="B273" t="s">
        <v>9</v>
      </c>
      <c r="C273" s="6">
        <v>1026</v>
      </c>
      <c r="D273" s="3">
        <v>0.3523</v>
      </c>
      <c r="E273" s="7">
        <v>0.35</v>
      </c>
      <c r="F273" s="4">
        <v>1.03E-2</v>
      </c>
      <c r="G273" s="4">
        <v>2.1699999999999999E-4</v>
      </c>
      <c r="H273" s="14">
        <f t="shared" si="12"/>
        <v>217</v>
      </c>
      <c r="I273" s="13">
        <f t="shared" si="13"/>
        <v>34.72</v>
      </c>
      <c r="J273" s="7">
        <v>2108</v>
      </c>
      <c r="K273" s="6">
        <v>14</v>
      </c>
      <c r="L273" s="5" t="s">
        <v>124</v>
      </c>
      <c r="M273" s="8" t="str">
        <f t="shared" si="14"/>
        <v>120-180</v>
      </c>
      <c r="N273" s="13">
        <v>120</v>
      </c>
      <c r="O273" s="5" t="s">
        <v>124</v>
      </c>
      <c r="P273" t="s">
        <v>11</v>
      </c>
      <c r="Q273">
        <f>INDEX('2021 Treatments by Plot'!$B$2:$B$37,MATCH('Data from LECO and Soi Weights '!K273,'2021 Treatments by Plot'!$A$2:$A$37,0))</f>
        <v>221</v>
      </c>
      <c r="R273">
        <f>INDEX('2021 Treatments by Plot'!$D$2:$D$37,MATCH('Data from LECO and Soi Weights '!K273,'2021 Treatments by Plot'!$A$2:$A$37,0))</f>
        <v>2</v>
      </c>
      <c r="S273">
        <f>INDEX('2021 Treatments by Plot'!$E$2:$E$37,MATCH('Data from LECO and Soi Weights '!K273,'2021 Treatments by Plot'!$A$2:$A$37,0))</f>
        <v>1</v>
      </c>
    </row>
    <row r="274" spans="1:20" x14ac:dyDescent="0.25">
      <c r="A274" s="2">
        <v>44705.492835648147</v>
      </c>
      <c r="B274" t="s">
        <v>9</v>
      </c>
      <c r="C274" s="6">
        <v>1027</v>
      </c>
      <c r="D274" s="3">
        <v>0.25890000000000002</v>
      </c>
      <c r="E274" s="7">
        <v>0.25</v>
      </c>
      <c r="F274" s="4">
        <v>2.3900000000000001E-2</v>
      </c>
      <c r="G274" s="4">
        <v>1.92E-3</v>
      </c>
      <c r="H274" s="14">
        <f t="shared" si="12"/>
        <v>1920</v>
      </c>
      <c r="I274" s="13" t="e">
        <f t="shared" si="13"/>
        <v>#N/A</v>
      </c>
      <c r="J274" s="6" t="s">
        <v>13</v>
      </c>
      <c r="K274" s="6" t="e">
        <v>#N/A</v>
      </c>
      <c r="L274" s="5" t="e">
        <v>#N/A</v>
      </c>
      <c r="M274" s="8" t="e">
        <f t="shared" si="14"/>
        <v>#N/A</v>
      </c>
      <c r="N274" s="13" t="e">
        <v>#N/A</v>
      </c>
      <c r="O274" s="5" t="e">
        <v>#N/A</v>
      </c>
      <c r="P274" t="s">
        <v>11</v>
      </c>
      <c r="Q274" t="e">
        <f>INDEX('2021 Treatments by Plot'!$B$2:$B$37,MATCH('Data from LECO and Soi Weights '!K274,'2021 Treatments by Plot'!$A$2:$A$37,0))</f>
        <v>#N/A</v>
      </c>
      <c r="R274" t="e">
        <f>INDEX('2021 Treatments by Plot'!$D$2:$D$37,MATCH('Data from LECO and Soi Weights '!K274,'2021 Treatments by Plot'!$A$2:$A$37,0))</f>
        <v>#N/A</v>
      </c>
      <c r="S274" t="e">
        <f>INDEX('2021 Treatments by Plot'!$E$2:$E$37,MATCH('Data from LECO and Soi Weights '!K274,'2021 Treatments by Plot'!$A$2:$A$37,0))</f>
        <v>#N/A</v>
      </c>
    </row>
    <row r="275" spans="1:20" x14ac:dyDescent="0.25">
      <c r="A275" s="2">
        <v>44705.496180555558</v>
      </c>
      <c r="B275" t="s">
        <v>9</v>
      </c>
      <c r="C275" s="6">
        <v>1028</v>
      </c>
      <c r="D275" s="3">
        <v>0.35239999999999999</v>
      </c>
      <c r="E275" s="7">
        <v>0.35</v>
      </c>
      <c r="F275" s="4">
        <v>1.54E-2</v>
      </c>
      <c r="G275" s="4">
        <v>4.8099999999999998E-4</v>
      </c>
      <c r="H275" s="14">
        <f t="shared" si="12"/>
        <v>480.99999999999994</v>
      </c>
      <c r="I275" s="13">
        <f t="shared" si="13"/>
        <v>115.43999999999998</v>
      </c>
      <c r="J275" s="7">
        <v>2109</v>
      </c>
      <c r="K275" s="6">
        <v>15</v>
      </c>
      <c r="L275" s="5" t="s">
        <v>125</v>
      </c>
      <c r="M275" s="8" t="str">
        <f t="shared" si="14"/>
        <v>30-120</v>
      </c>
      <c r="N275" s="13">
        <v>30</v>
      </c>
      <c r="O275" s="5" t="s">
        <v>125</v>
      </c>
      <c r="P275" t="s">
        <v>11</v>
      </c>
      <c r="Q275">
        <f>INDEX('2021 Treatments by Plot'!$B$2:$B$37,MATCH('Data from LECO and Soi Weights '!K275,'2021 Treatments by Plot'!$A$2:$A$37,0))</f>
        <v>225</v>
      </c>
      <c r="R275">
        <f>INDEX('2021 Treatments by Plot'!$D$2:$D$37,MATCH('Data from LECO and Soi Weights '!K275,'2021 Treatments by Plot'!$A$2:$A$37,0))</f>
        <v>2</v>
      </c>
      <c r="S275">
        <f>INDEX('2021 Treatments by Plot'!$E$2:$E$37,MATCH('Data from LECO and Soi Weights '!K275,'2021 Treatments by Plot'!$A$2:$A$37,0))</f>
        <v>5</v>
      </c>
    </row>
    <row r="276" spans="1:20" x14ac:dyDescent="0.25">
      <c r="A276" s="2">
        <v>44705.499513888892</v>
      </c>
      <c r="B276" t="s">
        <v>9</v>
      </c>
      <c r="C276" s="6">
        <v>1028</v>
      </c>
      <c r="D276" s="3">
        <v>0.35339999999999999</v>
      </c>
      <c r="E276" s="7">
        <v>0.35</v>
      </c>
      <c r="F276" s="4">
        <v>1.5699999999999999E-2</v>
      </c>
      <c r="G276" s="4">
        <v>4.7600000000000002E-4</v>
      </c>
      <c r="H276" s="14">
        <f t="shared" si="12"/>
        <v>476.00000000000006</v>
      </c>
      <c r="I276" s="13">
        <f t="shared" si="13"/>
        <v>114.24000000000001</v>
      </c>
      <c r="J276" s="7">
        <v>2109</v>
      </c>
      <c r="K276" s="6">
        <v>15</v>
      </c>
      <c r="L276" s="5" t="s">
        <v>125</v>
      </c>
      <c r="M276" s="8" t="str">
        <f t="shared" si="14"/>
        <v>30-120</v>
      </c>
      <c r="N276" s="13">
        <v>30</v>
      </c>
      <c r="O276" s="5" t="s">
        <v>125</v>
      </c>
      <c r="P276" t="s">
        <v>11</v>
      </c>
      <c r="Q276">
        <f>INDEX('2021 Treatments by Plot'!$B$2:$B$37,MATCH('Data from LECO and Soi Weights '!K276,'2021 Treatments by Plot'!$A$2:$A$37,0))</f>
        <v>225</v>
      </c>
      <c r="R276">
        <f>INDEX('2021 Treatments by Plot'!$D$2:$D$37,MATCH('Data from LECO and Soi Weights '!K276,'2021 Treatments by Plot'!$A$2:$A$37,0))</f>
        <v>2</v>
      </c>
      <c r="S276">
        <f>INDEX('2021 Treatments by Plot'!$E$2:$E$37,MATCH('Data from LECO and Soi Weights '!K276,'2021 Treatments by Plot'!$A$2:$A$37,0))</f>
        <v>5</v>
      </c>
    </row>
    <row r="277" spans="1:20" x14ac:dyDescent="0.25">
      <c r="A277" s="2">
        <v>44705.502847222226</v>
      </c>
      <c r="B277" t="s">
        <v>9</v>
      </c>
      <c r="C277" s="6">
        <v>1029</v>
      </c>
      <c r="D277" s="3">
        <v>0.35220000000000001</v>
      </c>
      <c r="E277" s="7">
        <v>0.35</v>
      </c>
      <c r="F277" s="4">
        <v>1.52E-2</v>
      </c>
      <c r="G277" s="4">
        <v>4.2999999999999999E-4</v>
      </c>
      <c r="H277" s="14">
        <f t="shared" si="12"/>
        <v>430</v>
      </c>
      <c r="I277" s="13">
        <f t="shared" si="13"/>
        <v>103.2</v>
      </c>
      <c r="J277" s="7">
        <v>2110</v>
      </c>
      <c r="K277" s="6">
        <v>10</v>
      </c>
      <c r="L277" s="5" t="s">
        <v>126</v>
      </c>
      <c r="M277" s="8" t="str">
        <f t="shared" si="14"/>
        <v>30-120</v>
      </c>
      <c r="N277" s="13">
        <v>30</v>
      </c>
      <c r="O277" s="5" t="s">
        <v>126</v>
      </c>
      <c r="P277" t="s">
        <v>11</v>
      </c>
      <c r="Q277">
        <f>INDEX('2021 Treatments by Plot'!$B$2:$B$37,MATCH('Data from LECO and Soi Weights '!K277,'2021 Treatments by Plot'!$A$2:$A$37,0))</f>
        <v>125</v>
      </c>
      <c r="R277">
        <f>INDEX('2021 Treatments by Plot'!$D$2:$D$37,MATCH('Data from LECO and Soi Weights '!K277,'2021 Treatments by Plot'!$A$2:$A$37,0))</f>
        <v>2</v>
      </c>
      <c r="S277">
        <f>INDEX('2021 Treatments by Plot'!$E$2:$E$37,MATCH('Data from LECO and Soi Weights '!K277,'2021 Treatments by Plot'!$A$2:$A$37,0))</f>
        <v>5</v>
      </c>
    </row>
    <row r="278" spans="1:20" x14ac:dyDescent="0.25">
      <c r="A278" s="2">
        <v>44705.506192129629</v>
      </c>
      <c r="B278" t="s">
        <v>9</v>
      </c>
      <c r="C278" s="6">
        <v>1029</v>
      </c>
      <c r="D278" s="3">
        <v>0.35310000000000002</v>
      </c>
      <c r="E278" s="7">
        <v>0.35</v>
      </c>
      <c r="F278" s="4">
        <v>1.5299999999999999E-2</v>
      </c>
      <c r="G278" s="4">
        <v>4.2999999999999999E-4</v>
      </c>
      <c r="H278" s="14">
        <f t="shared" si="12"/>
        <v>430</v>
      </c>
      <c r="I278" s="13">
        <f t="shared" si="13"/>
        <v>103.2</v>
      </c>
      <c r="J278" s="7">
        <v>2110</v>
      </c>
      <c r="K278" s="6">
        <v>10</v>
      </c>
      <c r="L278" s="5" t="s">
        <v>126</v>
      </c>
      <c r="M278" s="8" t="str">
        <f t="shared" si="14"/>
        <v>30-120</v>
      </c>
      <c r="N278" s="13">
        <v>30</v>
      </c>
      <c r="O278" s="5" t="s">
        <v>126</v>
      </c>
      <c r="P278" t="s">
        <v>11</v>
      </c>
      <c r="Q278">
        <f>INDEX('2021 Treatments by Plot'!$B$2:$B$37,MATCH('Data from LECO and Soi Weights '!K278,'2021 Treatments by Plot'!$A$2:$A$37,0))</f>
        <v>125</v>
      </c>
      <c r="R278">
        <f>INDEX('2021 Treatments by Plot'!$D$2:$D$37,MATCH('Data from LECO and Soi Weights '!K278,'2021 Treatments by Plot'!$A$2:$A$37,0))</f>
        <v>2</v>
      </c>
      <c r="S278">
        <f>INDEX('2021 Treatments by Plot'!$E$2:$E$37,MATCH('Data from LECO and Soi Weights '!K278,'2021 Treatments by Plot'!$A$2:$A$37,0))</f>
        <v>5</v>
      </c>
    </row>
    <row r="279" spans="1:20" x14ac:dyDescent="0.25">
      <c r="A279" s="2">
        <v>44705.50953703704</v>
      </c>
      <c r="B279" t="s">
        <v>9</v>
      </c>
      <c r="C279" s="6">
        <v>1030</v>
      </c>
      <c r="D279" s="3">
        <v>0.35039999999999999</v>
      </c>
      <c r="E279" s="7">
        <v>0.35</v>
      </c>
      <c r="F279" s="4">
        <v>1.38E-2</v>
      </c>
      <c r="G279" s="4">
        <v>2.5099999999999998E-4</v>
      </c>
      <c r="H279" s="14">
        <f t="shared" si="12"/>
        <v>250.99999999999997</v>
      </c>
      <c r="I279" s="13">
        <f t="shared" si="13"/>
        <v>40.159999999999997</v>
      </c>
      <c r="J279" s="7">
        <v>2111</v>
      </c>
      <c r="K279" s="6">
        <v>12</v>
      </c>
      <c r="L279" s="5" t="s">
        <v>127</v>
      </c>
      <c r="M279" s="8" t="str">
        <f t="shared" si="14"/>
        <v>120-180</v>
      </c>
      <c r="N279" s="13">
        <v>120</v>
      </c>
      <c r="O279" s="5" t="s">
        <v>127</v>
      </c>
      <c r="P279" t="s">
        <v>11</v>
      </c>
      <c r="Q279">
        <f>INDEX('2021 Treatments by Plot'!$B$2:$B$37,MATCH('Data from LECO and Soi Weights '!K279,'2021 Treatments by Plot'!$A$2:$A$37,0))</f>
        <v>122</v>
      </c>
      <c r="R279">
        <f>INDEX('2021 Treatments by Plot'!$D$2:$D$37,MATCH('Data from LECO and Soi Weights '!K279,'2021 Treatments by Plot'!$A$2:$A$37,0))</f>
        <v>2</v>
      </c>
      <c r="S279">
        <f>INDEX('2021 Treatments by Plot'!$E$2:$E$37,MATCH('Data from LECO and Soi Weights '!K279,'2021 Treatments by Plot'!$A$2:$A$37,0))</f>
        <v>2</v>
      </c>
    </row>
    <row r="280" spans="1:20" x14ac:dyDescent="0.25">
      <c r="A280" s="2">
        <v>44705.512928240743</v>
      </c>
      <c r="B280" t="s">
        <v>9</v>
      </c>
      <c r="C280" s="6">
        <v>1030</v>
      </c>
      <c r="D280" s="3">
        <v>0.3594</v>
      </c>
      <c r="E280" s="7">
        <v>0.35</v>
      </c>
      <c r="F280" s="4">
        <v>1.35E-2</v>
      </c>
      <c r="G280" s="4">
        <v>2.32E-4</v>
      </c>
      <c r="H280" s="14">
        <f t="shared" si="12"/>
        <v>231.99999999999997</v>
      </c>
      <c r="I280" s="13">
        <f t="shared" si="13"/>
        <v>37.119999999999997</v>
      </c>
      <c r="J280" s="7">
        <v>2111</v>
      </c>
      <c r="K280" s="6">
        <v>12</v>
      </c>
      <c r="L280" s="5" t="s">
        <v>127</v>
      </c>
      <c r="M280" s="8" t="str">
        <f t="shared" si="14"/>
        <v>120-180</v>
      </c>
      <c r="N280" s="13">
        <v>120</v>
      </c>
      <c r="O280" s="5" t="s">
        <v>127</v>
      </c>
      <c r="P280" t="s">
        <v>11</v>
      </c>
      <c r="Q280">
        <f>INDEX('2021 Treatments by Plot'!$B$2:$B$37,MATCH('Data from LECO and Soi Weights '!K280,'2021 Treatments by Plot'!$A$2:$A$37,0))</f>
        <v>122</v>
      </c>
      <c r="R280">
        <f>INDEX('2021 Treatments by Plot'!$D$2:$D$37,MATCH('Data from LECO and Soi Weights '!K280,'2021 Treatments by Plot'!$A$2:$A$37,0))</f>
        <v>2</v>
      </c>
      <c r="S280">
        <f>INDEX('2021 Treatments by Plot'!$E$2:$E$37,MATCH('Data from LECO and Soi Weights '!K280,'2021 Treatments by Plot'!$A$2:$A$37,0))</f>
        <v>2</v>
      </c>
    </row>
    <row r="281" spans="1:20" x14ac:dyDescent="0.25">
      <c r="A281" s="2">
        <v>44705.516342592593</v>
      </c>
      <c r="B281" t="s">
        <v>9</v>
      </c>
      <c r="C281" s="6">
        <v>1031</v>
      </c>
      <c r="D281" s="3">
        <v>0.35210000000000002</v>
      </c>
      <c r="E281" s="7">
        <v>0.35</v>
      </c>
      <c r="F281" s="4">
        <v>1.38E-2</v>
      </c>
      <c r="G281" s="4">
        <v>5.2599999999999999E-4</v>
      </c>
      <c r="H281" s="14">
        <f t="shared" si="12"/>
        <v>526</v>
      </c>
      <c r="I281" s="13">
        <f t="shared" si="13"/>
        <v>126.24</v>
      </c>
      <c r="J281" s="7">
        <v>2112</v>
      </c>
      <c r="K281" s="6">
        <v>12</v>
      </c>
      <c r="L281" s="5" t="s">
        <v>128</v>
      </c>
      <c r="M281" s="8" t="str">
        <f t="shared" si="14"/>
        <v>30-120</v>
      </c>
      <c r="N281" s="13">
        <v>30</v>
      </c>
      <c r="O281" s="5" t="s">
        <v>128</v>
      </c>
      <c r="P281" t="s">
        <v>11</v>
      </c>
      <c r="Q281">
        <f>INDEX('2021 Treatments by Plot'!$B$2:$B$37,MATCH('Data from LECO and Soi Weights '!K281,'2021 Treatments by Plot'!$A$2:$A$37,0))</f>
        <v>122</v>
      </c>
      <c r="R281">
        <f>INDEX('2021 Treatments by Plot'!$D$2:$D$37,MATCH('Data from LECO and Soi Weights '!K281,'2021 Treatments by Plot'!$A$2:$A$37,0))</f>
        <v>2</v>
      </c>
      <c r="S281">
        <f>INDEX('2021 Treatments by Plot'!$E$2:$E$37,MATCH('Data from LECO and Soi Weights '!K281,'2021 Treatments by Plot'!$A$2:$A$37,0))</f>
        <v>2</v>
      </c>
    </row>
    <row r="282" spans="1:20" x14ac:dyDescent="0.25">
      <c r="A282" s="2">
        <v>44705.519745370373</v>
      </c>
      <c r="B282" t="s">
        <v>9</v>
      </c>
      <c r="C282" s="6">
        <v>1031</v>
      </c>
      <c r="D282" s="3">
        <v>0.3548</v>
      </c>
      <c r="E282" s="7">
        <v>0.35</v>
      </c>
      <c r="F282" s="4">
        <v>1.38E-2</v>
      </c>
      <c r="G282" s="4">
        <v>5.1999999999999995E-4</v>
      </c>
      <c r="H282" s="14">
        <f t="shared" si="12"/>
        <v>519.99999999999989</v>
      </c>
      <c r="I282" s="13">
        <f t="shared" si="13"/>
        <v>124.79999999999997</v>
      </c>
      <c r="J282" s="7">
        <v>2112</v>
      </c>
      <c r="K282" s="6">
        <v>12</v>
      </c>
      <c r="L282" s="5" t="s">
        <v>128</v>
      </c>
      <c r="M282" s="8" t="str">
        <f t="shared" si="14"/>
        <v>30-120</v>
      </c>
      <c r="N282" s="13">
        <v>30</v>
      </c>
      <c r="O282" s="5" t="s">
        <v>128</v>
      </c>
      <c r="P282" t="s">
        <v>11</v>
      </c>
      <c r="Q282">
        <f>INDEX('2021 Treatments by Plot'!$B$2:$B$37,MATCH('Data from LECO and Soi Weights '!K282,'2021 Treatments by Plot'!$A$2:$A$37,0))</f>
        <v>122</v>
      </c>
      <c r="R282">
        <f>INDEX('2021 Treatments by Plot'!$D$2:$D$37,MATCH('Data from LECO and Soi Weights '!K282,'2021 Treatments by Plot'!$A$2:$A$37,0))</f>
        <v>2</v>
      </c>
      <c r="S282">
        <f>INDEX('2021 Treatments by Plot'!$E$2:$E$37,MATCH('Data from LECO and Soi Weights '!K282,'2021 Treatments by Plot'!$A$2:$A$37,0))</f>
        <v>2</v>
      </c>
    </row>
    <row r="283" spans="1:20" x14ac:dyDescent="0.25">
      <c r="A283" s="2">
        <v>44705.523148148146</v>
      </c>
      <c r="B283" t="s">
        <v>9</v>
      </c>
      <c r="C283" s="6">
        <v>1032</v>
      </c>
      <c r="D283" s="3">
        <v>0.3533</v>
      </c>
      <c r="E283" s="7">
        <v>0.35</v>
      </c>
      <c r="F283" s="4">
        <v>1.0800000000000001E-2</v>
      </c>
      <c r="G283" s="4">
        <v>2.3599999999999999E-4</v>
      </c>
      <c r="H283" s="14">
        <f t="shared" si="12"/>
        <v>236</v>
      </c>
      <c r="I283" s="13">
        <f t="shared" si="13"/>
        <v>37.76</v>
      </c>
      <c r="J283" s="7">
        <v>2113</v>
      </c>
      <c r="K283" s="6">
        <v>11</v>
      </c>
      <c r="L283" s="5" t="s">
        <v>129</v>
      </c>
      <c r="M283" s="8" t="str">
        <f t="shared" si="14"/>
        <v>120-180</v>
      </c>
      <c r="N283" s="13">
        <v>120</v>
      </c>
      <c r="O283" s="5" t="s">
        <v>129</v>
      </c>
      <c r="P283" t="s">
        <v>11</v>
      </c>
      <c r="Q283">
        <f>INDEX('2021 Treatments by Plot'!$B$2:$B$37,MATCH('Data from LECO and Soi Weights '!K283,'2021 Treatments by Plot'!$A$2:$A$37,0))</f>
        <v>124</v>
      </c>
      <c r="R283">
        <f>INDEX('2021 Treatments by Plot'!$D$2:$D$37,MATCH('Data from LECO and Soi Weights '!K283,'2021 Treatments by Plot'!$A$2:$A$37,0))</f>
        <v>2</v>
      </c>
      <c r="S283">
        <f>INDEX('2021 Treatments by Plot'!$E$2:$E$37,MATCH('Data from LECO and Soi Weights '!K283,'2021 Treatments by Plot'!$A$2:$A$37,0))</f>
        <v>4</v>
      </c>
    </row>
    <row r="284" spans="1:20" x14ac:dyDescent="0.25">
      <c r="A284" s="2">
        <v>44705.526585648149</v>
      </c>
      <c r="B284" t="s">
        <v>9</v>
      </c>
      <c r="C284" s="6">
        <v>1032</v>
      </c>
      <c r="D284" s="3">
        <v>0.35389999999999999</v>
      </c>
      <c r="E284" s="7">
        <v>0.35</v>
      </c>
      <c r="F284" s="4">
        <v>1.0800000000000001E-2</v>
      </c>
      <c r="G284" s="4">
        <v>2.3499999999999999E-4</v>
      </c>
      <c r="H284" s="14">
        <f t="shared" si="12"/>
        <v>235</v>
      </c>
      <c r="I284" s="13">
        <f t="shared" si="13"/>
        <v>37.6</v>
      </c>
      <c r="J284" s="7">
        <v>2113</v>
      </c>
      <c r="K284" s="6">
        <v>11</v>
      </c>
      <c r="L284" s="5" t="s">
        <v>129</v>
      </c>
      <c r="M284" s="8" t="str">
        <f t="shared" si="14"/>
        <v>120-180</v>
      </c>
      <c r="N284" s="13">
        <v>120</v>
      </c>
      <c r="O284" s="5" t="s">
        <v>129</v>
      </c>
      <c r="P284" t="s">
        <v>11</v>
      </c>
      <c r="Q284">
        <f>INDEX('2021 Treatments by Plot'!$B$2:$B$37,MATCH('Data from LECO and Soi Weights '!K284,'2021 Treatments by Plot'!$A$2:$A$37,0))</f>
        <v>124</v>
      </c>
      <c r="R284">
        <f>INDEX('2021 Treatments by Plot'!$D$2:$D$37,MATCH('Data from LECO and Soi Weights '!K284,'2021 Treatments by Plot'!$A$2:$A$37,0))</f>
        <v>2</v>
      </c>
      <c r="S284">
        <f>INDEX('2021 Treatments by Plot'!$E$2:$E$37,MATCH('Data from LECO and Soi Weights '!K284,'2021 Treatments by Plot'!$A$2:$A$37,0))</f>
        <v>4</v>
      </c>
    </row>
    <row r="285" spans="1:20" x14ac:dyDescent="0.25">
      <c r="A285" s="2">
        <v>44705.529976851853</v>
      </c>
      <c r="B285" t="s">
        <v>9</v>
      </c>
      <c r="C285" s="6">
        <v>1033</v>
      </c>
      <c r="D285" s="3">
        <v>0.35160000000000002</v>
      </c>
      <c r="E285" s="7">
        <v>0.35</v>
      </c>
      <c r="F285" s="4">
        <v>1.1599999999999999E-2</v>
      </c>
      <c r="G285" s="4">
        <v>2.4399999999999999E-4</v>
      </c>
      <c r="H285" s="14">
        <f t="shared" si="12"/>
        <v>244</v>
      </c>
      <c r="I285" s="13">
        <f t="shared" si="13"/>
        <v>39.04</v>
      </c>
      <c r="J285" s="7">
        <v>2114</v>
      </c>
      <c r="K285" s="6">
        <v>15</v>
      </c>
      <c r="L285" s="5" t="s">
        <v>130</v>
      </c>
      <c r="M285" s="8" t="str">
        <f t="shared" si="14"/>
        <v>120-180</v>
      </c>
      <c r="N285" s="13">
        <v>120</v>
      </c>
      <c r="O285" s="5" t="s">
        <v>130</v>
      </c>
      <c r="P285" t="s">
        <v>11</v>
      </c>
      <c r="Q285">
        <f>INDEX('2021 Treatments by Plot'!$B$2:$B$37,MATCH('Data from LECO and Soi Weights '!K285,'2021 Treatments by Plot'!$A$2:$A$37,0))</f>
        <v>225</v>
      </c>
      <c r="R285">
        <f>INDEX('2021 Treatments by Plot'!$D$2:$D$37,MATCH('Data from LECO and Soi Weights '!K285,'2021 Treatments by Plot'!$A$2:$A$37,0))</f>
        <v>2</v>
      </c>
      <c r="S285">
        <f>INDEX('2021 Treatments by Plot'!$E$2:$E$37,MATCH('Data from LECO and Soi Weights '!K285,'2021 Treatments by Plot'!$A$2:$A$37,0))</f>
        <v>5</v>
      </c>
    </row>
    <row r="286" spans="1:20" x14ac:dyDescent="0.25">
      <c r="A286" s="2">
        <v>44705.533379629633</v>
      </c>
      <c r="B286" t="s">
        <v>9</v>
      </c>
      <c r="C286" s="6">
        <v>1033</v>
      </c>
      <c r="D286" s="3">
        <v>0.3508</v>
      </c>
      <c r="E286" s="7">
        <v>0.35</v>
      </c>
      <c r="F286" s="4">
        <v>1.17E-2</v>
      </c>
      <c r="G286" s="4">
        <v>2.4399999999999999E-4</v>
      </c>
      <c r="H286" s="14">
        <f t="shared" si="12"/>
        <v>244</v>
      </c>
      <c r="I286" s="13">
        <f t="shared" si="13"/>
        <v>39.04</v>
      </c>
      <c r="J286" s="7">
        <v>2114</v>
      </c>
      <c r="K286" s="6">
        <v>15</v>
      </c>
      <c r="L286" s="5" t="s">
        <v>130</v>
      </c>
      <c r="M286" s="8" t="str">
        <f t="shared" si="14"/>
        <v>120-180</v>
      </c>
      <c r="N286" s="13">
        <v>120</v>
      </c>
      <c r="O286" s="5" t="s">
        <v>130</v>
      </c>
      <c r="P286" t="s">
        <v>11</v>
      </c>
      <c r="Q286">
        <f>INDEX('2021 Treatments by Plot'!$B$2:$B$37,MATCH('Data from LECO and Soi Weights '!K286,'2021 Treatments by Plot'!$A$2:$A$37,0))</f>
        <v>225</v>
      </c>
      <c r="R286">
        <f>INDEX('2021 Treatments by Plot'!$D$2:$D$37,MATCH('Data from LECO and Soi Weights '!K286,'2021 Treatments by Plot'!$A$2:$A$37,0))</f>
        <v>2</v>
      </c>
      <c r="S286">
        <f>INDEX('2021 Treatments by Plot'!$E$2:$E$37,MATCH('Data from LECO and Soi Weights '!K286,'2021 Treatments by Plot'!$A$2:$A$37,0))</f>
        <v>5</v>
      </c>
    </row>
    <row r="287" spans="1:20" x14ac:dyDescent="0.25">
      <c r="A287" s="2">
        <v>44705.536712962959</v>
      </c>
      <c r="B287" t="s">
        <v>9</v>
      </c>
      <c r="C287" s="6">
        <v>1034</v>
      </c>
      <c r="D287" s="3">
        <v>0.35110000000000002</v>
      </c>
      <c r="E287" s="7">
        <v>0.35</v>
      </c>
      <c r="F287" s="4">
        <v>1.11E-2</v>
      </c>
      <c r="G287" s="4">
        <v>2.1699999999999999E-4</v>
      </c>
      <c r="H287" s="14">
        <f t="shared" si="12"/>
        <v>217</v>
      </c>
      <c r="I287" s="13">
        <f t="shared" si="13"/>
        <v>34.72</v>
      </c>
      <c r="J287" s="7">
        <v>2115</v>
      </c>
      <c r="K287" s="6">
        <v>5</v>
      </c>
      <c r="L287" s="12" t="s">
        <v>174</v>
      </c>
      <c r="M287" s="8" t="str">
        <f t="shared" si="14"/>
        <v>120-180</v>
      </c>
      <c r="N287" s="13">
        <v>120</v>
      </c>
      <c r="O287" s="5" t="s">
        <v>174</v>
      </c>
      <c r="P287" t="s">
        <v>11</v>
      </c>
      <c r="Q287">
        <f>INDEX('2021 Treatments by Plot'!$B$2:$B$37,MATCH('Data from LECO and Soi Weights '!K287,'2021 Treatments by Plot'!$A$2:$A$37,0))</f>
        <v>112</v>
      </c>
      <c r="R287">
        <f>INDEX('2021 Treatments by Plot'!$D$2:$D$37,MATCH('Data from LECO and Soi Weights '!K287,'2021 Treatments by Plot'!$A$2:$A$37,0))</f>
        <v>1</v>
      </c>
      <c r="S287">
        <f>INDEX('2021 Treatments by Plot'!$E$2:$E$37,MATCH('Data from LECO and Soi Weights '!K287,'2021 Treatments by Plot'!$A$2:$A$37,0))</f>
        <v>2</v>
      </c>
      <c r="T287" t="s">
        <v>175</v>
      </c>
    </row>
    <row r="288" spans="1:20" x14ac:dyDescent="0.25">
      <c r="A288" s="2">
        <v>44705.54005787037</v>
      </c>
      <c r="B288" t="s">
        <v>9</v>
      </c>
      <c r="C288" s="6">
        <v>1034</v>
      </c>
      <c r="D288" s="3">
        <v>0.35220000000000001</v>
      </c>
      <c r="E288" s="7">
        <v>0.35</v>
      </c>
      <c r="F288" s="4">
        <v>1.0999999999999999E-2</v>
      </c>
      <c r="G288" s="4">
        <v>2.2100000000000001E-4</v>
      </c>
      <c r="H288" s="14">
        <f t="shared" si="12"/>
        <v>221</v>
      </c>
      <c r="I288" s="13">
        <f t="shared" si="13"/>
        <v>35.36</v>
      </c>
      <c r="J288" s="7">
        <v>2115</v>
      </c>
      <c r="K288" s="6">
        <v>5</v>
      </c>
      <c r="L288" s="12" t="s">
        <v>174</v>
      </c>
      <c r="M288" s="8" t="str">
        <f t="shared" si="14"/>
        <v>120-180</v>
      </c>
      <c r="N288" s="13">
        <v>120</v>
      </c>
      <c r="O288" s="5" t="s">
        <v>174</v>
      </c>
      <c r="P288" t="s">
        <v>11</v>
      </c>
      <c r="Q288">
        <f>INDEX('2021 Treatments by Plot'!$B$2:$B$37,MATCH('Data from LECO and Soi Weights '!K288,'2021 Treatments by Plot'!$A$2:$A$37,0))</f>
        <v>112</v>
      </c>
      <c r="R288">
        <f>INDEX('2021 Treatments by Plot'!$D$2:$D$37,MATCH('Data from LECO and Soi Weights '!K288,'2021 Treatments by Plot'!$A$2:$A$37,0))</f>
        <v>1</v>
      </c>
      <c r="S288">
        <f>INDEX('2021 Treatments by Plot'!$E$2:$E$37,MATCH('Data from LECO and Soi Weights '!K288,'2021 Treatments by Plot'!$A$2:$A$37,0))</f>
        <v>2</v>
      </c>
      <c r="T288" t="s">
        <v>175</v>
      </c>
    </row>
    <row r="289" spans="1:19" x14ac:dyDescent="0.25">
      <c r="A289" s="2">
        <v>44705.54346064815</v>
      </c>
      <c r="B289" t="s">
        <v>9</v>
      </c>
      <c r="C289" s="6">
        <v>1035</v>
      </c>
      <c r="D289" s="3">
        <v>0.35189999999999999</v>
      </c>
      <c r="E289" s="7">
        <v>0.35</v>
      </c>
      <c r="F289" s="4">
        <v>1.24E-2</v>
      </c>
      <c r="G289" s="4">
        <v>4.6099999999999998E-4</v>
      </c>
      <c r="H289" s="14">
        <f t="shared" si="12"/>
        <v>460.99999999999994</v>
      </c>
      <c r="I289" s="13">
        <f t="shared" si="13"/>
        <v>110.63999999999999</v>
      </c>
      <c r="J289" s="7">
        <v>2116</v>
      </c>
      <c r="K289" s="6">
        <v>23</v>
      </c>
      <c r="L289" s="5" t="s">
        <v>131</v>
      </c>
      <c r="M289" s="8" t="str">
        <f t="shared" si="14"/>
        <v xml:space="preserve">30-120 </v>
      </c>
      <c r="N289" s="13">
        <v>30</v>
      </c>
      <c r="O289" s="5" t="s">
        <v>131</v>
      </c>
      <c r="P289" t="s">
        <v>11</v>
      </c>
      <c r="Q289">
        <f>INDEX('2021 Treatments by Plot'!$B$2:$B$37,MATCH('Data from LECO and Soi Weights '!K289,'2021 Treatments by Plot'!$A$2:$A$37,0))</f>
        <v>211</v>
      </c>
      <c r="R289">
        <f>INDEX('2021 Treatments by Plot'!$D$2:$D$37,MATCH('Data from LECO and Soi Weights '!K289,'2021 Treatments by Plot'!$A$2:$A$37,0))</f>
        <v>1</v>
      </c>
      <c r="S289">
        <f>INDEX('2021 Treatments by Plot'!$E$2:$E$37,MATCH('Data from LECO and Soi Weights '!K289,'2021 Treatments by Plot'!$A$2:$A$37,0))</f>
        <v>1</v>
      </c>
    </row>
    <row r="290" spans="1:19" x14ac:dyDescent="0.25">
      <c r="A290" s="2">
        <v>44705.546851851854</v>
      </c>
      <c r="B290" t="s">
        <v>9</v>
      </c>
      <c r="C290" s="6">
        <v>1035</v>
      </c>
      <c r="D290" s="3">
        <v>0.3528</v>
      </c>
      <c r="E290" s="7">
        <v>0.35</v>
      </c>
      <c r="F290" s="4">
        <v>1.23E-2</v>
      </c>
      <c r="G290" s="4">
        <v>4.4799999999999999E-4</v>
      </c>
      <c r="H290" s="14">
        <f t="shared" si="12"/>
        <v>447.99999999999994</v>
      </c>
      <c r="I290" s="13">
        <f t="shared" si="13"/>
        <v>107.51999999999998</v>
      </c>
      <c r="J290" s="7">
        <v>2116</v>
      </c>
      <c r="K290" s="6">
        <v>23</v>
      </c>
      <c r="L290" s="5" t="s">
        <v>131</v>
      </c>
      <c r="M290" s="8" t="str">
        <f t="shared" si="14"/>
        <v xml:space="preserve">30-120 </v>
      </c>
      <c r="N290" s="13">
        <v>30</v>
      </c>
      <c r="O290" s="5" t="s">
        <v>131</v>
      </c>
      <c r="P290" t="s">
        <v>11</v>
      </c>
      <c r="Q290">
        <f>INDEX('2021 Treatments by Plot'!$B$2:$B$37,MATCH('Data from LECO and Soi Weights '!K290,'2021 Treatments by Plot'!$A$2:$A$37,0))</f>
        <v>211</v>
      </c>
      <c r="R290">
        <f>INDEX('2021 Treatments by Plot'!$D$2:$D$37,MATCH('Data from LECO and Soi Weights '!K290,'2021 Treatments by Plot'!$A$2:$A$37,0))</f>
        <v>1</v>
      </c>
      <c r="S290">
        <f>INDEX('2021 Treatments by Plot'!$E$2:$E$37,MATCH('Data from LECO and Soi Weights '!K290,'2021 Treatments by Plot'!$A$2:$A$37,0))</f>
        <v>1</v>
      </c>
    </row>
    <row r="291" spans="1:19" x14ac:dyDescent="0.25">
      <c r="A291" s="2">
        <v>44705.550254629627</v>
      </c>
      <c r="B291" t="s">
        <v>9</v>
      </c>
      <c r="C291" s="6">
        <v>1036</v>
      </c>
      <c r="D291" s="3">
        <v>0.35620000000000002</v>
      </c>
      <c r="E291" s="7">
        <v>0.35</v>
      </c>
      <c r="F291" s="4">
        <v>1.01E-2</v>
      </c>
      <c r="G291" s="4">
        <v>5.3200000000000003E-4</v>
      </c>
      <c r="H291" s="14">
        <f t="shared" si="12"/>
        <v>532</v>
      </c>
      <c r="I291" s="13">
        <f t="shared" si="13"/>
        <v>127.67999999999999</v>
      </c>
      <c r="J291" s="7">
        <v>2117</v>
      </c>
      <c r="K291" s="6">
        <v>25</v>
      </c>
      <c r="L291" s="5" t="s">
        <v>132</v>
      </c>
      <c r="M291" s="8" t="str">
        <f t="shared" si="14"/>
        <v>30-120</v>
      </c>
      <c r="N291" s="13">
        <v>30</v>
      </c>
      <c r="O291" s="5" t="s">
        <v>132</v>
      </c>
      <c r="P291" t="s">
        <v>11</v>
      </c>
      <c r="Q291">
        <f>INDEX('2021 Treatments by Plot'!$B$2:$B$37,MATCH('Data from LECO and Soi Weights '!K291,'2021 Treatments by Plot'!$A$2:$A$37,0))</f>
        <v>323</v>
      </c>
      <c r="R291">
        <f>INDEX('2021 Treatments by Plot'!$D$2:$D$37,MATCH('Data from LECO and Soi Weights '!K291,'2021 Treatments by Plot'!$A$2:$A$37,0))</f>
        <v>2</v>
      </c>
      <c r="S291">
        <f>INDEX('2021 Treatments by Plot'!$E$2:$E$37,MATCH('Data from LECO and Soi Weights '!K291,'2021 Treatments by Plot'!$A$2:$A$37,0))</f>
        <v>3</v>
      </c>
    </row>
    <row r="292" spans="1:19" x14ac:dyDescent="0.25">
      <c r="A292" s="2">
        <v>44705.553587962961</v>
      </c>
      <c r="B292" t="s">
        <v>9</v>
      </c>
      <c r="C292" s="6">
        <v>1036</v>
      </c>
      <c r="D292" s="3">
        <v>0.35320000000000001</v>
      </c>
      <c r="E292" s="7">
        <v>0.35</v>
      </c>
      <c r="F292" s="4">
        <v>0.01</v>
      </c>
      <c r="G292" s="4">
        <v>5.1900000000000004E-4</v>
      </c>
      <c r="H292" s="14">
        <f t="shared" si="12"/>
        <v>519</v>
      </c>
      <c r="I292" s="13">
        <f t="shared" si="13"/>
        <v>124.56</v>
      </c>
      <c r="J292" s="7">
        <v>2117</v>
      </c>
      <c r="K292" s="6">
        <v>25</v>
      </c>
      <c r="L292" s="5" t="s">
        <v>132</v>
      </c>
      <c r="M292" s="8" t="str">
        <f t="shared" si="14"/>
        <v>30-120</v>
      </c>
      <c r="N292" s="13">
        <v>30</v>
      </c>
      <c r="O292" s="5" t="s">
        <v>132</v>
      </c>
      <c r="P292" t="s">
        <v>11</v>
      </c>
      <c r="Q292">
        <f>INDEX('2021 Treatments by Plot'!$B$2:$B$37,MATCH('Data from LECO and Soi Weights '!K292,'2021 Treatments by Plot'!$A$2:$A$37,0))</f>
        <v>323</v>
      </c>
      <c r="R292">
        <f>INDEX('2021 Treatments by Plot'!$D$2:$D$37,MATCH('Data from LECO and Soi Weights '!K292,'2021 Treatments by Plot'!$A$2:$A$37,0))</f>
        <v>2</v>
      </c>
      <c r="S292">
        <f>INDEX('2021 Treatments by Plot'!$E$2:$E$37,MATCH('Data from LECO and Soi Weights '!K292,'2021 Treatments by Plot'!$A$2:$A$37,0))</f>
        <v>3</v>
      </c>
    </row>
    <row r="293" spans="1:19" x14ac:dyDescent="0.25">
      <c r="A293" s="2">
        <v>44705.556990740741</v>
      </c>
      <c r="B293" t="s">
        <v>9</v>
      </c>
      <c r="C293" s="6">
        <v>1037</v>
      </c>
      <c r="D293" s="3">
        <v>0.254</v>
      </c>
      <c r="E293" s="7">
        <v>0.25</v>
      </c>
      <c r="F293" s="4">
        <v>2.3800000000000002E-2</v>
      </c>
      <c r="G293" s="4">
        <v>1.9E-3</v>
      </c>
      <c r="H293" s="14">
        <f t="shared" si="12"/>
        <v>1900</v>
      </c>
      <c r="I293" s="13" t="e">
        <f t="shared" si="13"/>
        <v>#N/A</v>
      </c>
      <c r="J293" s="6" t="s">
        <v>13</v>
      </c>
      <c r="K293" s="6" t="e">
        <v>#N/A</v>
      </c>
      <c r="L293" s="5" t="e">
        <v>#N/A</v>
      </c>
      <c r="M293" s="8" t="e">
        <f t="shared" si="14"/>
        <v>#N/A</v>
      </c>
      <c r="N293" s="13" t="e">
        <v>#N/A</v>
      </c>
      <c r="O293" s="5" t="e">
        <v>#N/A</v>
      </c>
      <c r="P293" t="s">
        <v>11</v>
      </c>
      <c r="Q293" t="e">
        <f>INDEX('2021 Treatments by Plot'!$B$2:$B$37,MATCH('Data from LECO and Soi Weights '!K293,'2021 Treatments by Plot'!$A$2:$A$37,0))</f>
        <v>#N/A</v>
      </c>
      <c r="R293" t="e">
        <f>INDEX('2021 Treatments by Plot'!$D$2:$D$37,MATCH('Data from LECO and Soi Weights '!K293,'2021 Treatments by Plot'!$A$2:$A$37,0))</f>
        <v>#N/A</v>
      </c>
      <c r="S293" t="e">
        <f>INDEX('2021 Treatments by Plot'!$E$2:$E$37,MATCH('Data from LECO and Soi Weights '!K293,'2021 Treatments by Plot'!$A$2:$A$37,0))</f>
        <v>#N/A</v>
      </c>
    </row>
    <row r="294" spans="1:19" x14ac:dyDescent="0.25">
      <c r="A294" s="2">
        <v>44705.560324074075</v>
      </c>
      <c r="B294" t="s">
        <v>9</v>
      </c>
      <c r="C294" s="6">
        <v>1038</v>
      </c>
      <c r="D294" s="3">
        <v>0.35120000000000001</v>
      </c>
      <c r="E294" s="7">
        <v>0.35</v>
      </c>
      <c r="F294" s="4">
        <v>1.6400000000000001E-2</v>
      </c>
      <c r="G294" s="4">
        <v>5.1199999999999998E-4</v>
      </c>
      <c r="H294" s="14">
        <f t="shared" si="12"/>
        <v>512</v>
      </c>
      <c r="I294" s="13">
        <f t="shared" si="13"/>
        <v>122.88</v>
      </c>
      <c r="J294" s="7">
        <v>2118</v>
      </c>
      <c r="K294" s="6">
        <v>33</v>
      </c>
      <c r="L294" s="5" t="s">
        <v>133</v>
      </c>
      <c r="M294" s="8" t="str">
        <f t="shared" si="14"/>
        <v>30-120</v>
      </c>
      <c r="N294" s="13">
        <v>30</v>
      </c>
      <c r="O294" s="5" t="s">
        <v>133</v>
      </c>
      <c r="P294" t="s">
        <v>11</v>
      </c>
      <c r="Q294">
        <f>INDEX('2021 Treatments by Plot'!$B$2:$B$37,MATCH('Data from LECO and Soi Weights '!K294,'2021 Treatments by Plot'!$A$2:$A$37,0))</f>
        <v>312</v>
      </c>
      <c r="R294">
        <f>INDEX('2021 Treatments by Plot'!$D$2:$D$37,MATCH('Data from LECO and Soi Weights '!K294,'2021 Treatments by Plot'!$A$2:$A$37,0))</f>
        <v>1</v>
      </c>
      <c r="S294">
        <f>INDEX('2021 Treatments by Plot'!$E$2:$E$37,MATCH('Data from LECO and Soi Weights '!K294,'2021 Treatments by Plot'!$A$2:$A$37,0))</f>
        <v>2</v>
      </c>
    </row>
    <row r="295" spans="1:19" x14ac:dyDescent="0.25">
      <c r="A295" s="2">
        <v>44705.563738425924</v>
      </c>
      <c r="B295" t="s">
        <v>9</v>
      </c>
      <c r="C295" s="6">
        <v>1038</v>
      </c>
      <c r="D295" s="3">
        <v>0.35599999999999998</v>
      </c>
      <c r="E295" s="7">
        <v>0.35</v>
      </c>
      <c r="F295" s="4">
        <v>1.61E-2</v>
      </c>
      <c r="G295" s="4">
        <v>5.0199999999999995E-4</v>
      </c>
      <c r="H295" s="14">
        <f t="shared" si="12"/>
        <v>501.99999999999994</v>
      </c>
      <c r="I295" s="13">
        <f t="shared" si="13"/>
        <v>120.47999999999998</v>
      </c>
      <c r="J295" s="7">
        <v>2118</v>
      </c>
      <c r="K295" s="6">
        <v>33</v>
      </c>
      <c r="L295" s="5" t="s">
        <v>133</v>
      </c>
      <c r="M295" s="8" t="str">
        <f t="shared" si="14"/>
        <v>30-120</v>
      </c>
      <c r="N295" s="13">
        <v>30</v>
      </c>
      <c r="O295" s="5" t="s">
        <v>133</v>
      </c>
      <c r="P295" t="s">
        <v>11</v>
      </c>
      <c r="Q295">
        <f>INDEX('2021 Treatments by Plot'!$B$2:$B$37,MATCH('Data from LECO and Soi Weights '!K295,'2021 Treatments by Plot'!$A$2:$A$37,0))</f>
        <v>312</v>
      </c>
      <c r="R295">
        <f>INDEX('2021 Treatments by Plot'!$D$2:$D$37,MATCH('Data from LECO and Soi Weights '!K295,'2021 Treatments by Plot'!$A$2:$A$37,0))</f>
        <v>1</v>
      </c>
      <c r="S295">
        <f>INDEX('2021 Treatments by Plot'!$E$2:$E$37,MATCH('Data from LECO and Soi Weights '!K295,'2021 Treatments by Plot'!$A$2:$A$37,0))</f>
        <v>2</v>
      </c>
    </row>
    <row r="296" spans="1:19" x14ac:dyDescent="0.25">
      <c r="A296" s="2">
        <v>44705.567083333335</v>
      </c>
      <c r="B296" t="s">
        <v>9</v>
      </c>
      <c r="C296" s="6">
        <v>1039</v>
      </c>
      <c r="D296" s="3">
        <v>0.35020000000000001</v>
      </c>
      <c r="E296" s="7">
        <v>0.35</v>
      </c>
      <c r="F296" s="4">
        <v>1.1299999999999999E-2</v>
      </c>
      <c r="G296" s="4">
        <v>2.4899999999999998E-4</v>
      </c>
      <c r="H296" s="14">
        <f t="shared" si="12"/>
        <v>248.99999999999997</v>
      </c>
      <c r="I296" s="13">
        <f t="shared" si="13"/>
        <v>39.839999999999996</v>
      </c>
      <c r="J296" s="7">
        <v>2119</v>
      </c>
      <c r="K296" s="6">
        <v>33</v>
      </c>
      <c r="L296" s="5" t="s">
        <v>134</v>
      </c>
      <c r="M296" s="8" t="str">
        <f t="shared" si="14"/>
        <v>120-180</v>
      </c>
      <c r="N296" s="13">
        <v>120</v>
      </c>
      <c r="O296" s="5" t="s">
        <v>134</v>
      </c>
      <c r="P296" t="s">
        <v>11</v>
      </c>
      <c r="Q296">
        <f>INDEX('2021 Treatments by Plot'!$B$2:$B$37,MATCH('Data from LECO and Soi Weights '!K296,'2021 Treatments by Plot'!$A$2:$A$37,0))</f>
        <v>312</v>
      </c>
      <c r="R296">
        <f>INDEX('2021 Treatments by Plot'!$D$2:$D$37,MATCH('Data from LECO and Soi Weights '!K296,'2021 Treatments by Plot'!$A$2:$A$37,0))</f>
        <v>1</v>
      </c>
      <c r="S296">
        <f>INDEX('2021 Treatments by Plot'!$E$2:$E$37,MATCH('Data from LECO and Soi Weights '!K296,'2021 Treatments by Plot'!$A$2:$A$37,0))</f>
        <v>2</v>
      </c>
    </row>
    <row r="297" spans="1:19" x14ac:dyDescent="0.25">
      <c r="A297" s="2">
        <v>44705.570428240739</v>
      </c>
      <c r="B297" t="s">
        <v>9</v>
      </c>
      <c r="C297" s="6">
        <v>1039</v>
      </c>
      <c r="D297" s="3">
        <v>0.35449999999999998</v>
      </c>
      <c r="E297" s="7">
        <v>0.35</v>
      </c>
      <c r="F297" s="4">
        <v>1.12E-2</v>
      </c>
      <c r="G297" s="4">
        <v>2.4600000000000002E-4</v>
      </c>
      <c r="H297" s="14">
        <f t="shared" si="12"/>
        <v>246</v>
      </c>
      <c r="I297" s="13">
        <f t="shared" si="13"/>
        <v>39.36</v>
      </c>
      <c r="J297" s="7">
        <v>2119</v>
      </c>
      <c r="K297" s="6">
        <v>33</v>
      </c>
      <c r="L297" s="5" t="s">
        <v>134</v>
      </c>
      <c r="M297" s="8" t="str">
        <f t="shared" si="14"/>
        <v>120-180</v>
      </c>
      <c r="N297" s="13">
        <v>120</v>
      </c>
      <c r="O297" s="5" t="s">
        <v>134</v>
      </c>
      <c r="P297" t="s">
        <v>11</v>
      </c>
      <c r="Q297">
        <f>INDEX('2021 Treatments by Plot'!$B$2:$B$37,MATCH('Data from LECO and Soi Weights '!K297,'2021 Treatments by Plot'!$A$2:$A$37,0))</f>
        <v>312</v>
      </c>
      <c r="R297">
        <f>INDEX('2021 Treatments by Plot'!$D$2:$D$37,MATCH('Data from LECO and Soi Weights '!K297,'2021 Treatments by Plot'!$A$2:$A$37,0))</f>
        <v>1</v>
      </c>
      <c r="S297">
        <f>INDEX('2021 Treatments by Plot'!$E$2:$E$37,MATCH('Data from LECO and Soi Weights '!K297,'2021 Treatments by Plot'!$A$2:$A$37,0))</f>
        <v>2</v>
      </c>
    </row>
    <row r="298" spans="1:19" x14ac:dyDescent="0.25">
      <c r="A298" s="2">
        <v>44705.573842592596</v>
      </c>
      <c r="B298" t="s">
        <v>9</v>
      </c>
      <c r="C298" s="6">
        <v>1040</v>
      </c>
      <c r="D298" s="3">
        <v>0.35370000000000001</v>
      </c>
      <c r="E298" s="7">
        <v>0.35</v>
      </c>
      <c r="F298" s="4">
        <v>1.0699999999999999E-2</v>
      </c>
      <c r="G298" s="4">
        <v>5.04E-4</v>
      </c>
      <c r="H298" s="14">
        <f t="shared" si="12"/>
        <v>504</v>
      </c>
      <c r="I298" s="13">
        <f t="shared" si="13"/>
        <v>120.96</v>
      </c>
      <c r="J298" s="7">
        <v>2120</v>
      </c>
      <c r="K298" s="6">
        <v>35</v>
      </c>
      <c r="L298" s="5" t="s">
        <v>135</v>
      </c>
      <c r="M298" s="8" t="str">
        <f t="shared" si="14"/>
        <v>30-120</v>
      </c>
      <c r="N298" s="13">
        <v>30</v>
      </c>
      <c r="O298" s="5" t="s">
        <v>135</v>
      </c>
      <c r="P298" t="s">
        <v>11</v>
      </c>
      <c r="Q298">
        <f>INDEX('2021 Treatments by Plot'!$B$2:$B$37,MATCH('Data from LECO and Soi Weights '!K298,'2021 Treatments by Plot'!$A$2:$A$37,0))</f>
        <v>316</v>
      </c>
      <c r="R298">
        <f>INDEX('2021 Treatments by Plot'!$D$2:$D$37,MATCH('Data from LECO and Soi Weights '!K298,'2021 Treatments by Plot'!$A$2:$A$37,0))</f>
        <v>1</v>
      </c>
      <c r="S298">
        <f>INDEX('2021 Treatments by Plot'!$E$2:$E$37,MATCH('Data from LECO and Soi Weights '!K298,'2021 Treatments by Plot'!$A$2:$A$37,0))</f>
        <v>6</v>
      </c>
    </row>
    <row r="299" spans="1:19" x14ac:dyDescent="0.25">
      <c r="A299" s="2">
        <v>44705.577233796299</v>
      </c>
      <c r="B299" t="s">
        <v>9</v>
      </c>
      <c r="C299" s="6">
        <v>1040</v>
      </c>
      <c r="D299" s="3">
        <v>0.35149999999999998</v>
      </c>
      <c r="E299" s="7">
        <v>0.35</v>
      </c>
      <c r="F299" s="4">
        <v>1.09E-2</v>
      </c>
      <c r="G299" s="4">
        <v>5.1800000000000001E-4</v>
      </c>
      <c r="H299" s="14">
        <f t="shared" si="12"/>
        <v>518</v>
      </c>
      <c r="I299" s="13">
        <f t="shared" si="13"/>
        <v>124.32</v>
      </c>
      <c r="J299" s="7">
        <v>2120</v>
      </c>
      <c r="K299" s="6">
        <v>35</v>
      </c>
      <c r="L299" s="5" t="s">
        <v>135</v>
      </c>
      <c r="M299" s="8" t="str">
        <f t="shared" si="14"/>
        <v>30-120</v>
      </c>
      <c r="N299" s="13">
        <v>30</v>
      </c>
      <c r="O299" s="5" t="s">
        <v>135</v>
      </c>
      <c r="P299" t="s">
        <v>11</v>
      </c>
      <c r="Q299">
        <f>INDEX('2021 Treatments by Plot'!$B$2:$B$37,MATCH('Data from LECO and Soi Weights '!K299,'2021 Treatments by Plot'!$A$2:$A$37,0))</f>
        <v>316</v>
      </c>
      <c r="R299">
        <f>INDEX('2021 Treatments by Plot'!$D$2:$D$37,MATCH('Data from LECO and Soi Weights '!K299,'2021 Treatments by Plot'!$A$2:$A$37,0))</f>
        <v>1</v>
      </c>
      <c r="S299">
        <f>INDEX('2021 Treatments by Plot'!$E$2:$E$37,MATCH('Data from LECO and Soi Weights '!K299,'2021 Treatments by Plot'!$A$2:$A$37,0))</f>
        <v>6</v>
      </c>
    </row>
    <row r="300" spans="1:19" x14ac:dyDescent="0.25">
      <c r="A300" s="2">
        <v>44705.580578703702</v>
      </c>
      <c r="B300" t="s">
        <v>9</v>
      </c>
      <c r="C300" s="6">
        <v>1041</v>
      </c>
      <c r="D300" s="3">
        <v>0.35499999999999998</v>
      </c>
      <c r="E300" s="7">
        <v>0.35</v>
      </c>
      <c r="F300" s="4">
        <v>1.2200000000000001E-2</v>
      </c>
      <c r="G300" s="4">
        <v>2.4000000000000001E-4</v>
      </c>
      <c r="H300" s="14">
        <f t="shared" si="12"/>
        <v>240</v>
      </c>
      <c r="I300" s="13">
        <f t="shared" si="13"/>
        <v>38.4</v>
      </c>
      <c r="J300" s="7">
        <v>2121</v>
      </c>
      <c r="K300" s="6">
        <v>25</v>
      </c>
      <c r="L300" s="5" t="s">
        <v>136</v>
      </c>
      <c r="M300" s="8" t="str">
        <f t="shared" si="14"/>
        <v>120-180</v>
      </c>
      <c r="N300" s="13">
        <v>120</v>
      </c>
      <c r="O300" s="5" t="s">
        <v>136</v>
      </c>
      <c r="P300" t="s">
        <v>11</v>
      </c>
      <c r="Q300">
        <f>INDEX('2021 Treatments by Plot'!$B$2:$B$37,MATCH('Data from LECO and Soi Weights '!K300,'2021 Treatments by Plot'!$A$2:$A$37,0))</f>
        <v>323</v>
      </c>
      <c r="R300">
        <f>INDEX('2021 Treatments by Plot'!$D$2:$D$37,MATCH('Data from LECO and Soi Weights '!K300,'2021 Treatments by Plot'!$A$2:$A$37,0))</f>
        <v>2</v>
      </c>
      <c r="S300">
        <f>INDEX('2021 Treatments by Plot'!$E$2:$E$37,MATCH('Data from LECO and Soi Weights '!K300,'2021 Treatments by Plot'!$A$2:$A$37,0))</f>
        <v>3</v>
      </c>
    </row>
    <row r="301" spans="1:19" x14ac:dyDescent="0.25">
      <c r="A301" s="2">
        <v>44705.583981481483</v>
      </c>
      <c r="B301" t="s">
        <v>9</v>
      </c>
      <c r="C301" s="6">
        <v>1041</v>
      </c>
      <c r="D301" s="3">
        <v>0.35580000000000001</v>
      </c>
      <c r="E301" s="7">
        <v>0.35</v>
      </c>
      <c r="F301" s="4">
        <v>1.2200000000000001E-2</v>
      </c>
      <c r="G301" s="4">
        <v>2.42E-4</v>
      </c>
      <c r="H301" s="14">
        <f t="shared" si="12"/>
        <v>242</v>
      </c>
      <c r="I301" s="13">
        <f t="shared" si="13"/>
        <v>38.72</v>
      </c>
      <c r="J301" s="7">
        <v>2121</v>
      </c>
      <c r="K301" s="6">
        <v>25</v>
      </c>
      <c r="L301" s="5" t="s">
        <v>136</v>
      </c>
      <c r="M301" s="8" t="str">
        <f t="shared" si="14"/>
        <v>120-180</v>
      </c>
      <c r="N301" s="13">
        <v>120</v>
      </c>
      <c r="O301" s="5" t="s">
        <v>136</v>
      </c>
      <c r="P301" t="s">
        <v>11</v>
      </c>
      <c r="Q301">
        <f>INDEX('2021 Treatments by Plot'!$B$2:$B$37,MATCH('Data from LECO and Soi Weights '!K301,'2021 Treatments by Plot'!$A$2:$A$37,0))</f>
        <v>323</v>
      </c>
      <c r="R301">
        <f>INDEX('2021 Treatments by Plot'!$D$2:$D$37,MATCH('Data from LECO and Soi Weights '!K301,'2021 Treatments by Plot'!$A$2:$A$37,0))</f>
        <v>2</v>
      </c>
      <c r="S301">
        <f>INDEX('2021 Treatments by Plot'!$E$2:$E$37,MATCH('Data from LECO and Soi Weights '!K301,'2021 Treatments by Plot'!$A$2:$A$37,0))</f>
        <v>3</v>
      </c>
    </row>
    <row r="302" spans="1:19" x14ac:dyDescent="0.25">
      <c r="A302" s="2">
        <v>44705.587407407409</v>
      </c>
      <c r="B302" t="s">
        <v>9</v>
      </c>
      <c r="C302" s="6">
        <v>1042</v>
      </c>
      <c r="D302" s="3">
        <v>0.35139999999999999</v>
      </c>
      <c r="E302" s="7">
        <v>0.35</v>
      </c>
      <c r="F302" s="4">
        <v>9.4599999999999997E-3</v>
      </c>
      <c r="G302" s="4">
        <v>2.5700000000000001E-4</v>
      </c>
      <c r="H302" s="14">
        <f t="shared" si="12"/>
        <v>257</v>
      </c>
      <c r="I302" s="13">
        <f t="shared" si="13"/>
        <v>41.12</v>
      </c>
      <c r="J302" s="7">
        <v>2122</v>
      </c>
      <c r="K302" s="6">
        <v>21</v>
      </c>
      <c r="L302" s="5" t="s">
        <v>137</v>
      </c>
      <c r="M302" s="8" t="str">
        <f t="shared" si="14"/>
        <v>120-180</v>
      </c>
      <c r="N302" s="13">
        <v>120</v>
      </c>
      <c r="O302" s="5" t="s">
        <v>137</v>
      </c>
      <c r="P302" t="s">
        <v>11</v>
      </c>
      <c r="Q302">
        <f>INDEX('2021 Treatments by Plot'!$B$2:$B$37,MATCH('Data from LECO and Soi Weights '!K302,'2021 Treatments by Plot'!$A$2:$A$37,0))</f>
        <v>213</v>
      </c>
      <c r="R302">
        <f>INDEX('2021 Treatments by Plot'!$D$2:$D$37,MATCH('Data from LECO and Soi Weights '!K302,'2021 Treatments by Plot'!$A$2:$A$37,0))</f>
        <v>1</v>
      </c>
      <c r="S302">
        <f>INDEX('2021 Treatments by Plot'!$E$2:$E$37,MATCH('Data from LECO and Soi Weights '!K302,'2021 Treatments by Plot'!$A$2:$A$37,0))</f>
        <v>3</v>
      </c>
    </row>
    <row r="303" spans="1:19" x14ac:dyDescent="0.25">
      <c r="A303" s="2">
        <v>44705.590798611112</v>
      </c>
      <c r="B303" t="s">
        <v>9</v>
      </c>
      <c r="C303" s="6">
        <v>1042</v>
      </c>
      <c r="D303" s="3">
        <v>0.35210000000000002</v>
      </c>
      <c r="E303" s="7">
        <v>0.35</v>
      </c>
      <c r="F303" s="4">
        <v>9.9299999999999996E-3</v>
      </c>
      <c r="G303" s="4">
        <v>2.72E-4</v>
      </c>
      <c r="H303" s="14">
        <f t="shared" si="12"/>
        <v>272</v>
      </c>
      <c r="I303" s="13">
        <f t="shared" si="13"/>
        <v>43.52</v>
      </c>
      <c r="J303" s="7">
        <v>2122</v>
      </c>
      <c r="K303" s="6">
        <v>21</v>
      </c>
      <c r="L303" s="5" t="s">
        <v>137</v>
      </c>
      <c r="M303" s="8" t="str">
        <f t="shared" si="14"/>
        <v>120-180</v>
      </c>
      <c r="N303" s="13">
        <v>120</v>
      </c>
      <c r="O303" s="5" t="s">
        <v>137</v>
      </c>
      <c r="P303" t="s">
        <v>11</v>
      </c>
      <c r="Q303">
        <f>INDEX('2021 Treatments by Plot'!$B$2:$B$37,MATCH('Data from LECO and Soi Weights '!K303,'2021 Treatments by Plot'!$A$2:$A$37,0))</f>
        <v>213</v>
      </c>
      <c r="R303">
        <f>INDEX('2021 Treatments by Plot'!$D$2:$D$37,MATCH('Data from LECO and Soi Weights '!K303,'2021 Treatments by Plot'!$A$2:$A$37,0))</f>
        <v>1</v>
      </c>
      <c r="S303">
        <f>INDEX('2021 Treatments by Plot'!$E$2:$E$37,MATCH('Data from LECO and Soi Weights '!K303,'2021 Treatments by Plot'!$A$2:$A$37,0))</f>
        <v>3</v>
      </c>
    </row>
    <row r="304" spans="1:19" x14ac:dyDescent="0.25">
      <c r="A304" s="2">
        <v>44705.594143518516</v>
      </c>
      <c r="B304" t="s">
        <v>9</v>
      </c>
      <c r="C304" s="6">
        <v>1043</v>
      </c>
      <c r="D304" s="3">
        <v>0.35349999999999998</v>
      </c>
      <c r="E304" s="7">
        <v>0.35</v>
      </c>
      <c r="F304" s="4">
        <v>1.03E-2</v>
      </c>
      <c r="G304" s="4">
        <v>2.52E-4</v>
      </c>
      <c r="H304" s="14">
        <f t="shared" si="12"/>
        <v>252</v>
      </c>
      <c r="I304" s="13">
        <f t="shared" si="13"/>
        <v>40.32</v>
      </c>
      <c r="J304" s="7">
        <v>2123</v>
      </c>
      <c r="K304" s="6">
        <v>20</v>
      </c>
      <c r="L304" s="5" t="s">
        <v>138</v>
      </c>
      <c r="M304" s="8" t="str">
        <f t="shared" si="14"/>
        <v>120-180</v>
      </c>
      <c r="N304" s="13">
        <v>120</v>
      </c>
      <c r="O304" s="5" t="s">
        <v>138</v>
      </c>
      <c r="P304" t="s">
        <v>11</v>
      </c>
      <c r="Q304">
        <f>INDEX('2021 Treatments by Plot'!$B$2:$B$37,MATCH('Data from LECO and Soi Weights '!K304,'2021 Treatments by Plot'!$A$2:$A$37,0))</f>
        <v>215</v>
      </c>
      <c r="R304">
        <f>INDEX('2021 Treatments by Plot'!$D$2:$D$37,MATCH('Data from LECO and Soi Weights '!K304,'2021 Treatments by Plot'!$A$2:$A$37,0))</f>
        <v>1</v>
      </c>
      <c r="S304">
        <f>INDEX('2021 Treatments by Plot'!$E$2:$E$37,MATCH('Data from LECO and Soi Weights '!K304,'2021 Treatments by Plot'!$A$2:$A$37,0))</f>
        <v>5</v>
      </c>
    </row>
    <row r="305" spans="1:19" x14ac:dyDescent="0.25">
      <c r="A305" s="2">
        <v>44705.597488425927</v>
      </c>
      <c r="B305" t="s">
        <v>9</v>
      </c>
      <c r="C305" s="6">
        <v>1043</v>
      </c>
      <c r="D305" s="3">
        <v>0.35060000000000002</v>
      </c>
      <c r="E305" s="7">
        <v>0.35</v>
      </c>
      <c r="F305" s="4">
        <v>1.03E-2</v>
      </c>
      <c r="G305" s="4">
        <v>2.4899999999999998E-4</v>
      </c>
      <c r="H305" s="14">
        <f t="shared" si="12"/>
        <v>248.99999999999997</v>
      </c>
      <c r="I305" s="13">
        <f t="shared" si="13"/>
        <v>39.839999999999996</v>
      </c>
      <c r="J305" s="7">
        <v>2123</v>
      </c>
      <c r="K305" s="6">
        <v>20</v>
      </c>
      <c r="L305" s="5" t="s">
        <v>138</v>
      </c>
      <c r="M305" s="8" t="str">
        <f t="shared" si="14"/>
        <v>120-180</v>
      </c>
      <c r="N305" s="13">
        <v>120</v>
      </c>
      <c r="O305" s="5" t="s">
        <v>138</v>
      </c>
      <c r="P305" t="s">
        <v>11</v>
      </c>
      <c r="Q305">
        <f>INDEX('2021 Treatments by Plot'!$B$2:$B$37,MATCH('Data from LECO and Soi Weights '!K305,'2021 Treatments by Plot'!$A$2:$A$37,0))</f>
        <v>215</v>
      </c>
      <c r="R305">
        <f>INDEX('2021 Treatments by Plot'!$D$2:$D$37,MATCH('Data from LECO and Soi Weights '!K305,'2021 Treatments by Plot'!$A$2:$A$37,0))</f>
        <v>1</v>
      </c>
      <c r="S305">
        <f>INDEX('2021 Treatments by Plot'!$E$2:$E$37,MATCH('Data from LECO and Soi Weights '!K305,'2021 Treatments by Plot'!$A$2:$A$37,0))</f>
        <v>5</v>
      </c>
    </row>
    <row r="306" spans="1:19" x14ac:dyDescent="0.25">
      <c r="A306" s="2">
        <v>44705.60083333333</v>
      </c>
      <c r="B306" t="s">
        <v>9</v>
      </c>
      <c r="C306" s="6">
        <v>1044</v>
      </c>
      <c r="D306" s="3">
        <v>0.35089999999999999</v>
      </c>
      <c r="E306" s="7">
        <v>0.35</v>
      </c>
      <c r="F306" s="4">
        <v>1.5699999999999999E-2</v>
      </c>
      <c r="G306" s="4">
        <v>4.57E-4</v>
      </c>
      <c r="H306" s="14">
        <f t="shared" si="12"/>
        <v>457</v>
      </c>
      <c r="I306" s="13">
        <f t="shared" si="13"/>
        <v>109.67999999999999</v>
      </c>
      <c r="J306" s="7">
        <v>2124</v>
      </c>
      <c r="K306" s="6">
        <v>27</v>
      </c>
      <c r="L306" s="5" t="s">
        <v>139</v>
      </c>
      <c r="M306" s="8" t="str">
        <f t="shared" si="14"/>
        <v>30-120</v>
      </c>
      <c r="N306" s="13">
        <v>30</v>
      </c>
      <c r="O306" s="5" t="s">
        <v>139</v>
      </c>
      <c r="P306" t="s">
        <v>11</v>
      </c>
      <c r="Q306">
        <f>INDEX('2021 Treatments by Plot'!$B$2:$B$37,MATCH('Data from LECO and Soi Weights '!K306,'2021 Treatments by Plot'!$A$2:$A$37,0))</f>
        <v>324</v>
      </c>
      <c r="R306">
        <f>INDEX('2021 Treatments by Plot'!$D$2:$D$37,MATCH('Data from LECO and Soi Weights '!K306,'2021 Treatments by Plot'!$A$2:$A$37,0))</f>
        <v>2</v>
      </c>
      <c r="S306">
        <f>INDEX('2021 Treatments by Plot'!$E$2:$E$37,MATCH('Data from LECO and Soi Weights '!K306,'2021 Treatments by Plot'!$A$2:$A$37,0))</f>
        <v>4</v>
      </c>
    </row>
    <row r="307" spans="1:19" x14ac:dyDescent="0.25">
      <c r="A307" s="2">
        <v>44705.604247685187</v>
      </c>
      <c r="B307" t="s">
        <v>9</v>
      </c>
      <c r="C307" s="6">
        <v>1044</v>
      </c>
      <c r="D307" s="3">
        <v>0.35339999999999999</v>
      </c>
      <c r="E307" s="7">
        <v>0.35</v>
      </c>
      <c r="F307" s="4">
        <v>1.55E-2</v>
      </c>
      <c r="G307" s="4">
        <v>4.5399999999999998E-4</v>
      </c>
      <c r="H307" s="14">
        <f t="shared" si="12"/>
        <v>454</v>
      </c>
      <c r="I307" s="13">
        <f t="shared" si="13"/>
        <v>108.96</v>
      </c>
      <c r="J307" s="7">
        <v>2124</v>
      </c>
      <c r="K307" s="6">
        <v>27</v>
      </c>
      <c r="L307" s="5" t="s">
        <v>139</v>
      </c>
      <c r="M307" s="8" t="str">
        <f t="shared" si="14"/>
        <v>30-120</v>
      </c>
      <c r="N307" s="13">
        <v>30</v>
      </c>
      <c r="O307" s="5" t="s">
        <v>139</v>
      </c>
      <c r="P307" t="s">
        <v>11</v>
      </c>
      <c r="Q307">
        <f>INDEX('2021 Treatments by Plot'!$B$2:$B$37,MATCH('Data from LECO and Soi Weights '!K307,'2021 Treatments by Plot'!$A$2:$A$37,0))</f>
        <v>324</v>
      </c>
      <c r="R307">
        <f>INDEX('2021 Treatments by Plot'!$D$2:$D$37,MATCH('Data from LECO and Soi Weights '!K307,'2021 Treatments by Plot'!$A$2:$A$37,0))</f>
        <v>2</v>
      </c>
      <c r="S307">
        <f>INDEX('2021 Treatments by Plot'!$E$2:$E$37,MATCH('Data from LECO and Soi Weights '!K307,'2021 Treatments by Plot'!$A$2:$A$37,0))</f>
        <v>4</v>
      </c>
    </row>
    <row r="308" spans="1:19" x14ac:dyDescent="0.25">
      <c r="A308" s="2">
        <v>44705.607592592591</v>
      </c>
      <c r="B308" t="s">
        <v>9</v>
      </c>
      <c r="C308" s="6">
        <v>1045</v>
      </c>
      <c r="D308" s="3">
        <v>0.35099999999999998</v>
      </c>
      <c r="E308" s="7">
        <v>0.35</v>
      </c>
      <c r="F308" s="4">
        <v>1.23E-2</v>
      </c>
      <c r="G308" s="4">
        <v>4.5399999999999998E-4</v>
      </c>
      <c r="H308" s="14">
        <f t="shared" si="12"/>
        <v>454</v>
      </c>
      <c r="I308" s="13">
        <f t="shared" si="13"/>
        <v>108.96</v>
      </c>
      <c r="J308" s="7">
        <v>2125</v>
      </c>
      <c r="K308" s="6">
        <v>29</v>
      </c>
      <c r="L308" s="5" t="s">
        <v>140</v>
      </c>
      <c r="M308" s="8" t="str">
        <f t="shared" si="14"/>
        <v>30-120</v>
      </c>
      <c r="N308" s="13">
        <v>30</v>
      </c>
      <c r="O308" s="5" t="s">
        <v>140</v>
      </c>
      <c r="P308" t="s">
        <v>11</v>
      </c>
      <c r="Q308">
        <f>INDEX('2021 Treatments by Plot'!$B$2:$B$37,MATCH('Data from LECO and Soi Weights '!K308,'2021 Treatments by Plot'!$A$2:$A$37,0))</f>
        <v>322</v>
      </c>
      <c r="R308">
        <f>INDEX('2021 Treatments by Plot'!$D$2:$D$37,MATCH('Data from LECO and Soi Weights '!K308,'2021 Treatments by Plot'!$A$2:$A$37,0))</f>
        <v>2</v>
      </c>
      <c r="S308">
        <f>INDEX('2021 Treatments by Plot'!$E$2:$E$37,MATCH('Data from LECO and Soi Weights '!K308,'2021 Treatments by Plot'!$A$2:$A$37,0))</f>
        <v>2</v>
      </c>
    </row>
    <row r="309" spans="1:19" x14ac:dyDescent="0.25">
      <c r="A309" s="2">
        <v>44705.611018518517</v>
      </c>
      <c r="B309" t="s">
        <v>9</v>
      </c>
      <c r="C309" s="6">
        <v>1045</v>
      </c>
      <c r="D309" s="3">
        <v>0.35659999999999997</v>
      </c>
      <c r="E309" s="7">
        <v>0.35</v>
      </c>
      <c r="F309" s="4">
        <v>1.23E-2</v>
      </c>
      <c r="G309" s="4">
        <v>4.5600000000000003E-4</v>
      </c>
      <c r="H309" s="14">
        <f t="shared" si="12"/>
        <v>456.00000000000006</v>
      </c>
      <c r="I309" s="13">
        <f t="shared" si="13"/>
        <v>109.44000000000001</v>
      </c>
      <c r="J309" s="7">
        <v>2125</v>
      </c>
      <c r="K309" s="6">
        <v>29</v>
      </c>
      <c r="L309" s="5" t="s">
        <v>140</v>
      </c>
      <c r="M309" s="8" t="str">
        <f t="shared" si="14"/>
        <v>30-120</v>
      </c>
      <c r="N309" s="13">
        <v>30</v>
      </c>
      <c r="O309" s="5" t="s">
        <v>140</v>
      </c>
      <c r="P309" t="s">
        <v>11</v>
      </c>
      <c r="Q309">
        <f>INDEX('2021 Treatments by Plot'!$B$2:$B$37,MATCH('Data from LECO and Soi Weights '!K309,'2021 Treatments by Plot'!$A$2:$A$37,0))</f>
        <v>322</v>
      </c>
      <c r="R309">
        <f>INDEX('2021 Treatments by Plot'!$D$2:$D$37,MATCH('Data from LECO and Soi Weights '!K309,'2021 Treatments by Plot'!$A$2:$A$37,0))</f>
        <v>2</v>
      </c>
      <c r="S309">
        <f>INDEX('2021 Treatments by Plot'!$E$2:$E$37,MATCH('Data from LECO and Soi Weights '!K309,'2021 Treatments by Plot'!$A$2:$A$37,0))</f>
        <v>2</v>
      </c>
    </row>
    <row r="310" spans="1:19" x14ac:dyDescent="0.25">
      <c r="A310" s="2">
        <v>44705.614374999997</v>
      </c>
      <c r="B310" t="s">
        <v>9</v>
      </c>
      <c r="C310" s="6">
        <v>1046</v>
      </c>
      <c r="D310" s="3">
        <v>0.35320000000000001</v>
      </c>
      <c r="E310" s="7">
        <v>0.35</v>
      </c>
      <c r="F310" s="4">
        <v>1.14E-2</v>
      </c>
      <c r="G310" s="4">
        <v>2.22E-4</v>
      </c>
      <c r="H310" s="14">
        <f t="shared" si="12"/>
        <v>222.00000000000003</v>
      </c>
      <c r="I310" s="13">
        <f t="shared" si="13"/>
        <v>35.520000000000003</v>
      </c>
      <c r="J310" s="7">
        <v>2126</v>
      </c>
      <c r="K310" s="6">
        <v>19</v>
      </c>
      <c r="L310" s="5" t="s">
        <v>141</v>
      </c>
      <c r="M310" s="8" t="str">
        <f t="shared" si="14"/>
        <v>120-180</v>
      </c>
      <c r="N310" s="13">
        <v>120</v>
      </c>
      <c r="O310" s="5" t="s">
        <v>141</v>
      </c>
      <c r="P310" t="s">
        <v>11</v>
      </c>
      <c r="Q310">
        <f>INDEX('2021 Treatments by Plot'!$B$2:$B$37,MATCH('Data from LECO and Soi Weights '!K310,'2021 Treatments by Plot'!$A$2:$A$37,0))</f>
        <v>214</v>
      </c>
      <c r="R310">
        <f>INDEX('2021 Treatments by Plot'!$D$2:$D$37,MATCH('Data from LECO and Soi Weights '!K310,'2021 Treatments by Plot'!$A$2:$A$37,0))</f>
        <v>1</v>
      </c>
      <c r="S310">
        <f>INDEX('2021 Treatments by Plot'!$E$2:$E$37,MATCH('Data from LECO and Soi Weights '!K310,'2021 Treatments by Plot'!$A$2:$A$37,0))</f>
        <v>4</v>
      </c>
    </row>
    <row r="311" spans="1:19" x14ac:dyDescent="0.25">
      <c r="A311" s="2">
        <v>44705.617777777778</v>
      </c>
      <c r="B311" t="s">
        <v>9</v>
      </c>
      <c r="C311" s="6">
        <v>1046</v>
      </c>
      <c r="D311" s="3">
        <v>0.35360000000000003</v>
      </c>
      <c r="E311" s="7">
        <v>0.35</v>
      </c>
      <c r="F311" s="4">
        <v>1.1299999999999999E-2</v>
      </c>
      <c r="G311" s="4">
        <v>2.1800000000000001E-4</v>
      </c>
      <c r="H311" s="14">
        <f t="shared" si="12"/>
        <v>218.00000000000003</v>
      </c>
      <c r="I311" s="13">
        <f t="shared" si="13"/>
        <v>34.880000000000003</v>
      </c>
      <c r="J311" s="7">
        <v>2126</v>
      </c>
      <c r="K311" s="6">
        <v>19</v>
      </c>
      <c r="L311" s="5" t="s">
        <v>141</v>
      </c>
      <c r="M311" s="8" t="str">
        <f t="shared" si="14"/>
        <v>120-180</v>
      </c>
      <c r="N311" s="13">
        <v>120</v>
      </c>
      <c r="O311" s="5" t="s">
        <v>141</v>
      </c>
      <c r="P311" t="s">
        <v>11</v>
      </c>
      <c r="Q311">
        <f>INDEX('2021 Treatments by Plot'!$B$2:$B$37,MATCH('Data from LECO and Soi Weights '!K311,'2021 Treatments by Plot'!$A$2:$A$37,0))</f>
        <v>214</v>
      </c>
      <c r="R311">
        <f>INDEX('2021 Treatments by Plot'!$D$2:$D$37,MATCH('Data from LECO and Soi Weights '!K311,'2021 Treatments by Plot'!$A$2:$A$37,0))</f>
        <v>1</v>
      </c>
      <c r="S311">
        <f>INDEX('2021 Treatments by Plot'!$E$2:$E$37,MATCH('Data from LECO and Soi Weights '!K311,'2021 Treatments by Plot'!$A$2:$A$37,0))</f>
        <v>4</v>
      </c>
    </row>
    <row r="312" spans="1:19" x14ac:dyDescent="0.25">
      <c r="A312" s="2">
        <v>44705.621122685188</v>
      </c>
      <c r="B312" t="s">
        <v>9</v>
      </c>
      <c r="C312" s="6">
        <v>1047</v>
      </c>
      <c r="D312" s="3">
        <v>0.25259999999999999</v>
      </c>
      <c r="E312" s="7">
        <v>0.25</v>
      </c>
      <c r="F312" s="4">
        <v>2.41E-2</v>
      </c>
      <c r="G312" s="4">
        <v>1.92E-3</v>
      </c>
      <c r="H312" s="14">
        <f t="shared" si="12"/>
        <v>1920</v>
      </c>
      <c r="I312" s="13" t="e">
        <f t="shared" si="13"/>
        <v>#N/A</v>
      </c>
      <c r="J312" s="6" t="s">
        <v>13</v>
      </c>
      <c r="K312" s="6" t="e">
        <v>#N/A</v>
      </c>
      <c r="L312" s="5" t="e">
        <v>#N/A</v>
      </c>
      <c r="M312" s="8" t="e">
        <f t="shared" si="14"/>
        <v>#N/A</v>
      </c>
      <c r="N312" s="13" t="e">
        <v>#N/A</v>
      </c>
      <c r="O312" s="5" t="e">
        <v>#N/A</v>
      </c>
      <c r="P312" t="s">
        <v>11</v>
      </c>
      <c r="Q312" t="e">
        <f>INDEX('2021 Treatments by Plot'!$B$2:$B$37,MATCH('Data from LECO and Soi Weights '!K312,'2021 Treatments by Plot'!$A$2:$A$37,0))</f>
        <v>#N/A</v>
      </c>
      <c r="R312" t="e">
        <f>INDEX('2021 Treatments by Plot'!$D$2:$D$37,MATCH('Data from LECO and Soi Weights '!K312,'2021 Treatments by Plot'!$A$2:$A$37,0))</f>
        <v>#N/A</v>
      </c>
      <c r="S312" t="e">
        <f>INDEX('2021 Treatments by Plot'!$E$2:$E$37,MATCH('Data from LECO and Soi Weights '!K312,'2021 Treatments by Plot'!$A$2:$A$37,0))</f>
        <v>#N/A</v>
      </c>
    </row>
    <row r="313" spans="1:19" x14ac:dyDescent="0.25">
      <c r="A313" s="2">
        <v>44705.624560185184</v>
      </c>
      <c r="B313" t="s">
        <v>9</v>
      </c>
      <c r="C313" s="6">
        <v>1048</v>
      </c>
      <c r="D313" s="3">
        <v>0.35699999999999998</v>
      </c>
      <c r="E313" s="7">
        <v>0.35</v>
      </c>
      <c r="F313" s="4">
        <v>9.3100000000000006E-3</v>
      </c>
      <c r="G313" s="4">
        <v>5.0600000000000005E-4</v>
      </c>
      <c r="H313" s="14">
        <f t="shared" si="12"/>
        <v>506.00000000000006</v>
      </c>
      <c r="I313" s="13">
        <f t="shared" si="13"/>
        <v>121.44000000000001</v>
      </c>
      <c r="J313" s="7">
        <v>2127</v>
      </c>
      <c r="K313" s="6">
        <v>19</v>
      </c>
      <c r="L313" s="5" t="s">
        <v>142</v>
      </c>
      <c r="M313" s="8" t="str">
        <f t="shared" si="14"/>
        <v>30-120</v>
      </c>
      <c r="N313" s="13">
        <v>30</v>
      </c>
      <c r="O313" s="5" t="s">
        <v>142</v>
      </c>
      <c r="P313" t="s">
        <v>11</v>
      </c>
      <c r="Q313">
        <f>INDEX('2021 Treatments by Plot'!$B$2:$B$37,MATCH('Data from LECO and Soi Weights '!K313,'2021 Treatments by Plot'!$A$2:$A$37,0))</f>
        <v>214</v>
      </c>
      <c r="R313">
        <f>INDEX('2021 Treatments by Plot'!$D$2:$D$37,MATCH('Data from LECO and Soi Weights '!K313,'2021 Treatments by Plot'!$A$2:$A$37,0))</f>
        <v>1</v>
      </c>
      <c r="S313">
        <f>INDEX('2021 Treatments by Plot'!$E$2:$E$37,MATCH('Data from LECO and Soi Weights '!K313,'2021 Treatments by Plot'!$A$2:$A$37,0))</f>
        <v>4</v>
      </c>
    </row>
    <row r="314" spans="1:19" x14ac:dyDescent="0.25">
      <c r="A314" s="2">
        <v>44705.627962962964</v>
      </c>
      <c r="B314" t="s">
        <v>9</v>
      </c>
      <c r="C314" s="6">
        <v>1048</v>
      </c>
      <c r="D314" s="3">
        <v>0.35709999999999997</v>
      </c>
      <c r="E314" s="7">
        <v>0.35</v>
      </c>
      <c r="F314" s="4">
        <v>9.3699999999999999E-3</v>
      </c>
      <c r="G314" s="4">
        <v>5.0600000000000005E-4</v>
      </c>
      <c r="H314" s="14">
        <f t="shared" si="12"/>
        <v>506.00000000000006</v>
      </c>
      <c r="I314" s="13">
        <f t="shared" si="13"/>
        <v>121.44000000000001</v>
      </c>
      <c r="J314" s="7">
        <v>2127</v>
      </c>
      <c r="K314" s="6">
        <v>19</v>
      </c>
      <c r="L314" s="5" t="s">
        <v>142</v>
      </c>
      <c r="M314" s="8" t="str">
        <f t="shared" si="14"/>
        <v>30-120</v>
      </c>
      <c r="N314" s="13">
        <v>30</v>
      </c>
      <c r="O314" s="5" t="s">
        <v>142</v>
      </c>
      <c r="P314" t="s">
        <v>11</v>
      </c>
      <c r="Q314">
        <f>INDEX('2021 Treatments by Plot'!$B$2:$B$37,MATCH('Data from LECO and Soi Weights '!K314,'2021 Treatments by Plot'!$A$2:$A$37,0))</f>
        <v>214</v>
      </c>
      <c r="R314">
        <f>INDEX('2021 Treatments by Plot'!$D$2:$D$37,MATCH('Data from LECO and Soi Weights '!K314,'2021 Treatments by Plot'!$A$2:$A$37,0))</f>
        <v>1</v>
      </c>
      <c r="S314">
        <f>INDEX('2021 Treatments by Plot'!$E$2:$E$37,MATCH('Data from LECO and Soi Weights '!K314,'2021 Treatments by Plot'!$A$2:$A$37,0))</f>
        <v>4</v>
      </c>
    </row>
    <row r="315" spans="1:19" x14ac:dyDescent="0.25">
      <c r="A315" s="2">
        <v>44705.631365740737</v>
      </c>
      <c r="B315" t="s">
        <v>9</v>
      </c>
      <c r="C315" s="6">
        <v>1049</v>
      </c>
      <c r="D315" s="3">
        <v>0.35420000000000001</v>
      </c>
      <c r="E315" s="7">
        <v>0.35</v>
      </c>
      <c r="F315" s="4">
        <v>1.29E-2</v>
      </c>
      <c r="G315" s="4">
        <v>4.8999999999999998E-4</v>
      </c>
      <c r="H315" s="14">
        <f t="shared" si="12"/>
        <v>489.99999999999994</v>
      </c>
      <c r="I315" s="13">
        <f t="shared" si="13"/>
        <v>117.59999999999998</v>
      </c>
      <c r="J315" s="7">
        <v>2128</v>
      </c>
      <c r="K315" s="6">
        <v>2</v>
      </c>
      <c r="L315" s="5" t="s">
        <v>143</v>
      </c>
      <c r="M315" s="8" t="str">
        <f t="shared" si="14"/>
        <v>30-120</v>
      </c>
      <c r="N315" s="13">
        <v>30</v>
      </c>
      <c r="O315" s="5" t="s">
        <v>143</v>
      </c>
      <c r="P315" t="s">
        <v>11</v>
      </c>
      <c r="Q315">
        <f>INDEX('2021 Treatments by Plot'!$B$2:$B$37,MATCH('Data from LECO and Soi Weights '!K315,'2021 Treatments by Plot'!$A$2:$A$37,0))</f>
        <v>111</v>
      </c>
      <c r="R315">
        <f>INDEX('2021 Treatments by Plot'!$D$2:$D$37,MATCH('Data from LECO and Soi Weights '!K315,'2021 Treatments by Plot'!$A$2:$A$37,0))</f>
        <v>1</v>
      </c>
      <c r="S315">
        <f>INDEX('2021 Treatments by Plot'!$E$2:$E$37,MATCH('Data from LECO and Soi Weights '!K315,'2021 Treatments by Plot'!$A$2:$A$37,0))</f>
        <v>1</v>
      </c>
    </row>
    <row r="316" spans="1:19" x14ac:dyDescent="0.25">
      <c r="A316" s="2">
        <v>44705.634756944448</v>
      </c>
      <c r="B316" t="s">
        <v>9</v>
      </c>
      <c r="C316" s="6">
        <v>1049</v>
      </c>
      <c r="D316" s="3">
        <v>0.35449999999999998</v>
      </c>
      <c r="E316" s="7">
        <v>0.35</v>
      </c>
      <c r="F316" s="4">
        <v>1.2999999999999999E-2</v>
      </c>
      <c r="G316" s="4">
        <v>4.86E-4</v>
      </c>
      <c r="H316" s="14">
        <f t="shared" si="12"/>
        <v>486.00000000000006</v>
      </c>
      <c r="I316" s="13">
        <f t="shared" si="13"/>
        <v>116.64000000000001</v>
      </c>
      <c r="J316" s="7">
        <v>2128</v>
      </c>
      <c r="K316" s="6">
        <v>2</v>
      </c>
      <c r="L316" s="5" t="s">
        <v>143</v>
      </c>
      <c r="M316" s="8" t="str">
        <f t="shared" si="14"/>
        <v>30-120</v>
      </c>
      <c r="N316" s="13">
        <v>30</v>
      </c>
      <c r="O316" s="5" t="s">
        <v>143</v>
      </c>
      <c r="P316" t="s">
        <v>11</v>
      </c>
      <c r="Q316">
        <f>INDEX('2021 Treatments by Plot'!$B$2:$B$37,MATCH('Data from LECO and Soi Weights '!K316,'2021 Treatments by Plot'!$A$2:$A$37,0))</f>
        <v>111</v>
      </c>
      <c r="R316">
        <f>INDEX('2021 Treatments by Plot'!$D$2:$D$37,MATCH('Data from LECO and Soi Weights '!K316,'2021 Treatments by Plot'!$A$2:$A$37,0))</f>
        <v>1</v>
      </c>
      <c r="S316">
        <f>INDEX('2021 Treatments by Plot'!$E$2:$E$37,MATCH('Data from LECO and Soi Weights '!K316,'2021 Treatments by Plot'!$A$2:$A$37,0))</f>
        <v>1</v>
      </c>
    </row>
    <row r="317" spans="1:19" x14ac:dyDescent="0.25">
      <c r="A317" s="2">
        <v>44705.638171296298</v>
      </c>
      <c r="B317" t="s">
        <v>9</v>
      </c>
      <c r="C317" s="6">
        <v>1050</v>
      </c>
      <c r="D317" s="3">
        <v>0.35639999999999999</v>
      </c>
      <c r="E317" s="7">
        <v>0.35</v>
      </c>
      <c r="F317" s="4">
        <v>1.1599999999999999E-2</v>
      </c>
      <c r="G317" s="4">
        <v>5.2899999999999996E-4</v>
      </c>
      <c r="H317" s="14">
        <f t="shared" si="12"/>
        <v>528.99999999999989</v>
      </c>
      <c r="I317" s="13">
        <f t="shared" si="13"/>
        <v>126.95999999999997</v>
      </c>
      <c r="J317" s="7">
        <v>2129</v>
      </c>
      <c r="K317" s="6">
        <v>1</v>
      </c>
      <c r="L317" s="5" t="s">
        <v>144</v>
      </c>
      <c r="M317" s="8" t="str">
        <f t="shared" si="14"/>
        <v>30-120</v>
      </c>
      <c r="N317" s="13">
        <v>30</v>
      </c>
      <c r="O317" s="5" t="s">
        <v>144</v>
      </c>
      <c r="P317" t="s">
        <v>11</v>
      </c>
      <c r="Q317">
        <f>INDEX('2021 Treatments by Plot'!$B$2:$B$37,MATCH('Data from LECO and Soi Weights '!K317,'2021 Treatments by Plot'!$A$2:$A$37,0))</f>
        <v>114</v>
      </c>
      <c r="R317">
        <f>INDEX('2021 Treatments by Plot'!$D$2:$D$37,MATCH('Data from LECO and Soi Weights '!K317,'2021 Treatments by Plot'!$A$2:$A$37,0))</f>
        <v>1</v>
      </c>
      <c r="S317">
        <f>INDEX('2021 Treatments by Plot'!$E$2:$E$37,MATCH('Data from LECO and Soi Weights '!K317,'2021 Treatments by Plot'!$A$2:$A$37,0))</f>
        <v>4</v>
      </c>
    </row>
    <row r="318" spans="1:19" x14ac:dyDescent="0.25">
      <c r="A318" s="2">
        <v>44705.641574074078</v>
      </c>
      <c r="B318" t="s">
        <v>9</v>
      </c>
      <c r="C318" s="6">
        <v>1050</v>
      </c>
      <c r="D318" s="3">
        <v>0.35510000000000003</v>
      </c>
      <c r="E318" s="7">
        <v>0.35</v>
      </c>
      <c r="F318" s="4">
        <v>1.14E-2</v>
      </c>
      <c r="G318" s="4">
        <v>4.8500000000000003E-4</v>
      </c>
      <c r="H318" s="14">
        <f t="shared" si="12"/>
        <v>485.00000000000006</v>
      </c>
      <c r="I318" s="13">
        <f t="shared" si="13"/>
        <v>116.4</v>
      </c>
      <c r="J318" s="7">
        <v>2129</v>
      </c>
      <c r="K318" s="6">
        <v>1</v>
      </c>
      <c r="L318" s="5" t="s">
        <v>144</v>
      </c>
      <c r="M318" s="8" t="str">
        <f t="shared" si="14"/>
        <v>30-120</v>
      </c>
      <c r="N318" s="13">
        <v>30</v>
      </c>
      <c r="O318" s="5" t="s">
        <v>144</v>
      </c>
      <c r="P318" t="s">
        <v>11</v>
      </c>
      <c r="Q318">
        <f>INDEX('2021 Treatments by Plot'!$B$2:$B$37,MATCH('Data from LECO and Soi Weights '!K318,'2021 Treatments by Plot'!$A$2:$A$37,0))</f>
        <v>114</v>
      </c>
      <c r="R318">
        <f>INDEX('2021 Treatments by Plot'!$D$2:$D$37,MATCH('Data from LECO and Soi Weights '!K318,'2021 Treatments by Plot'!$A$2:$A$37,0))</f>
        <v>1</v>
      </c>
      <c r="S318">
        <f>INDEX('2021 Treatments by Plot'!$E$2:$E$37,MATCH('Data from LECO and Soi Weights '!K318,'2021 Treatments by Plot'!$A$2:$A$37,0))</f>
        <v>4</v>
      </c>
    </row>
    <row r="319" spans="1:19" x14ac:dyDescent="0.25">
      <c r="A319" s="2">
        <v>44705.645011574074</v>
      </c>
      <c r="B319" t="s">
        <v>9</v>
      </c>
      <c r="C319" s="6">
        <v>1051</v>
      </c>
      <c r="D319" s="3">
        <v>0.35370000000000001</v>
      </c>
      <c r="E319" s="7">
        <v>0.35</v>
      </c>
      <c r="F319" s="4">
        <v>1.11E-2</v>
      </c>
      <c r="G319" s="4">
        <v>2.2000000000000001E-4</v>
      </c>
      <c r="H319" s="14">
        <f t="shared" si="12"/>
        <v>220.00000000000003</v>
      </c>
      <c r="I319" s="13">
        <f t="shared" si="13"/>
        <v>35.200000000000003</v>
      </c>
      <c r="J319" s="7">
        <v>2130</v>
      </c>
      <c r="K319" s="6">
        <v>2</v>
      </c>
      <c r="L319" s="5" t="s">
        <v>145</v>
      </c>
      <c r="M319" s="8" t="str">
        <f t="shared" si="14"/>
        <v>120-180</v>
      </c>
      <c r="N319" s="13">
        <v>120</v>
      </c>
      <c r="O319" s="5" t="s">
        <v>145</v>
      </c>
      <c r="P319" t="s">
        <v>11</v>
      </c>
      <c r="Q319">
        <f>INDEX('2021 Treatments by Plot'!$B$2:$B$37,MATCH('Data from LECO and Soi Weights '!K319,'2021 Treatments by Plot'!$A$2:$A$37,0))</f>
        <v>111</v>
      </c>
      <c r="R319">
        <f>INDEX('2021 Treatments by Plot'!$D$2:$D$37,MATCH('Data from LECO and Soi Weights '!K319,'2021 Treatments by Plot'!$A$2:$A$37,0))</f>
        <v>1</v>
      </c>
      <c r="S319">
        <f>INDEX('2021 Treatments by Plot'!$E$2:$E$37,MATCH('Data from LECO and Soi Weights '!K319,'2021 Treatments by Plot'!$A$2:$A$37,0))</f>
        <v>1</v>
      </c>
    </row>
    <row r="320" spans="1:19" x14ac:dyDescent="0.25">
      <c r="A320" s="2">
        <v>44705.648402777777</v>
      </c>
      <c r="B320" t="s">
        <v>9</v>
      </c>
      <c r="C320" s="6">
        <v>1051</v>
      </c>
      <c r="D320" s="3">
        <v>0.35539999999999999</v>
      </c>
      <c r="E320" s="7">
        <v>0.35</v>
      </c>
      <c r="F320" s="4">
        <v>1.12E-2</v>
      </c>
      <c r="G320" s="4">
        <v>2.2000000000000001E-4</v>
      </c>
      <c r="H320" s="14">
        <f t="shared" si="12"/>
        <v>220.00000000000003</v>
      </c>
      <c r="I320" s="13">
        <f t="shared" si="13"/>
        <v>35.200000000000003</v>
      </c>
      <c r="J320" s="7">
        <v>2130</v>
      </c>
      <c r="K320" s="6">
        <v>2</v>
      </c>
      <c r="L320" s="5" t="s">
        <v>145</v>
      </c>
      <c r="M320" s="8" t="str">
        <f t="shared" si="14"/>
        <v>120-180</v>
      </c>
      <c r="N320" s="13">
        <v>120</v>
      </c>
      <c r="O320" s="5" t="s">
        <v>145</v>
      </c>
      <c r="P320" t="s">
        <v>11</v>
      </c>
      <c r="Q320">
        <f>INDEX('2021 Treatments by Plot'!$B$2:$B$37,MATCH('Data from LECO and Soi Weights '!K320,'2021 Treatments by Plot'!$A$2:$A$37,0))</f>
        <v>111</v>
      </c>
      <c r="R320">
        <f>INDEX('2021 Treatments by Plot'!$D$2:$D$37,MATCH('Data from LECO and Soi Weights '!K320,'2021 Treatments by Plot'!$A$2:$A$37,0))</f>
        <v>1</v>
      </c>
      <c r="S320">
        <f>INDEX('2021 Treatments by Plot'!$E$2:$E$37,MATCH('Data from LECO and Soi Weights '!K320,'2021 Treatments by Plot'!$A$2:$A$37,0))</f>
        <v>1</v>
      </c>
    </row>
    <row r="321" spans="1:20" x14ac:dyDescent="0.25">
      <c r="A321" s="2">
        <v>44705.651805555557</v>
      </c>
      <c r="B321" t="s">
        <v>9</v>
      </c>
      <c r="C321" s="6">
        <v>1052</v>
      </c>
      <c r="D321" s="3">
        <v>0.35720000000000002</v>
      </c>
      <c r="E321" s="7">
        <v>0.35</v>
      </c>
      <c r="F321" s="4">
        <v>1.38E-2</v>
      </c>
      <c r="G321" s="4">
        <v>4.0499999999999998E-4</v>
      </c>
      <c r="H321" s="14">
        <f t="shared" si="12"/>
        <v>405</v>
      </c>
      <c r="I321" s="13">
        <f t="shared" si="13"/>
        <v>97.2</v>
      </c>
      <c r="J321" s="7">
        <v>2131</v>
      </c>
      <c r="K321" s="6">
        <v>11</v>
      </c>
      <c r="L321" s="5" t="s">
        <v>146</v>
      </c>
      <c r="M321" s="8" t="str">
        <f t="shared" si="14"/>
        <v>30-120</v>
      </c>
      <c r="N321" s="13">
        <v>30</v>
      </c>
      <c r="O321" s="5" t="s">
        <v>146</v>
      </c>
      <c r="P321" t="s">
        <v>11</v>
      </c>
      <c r="Q321">
        <f>INDEX('2021 Treatments by Plot'!$B$2:$B$37,MATCH('Data from LECO and Soi Weights '!K321,'2021 Treatments by Plot'!$A$2:$A$37,0))</f>
        <v>124</v>
      </c>
      <c r="R321">
        <f>INDEX('2021 Treatments by Plot'!$D$2:$D$37,MATCH('Data from LECO and Soi Weights '!K321,'2021 Treatments by Plot'!$A$2:$A$37,0))</f>
        <v>2</v>
      </c>
      <c r="S321">
        <f>INDEX('2021 Treatments by Plot'!$E$2:$E$37,MATCH('Data from LECO and Soi Weights '!K321,'2021 Treatments by Plot'!$A$2:$A$37,0))</f>
        <v>4</v>
      </c>
    </row>
    <row r="322" spans="1:20" x14ac:dyDescent="0.25">
      <c r="A322" s="2">
        <v>44705.655150462961</v>
      </c>
      <c r="B322" t="s">
        <v>9</v>
      </c>
      <c r="C322" s="6">
        <v>1052</v>
      </c>
      <c r="D322" s="3">
        <v>0.35270000000000001</v>
      </c>
      <c r="E322" s="7">
        <v>0.35</v>
      </c>
      <c r="F322" s="4">
        <v>1.37E-2</v>
      </c>
      <c r="G322" s="4">
        <v>4.0400000000000001E-4</v>
      </c>
      <c r="H322" s="14">
        <f t="shared" si="12"/>
        <v>404</v>
      </c>
      <c r="I322" s="13">
        <f t="shared" si="13"/>
        <v>96.96</v>
      </c>
      <c r="J322" s="7">
        <v>2131</v>
      </c>
      <c r="K322" s="6">
        <v>11</v>
      </c>
      <c r="L322" s="5" t="s">
        <v>146</v>
      </c>
      <c r="M322" s="8" t="str">
        <f t="shared" si="14"/>
        <v>30-120</v>
      </c>
      <c r="N322" s="13">
        <v>30</v>
      </c>
      <c r="O322" s="5" t="s">
        <v>146</v>
      </c>
      <c r="P322" t="s">
        <v>11</v>
      </c>
      <c r="Q322">
        <f>INDEX('2021 Treatments by Plot'!$B$2:$B$37,MATCH('Data from LECO and Soi Weights '!K322,'2021 Treatments by Plot'!$A$2:$A$37,0))</f>
        <v>124</v>
      </c>
      <c r="R322">
        <f>INDEX('2021 Treatments by Plot'!$D$2:$D$37,MATCH('Data from LECO and Soi Weights '!K322,'2021 Treatments by Plot'!$A$2:$A$37,0))</f>
        <v>2</v>
      </c>
      <c r="S322">
        <f>INDEX('2021 Treatments by Plot'!$E$2:$E$37,MATCH('Data from LECO and Soi Weights '!K322,'2021 Treatments by Plot'!$A$2:$A$37,0))</f>
        <v>4</v>
      </c>
    </row>
    <row r="323" spans="1:20" x14ac:dyDescent="0.25">
      <c r="A323" s="2">
        <v>44705.658495370371</v>
      </c>
      <c r="B323" t="s">
        <v>9</v>
      </c>
      <c r="C323" s="6">
        <v>1053</v>
      </c>
      <c r="D323" s="3">
        <v>0.35470000000000002</v>
      </c>
      <c r="E323" s="7">
        <v>0.35</v>
      </c>
      <c r="F323" s="4">
        <v>1.17E-2</v>
      </c>
      <c r="G323" s="4">
        <v>2.24E-4</v>
      </c>
      <c r="H323" s="14">
        <f t="shared" ref="H323:H381" si="15">(G323*10000)*100</f>
        <v>223.99999999999997</v>
      </c>
      <c r="I323" s="13">
        <f t="shared" ref="I323:I381" si="16">IF(OR(N323=0,N323=15),(6/3*0.02*H323),IF(N323=30,(90/2.5/3*0.02*H323),IF(N323=120,(60/2.5/3)*0.02*H323,"Check")))</f>
        <v>35.839999999999996</v>
      </c>
      <c r="J323" s="7">
        <v>2132</v>
      </c>
      <c r="K323" s="6">
        <v>8</v>
      </c>
      <c r="L323" s="5" t="s">
        <v>147</v>
      </c>
      <c r="M323" s="8" t="str">
        <f t="shared" ref="M323:M381" si="17">MID(L323,FIND("(",L323)+1,FIND(")",L323)-FIND("(",L323)-1)</f>
        <v>120-180</v>
      </c>
      <c r="N323" s="13">
        <v>120</v>
      </c>
      <c r="O323" s="5" t="s">
        <v>147</v>
      </c>
      <c r="P323" t="s">
        <v>11</v>
      </c>
      <c r="Q323">
        <f>INDEX('2021 Treatments by Plot'!$B$2:$B$37,MATCH('Data from LECO and Soi Weights '!K323,'2021 Treatments by Plot'!$A$2:$A$37,0))</f>
        <v>121</v>
      </c>
      <c r="R323">
        <f>INDEX('2021 Treatments by Plot'!$D$2:$D$37,MATCH('Data from LECO and Soi Weights '!K323,'2021 Treatments by Plot'!$A$2:$A$37,0))</f>
        <v>2</v>
      </c>
      <c r="S323">
        <f>INDEX('2021 Treatments by Plot'!$E$2:$E$37,MATCH('Data from LECO and Soi Weights '!K323,'2021 Treatments by Plot'!$A$2:$A$37,0))</f>
        <v>1</v>
      </c>
    </row>
    <row r="324" spans="1:20" x14ac:dyDescent="0.25">
      <c r="A324" s="2">
        <v>44705.661840277775</v>
      </c>
      <c r="B324" t="s">
        <v>9</v>
      </c>
      <c r="C324" s="6">
        <v>1053</v>
      </c>
      <c r="D324" s="3">
        <v>0.3538</v>
      </c>
      <c r="E324" s="7">
        <v>0.35</v>
      </c>
      <c r="F324" s="4">
        <v>1.15E-2</v>
      </c>
      <c r="G324" s="4">
        <v>2.2900000000000001E-4</v>
      </c>
      <c r="H324" s="14">
        <f t="shared" si="15"/>
        <v>229</v>
      </c>
      <c r="I324" s="13">
        <f t="shared" si="16"/>
        <v>36.64</v>
      </c>
      <c r="J324" s="7">
        <v>2132</v>
      </c>
      <c r="K324" s="6">
        <v>8</v>
      </c>
      <c r="L324" s="5" t="s">
        <v>147</v>
      </c>
      <c r="M324" s="8" t="str">
        <f t="shared" si="17"/>
        <v>120-180</v>
      </c>
      <c r="N324" s="13">
        <v>120</v>
      </c>
      <c r="O324" s="5" t="s">
        <v>147</v>
      </c>
      <c r="P324" t="s">
        <v>11</v>
      </c>
      <c r="Q324">
        <f>INDEX('2021 Treatments by Plot'!$B$2:$B$37,MATCH('Data from LECO and Soi Weights '!K324,'2021 Treatments by Plot'!$A$2:$A$37,0))</f>
        <v>121</v>
      </c>
      <c r="R324">
        <f>INDEX('2021 Treatments by Plot'!$D$2:$D$37,MATCH('Data from LECO and Soi Weights '!K324,'2021 Treatments by Plot'!$A$2:$A$37,0))</f>
        <v>2</v>
      </c>
      <c r="S324">
        <f>INDEX('2021 Treatments by Plot'!$E$2:$E$37,MATCH('Data from LECO and Soi Weights '!K324,'2021 Treatments by Plot'!$A$2:$A$37,0))</f>
        <v>1</v>
      </c>
    </row>
    <row r="325" spans="1:20" x14ac:dyDescent="0.25">
      <c r="A325" s="2">
        <v>44705.665254629632</v>
      </c>
      <c r="B325" t="s">
        <v>9</v>
      </c>
      <c r="C325" s="6">
        <v>1054</v>
      </c>
      <c r="D325" s="3">
        <v>0.35260000000000002</v>
      </c>
      <c r="E325" s="7">
        <v>0.35</v>
      </c>
      <c r="F325" s="4">
        <v>1.2800000000000001E-2</v>
      </c>
      <c r="G325" s="4">
        <v>4.7899999999999999E-4</v>
      </c>
      <c r="H325" s="14">
        <f t="shared" si="15"/>
        <v>479</v>
      </c>
      <c r="I325" s="13">
        <f t="shared" si="16"/>
        <v>114.96</v>
      </c>
      <c r="J325" s="7">
        <v>2133</v>
      </c>
      <c r="K325" s="6">
        <v>16</v>
      </c>
      <c r="L325" s="5" t="s">
        <v>148</v>
      </c>
      <c r="M325" s="8" t="str">
        <f t="shared" si="17"/>
        <v>30-120</v>
      </c>
      <c r="N325" s="13">
        <v>30</v>
      </c>
      <c r="O325" s="5" t="s">
        <v>148</v>
      </c>
      <c r="P325" t="s">
        <v>11</v>
      </c>
      <c r="Q325">
        <f>INDEX('2021 Treatments by Plot'!$B$2:$B$37,MATCH('Data from LECO and Soi Weights '!K325,'2021 Treatments by Plot'!$A$2:$A$37,0))</f>
        <v>224</v>
      </c>
      <c r="R325">
        <f>INDEX('2021 Treatments by Plot'!$D$2:$D$37,MATCH('Data from LECO and Soi Weights '!K325,'2021 Treatments by Plot'!$A$2:$A$37,0))</f>
        <v>2</v>
      </c>
      <c r="S325">
        <f>INDEX('2021 Treatments by Plot'!$E$2:$E$37,MATCH('Data from LECO and Soi Weights '!K325,'2021 Treatments by Plot'!$A$2:$A$37,0))</f>
        <v>4</v>
      </c>
    </row>
    <row r="326" spans="1:20" x14ac:dyDescent="0.25">
      <c r="A326" s="2">
        <v>44705.668657407405</v>
      </c>
      <c r="B326" t="s">
        <v>9</v>
      </c>
      <c r="C326" s="6">
        <v>1054</v>
      </c>
      <c r="D326" s="3">
        <v>0.35399999999999998</v>
      </c>
      <c r="E326" s="7">
        <v>0.35</v>
      </c>
      <c r="F326" s="4">
        <v>1.2699999999999999E-2</v>
      </c>
      <c r="G326" s="4">
        <v>4.6799999999999999E-4</v>
      </c>
      <c r="H326" s="14">
        <f t="shared" si="15"/>
        <v>468</v>
      </c>
      <c r="I326" s="13">
        <f t="shared" si="16"/>
        <v>112.32</v>
      </c>
      <c r="J326" s="7">
        <v>2133</v>
      </c>
      <c r="K326" s="6">
        <v>16</v>
      </c>
      <c r="L326" s="5" t="s">
        <v>148</v>
      </c>
      <c r="M326" s="8" t="str">
        <f t="shared" si="17"/>
        <v>30-120</v>
      </c>
      <c r="N326" s="13">
        <v>30</v>
      </c>
      <c r="O326" s="5" t="s">
        <v>148</v>
      </c>
      <c r="P326" t="s">
        <v>11</v>
      </c>
      <c r="Q326">
        <f>INDEX('2021 Treatments by Plot'!$B$2:$B$37,MATCH('Data from LECO and Soi Weights '!K326,'2021 Treatments by Plot'!$A$2:$A$37,0))</f>
        <v>224</v>
      </c>
      <c r="R326">
        <f>INDEX('2021 Treatments by Plot'!$D$2:$D$37,MATCH('Data from LECO and Soi Weights '!K326,'2021 Treatments by Plot'!$A$2:$A$37,0))</f>
        <v>2</v>
      </c>
      <c r="S326">
        <f>INDEX('2021 Treatments by Plot'!$E$2:$E$37,MATCH('Data from LECO and Soi Weights '!K326,'2021 Treatments by Plot'!$A$2:$A$37,0))</f>
        <v>4</v>
      </c>
    </row>
    <row r="327" spans="1:20" x14ac:dyDescent="0.25">
      <c r="A327" s="2">
        <v>44705.672013888892</v>
      </c>
      <c r="B327" t="s">
        <v>9</v>
      </c>
      <c r="C327" s="6">
        <v>1055</v>
      </c>
      <c r="D327" s="3">
        <v>0.3553</v>
      </c>
      <c r="E327" s="7">
        <v>0.35</v>
      </c>
      <c r="F327" s="4">
        <v>1.0699999999999999E-2</v>
      </c>
      <c r="G327" s="4">
        <v>2.5700000000000001E-4</v>
      </c>
      <c r="H327" s="14">
        <f t="shared" si="15"/>
        <v>257</v>
      </c>
      <c r="I327" s="13">
        <f t="shared" si="16"/>
        <v>41.12</v>
      </c>
      <c r="J327" s="7">
        <v>2134</v>
      </c>
      <c r="K327" s="6">
        <v>16</v>
      </c>
      <c r="L327" s="5" t="s">
        <v>149</v>
      </c>
      <c r="M327" s="8" t="str">
        <f t="shared" si="17"/>
        <v>120-180</v>
      </c>
      <c r="N327" s="13">
        <v>120</v>
      </c>
      <c r="O327" s="5" t="s">
        <v>149</v>
      </c>
      <c r="P327" t="s">
        <v>11</v>
      </c>
      <c r="Q327">
        <f>INDEX('2021 Treatments by Plot'!$B$2:$B$37,MATCH('Data from LECO and Soi Weights '!K327,'2021 Treatments by Plot'!$A$2:$A$37,0))</f>
        <v>224</v>
      </c>
      <c r="R327">
        <f>INDEX('2021 Treatments by Plot'!$D$2:$D$37,MATCH('Data from LECO and Soi Weights '!K327,'2021 Treatments by Plot'!$A$2:$A$37,0))</f>
        <v>2</v>
      </c>
      <c r="S327">
        <f>INDEX('2021 Treatments by Plot'!$E$2:$E$37,MATCH('Data from LECO and Soi Weights '!K327,'2021 Treatments by Plot'!$A$2:$A$37,0))</f>
        <v>4</v>
      </c>
    </row>
    <row r="328" spans="1:20" x14ac:dyDescent="0.25">
      <c r="A328" s="2">
        <v>44705.675358796296</v>
      </c>
      <c r="B328" t="s">
        <v>9</v>
      </c>
      <c r="C328" s="6">
        <v>1055</v>
      </c>
      <c r="D328" s="3">
        <v>0.35349999999999998</v>
      </c>
      <c r="E328" s="7">
        <v>0.35</v>
      </c>
      <c r="F328" s="4">
        <v>1.06E-2</v>
      </c>
      <c r="G328" s="4">
        <v>2.5500000000000002E-4</v>
      </c>
      <c r="H328" s="14">
        <f t="shared" si="15"/>
        <v>255.00000000000003</v>
      </c>
      <c r="I328" s="13">
        <f t="shared" si="16"/>
        <v>40.800000000000004</v>
      </c>
      <c r="J328" s="7">
        <v>2134</v>
      </c>
      <c r="K328" s="6">
        <v>16</v>
      </c>
      <c r="L328" s="5" t="s">
        <v>149</v>
      </c>
      <c r="M328" s="8" t="str">
        <f t="shared" si="17"/>
        <v>120-180</v>
      </c>
      <c r="N328" s="13">
        <v>120</v>
      </c>
      <c r="O328" s="5" t="s">
        <v>149</v>
      </c>
      <c r="P328" t="s">
        <v>11</v>
      </c>
      <c r="Q328">
        <f>INDEX('2021 Treatments by Plot'!$B$2:$B$37,MATCH('Data from LECO and Soi Weights '!K328,'2021 Treatments by Plot'!$A$2:$A$37,0))</f>
        <v>224</v>
      </c>
      <c r="R328">
        <f>INDEX('2021 Treatments by Plot'!$D$2:$D$37,MATCH('Data from LECO and Soi Weights '!K328,'2021 Treatments by Plot'!$A$2:$A$37,0))</f>
        <v>2</v>
      </c>
      <c r="S328">
        <f>INDEX('2021 Treatments by Plot'!$E$2:$E$37,MATCH('Data from LECO and Soi Weights '!K328,'2021 Treatments by Plot'!$A$2:$A$37,0))</f>
        <v>4</v>
      </c>
    </row>
    <row r="329" spans="1:20" x14ac:dyDescent="0.25">
      <c r="A329" s="2">
        <v>44705.678703703707</v>
      </c>
      <c r="B329" t="s">
        <v>9</v>
      </c>
      <c r="C329" s="6">
        <v>1056</v>
      </c>
      <c r="D329" s="3">
        <v>0.35320000000000001</v>
      </c>
      <c r="E329" s="7">
        <v>0.35</v>
      </c>
      <c r="F329" s="4">
        <v>1.2800000000000001E-2</v>
      </c>
      <c r="G329" s="4">
        <v>4.66E-4</v>
      </c>
      <c r="H329" s="14">
        <f t="shared" si="15"/>
        <v>466</v>
      </c>
      <c r="I329" s="13">
        <f t="shared" si="16"/>
        <v>111.83999999999999</v>
      </c>
      <c r="J329" s="7">
        <v>2135</v>
      </c>
      <c r="K329" s="6">
        <v>5</v>
      </c>
      <c r="L329" s="5" t="s">
        <v>150</v>
      </c>
      <c r="M329" s="8" t="str">
        <f t="shared" si="17"/>
        <v>30-120</v>
      </c>
      <c r="N329" s="13">
        <v>30</v>
      </c>
      <c r="O329" s="5" t="s">
        <v>150</v>
      </c>
      <c r="P329" t="s">
        <v>11</v>
      </c>
      <c r="Q329">
        <f>INDEX('2021 Treatments by Plot'!$B$2:$B$37,MATCH('Data from LECO and Soi Weights '!K329,'2021 Treatments by Plot'!$A$2:$A$37,0))</f>
        <v>112</v>
      </c>
      <c r="R329">
        <f>INDEX('2021 Treatments by Plot'!$D$2:$D$37,MATCH('Data from LECO and Soi Weights '!K329,'2021 Treatments by Plot'!$A$2:$A$37,0))</f>
        <v>1</v>
      </c>
      <c r="S329">
        <f>INDEX('2021 Treatments by Plot'!$E$2:$E$37,MATCH('Data from LECO and Soi Weights '!K329,'2021 Treatments by Plot'!$A$2:$A$37,0))</f>
        <v>2</v>
      </c>
      <c r="T329" t="s">
        <v>175</v>
      </c>
    </row>
    <row r="330" spans="1:20" x14ac:dyDescent="0.25">
      <c r="A330" s="2">
        <v>44705.68204861111</v>
      </c>
      <c r="B330" t="s">
        <v>9</v>
      </c>
      <c r="C330" s="6">
        <v>1056</v>
      </c>
      <c r="D330" s="3">
        <v>0.35780000000000001</v>
      </c>
      <c r="E330" s="7">
        <v>0.35</v>
      </c>
      <c r="F330" s="4">
        <v>1.3100000000000001E-2</v>
      </c>
      <c r="G330" s="4">
        <v>4.6500000000000003E-4</v>
      </c>
      <c r="H330" s="14">
        <f t="shared" si="15"/>
        <v>465.00000000000006</v>
      </c>
      <c r="I330" s="13">
        <f t="shared" si="16"/>
        <v>111.60000000000001</v>
      </c>
      <c r="J330" s="7">
        <v>2135</v>
      </c>
      <c r="K330" s="6">
        <v>5</v>
      </c>
      <c r="L330" s="5" t="s">
        <v>150</v>
      </c>
      <c r="M330" s="8" t="str">
        <f t="shared" si="17"/>
        <v>30-120</v>
      </c>
      <c r="N330" s="13">
        <v>30</v>
      </c>
      <c r="O330" s="5" t="s">
        <v>150</v>
      </c>
      <c r="P330" t="s">
        <v>11</v>
      </c>
      <c r="Q330">
        <f>INDEX('2021 Treatments by Plot'!$B$2:$B$37,MATCH('Data from LECO and Soi Weights '!K330,'2021 Treatments by Plot'!$A$2:$A$37,0))</f>
        <v>112</v>
      </c>
      <c r="R330">
        <f>INDEX('2021 Treatments by Plot'!$D$2:$D$37,MATCH('Data from LECO and Soi Weights '!K330,'2021 Treatments by Plot'!$A$2:$A$37,0))</f>
        <v>1</v>
      </c>
      <c r="S330">
        <f>INDEX('2021 Treatments by Plot'!$E$2:$E$37,MATCH('Data from LECO and Soi Weights '!K330,'2021 Treatments by Plot'!$A$2:$A$37,0))</f>
        <v>2</v>
      </c>
      <c r="T330" t="s">
        <v>175</v>
      </c>
    </row>
    <row r="331" spans="1:20" x14ac:dyDescent="0.25">
      <c r="A331" s="2">
        <v>44705.685393518521</v>
      </c>
      <c r="B331" t="s">
        <v>9</v>
      </c>
      <c r="C331" s="6">
        <v>1057</v>
      </c>
      <c r="D331" s="3">
        <v>0.25269999999999998</v>
      </c>
      <c r="E331" s="7">
        <v>0.25</v>
      </c>
      <c r="F331" s="4">
        <v>2.4400000000000002E-2</v>
      </c>
      <c r="G331" s="4">
        <v>1.9300000000000001E-3</v>
      </c>
      <c r="H331" s="14">
        <f t="shared" si="15"/>
        <v>1930</v>
      </c>
      <c r="I331" s="13" t="e">
        <f t="shared" si="16"/>
        <v>#N/A</v>
      </c>
      <c r="J331" s="6" t="s">
        <v>13</v>
      </c>
      <c r="K331" s="6" t="e">
        <v>#N/A</v>
      </c>
      <c r="L331" s="5" t="e">
        <v>#N/A</v>
      </c>
      <c r="M331" s="8" t="e">
        <f t="shared" si="17"/>
        <v>#N/A</v>
      </c>
      <c r="N331" s="13" t="e">
        <v>#N/A</v>
      </c>
      <c r="O331" s="5" t="e">
        <v>#N/A</v>
      </c>
      <c r="P331" t="s">
        <v>11</v>
      </c>
      <c r="Q331" t="e">
        <f>INDEX('2021 Treatments by Plot'!$B$2:$B$37,MATCH('Data from LECO and Soi Weights '!K331,'2021 Treatments by Plot'!$A$2:$A$37,0))</f>
        <v>#N/A</v>
      </c>
      <c r="R331" t="e">
        <f>INDEX('2021 Treatments by Plot'!$D$2:$D$37,MATCH('Data from LECO and Soi Weights '!K331,'2021 Treatments by Plot'!$A$2:$A$37,0))</f>
        <v>#N/A</v>
      </c>
      <c r="S331" t="e">
        <f>INDEX('2021 Treatments by Plot'!$E$2:$E$37,MATCH('Data from LECO and Soi Weights '!K331,'2021 Treatments by Plot'!$A$2:$A$37,0))</f>
        <v>#N/A</v>
      </c>
    </row>
    <row r="332" spans="1:20" x14ac:dyDescent="0.25">
      <c r="A332" s="2">
        <v>44705.688738425924</v>
      </c>
      <c r="B332" t="s">
        <v>9</v>
      </c>
      <c r="C332" s="6">
        <v>1058</v>
      </c>
      <c r="D332" s="3">
        <v>0.35670000000000002</v>
      </c>
      <c r="E332" s="7">
        <v>0.35</v>
      </c>
      <c r="F332" s="4">
        <v>1.3599999999999999E-2</v>
      </c>
      <c r="G332" s="4">
        <v>4.7899999999999999E-4</v>
      </c>
      <c r="H332" s="14">
        <f t="shared" si="15"/>
        <v>479</v>
      </c>
      <c r="I332" s="13">
        <f t="shared" si="16"/>
        <v>114.96</v>
      </c>
      <c r="J332" s="7">
        <v>2136</v>
      </c>
      <c r="K332" s="6">
        <v>9</v>
      </c>
      <c r="L332" s="5" t="s">
        <v>151</v>
      </c>
      <c r="M332" s="8" t="str">
        <f t="shared" si="17"/>
        <v>30-120</v>
      </c>
      <c r="N332" s="13">
        <v>30</v>
      </c>
      <c r="O332" s="5" t="s">
        <v>151</v>
      </c>
      <c r="P332" t="s">
        <v>11</v>
      </c>
      <c r="Q332">
        <f>INDEX('2021 Treatments by Plot'!$B$2:$B$37,MATCH('Data from LECO and Soi Weights '!K332,'2021 Treatments by Plot'!$A$2:$A$37,0))</f>
        <v>126</v>
      </c>
      <c r="R332">
        <f>INDEX('2021 Treatments by Plot'!$D$2:$D$37,MATCH('Data from LECO and Soi Weights '!K332,'2021 Treatments by Plot'!$A$2:$A$37,0))</f>
        <v>2</v>
      </c>
      <c r="S332">
        <f>INDEX('2021 Treatments by Plot'!$E$2:$E$37,MATCH('Data from LECO and Soi Weights '!K332,'2021 Treatments by Plot'!$A$2:$A$37,0))</f>
        <v>6</v>
      </c>
    </row>
    <row r="333" spans="1:20" x14ac:dyDescent="0.25">
      <c r="A333" s="2">
        <v>44705.692094907405</v>
      </c>
      <c r="B333" t="s">
        <v>9</v>
      </c>
      <c r="C333" s="6">
        <v>1058</v>
      </c>
      <c r="D333" s="3">
        <v>0.35149999999999998</v>
      </c>
      <c r="E333" s="7">
        <v>0.35</v>
      </c>
      <c r="F333" s="4">
        <v>1.35E-2</v>
      </c>
      <c r="G333" s="4">
        <v>4.8700000000000002E-4</v>
      </c>
      <c r="H333" s="14">
        <f t="shared" si="15"/>
        <v>487</v>
      </c>
      <c r="I333" s="13">
        <f t="shared" si="16"/>
        <v>116.88</v>
      </c>
      <c r="J333" s="7">
        <v>2136</v>
      </c>
      <c r="K333" s="6">
        <v>9</v>
      </c>
      <c r="L333" s="5" t="s">
        <v>151</v>
      </c>
      <c r="M333" s="8" t="str">
        <f t="shared" si="17"/>
        <v>30-120</v>
      </c>
      <c r="N333" s="13">
        <v>30</v>
      </c>
      <c r="O333" s="5" t="s">
        <v>151</v>
      </c>
      <c r="P333" t="s">
        <v>11</v>
      </c>
      <c r="Q333">
        <f>INDEX('2021 Treatments by Plot'!$B$2:$B$37,MATCH('Data from LECO and Soi Weights '!K333,'2021 Treatments by Plot'!$A$2:$A$37,0))</f>
        <v>126</v>
      </c>
      <c r="R333">
        <f>INDEX('2021 Treatments by Plot'!$D$2:$D$37,MATCH('Data from LECO and Soi Weights '!K333,'2021 Treatments by Plot'!$A$2:$A$37,0))</f>
        <v>2</v>
      </c>
      <c r="S333">
        <f>INDEX('2021 Treatments by Plot'!$E$2:$E$37,MATCH('Data from LECO and Soi Weights '!K333,'2021 Treatments by Plot'!$A$2:$A$37,0))</f>
        <v>6</v>
      </c>
    </row>
    <row r="334" spans="1:20" x14ac:dyDescent="0.25">
      <c r="A334" s="2">
        <v>44705.695497685185</v>
      </c>
      <c r="B334" t="s">
        <v>9</v>
      </c>
      <c r="C334" s="6">
        <v>1059</v>
      </c>
      <c r="D334" s="3">
        <v>0.35120000000000001</v>
      </c>
      <c r="E334" s="7">
        <v>0.35</v>
      </c>
      <c r="F334" s="4">
        <v>1.11E-2</v>
      </c>
      <c r="G334" s="4">
        <v>2.4000000000000001E-4</v>
      </c>
      <c r="H334" s="14">
        <f t="shared" si="15"/>
        <v>240</v>
      </c>
      <c r="I334" s="13">
        <f t="shared" si="16"/>
        <v>38.4</v>
      </c>
      <c r="J334" s="7">
        <v>2137</v>
      </c>
      <c r="K334" s="6">
        <v>9</v>
      </c>
      <c r="L334" s="5" t="s">
        <v>152</v>
      </c>
      <c r="M334" s="8" t="str">
        <f t="shared" si="17"/>
        <v>120-180</v>
      </c>
      <c r="N334" s="13">
        <v>120</v>
      </c>
      <c r="O334" s="5" t="s">
        <v>152</v>
      </c>
      <c r="P334" t="s">
        <v>11</v>
      </c>
      <c r="Q334">
        <f>INDEX('2021 Treatments by Plot'!$B$2:$B$37,MATCH('Data from LECO and Soi Weights '!K334,'2021 Treatments by Plot'!$A$2:$A$37,0))</f>
        <v>126</v>
      </c>
      <c r="R334">
        <f>INDEX('2021 Treatments by Plot'!$D$2:$D$37,MATCH('Data from LECO and Soi Weights '!K334,'2021 Treatments by Plot'!$A$2:$A$37,0))</f>
        <v>2</v>
      </c>
      <c r="S334">
        <f>INDEX('2021 Treatments by Plot'!$E$2:$E$37,MATCH('Data from LECO and Soi Weights '!K334,'2021 Treatments by Plot'!$A$2:$A$37,0))</f>
        <v>6</v>
      </c>
    </row>
    <row r="335" spans="1:20" x14ac:dyDescent="0.25">
      <c r="A335" s="2">
        <v>44705.698935185188</v>
      </c>
      <c r="B335" t="s">
        <v>9</v>
      </c>
      <c r="C335" s="6">
        <v>1059</v>
      </c>
      <c r="D335" s="3">
        <v>0.35399999999999998</v>
      </c>
      <c r="E335" s="7">
        <v>0.35</v>
      </c>
      <c r="F335" s="4">
        <v>1.12E-2</v>
      </c>
      <c r="G335" s="4">
        <v>2.3499999999999999E-4</v>
      </c>
      <c r="H335" s="14">
        <f t="shared" si="15"/>
        <v>235</v>
      </c>
      <c r="I335" s="13">
        <f t="shared" si="16"/>
        <v>37.6</v>
      </c>
      <c r="J335" s="7">
        <v>2137</v>
      </c>
      <c r="K335" s="6">
        <v>9</v>
      </c>
      <c r="L335" s="5" t="s">
        <v>152</v>
      </c>
      <c r="M335" s="8" t="str">
        <f t="shared" si="17"/>
        <v>120-180</v>
      </c>
      <c r="N335" s="13">
        <v>120</v>
      </c>
      <c r="O335" s="5" t="s">
        <v>152</v>
      </c>
      <c r="P335" t="s">
        <v>11</v>
      </c>
      <c r="Q335">
        <f>INDEX('2021 Treatments by Plot'!$B$2:$B$37,MATCH('Data from LECO and Soi Weights '!K335,'2021 Treatments by Plot'!$A$2:$A$37,0))</f>
        <v>126</v>
      </c>
      <c r="R335">
        <f>INDEX('2021 Treatments by Plot'!$D$2:$D$37,MATCH('Data from LECO and Soi Weights '!K335,'2021 Treatments by Plot'!$A$2:$A$37,0))</f>
        <v>2</v>
      </c>
      <c r="S335">
        <f>INDEX('2021 Treatments by Plot'!$E$2:$E$37,MATCH('Data from LECO and Soi Weights '!K335,'2021 Treatments by Plot'!$A$2:$A$37,0))</f>
        <v>6</v>
      </c>
    </row>
    <row r="336" spans="1:20" x14ac:dyDescent="0.25">
      <c r="A336" s="2">
        <v>44706.43178240741</v>
      </c>
      <c r="B336" t="s">
        <v>9</v>
      </c>
      <c r="C336" s="6" t="s">
        <v>17</v>
      </c>
      <c r="D336" s="3">
        <v>0.25769999999999998</v>
      </c>
      <c r="E336" s="7">
        <v>0.25</v>
      </c>
      <c r="F336" s="4">
        <v>0.41199999999999998</v>
      </c>
      <c r="G336" s="4">
        <v>8.5800000000000001E-2</v>
      </c>
      <c r="H336" s="14">
        <f t="shared" si="15"/>
        <v>85800</v>
      </c>
      <c r="I336" s="13" t="e">
        <f t="shared" si="16"/>
        <v>#N/A</v>
      </c>
      <c r="J336" s="6" t="e">
        <v>#N/A</v>
      </c>
      <c r="K336" s="6" t="e">
        <v>#N/A</v>
      </c>
      <c r="L336" s="5" t="e">
        <v>#N/A</v>
      </c>
      <c r="M336" s="8" t="e">
        <f t="shared" si="17"/>
        <v>#N/A</v>
      </c>
      <c r="N336" s="13" t="e">
        <v>#N/A</v>
      </c>
      <c r="O336" s="5" t="e">
        <v>#N/A</v>
      </c>
      <c r="P336" t="s">
        <v>11</v>
      </c>
      <c r="Q336" t="e">
        <f>INDEX('2021 Treatments by Plot'!$B$2:$B$37,MATCH('Data from LECO and Soi Weights '!K336,'2021 Treatments by Plot'!$A$2:$A$37,0))</f>
        <v>#N/A</v>
      </c>
      <c r="R336" t="e">
        <f>INDEX('2021 Treatments by Plot'!$D$2:$D$37,MATCH('Data from LECO and Soi Weights '!K336,'2021 Treatments by Plot'!$A$2:$A$37,0))</f>
        <v>#N/A</v>
      </c>
      <c r="S336" t="e">
        <f>INDEX('2021 Treatments by Plot'!$E$2:$E$37,MATCH('Data from LECO and Soi Weights '!K336,'2021 Treatments by Plot'!$A$2:$A$37,0))</f>
        <v>#N/A</v>
      </c>
    </row>
    <row r="337" spans="1:19" x14ac:dyDescent="0.25">
      <c r="A337" s="2">
        <v>44706.435115740744</v>
      </c>
      <c r="B337" t="s">
        <v>9</v>
      </c>
      <c r="C337" s="6" t="s">
        <v>17</v>
      </c>
      <c r="D337" s="3">
        <v>0.25819999999999999</v>
      </c>
      <c r="E337" s="7">
        <v>0.25</v>
      </c>
      <c r="F337" s="4">
        <v>0.41199999999999998</v>
      </c>
      <c r="G337" s="4">
        <v>8.5800000000000001E-2</v>
      </c>
      <c r="H337" s="14">
        <f t="shared" si="15"/>
        <v>85800</v>
      </c>
      <c r="I337" s="13" t="e">
        <f t="shared" si="16"/>
        <v>#N/A</v>
      </c>
      <c r="J337" s="6" t="e">
        <v>#N/A</v>
      </c>
      <c r="K337" s="6" t="e">
        <v>#N/A</v>
      </c>
      <c r="L337" s="5" t="e">
        <v>#N/A</v>
      </c>
      <c r="M337" s="8" t="e">
        <f t="shared" si="17"/>
        <v>#N/A</v>
      </c>
      <c r="N337" s="13" t="e">
        <v>#N/A</v>
      </c>
      <c r="O337" s="5" t="e">
        <v>#N/A</v>
      </c>
      <c r="P337" t="s">
        <v>11</v>
      </c>
      <c r="Q337" t="e">
        <f>INDEX('2021 Treatments by Plot'!$B$2:$B$37,MATCH('Data from LECO and Soi Weights '!K337,'2021 Treatments by Plot'!$A$2:$A$37,0))</f>
        <v>#N/A</v>
      </c>
      <c r="R337" t="e">
        <f>INDEX('2021 Treatments by Plot'!$D$2:$D$37,MATCH('Data from LECO and Soi Weights '!K337,'2021 Treatments by Plot'!$A$2:$A$37,0))</f>
        <v>#N/A</v>
      </c>
      <c r="S337" t="e">
        <f>INDEX('2021 Treatments by Plot'!$E$2:$E$37,MATCH('Data from LECO and Soi Weights '!K337,'2021 Treatments by Plot'!$A$2:$A$37,0))</f>
        <v>#N/A</v>
      </c>
    </row>
    <row r="338" spans="1:19" x14ac:dyDescent="0.25">
      <c r="A338" s="2">
        <v>44706.438530092593</v>
      </c>
      <c r="B338" t="s">
        <v>9</v>
      </c>
      <c r="C338" s="6" t="s">
        <v>17</v>
      </c>
      <c r="D338" s="3">
        <v>0.2581</v>
      </c>
      <c r="E338" s="7">
        <v>0.25</v>
      </c>
      <c r="F338" s="4">
        <v>0.41199999999999998</v>
      </c>
      <c r="G338" s="4">
        <v>8.5500000000000007E-2</v>
      </c>
      <c r="H338" s="14">
        <f t="shared" si="15"/>
        <v>85500.000000000015</v>
      </c>
      <c r="I338" s="13" t="e">
        <f t="shared" si="16"/>
        <v>#N/A</v>
      </c>
      <c r="J338" s="6" t="e">
        <v>#N/A</v>
      </c>
      <c r="K338" s="6" t="e">
        <v>#N/A</v>
      </c>
      <c r="L338" s="5" t="e">
        <v>#N/A</v>
      </c>
      <c r="M338" s="8" t="e">
        <f t="shared" si="17"/>
        <v>#N/A</v>
      </c>
      <c r="N338" s="13" t="e">
        <v>#N/A</v>
      </c>
      <c r="O338" s="5" t="e">
        <v>#N/A</v>
      </c>
      <c r="P338" t="s">
        <v>11</v>
      </c>
      <c r="Q338" t="e">
        <f>INDEX('2021 Treatments by Plot'!$B$2:$B$37,MATCH('Data from LECO and Soi Weights '!K338,'2021 Treatments by Plot'!$A$2:$A$37,0))</f>
        <v>#N/A</v>
      </c>
      <c r="R338" t="e">
        <f>INDEX('2021 Treatments by Plot'!$D$2:$D$37,MATCH('Data from LECO and Soi Weights '!K338,'2021 Treatments by Plot'!$A$2:$A$37,0))</f>
        <v>#N/A</v>
      </c>
      <c r="S338" t="e">
        <f>INDEX('2021 Treatments by Plot'!$E$2:$E$37,MATCH('Data from LECO and Soi Weights '!K338,'2021 Treatments by Plot'!$A$2:$A$37,0))</f>
        <v>#N/A</v>
      </c>
    </row>
    <row r="339" spans="1:19" x14ac:dyDescent="0.25">
      <c r="A339" s="2">
        <v>44706.441863425927</v>
      </c>
      <c r="B339" t="s">
        <v>9</v>
      </c>
      <c r="C339" s="6" t="s">
        <v>10</v>
      </c>
      <c r="D339" s="3">
        <v>1</v>
      </c>
      <c r="E339" s="7">
        <v>1</v>
      </c>
      <c r="F339" s="4">
        <v>-1.2799999999999999E-4</v>
      </c>
      <c r="G339" s="4">
        <v>4.8999999999999998E-5</v>
      </c>
      <c r="H339" s="14">
        <f t="shared" si="15"/>
        <v>49</v>
      </c>
      <c r="I339" s="13" t="e">
        <f t="shared" si="16"/>
        <v>#N/A</v>
      </c>
      <c r="J339" s="6" t="e">
        <v>#N/A</v>
      </c>
      <c r="K339" s="6" t="e">
        <v>#N/A</v>
      </c>
      <c r="L339" s="5" t="e">
        <v>#N/A</v>
      </c>
      <c r="M339" s="8" t="e">
        <f t="shared" si="17"/>
        <v>#N/A</v>
      </c>
      <c r="N339" s="13" t="e">
        <v>#N/A</v>
      </c>
      <c r="O339" s="5" t="e">
        <v>#N/A</v>
      </c>
      <c r="P339" t="s">
        <v>11</v>
      </c>
      <c r="Q339" t="e">
        <f>INDEX('2021 Treatments by Plot'!$B$2:$B$37,MATCH('Data from LECO and Soi Weights '!K339,'2021 Treatments by Plot'!$A$2:$A$37,0))</f>
        <v>#N/A</v>
      </c>
      <c r="R339" t="e">
        <f>INDEX('2021 Treatments by Plot'!$D$2:$D$37,MATCH('Data from LECO and Soi Weights '!K339,'2021 Treatments by Plot'!$A$2:$A$37,0))</f>
        <v>#N/A</v>
      </c>
      <c r="S339" t="e">
        <f>INDEX('2021 Treatments by Plot'!$E$2:$E$37,MATCH('Data from LECO and Soi Weights '!K339,'2021 Treatments by Plot'!$A$2:$A$37,0))</f>
        <v>#N/A</v>
      </c>
    </row>
    <row r="340" spans="1:19" x14ac:dyDescent="0.25">
      <c r="A340" s="2">
        <v>44706.445208333331</v>
      </c>
      <c r="B340" t="s">
        <v>9</v>
      </c>
      <c r="C340" s="6" t="s">
        <v>10</v>
      </c>
      <c r="D340" s="3">
        <v>1</v>
      </c>
      <c r="E340" s="7">
        <v>1</v>
      </c>
      <c r="F340" s="4">
        <v>-1.45E-4</v>
      </c>
      <c r="G340" s="4">
        <v>4.4100000000000001E-5</v>
      </c>
      <c r="H340" s="14">
        <f t="shared" si="15"/>
        <v>44.1</v>
      </c>
      <c r="I340" s="13" t="e">
        <f t="shared" si="16"/>
        <v>#N/A</v>
      </c>
      <c r="J340" s="6" t="e">
        <v>#N/A</v>
      </c>
      <c r="K340" s="6" t="e">
        <v>#N/A</v>
      </c>
      <c r="L340" s="5" t="e">
        <v>#N/A</v>
      </c>
      <c r="M340" s="8" t="e">
        <f t="shared" si="17"/>
        <v>#N/A</v>
      </c>
      <c r="N340" s="13" t="e">
        <v>#N/A</v>
      </c>
      <c r="O340" s="5" t="e">
        <v>#N/A</v>
      </c>
      <c r="P340" t="s">
        <v>11</v>
      </c>
      <c r="Q340" t="e">
        <f>INDEX('2021 Treatments by Plot'!$B$2:$B$37,MATCH('Data from LECO and Soi Weights '!K340,'2021 Treatments by Plot'!$A$2:$A$37,0))</f>
        <v>#N/A</v>
      </c>
      <c r="R340" t="e">
        <f>INDEX('2021 Treatments by Plot'!$D$2:$D$37,MATCH('Data from LECO and Soi Weights '!K340,'2021 Treatments by Plot'!$A$2:$A$37,0))</f>
        <v>#N/A</v>
      </c>
      <c r="S340" t="e">
        <f>INDEX('2021 Treatments by Plot'!$E$2:$E$37,MATCH('Data from LECO and Soi Weights '!K340,'2021 Treatments by Plot'!$A$2:$A$37,0))</f>
        <v>#N/A</v>
      </c>
    </row>
    <row r="341" spans="1:19" x14ac:dyDescent="0.25">
      <c r="A341" s="2">
        <v>44706.448599537034</v>
      </c>
      <c r="B341" t="s">
        <v>9</v>
      </c>
      <c r="C341" s="6" t="s">
        <v>10</v>
      </c>
      <c r="D341" s="3">
        <v>1</v>
      </c>
      <c r="E341" s="7">
        <v>1</v>
      </c>
      <c r="F341" s="4">
        <v>-1.03E-4</v>
      </c>
      <c r="G341" s="4">
        <v>4.1E-5</v>
      </c>
      <c r="H341" s="14">
        <f t="shared" si="15"/>
        <v>41</v>
      </c>
      <c r="I341" s="13" t="e">
        <f t="shared" si="16"/>
        <v>#N/A</v>
      </c>
      <c r="J341" s="6" t="e">
        <v>#N/A</v>
      </c>
      <c r="K341" s="6" t="e">
        <v>#N/A</v>
      </c>
      <c r="L341" s="5" t="e">
        <v>#N/A</v>
      </c>
      <c r="M341" s="8" t="e">
        <f t="shared" si="17"/>
        <v>#N/A</v>
      </c>
      <c r="N341" s="13" t="e">
        <v>#N/A</v>
      </c>
      <c r="O341" s="5" t="e">
        <v>#N/A</v>
      </c>
      <c r="P341" t="s">
        <v>11</v>
      </c>
      <c r="Q341" t="e">
        <f>INDEX('2021 Treatments by Plot'!$B$2:$B$37,MATCH('Data from LECO and Soi Weights '!K341,'2021 Treatments by Plot'!$A$2:$A$37,0))</f>
        <v>#N/A</v>
      </c>
      <c r="R341" t="e">
        <f>INDEX('2021 Treatments by Plot'!$D$2:$D$37,MATCH('Data from LECO and Soi Weights '!K341,'2021 Treatments by Plot'!$A$2:$A$37,0))</f>
        <v>#N/A</v>
      </c>
      <c r="S341" t="e">
        <f>INDEX('2021 Treatments by Plot'!$E$2:$E$37,MATCH('Data from LECO and Soi Weights '!K341,'2021 Treatments by Plot'!$A$2:$A$37,0))</f>
        <v>#N/A</v>
      </c>
    </row>
    <row r="342" spans="1:19" x14ac:dyDescent="0.25">
      <c r="A342" s="2">
        <v>44706.451979166668</v>
      </c>
      <c r="B342" t="s">
        <v>9</v>
      </c>
      <c r="C342" s="6" t="s">
        <v>10</v>
      </c>
      <c r="D342" s="3">
        <v>1</v>
      </c>
      <c r="E342" s="7">
        <v>1</v>
      </c>
      <c r="F342" s="4">
        <v>-1.35E-4</v>
      </c>
      <c r="G342" s="4">
        <v>3.4600000000000001E-5</v>
      </c>
      <c r="H342" s="14">
        <f t="shared" si="15"/>
        <v>34.6</v>
      </c>
      <c r="I342" s="13" t="e">
        <f t="shared" si="16"/>
        <v>#N/A</v>
      </c>
      <c r="J342" s="6" t="e">
        <v>#N/A</v>
      </c>
      <c r="K342" s="6" t="e">
        <v>#N/A</v>
      </c>
      <c r="L342" s="5" t="e">
        <v>#N/A</v>
      </c>
      <c r="M342" s="8" t="e">
        <f t="shared" si="17"/>
        <v>#N/A</v>
      </c>
      <c r="N342" s="13" t="e">
        <v>#N/A</v>
      </c>
      <c r="O342" s="5" t="e">
        <v>#N/A</v>
      </c>
      <c r="P342" t="s">
        <v>11</v>
      </c>
      <c r="Q342" t="e">
        <f>INDEX('2021 Treatments by Plot'!$B$2:$B$37,MATCH('Data from LECO and Soi Weights '!K342,'2021 Treatments by Plot'!$A$2:$A$37,0))</f>
        <v>#N/A</v>
      </c>
      <c r="R342" t="e">
        <f>INDEX('2021 Treatments by Plot'!$D$2:$D$37,MATCH('Data from LECO and Soi Weights '!K342,'2021 Treatments by Plot'!$A$2:$A$37,0))</f>
        <v>#N/A</v>
      </c>
      <c r="S342" t="e">
        <f>INDEX('2021 Treatments by Plot'!$E$2:$E$37,MATCH('Data from LECO and Soi Weights '!K342,'2021 Treatments by Plot'!$A$2:$A$37,0))</f>
        <v>#N/A</v>
      </c>
    </row>
    <row r="343" spans="1:19" x14ac:dyDescent="0.25">
      <c r="A343" s="2">
        <v>44706.455416666664</v>
      </c>
      <c r="B343" t="s">
        <v>9</v>
      </c>
      <c r="C343" s="6" t="s">
        <v>10</v>
      </c>
      <c r="D343" s="3">
        <v>1</v>
      </c>
      <c r="E343" s="7">
        <v>1</v>
      </c>
      <c r="F343" s="4">
        <v>-1.34E-4</v>
      </c>
      <c r="G343" s="4">
        <v>3.6000000000000001E-5</v>
      </c>
      <c r="H343" s="14">
        <f t="shared" si="15"/>
        <v>36</v>
      </c>
      <c r="I343" s="13" t="e">
        <f t="shared" si="16"/>
        <v>#N/A</v>
      </c>
      <c r="J343" s="6" t="e">
        <v>#N/A</v>
      </c>
      <c r="K343" s="6" t="e">
        <v>#N/A</v>
      </c>
      <c r="L343" s="5" t="e">
        <v>#N/A</v>
      </c>
      <c r="M343" s="8" t="e">
        <f t="shared" si="17"/>
        <v>#N/A</v>
      </c>
      <c r="N343" s="13" t="e">
        <v>#N/A</v>
      </c>
      <c r="O343" s="5" t="e">
        <v>#N/A</v>
      </c>
      <c r="P343" t="s">
        <v>11</v>
      </c>
      <c r="Q343" t="e">
        <f>INDEX('2021 Treatments by Plot'!$B$2:$B$37,MATCH('Data from LECO and Soi Weights '!K343,'2021 Treatments by Plot'!$A$2:$A$37,0))</f>
        <v>#N/A</v>
      </c>
      <c r="R343" t="e">
        <f>INDEX('2021 Treatments by Plot'!$D$2:$D$37,MATCH('Data from LECO and Soi Weights '!K343,'2021 Treatments by Plot'!$A$2:$A$37,0))</f>
        <v>#N/A</v>
      </c>
      <c r="S343" t="e">
        <f>INDEX('2021 Treatments by Plot'!$E$2:$E$37,MATCH('Data from LECO and Soi Weights '!K343,'2021 Treatments by Plot'!$A$2:$A$37,0))</f>
        <v>#N/A</v>
      </c>
    </row>
    <row r="344" spans="1:19" x14ac:dyDescent="0.25">
      <c r="A344" s="2">
        <v>44706.458784722221</v>
      </c>
      <c r="B344" t="s">
        <v>9</v>
      </c>
      <c r="C344" s="6" t="s">
        <v>10</v>
      </c>
      <c r="D344" s="3">
        <v>1</v>
      </c>
      <c r="E344" s="7">
        <v>1</v>
      </c>
      <c r="F344" s="4">
        <v>-1.0900000000000001E-4</v>
      </c>
      <c r="G344" s="4">
        <v>2.8799999999999999E-5</v>
      </c>
      <c r="H344" s="14">
        <f t="shared" si="15"/>
        <v>28.799999999999997</v>
      </c>
      <c r="I344" s="13" t="e">
        <f t="shared" si="16"/>
        <v>#N/A</v>
      </c>
      <c r="J344" s="6" t="e">
        <v>#N/A</v>
      </c>
      <c r="K344" s="6" t="e">
        <v>#N/A</v>
      </c>
      <c r="L344" s="5" t="e">
        <v>#N/A</v>
      </c>
      <c r="M344" s="8" t="e">
        <f t="shared" si="17"/>
        <v>#N/A</v>
      </c>
      <c r="N344" s="13" t="e">
        <v>#N/A</v>
      </c>
      <c r="O344" s="5" t="e">
        <v>#N/A</v>
      </c>
      <c r="P344" t="s">
        <v>11</v>
      </c>
      <c r="Q344" t="e">
        <f>INDEX('2021 Treatments by Plot'!$B$2:$B$37,MATCH('Data from LECO and Soi Weights '!K344,'2021 Treatments by Plot'!$A$2:$A$37,0))</f>
        <v>#N/A</v>
      </c>
      <c r="R344" t="e">
        <f>INDEX('2021 Treatments by Plot'!$D$2:$D$37,MATCH('Data from LECO and Soi Weights '!K344,'2021 Treatments by Plot'!$A$2:$A$37,0))</f>
        <v>#N/A</v>
      </c>
      <c r="S344" t="e">
        <f>INDEX('2021 Treatments by Plot'!$E$2:$E$37,MATCH('Data from LECO and Soi Weights '!K344,'2021 Treatments by Plot'!$A$2:$A$37,0))</f>
        <v>#N/A</v>
      </c>
    </row>
    <row r="345" spans="1:19" x14ac:dyDescent="0.25">
      <c r="A345" s="2">
        <v>44706.462210648147</v>
      </c>
      <c r="B345" t="s">
        <v>9</v>
      </c>
      <c r="C345" s="6" t="s">
        <v>12</v>
      </c>
      <c r="D345" s="3">
        <v>0.25719999999999998</v>
      </c>
      <c r="E345" s="7">
        <v>0.25</v>
      </c>
      <c r="F345" s="4">
        <v>2.41E-2</v>
      </c>
      <c r="G345" s="4">
        <v>1.97E-3</v>
      </c>
      <c r="H345" s="14">
        <f t="shared" si="15"/>
        <v>1970</v>
      </c>
      <c r="I345" s="13" t="e">
        <f t="shared" si="16"/>
        <v>#N/A</v>
      </c>
      <c r="J345" s="6" t="e">
        <v>#N/A</v>
      </c>
      <c r="K345" s="6" t="e">
        <v>#N/A</v>
      </c>
      <c r="L345" s="5" t="e">
        <v>#N/A</v>
      </c>
      <c r="M345" s="8" t="e">
        <f t="shared" si="17"/>
        <v>#N/A</v>
      </c>
      <c r="N345" s="13" t="e">
        <v>#N/A</v>
      </c>
      <c r="O345" s="5" t="e">
        <v>#N/A</v>
      </c>
      <c r="P345" t="s">
        <v>11</v>
      </c>
      <c r="Q345" t="e">
        <f>INDEX('2021 Treatments by Plot'!$B$2:$B$37,MATCH('Data from LECO and Soi Weights '!K345,'2021 Treatments by Plot'!$A$2:$A$37,0))</f>
        <v>#N/A</v>
      </c>
      <c r="R345" t="e">
        <f>INDEX('2021 Treatments by Plot'!$D$2:$D$37,MATCH('Data from LECO and Soi Weights '!K345,'2021 Treatments by Plot'!$A$2:$A$37,0))</f>
        <v>#N/A</v>
      </c>
      <c r="S345" t="e">
        <f>INDEX('2021 Treatments by Plot'!$E$2:$E$37,MATCH('Data from LECO and Soi Weights '!K345,'2021 Treatments by Plot'!$A$2:$A$37,0))</f>
        <v>#N/A</v>
      </c>
    </row>
    <row r="346" spans="1:19" x14ac:dyDescent="0.25">
      <c r="A346" s="2">
        <v>44706.465671296297</v>
      </c>
      <c r="B346" t="s">
        <v>9</v>
      </c>
      <c r="C346" s="6" t="s">
        <v>12</v>
      </c>
      <c r="D346" s="3">
        <v>0.2586</v>
      </c>
      <c r="E346" s="7">
        <v>0.25</v>
      </c>
      <c r="F346" s="4">
        <v>2.41E-2</v>
      </c>
      <c r="G346" s="4">
        <v>1.9599999999999999E-3</v>
      </c>
      <c r="H346" s="14">
        <f t="shared" si="15"/>
        <v>1959.9999999999998</v>
      </c>
      <c r="I346" s="13" t="e">
        <f t="shared" si="16"/>
        <v>#N/A</v>
      </c>
      <c r="J346" s="6" t="e">
        <v>#N/A</v>
      </c>
      <c r="K346" s="6" t="e">
        <v>#N/A</v>
      </c>
      <c r="L346" s="5" t="e">
        <v>#N/A</v>
      </c>
      <c r="M346" s="8" t="e">
        <f t="shared" si="17"/>
        <v>#N/A</v>
      </c>
      <c r="N346" s="13" t="e">
        <v>#N/A</v>
      </c>
      <c r="O346" s="5" t="e">
        <v>#N/A</v>
      </c>
      <c r="P346" t="s">
        <v>11</v>
      </c>
      <c r="Q346" t="e">
        <f>INDEX('2021 Treatments by Plot'!$B$2:$B$37,MATCH('Data from LECO and Soi Weights '!K346,'2021 Treatments by Plot'!$A$2:$A$37,0))</f>
        <v>#N/A</v>
      </c>
      <c r="R346" t="e">
        <f>INDEX('2021 Treatments by Plot'!$D$2:$D$37,MATCH('Data from LECO and Soi Weights '!K346,'2021 Treatments by Plot'!$A$2:$A$37,0))</f>
        <v>#N/A</v>
      </c>
      <c r="S346" t="e">
        <f>INDEX('2021 Treatments by Plot'!$E$2:$E$37,MATCH('Data from LECO and Soi Weights '!K346,'2021 Treatments by Plot'!$A$2:$A$37,0))</f>
        <v>#N/A</v>
      </c>
    </row>
    <row r="347" spans="1:19" x14ac:dyDescent="0.25">
      <c r="A347" s="2">
        <v>44706.469108796293</v>
      </c>
      <c r="B347" t="s">
        <v>9</v>
      </c>
      <c r="C347" s="6" t="s">
        <v>12</v>
      </c>
      <c r="D347" s="3">
        <v>0.25750000000000001</v>
      </c>
      <c r="E347" s="7">
        <v>0.25</v>
      </c>
      <c r="F347" s="4">
        <v>2.4299999999999999E-2</v>
      </c>
      <c r="G347" s="4">
        <v>1.97E-3</v>
      </c>
      <c r="H347" s="14">
        <f t="shared" si="15"/>
        <v>1970</v>
      </c>
      <c r="I347" s="13" t="e">
        <f t="shared" si="16"/>
        <v>#N/A</v>
      </c>
      <c r="J347" s="6" t="e">
        <v>#N/A</v>
      </c>
      <c r="K347" s="6" t="e">
        <v>#N/A</v>
      </c>
      <c r="L347" s="5" t="e">
        <v>#N/A</v>
      </c>
      <c r="M347" s="8" t="e">
        <f t="shared" si="17"/>
        <v>#N/A</v>
      </c>
      <c r="N347" s="13" t="e">
        <v>#N/A</v>
      </c>
      <c r="O347" s="5" t="e">
        <v>#N/A</v>
      </c>
      <c r="P347" t="s">
        <v>11</v>
      </c>
      <c r="Q347" t="e">
        <f>INDEX('2021 Treatments by Plot'!$B$2:$B$37,MATCH('Data from LECO and Soi Weights '!K347,'2021 Treatments by Plot'!$A$2:$A$37,0))</f>
        <v>#N/A</v>
      </c>
      <c r="R347" t="e">
        <f>INDEX('2021 Treatments by Plot'!$D$2:$D$37,MATCH('Data from LECO and Soi Weights '!K347,'2021 Treatments by Plot'!$A$2:$A$37,0))</f>
        <v>#N/A</v>
      </c>
      <c r="S347" t="e">
        <f>INDEX('2021 Treatments by Plot'!$E$2:$E$37,MATCH('Data from LECO and Soi Weights '!K347,'2021 Treatments by Plot'!$A$2:$A$37,0))</f>
        <v>#N/A</v>
      </c>
    </row>
    <row r="348" spans="1:19" x14ac:dyDescent="0.25">
      <c r="A348" s="2">
        <v>44706.47247685185</v>
      </c>
      <c r="B348" t="s">
        <v>9</v>
      </c>
      <c r="C348" s="6">
        <v>1060</v>
      </c>
      <c r="D348" s="3">
        <v>0.3543</v>
      </c>
      <c r="E348" s="7">
        <v>0.35</v>
      </c>
      <c r="F348" s="4">
        <v>8.7500000000000008E-3</v>
      </c>
      <c r="G348" s="4">
        <v>5.1599999999999997E-4</v>
      </c>
      <c r="H348" s="14">
        <f t="shared" si="15"/>
        <v>515.99999999999989</v>
      </c>
      <c r="I348" s="13">
        <f t="shared" si="16"/>
        <v>123.83999999999997</v>
      </c>
      <c r="J348" s="7">
        <v>2138</v>
      </c>
      <c r="K348" s="6">
        <v>8</v>
      </c>
      <c r="L348" s="5" t="s">
        <v>153</v>
      </c>
      <c r="M348" s="8" t="str">
        <f t="shared" si="17"/>
        <v>30-120</v>
      </c>
      <c r="N348" s="13">
        <v>30</v>
      </c>
      <c r="O348" s="5" t="s">
        <v>153</v>
      </c>
      <c r="P348" t="s">
        <v>11</v>
      </c>
      <c r="Q348">
        <f>INDEX('2021 Treatments by Plot'!$B$2:$B$37,MATCH('Data from LECO and Soi Weights '!K348,'2021 Treatments by Plot'!$A$2:$A$37,0))</f>
        <v>121</v>
      </c>
      <c r="R348">
        <f>INDEX('2021 Treatments by Plot'!$D$2:$D$37,MATCH('Data from LECO and Soi Weights '!K348,'2021 Treatments by Plot'!$A$2:$A$37,0))</f>
        <v>2</v>
      </c>
      <c r="S348">
        <f>INDEX('2021 Treatments by Plot'!$E$2:$E$37,MATCH('Data from LECO and Soi Weights '!K348,'2021 Treatments by Plot'!$A$2:$A$37,0))</f>
        <v>1</v>
      </c>
    </row>
    <row r="349" spans="1:19" x14ac:dyDescent="0.25">
      <c r="A349" s="2">
        <v>44706.475925925923</v>
      </c>
      <c r="B349" t="s">
        <v>9</v>
      </c>
      <c r="C349" s="6">
        <v>1060</v>
      </c>
      <c r="D349" s="3">
        <v>0.35120000000000001</v>
      </c>
      <c r="E349" s="7">
        <v>0.35</v>
      </c>
      <c r="F349" s="4">
        <v>8.5800000000000008E-3</v>
      </c>
      <c r="G349" s="4">
        <v>5.22E-4</v>
      </c>
      <c r="H349" s="14">
        <f t="shared" si="15"/>
        <v>522</v>
      </c>
      <c r="I349" s="13">
        <f t="shared" si="16"/>
        <v>125.28</v>
      </c>
      <c r="J349" s="7">
        <v>2138</v>
      </c>
      <c r="K349" s="6">
        <v>8</v>
      </c>
      <c r="L349" s="5" t="s">
        <v>153</v>
      </c>
      <c r="M349" s="8" t="str">
        <f t="shared" si="17"/>
        <v>30-120</v>
      </c>
      <c r="N349" s="13">
        <v>30</v>
      </c>
      <c r="O349" s="5" t="s">
        <v>153</v>
      </c>
      <c r="P349" t="s">
        <v>11</v>
      </c>
      <c r="Q349">
        <f>INDEX('2021 Treatments by Plot'!$B$2:$B$37,MATCH('Data from LECO and Soi Weights '!K349,'2021 Treatments by Plot'!$A$2:$A$37,0))</f>
        <v>121</v>
      </c>
      <c r="R349">
        <f>INDEX('2021 Treatments by Plot'!$D$2:$D$37,MATCH('Data from LECO and Soi Weights '!K349,'2021 Treatments by Plot'!$A$2:$A$37,0))</f>
        <v>2</v>
      </c>
      <c r="S349">
        <f>INDEX('2021 Treatments by Plot'!$E$2:$E$37,MATCH('Data from LECO and Soi Weights '!K349,'2021 Treatments by Plot'!$A$2:$A$37,0))</f>
        <v>1</v>
      </c>
    </row>
    <row r="350" spans="1:19" x14ac:dyDescent="0.25">
      <c r="A350" s="2">
        <v>44706.479386574072</v>
      </c>
      <c r="B350" t="s">
        <v>9</v>
      </c>
      <c r="C350" s="6">
        <v>1061</v>
      </c>
      <c r="D350" s="3">
        <v>0.3533</v>
      </c>
      <c r="E350" s="7">
        <v>0.35</v>
      </c>
      <c r="F350" s="4">
        <v>1.1900000000000001E-2</v>
      </c>
      <c r="G350" s="4">
        <v>5.04E-4</v>
      </c>
      <c r="H350" s="14">
        <f t="shared" si="15"/>
        <v>504</v>
      </c>
      <c r="I350" s="13">
        <f t="shared" si="16"/>
        <v>120.96</v>
      </c>
      <c r="J350" s="7">
        <v>2139</v>
      </c>
      <c r="K350" s="6">
        <v>7</v>
      </c>
      <c r="L350" s="5" t="s">
        <v>154</v>
      </c>
      <c r="M350" s="8" t="str">
        <f t="shared" si="17"/>
        <v>30-120</v>
      </c>
      <c r="N350" s="13">
        <v>30</v>
      </c>
      <c r="O350" s="5" t="s">
        <v>154</v>
      </c>
      <c r="P350" t="s">
        <v>11</v>
      </c>
      <c r="Q350">
        <f>INDEX('2021 Treatments by Plot'!$B$2:$B$37,MATCH('Data from LECO and Soi Weights '!K350,'2021 Treatments by Plot'!$A$2:$A$37,0))</f>
        <v>123</v>
      </c>
      <c r="R350">
        <f>INDEX('2021 Treatments by Plot'!$D$2:$D$37,MATCH('Data from LECO and Soi Weights '!K350,'2021 Treatments by Plot'!$A$2:$A$37,0))</f>
        <v>2</v>
      </c>
      <c r="S350">
        <f>INDEX('2021 Treatments by Plot'!$E$2:$E$37,MATCH('Data from LECO and Soi Weights '!K350,'2021 Treatments by Plot'!$A$2:$A$37,0))</f>
        <v>3</v>
      </c>
    </row>
    <row r="351" spans="1:19" x14ac:dyDescent="0.25">
      <c r="A351" s="2">
        <v>44706.482812499999</v>
      </c>
      <c r="B351" t="s">
        <v>9</v>
      </c>
      <c r="C351" s="6">
        <v>1061</v>
      </c>
      <c r="D351" s="3">
        <v>0.35299999999999998</v>
      </c>
      <c r="E351" s="7">
        <v>0.35</v>
      </c>
      <c r="F351" s="4">
        <v>1.1900000000000001E-2</v>
      </c>
      <c r="G351" s="4">
        <v>4.9600000000000002E-4</v>
      </c>
      <c r="H351" s="14">
        <f t="shared" si="15"/>
        <v>496</v>
      </c>
      <c r="I351" s="13">
        <f t="shared" si="16"/>
        <v>119.03999999999999</v>
      </c>
      <c r="J351" s="7">
        <v>2139</v>
      </c>
      <c r="K351" s="6">
        <v>7</v>
      </c>
      <c r="L351" s="5" t="s">
        <v>154</v>
      </c>
      <c r="M351" s="8" t="str">
        <f t="shared" si="17"/>
        <v>30-120</v>
      </c>
      <c r="N351" s="13">
        <v>30</v>
      </c>
      <c r="O351" s="5" t="s">
        <v>154</v>
      </c>
      <c r="P351" t="s">
        <v>11</v>
      </c>
      <c r="Q351">
        <f>INDEX('2021 Treatments by Plot'!$B$2:$B$37,MATCH('Data from LECO and Soi Weights '!K351,'2021 Treatments by Plot'!$A$2:$A$37,0))</f>
        <v>123</v>
      </c>
      <c r="R351">
        <f>INDEX('2021 Treatments by Plot'!$D$2:$D$37,MATCH('Data from LECO and Soi Weights '!K351,'2021 Treatments by Plot'!$A$2:$A$37,0))</f>
        <v>2</v>
      </c>
      <c r="S351">
        <f>INDEX('2021 Treatments by Plot'!$E$2:$E$37,MATCH('Data from LECO and Soi Weights '!K351,'2021 Treatments by Plot'!$A$2:$A$37,0))</f>
        <v>3</v>
      </c>
    </row>
    <row r="352" spans="1:19" x14ac:dyDescent="0.25">
      <c r="A352" s="2">
        <v>44706.486180555556</v>
      </c>
      <c r="B352" t="s">
        <v>9</v>
      </c>
      <c r="C352" s="6">
        <v>1062</v>
      </c>
      <c r="D352" s="3">
        <v>0.3584</v>
      </c>
      <c r="E352" s="7">
        <v>0.35</v>
      </c>
      <c r="F352" s="4">
        <v>1.1900000000000001E-2</v>
      </c>
      <c r="G352" s="4">
        <v>3.6200000000000002E-4</v>
      </c>
      <c r="H352" s="14">
        <f t="shared" si="15"/>
        <v>362</v>
      </c>
      <c r="I352" s="13">
        <f t="shared" si="16"/>
        <v>57.92</v>
      </c>
      <c r="J352" s="7">
        <v>2140</v>
      </c>
      <c r="K352" s="6">
        <v>7</v>
      </c>
      <c r="L352" s="5" t="s">
        <v>155</v>
      </c>
      <c r="M352" s="8" t="str">
        <f t="shared" si="17"/>
        <v>120-180</v>
      </c>
      <c r="N352" s="13">
        <v>120</v>
      </c>
      <c r="O352" s="5" t="s">
        <v>155</v>
      </c>
      <c r="P352" t="s">
        <v>11</v>
      </c>
      <c r="Q352">
        <f>INDEX('2021 Treatments by Plot'!$B$2:$B$37,MATCH('Data from LECO and Soi Weights '!K352,'2021 Treatments by Plot'!$A$2:$A$37,0))</f>
        <v>123</v>
      </c>
      <c r="R352">
        <f>INDEX('2021 Treatments by Plot'!$D$2:$D$37,MATCH('Data from LECO and Soi Weights '!K352,'2021 Treatments by Plot'!$A$2:$A$37,0))</f>
        <v>2</v>
      </c>
      <c r="S352">
        <f>INDEX('2021 Treatments by Plot'!$E$2:$E$37,MATCH('Data from LECO and Soi Weights '!K352,'2021 Treatments by Plot'!$A$2:$A$37,0))</f>
        <v>3</v>
      </c>
    </row>
    <row r="353" spans="1:19" x14ac:dyDescent="0.25">
      <c r="A353" s="2">
        <v>44706.489629629628</v>
      </c>
      <c r="B353" t="s">
        <v>9</v>
      </c>
      <c r="C353" s="6">
        <v>1062</v>
      </c>
      <c r="D353" s="3">
        <v>0.35120000000000001</v>
      </c>
      <c r="E353" s="7">
        <v>0.35</v>
      </c>
      <c r="F353" s="4">
        <v>1.18E-2</v>
      </c>
      <c r="G353" s="4">
        <v>2.6800000000000001E-4</v>
      </c>
      <c r="H353" s="14">
        <f t="shared" si="15"/>
        <v>268</v>
      </c>
      <c r="I353" s="13">
        <f t="shared" si="16"/>
        <v>42.88</v>
      </c>
      <c r="J353" s="7">
        <v>2140</v>
      </c>
      <c r="K353" s="6">
        <v>7</v>
      </c>
      <c r="L353" s="5" t="s">
        <v>155</v>
      </c>
      <c r="M353" s="8" t="str">
        <f t="shared" si="17"/>
        <v>120-180</v>
      </c>
      <c r="N353" s="13">
        <v>120</v>
      </c>
      <c r="O353" s="5" t="s">
        <v>155</v>
      </c>
      <c r="P353" t="s">
        <v>11</v>
      </c>
      <c r="Q353">
        <f>INDEX('2021 Treatments by Plot'!$B$2:$B$37,MATCH('Data from LECO and Soi Weights '!K353,'2021 Treatments by Plot'!$A$2:$A$37,0))</f>
        <v>123</v>
      </c>
      <c r="R353">
        <f>INDEX('2021 Treatments by Plot'!$D$2:$D$37,MATCH('Data from LECO and Soi Weights '!K353,'2021 Treatments by Plot'!$A$2:$A$37,0))</f>
        <v>2</v>
      </c>
      <c r="S353">
        <f>INDEX('2021 Treatments by Plot'!$E$2:$E$37,MATCH('Data from LECO and Soi Weights '!K353,'2021 Treatments by Plot'!$A$2:$A$37,0))</f>
        <v>3</v>
      </c>
    </row>
    <row r="354" spans="1:19" x14ac:dyDescent="0.25">
      <c r="A354" s="2">
        <v>44706.493067129632</v>
      </c>
      <c r="B354" t="s">
        <v>9</v>
      </c>
      <c r="C354" s="6">
        <v>1063</v>
      </c>
      <c r="D354" s="3">
        <v>0.35770000000000002</v>
      </c>
      <c r="E354" s="7">
        <v>0.35</v>
      </c>
      <c r="F354" s="4">
        <v>1.21E-2</v>
      </c>
      <c r="G354" s="4">
        <v>2.8899999999999998E-4</v>
      </c>
      <c r="H354" s="14">
        <f t="shared" si="15"/>
        <v>288.99999999999994</v>
      </c>
      <c r="I354" s="13">
        <f t="shared" si="16"/>
        <v>46.239999999999995</v>
      </c>
      <c r="J354" s="7">
        <v>2141</v>
      </c>
      <c r="K354" s="6">
        <v>6</v>
      </c>
      <c r="L354" s="5" t="s">
        <v>156</v>
      </c>
      <c r="M354" s="8" t="str">
        <f t="shared" si="17"/>
        <v>120-180</v>
      </c>
      <c r="N354" s="13">
        <v>120</v>
      </c>
      <c r="O354" s="5" t="s">
        <v>156</v>
      </c>
      <c r="P354" t="s">
        <v>11</v>
      </c>
      <c r="Q354">
        <f>INDEX('2021 Treatments by Plot'!$B$2:$B$37,MATCH('Data from LECO and Soi Weights '!K354,'2021 Treatments by Plot'!$A$2:$A$37,0))</f>
        <v>116</v>
      </c>
      <c r="R354">
        <f>INDEX('2021 Treatments by Plot'!$D$2:$D$37,MATCH('Data from LECO and Soi Weights '!K354,'2021 Treatments by Plot'!$A$2:$A$37,0))</f>
        <v>1</v>
      </c>
      <c r="S354">
        <f>INDEX('2021 Treatments by Plot'!$E$2:$E$37,MATCH('Data from LECO and Soi Weights '!K354,'2021 Treatments by Plot'!$A$2:$A$37,0))</f>
        <v>6</v>
      </c>
    </row>
    <row r="355" spans="1:19" x14ac:dyDescent="0.25">
      <c r="A355" s="2">
        <v>44706.496435185189</v>
      </c>
      <c r="B355" t="s">
        <v>9</v>
      </c>
      <c r="C355" s="6">
        <v>1063</v>
      </c>
      <c r="D355" s="3">
        <v>0.35170000000000001</v>
      </c>
      <c r="E355" s="7">
        <v>0.35</v>
      </c>
      <c r="F355" s="4">
        <v>1.2E-2</v>
      </c>
      <c r="G355" s="4">
        <v>2.9700000000000001E-4</v>
      </c>
      <c r="H355" s="14">
        <f t="shared" si="15"/>
        <v>297</v>
      </c>
      <c r="I355" s="13">
        <f t="shared" si="16"/>
        <v>47.52</v>
      </c>
      <c r="J355" s="7">
        <v>2141</v>
      </c>
      <c r="K355" s="6">
        <v>6</v>
      </c>
      <c r="L355" s="5" t="s">
        <v>156</v>
      </c>
      <c r="M355" s="8" t="str">
        <f t="shared" si="17"/>
        <v>120-180</v>
      </c>
      <c r="N355" s="13">
        <v>120</v>
      </c>
      <c r="O355" s="5" t="s">
        <v>156</v>
      </c>
      <c r="P355" t="s">
        <v>11</v>
      </c>
      <c r="Q355">
        <f>INDEX('2021 Treatments by Plot'!$B$2:$B$37,MATCH('Data from LECO and Soi Weights '!K355,'2021 Treatments by Plot'!$A$2:$A$37,0))</f>
        <v>116</v>
      </c>
      <c r="R355">
        <f>INDEX('2021 Treatments by Plot'!$D$2:$D$37,MATCH('Data from LECO and Soi Weights '!K355,'2021 Treatments by Plot'!$A$2:$A$37,0))</f>
        <v>1</v>
      </c>
      <c r="S355">
        <f>INDEX('2021 Treatments by Plot'!$E$2:$E$37,MATCH('Data from LECO and Soi Weights '!K355,'2021 Treatments by Plot'!$A$2:$A$37,0))</f>
        <v>6</v>
      </c>
    </row>
    <row r="356" spans="1:19" x14ac:dyDescent="0.25">
      <c r="A356" s="2">
        <v>44706.499884259261</v>
      </c>
      <c r="B356" t="s">
        <v>9</v>
      </c>
      <c r="C356" s="6">
        <v>1064</v>
      </c>
      <c r="D356" s="3">
        <v>0.35759999999999997</v>
      </c>
      <c r="E356" s="7">
        <v>0.35</v>
      </c>
      <c r="F356" s="4">
        <v>1.23E-2</v>
      </c>
      <c r="G356" s="4">
        <v>5.2899999999999996E-4</v>
      </c>
      <c r="H356" s="14">
        <f t="shared" si="15"/>
        <v>528.99999999999989</v>
      </c>
      <c r="I356" s="13">
        <f t="shared" si="16"/>
        <v>126.95999999999997</v>
      </c>
      <c r="J356" s="7">
        <v>2142</v>
      </c>
      <c r="K356" s="6">
        <v>6</v>
      </c>
      <c r="L356" s="5" t="s">
        <v>157</v>
      </c>
      <c r="M356" s="8" t="str">
        <f t="shared" si="17"/>
        <v>30-120</v>
      </c>
      <c r="N356" s="13">
        <v>30</v>
      </c>
      <c r="O356" s="5" t="s">
        <v>157</v>
      </c>
      <c r="P356" t="s">
        <v>11</v>
      </c>
      <c r="Q356">
        <f>INDEX('2021 Treatments by Plot'!$B$2:$B$37,MATCH('Data from LECO and Soi Weights '!K356,'2021 Treatments by Plot'!$A$2:$A$37,0))</f>
        <v>116</v>
      </c>
      <c r="R356">
        <f>INDEX('2021 Treatments by Plot'!$D$2:$D$37,MATCH('Data from LECO and Soi Weights '!K356,'2021 Treatments by Plot'!$A$2:$A$37,0))</f>
        <v>1</v>
      </c>
      <c r="S356">
        <f>INDEX('2021 Treatments by Plot'!$E$2:$E$37,MATCH('Data from LECO and Soi Weights '!K356,'2021 Treatments by Plot'!$A$2:$A$37,0))</f>
        <v>6</v>
      </c>
    </row>
    <row r="357" spans="1:19" x14ac:dyDescent="0.25">
      <c r="A357" s="2">
        <v>44706.503344907411</v>
      </c>
      <c r="B357" t="s">
        <v>9</v>
      </c>
      <c r="C357" s="6">
        <v>1064</v>
      </c>
      <c r="D357" s="3">
        <v>0.35749999999999998</v>
      </c>
      <c r="E357" s="7">
        <v>0.35</v>
      </c>
      <c r="F357" s="4">
        <v>1.2500000000000001E-2</v>
      </c>
      <c r="G357" s="4">
        <v>5.2499999999999997E-4</v>
      </c>
      <c r="H357" s="14">
        <f t="shared" si="15"/>
        <v>525</v>
      </c>
      <c r="I357" s="13">
        <f t="shared" si="16"/>
        <v>126</v>
      </c>
      <c r="J357" s="7">
        <v>2142</v>
      </c>
      <c r="K357" s="6">
        <v>6</v>
      </c>
      <c r="L357" s="5" t="s">
        <v>157</v>
      </c>
      <c r="M357" s="8" t="str">
        <f t="shared" si="17"/>
        <v>30-120</v>
      </c>
      <c r="N357" s="13">
        <v>30</v>
      </c>
      <c r="O357" s="5" t="s">
        <v>157</v>
      </c>
      <c r="P357" t="s">
        <v>11</v>
      </c>
      <c r="Q357">
        <f>INDEX('2021 Treatments by Plot'!$B$2:$B$37,MATCH('Data from LECO and Soi Weights '!K357,'2021 Treatments by Plot'!$A$2:$A$37,0))</f>
        <v>116</v>
      </c>
      <c r="R357">
        <f>INDEX('2021 Treatments by Plot'!$D$2:$D$37,MATCH('Data from LECO and Soi Weights '!K357,'2021 Treatments by Plot'!$A$2:$A$37,0))</f>
        <v>1</v>
      </c>
      <c r="S357">
        <f>INDEX('2021 Treatments by Plot'!$E$2:$E$37,MATCH('Data from LECO and Soi Weights '!K357,'2021 Treatments by Plot'!$A$2:$A$37,0))</f>
        <v>6</v>
      </c>
    </row>
    <row r="358" spans="1:19" x14ac:dyDescent="0.25">
      <c r="A358" s="2">
        <v>44706.506805555553</v>
      </c>
      <c r="B358" t="s">
        <v>9</v>
      </c>
      <c r="C358" s="6">
        <v>1065</v>
      </c>
      <c r="D358" s="3">
        <v>0.35460000000000003</v>
      </c>
      <c r="E358" s="7">
        <v>0.35</v>
      </c>
      <c r="F358" s="4">
        <v>1.1900000000000001E-2</v>
      </c>
      <c r="G358" s="4">
        <v>2.7799999999999998E-4</v>
      </c>
      <c r="H358" s="14">
        <f t="shared" si="15"/>
        <v>278</v>
      </c>
      <c r="I358" s="13">
        <f t="shared" si="16"/>
        <v>44.480000000000004</v>
      </c>
      <c r="J358" s="7">
        <v>2143</v>
      </c>
      <c r="K358" s="6">
        <v>4</v>
      </c>
      <c r="L358" s="5" t="s">
        <v>158</v>
      </c>
      <c r="M358" s="8" t="str">
        <f t="shared" si="17"/>
        <v>120-180</v>
      </c>
      <c r="N358" s="13">
        <v>120</v>
      </c>
      <c r="O358" s="5" t="s">
        <v>158</v>
      </c>
      <c r="P358" t="s">
        <v>11</v>
      </c>
      <c r="Q358">
        <f>INDEX('2021 Treatments by Plot'!$B$2:$B$37,MATCH('Data from LECO and Soi Weights '!K358,'2021 Treatments by Plot'!$A$2:$A$37,0))</f>
        <v>113</v>
      </c>
      <c r="R358">
        <f>INDEX('2021 Treatments by Plot'!$D$2:$D$37,MATCH('Data from LECO and Soi Weights '!K358,'2021 Treatments by Plot'!$A$2:$A$37,0))</f>
        <v>1</v>
      </c>
      <c r="S358">
        <f>INDEX('2021 Treatments by Plot'!$E$2:$E$37,MATCH('Data from LECO and Soi Weights '!K358,'2021 Treatments by Plot'!$A$2:$A$37,0))</f>
        <v>3</v>
      </c>
    </row>
    <row r="359" spans="1:19" x14ac:dyDescent="0.25">
      <c r="A359" s="2">
        <v>44706.51017361111</v>
      </c>
      <c r="B359" t="s">
        <v>9</v>
      </c>
      <c r="C359" s="6">
        <v>1065</v>
      </c>
      <c r="D359" s="3">
        <v>0.35510000000000003</v>
      </c>
      <c r="E359" s="7">
        <v>0.35</v>
      </c>
      <c r="F359" s="4">
        <v>1.18E-2</v>
      </c>
      <c r="G359" s="4">
        <v>2.8699999999999998E-4</v>
      </c>
      <c r="H359" s="14">
        <f t="shared" si="15"/>
        <v>286.99999999999994</v>
      </c>
      <c r="I359" s="13">
        <f t="shared" si="16"/>
        <v>45.919999999999995</v>
      </c>
      <c r="J359" s="7">
        <v>2143</v>
      </c>
      <c r="K359" s="6">
        <v>4</v>
      </c>
      <c r="L359" s="5" t="s">
        <v>158</v>
      </c>
      <c r="M359" s="8" t="str">
        <f t="shared" si="17"/>
        <v>120-180</v>
      </c>
      <c r="N359" s="13">
        <v>120</v>
      </c>
      <c r="O359" s="5" t="s">
        <v>158</v>
      </c>
      <c r="P359" t="s">
        <v>11</v>
      </c>
      <c r="Q359">
        <f>INDEX('2021 Treatments by Plot'!$B$2:$B$37,MATCH('Data from LECO and Soi Weights '!K359,'2021 Treatments by Plot'!$A$2:$A$37,0))</f>
        <v>113</v>
      </c>
      <c r="R359">
        <f>INDEX('2021 Treatments by Plot'!$D$2:$D$37,MATCH('Data from LECO and Soi Weights '!K359,'2021 Treatments by Plot'!$A$2:$A$37,0))</f>
        <v>1</v>
      </c>
      <c r="S359">
        <f>INDEX('2021 Treatments by Plot'!$E$2:$E$37,MATCH('Data from LECO and Soi Weights '!K359,'2021 Treatments by Plot'!$A$2:$A$37,0))</f>
        <v>3</v>
      </c>
    </row>
    <row r="360" spans="1:19" x14ac:dyDescent="0.25">
      <c r="A360" s="2">
        <v>44706.51357638889</v>
      </c>
      <c r="B360" t="s">
        <v>9</v>
      </c>
      <c r="C360" s="6">
        <v>1066</v>
      </c>
      <c r="D360" s="3">
        <v>0.35189999999999999</v>
      </c>
      <c r="E360" s="7">
        <v>0.35</v>
      </c>
      <c r="F360" s="4">
        <v>1.61E-2</v>
      </c>
      <c r="G360" s="4">
        <v>4.7800000000000002E-4</v>
      </c>
      <c r="H360" s="14">
        <f t="shared" si="15"/>
        <v>478</v>
      </c>
      <c r="I360" s="13">
        <f t="shared" si="16"/>
        <v>114.72</v>
      </c>
      <c r="J360" s="7">
        <v>2144</v>
      </c>
      <c r="K360" s="6">
        <v>4</v>
      </c>
      <c r="L360" s="5" t="s">
        <v>159</v>
      </c>
      <c r="M360" s="8" t="str">
        <f t="shared" si="17"/>
        <v>30-120</v>
      </c>
      <c r="N360" s="13">
        <v>30</v>
      </c>
      <c r="O360" s="5" t="s">
        <v>159</v>
      </c>
      <c r="P360" t="s">
        <v>11</v>
      </c>
      <c r="Q360">
        <f>INDEX('2021 Treatments by Plot'!$B$2:$B$37,MATCH('Data from LECO and Soi Weights '!K360,'2021 Treatments by Plot'!$A$2:$A$37,0))</f>
        <v>113</v>
      </c>
      <c r="R360">
        <f>INDEX('2021 Treatments by Plot'!$D$2:$D$37,MATCH('Data from LECO and Soi Weights '!K360,'2021 Treatments by Plot'!$A$2:$A$37,0))</f>
        <v>1</v>
      </c>
      <c r="S360">
        <f>INDEX('2021 Treatments by Plot'!$E$2:$E$37,MATCH('Data from LECO and Soi Weights '!K360,'2021 Treatments by Plot'!$A$2:$A$37,0))</f>
        <v>3</v>
      </c>
    </row>
    <row r="361" spans="1:19" x14ac:dyDescent="0.25">
      <c r="A361" s="2">
        <v>44706.517002314817</v>
      </c>
      <c r="B361" t="s">
        <v>9</v>
      </c>
      <c r="C361" s="6">
        <v>1066</v>
      </c>
      <c r="D361" s="3">
        <v>0.35539999999999999</v>
      </c>
      <c r="E361" s="7">
        <v>0.35</v>
      </c>
      <c r="F361" s="4">
        <v>1.5699999999999999E-2</v>
      </c>
      <c r="G361" s="4">
        <v>4.75E-4</v>
      </c>
      <c r="H361" s="14">
        <f t="shared" si="15"/>
        <v>475</v>
      </c>
      <c r="I361" s="13">
        <f t="shared" si="16"/>
        <v>114</v>
      </c>
      <c r="J361" s="7">
        <v>2144</v>
      </c>
      <c r="K361" s="6">
        <v>4</v>
      </c>
      <c r="L361" s="5" t="s">
        <v>159</v>
      </c>
      <c r="M361" s="8" t="str">
        <f t="shared" si="17"/>
        <v>30-120</v>
      </c>
      <c r="N361" s="13">
        <v>30</v>
      </c>
      <c r="O361" s="5" t="s">
        <v>159</v>
      </c>
      <c r="P361" t="s">
        <v>11</v>
      </c>
      <c r="Q361">
        <f>INDEX('2021 Treatments by Plot'!$B$2:$B$37,MATCH('Data from LECO and Soi Weights '!K361,'2021 Treatments by Plot'!$A$2:$A$37,0))</f>
        <v>113</v>
      </c>
      <c r="R361">
        <f>INDEX('2021 Treatments by Plot'!$D$2:$D$37,MATCH('Data from LECO and Soi Weights '!K361,'2021 Treatments by Plot'!$A$2:$A$37,0))</f>
        <v>1</v>
      </c>
      <c r="S361">
        <f>INDEX('2021 Treatments by Plot'!$E$2:$E$37,MATCH('Data from LECO and Soi Weights '!K361,'2021 Treatments by Plot'!$A$2:$A$37,0))</f>
        <v>3</v>
      </c>
    </row>
    <row r="362" spans="1:19" x14ac:dyDescent="0.25">
      <c r="A362" s="2">
        <v>44706.520405092589</v>
      </c>
      <c r="B362" t="s">
        <v>9</v>
      </c>
      <c r="C362" s="6">
        <v>1067</v>
      </c>
      <c r="D362" s="3">
        <v>0.25569999999999998</v>
      </c>
      <c r="E362" s="7">
        <v>0.25</v>
      </c>
      <c r="F362" s="4">
        <v>2.4299999999999999E-2</v>
      </c>
      <c r="G362" s="4">
        <v>1.97E-3</v>
      </c>
      <c r="H362" s="14">
        <f t="shared" si="15"/>
        <v>1970</v>
      </c>
      <c r="I362" s="13" t="e">
        <f t="shared" si="16"/>
        <v>#N/A</v>
      </c>
      <c r="J362" s="6" t="s">
        <v>13</v>
      </c>
      <c r="K362" s="6" t="e">
        <v>#N/A</v>
      </c>
      <c r="L362" s="5" t="e">
        <v>#N/A</v>
      </c>
      <c r="M362" s="8" t="e">
        <f t="shared" si="17"/>
        <v>#N/A</v>
      </c>
      <c r="N362" s="13" t="e">
        <v>#N/A</v>
      </c>
      <c r="O362" s="5" t="e">
        <v>#N/A</v>
      </c>
      <c r="P362" t="s">
        <v>11</v>
      </c>
      <c r="Q362" t="e">
        <f>INDEX('2021 Treatments by Plot'!$B$2:$B$37,MATCH('Data from LECO and Soi Weights '!K362,'2021 Treatments by Plot'!$A$2:$A$37,0))</f>
        <v>#N/A</v>
      </c>
      <c r="R362" t="e">
        <f>INDEX('2021 Treatments by Plot'!$D$2:$D$37,MATCH('Data from LECO and Soi Weights '!K362,'2021 Treatments by Plot'!$A$2:$A$37,0))</f>
        <v>#N/A</v>
      </c>
      <c r="S362" t="e">
        <f>INDEX('2021 Treatments by Plot'!$E$2:$E$37,MATCH('Data from LECO and Soi Weights '!K362,'2021 Treatments by Plot'!$A$2:$A$37,0))</f>
        <v>#N/A</v>
      </c>
    </row>
    <row r="363" spans="1:19" x14ac:dyDescent="0.25">
      <c r="A363" s="2">
        <v>44707.376446759263</v>
      </c>
      <c r="B363" t="s">
        <v>9</v>
      </c>
      <c r="C363" s="6" t="s">
        <v>18</v>
      </c>
      <c r="D363" s="3">
        <v>0.25719999999999998</v>
      </c>
      <c r="E363" s="7">
        <v>0.25</v>
      </c>
      <c r="F363" s="4">
        <v>0.41099999999999998</v>
      </c>
      <c r="G363" s="4">
        <v>8.5699999999999998E-2</v>
      </c>
      <c r="H363" s="14">
        <f t="shared" si="15"/>
        <v>85700</v>
      </c>
      <c r="I363" s="13" t="e">
        <f t="shared" si="16"/>
        <v>#N/A</v>
      </c>
      <c r="J363" s="6" t="e">
        <v>#N/A</v>
      </c>
      <c r="K363" s="6" t="e">
        <v>#N/A</v>
      </c>
      <c r="L363" s="5" t="e">
        <v>#N/A</v>
      </c>
      <c r="M363" s="8" t="e">
        <f t="shared" si="17"/>
        <v>#N/A</v>
      </c>
      <c r="N363" s="13" t="e">
        <v>#N/A</v>
      </c>
      <c r="O363" s="5" t="e">
        <v>#N/A</v>
      </c>
      <c r="P363" t="s">
        <v>11</v>
      </c>
      <c r="Q363" t="e">
        <f>INDEX('2021 Treatments by Plot'!$B$2:$B$37,MATCH('Data from LECO and Soi Weights '!K363,'2021 Treatments by Plot'!$A$2:$A$37,0))</f>
        <v>#N/A</v>
      </c>
      <c r="R363" t="e">
        <f>INDEX('2021 Treatments by Plot'!$D$2:$D$37,MATCH('Data from LECO and Soi Weights '!K363,'2021 Treatments by Plot'!$A$2:$A$37,0))</f>
        <v>#N/A</v>
      </c>
      <c r="S363" t="e">
        <f>INDEX('2021 Treatments by Plot'!$E$2:$E$37,MATCH('Data from LECO and Soi Weights '!K363,'2021 Treatments by Plot'!$A$2:$A$37,0))</f>
        <v>#N/A</v>
      </c>
    </row>
    <row r="364" spans="1:19" x14ac:dyDescent="0.25">
      <c r="A364" s="2">
        <v>44707.379814814813</v>
      </c>
      <c r="B364" t="s">
        <v>9</v>
      </c>
      <c r="C364" s="6" t="s">
        <v>18</v>
      </c>
      <c r="D364" s="3">
        <v>0.25430000000000003</v>
      </c>
      <c r="E364" s="7">
        <v>0.25</v>
      </c>
      <c r="F364" s="4">
        <v>0.41299999999999998</v>
      </c>
      <c r="G364" s="4">
        <v>8.5800000000000001E-2</v>
      </c>
      <c r="H364" s="14">
        <f t="shared" si="15"/>
        <v>85800</v>
      </c>
      <c r="I364" s="13" t="e">
        <f t="shared" si="16"/>
        <v>#N/A</v>
      </c>
      <c r="J364" s="6" t="e">
        <v>#N/A</v>
      </c>
      <c r="K364" s="6" t="e">
        <v>#N/A</v>
      </c>
      <c r="L364" s="5" t="e">
        <v>#N/A</v>
      </c>
      <c r="M364" s="8" t="e">
        <f t="shared" si="17"/>
        <v>#N/A</v>
      </c>
      <c r="N364" s="13" t="e">
        <v>#N/A</v>
      </c>
      <c r="O364" s="5" t="e">
        <v>#N/A</v>
      </c>
      <c r="P364" t="s">
        <v>11</v>
      </c>
      <c r="Q364" t="e">
        <f>INDEX('2021 Treatments by Plot'!$B$2:$B$37,MATCH('Data from LECO and Soi Weights '!K364,'2021 Treatments by Plot'!$A$2:$A$37,0))</f>
        <v>#N/A</v>
      </c>
      <c r="R364" t="e">
        <f>INDEX('2021 Treatments by Plot'!$D$2:$D$37,MATCH('Data from LECO and Soi Weights '!K364,'2021 Treatments by Plot'!$A$2:$A$37,0))</f>
        <v>#N/A</v>
      </c>
      <c r="S364" t="e">
        <f>INDEX('2021 Treatments by Plot'!$E$2:$E$37,MATCH('Data from LECO and Soi Weights '!K364,'2021 Treatments by Plot'!$A$2:$A$37,0))</f>
        <v>#N/A</v>
      </c>
    </row>
    <row r="365" spans="1:19" x14ac:dyDescent="0.25">
      <c r="A365" s="2">
        <v>44707.383194444446</v>
      </c>
      <c r="B365" t="s">
        <v>9</v>
      </c>
      <c r="C365" s="6" t="s">
        <v>18</v>
      </c>
      <c r="D365" s="3">
        <v>0.2591</v>
      </c>
      <c r="E365" s="7">
        <v>0.25</v>
      </c>
      <c r="F365" s="4">
        <v>0.41399999999999998</v>
      </c>
      <c r="G365" s="4">
        <v>8.5800000000000001E-2</v>
      </c>
      <c r="H365" s="14">
        <f t="shared" si="15"/>
        <v>85800</v>
      </c>
      <c r="I365" s="13" t="e">
        <f t="shared" si="16"/>
        <v>#N/A</v>
      </c>
      <c r="J365" s="6" t="e">
        <v>#N/A</v>
      </c>
      <c r="K365" s="6" t="e">
        <v>#N/A</v>
      </c>
      <c r="L365" s="5" t="e">
        <v>#N/A</v>
      </c>
      <c r="M365" s="8" t="e">
        <f t="shared" si="17"/>
        <v>#N/A</v>
      </c>
      <c r="N365" s="13" t="e">
        <v>#N/A</v>
      </c>
      <c r="O365" s="5" t="e">
        <v>#N/A</v>
      </c>
      <c r="P365" t="s">
        <v>11</v>
      </c>
      <c r="Q365" t="e">
        <f>INDEX('2021 Treatments by Plot'!$B$2:$B$37,MATCH('Data from LECO and Soi Weights '!K365,'2021 Treatments by Plot'!$A$2:$A$37,0))</f>
        <v>#N/A</v>
      </c>
      <c r="R365" t="e">
        <f>INDEX('2021 Treatments by Plot'!$D$2:$D$37,MATCH('Data from LECO and Soi Weights '!K365,'2021 Treatments by Plot'!$A$2:$A$37,0))</f>
        <v>#N/A</v>
      </c>
      <c r="S365" t="e">
        <f>INDEX('2021 Treatments by Plot'!$E$2:$E$37,MATCH('Data from LECO and Soi Weights '!K365,'2021 Treatments by Plot'!$A$2:$A$37,0))</f>
        <v>#N/A</v>
      </c>
    </row>
    <row r="366" spans="1:19" x14ac:dyDescent="0.25">
      <c r="A366" s="2">
        <v>44707.386574074073</v>
      </c>
      <c r="B366" t="s">
        <v>9</v>
      </c>
      <c r="C366" s="6" t="s">
        <v>10</v>
      </c>
      <c r="D366" s="3">
        <v>1</v>
      </c>
      <c r="E366" s="7">
        <v>1</v>
      </c>
      <c r="F366" s="4">
        <v>-1.7200000000000001E-4</v>
      </c>
      <c r="G366" s="4">
        <v>4.9599999999999999E-5</v>
      </c>
      <c r="H366" s="14">
        <f t="shared" si="15"/>
        <v>49.6</v>
      </c>
      <c r="I366" s="13" t="e">
        <f t="shared" si="16"/>
        <v>#N/A</v>
      </c>
      <c r="J366" s="6" t="e">
        <v>#N/A</v>
      </c>
      <c r="K366" s="6" t="e">
        <v>#N/A</v>
      </c>
      <c r="L366" s="5" t="e">
        <v>#N/A</v>
      </c>
      <c r="M366" s="8" t="e">
        <f t="shared" si="17"/>
        <v>#N/A</v>
      </c>
      <c r="N366" s="13" t="e">
        <v>#N/A</v>
      </c>
      <c r="O366" s="5" t="e">
        <v>#N/A</v>
      </c>
      <c r="P366" t="s">
        <v>11</v>
      </c>
      <c r="Q366" t="e">
        <f>INDEX('2021 Treatments by Plot'!$B$2:$B$37,MATCH('Data from LECO and Soi Weights '!K366,'2021 Treatments by Plot'!$A$2:$A$37,0))</f>
        <v>#N/A</v>
      </c>
      <c r="R366" t="e">
        <f>INDEX('2021 Treatments by Plot'!$D$2:$D$37,MATCH('Data from LECO and Soi Weights '!K366,'2021 Treatments by Plot'!$A$2:$A$37,0))</f>
        <v>#N/A</v>
      </c>
      <c r="S366" t="e">
        <f>INDEX('2021 Treatments by Plot'!$E$2:$E$37,MATCH('Data from LECO and Soi Weights '!K366,'2021 Treatments by Plot'!$A$2:$A$37,0))</f>
        <v>#N/A</v>
      </c>
    </row>
    <row r="367" spans="1:19" x14ac:dyDescent="0.25">
      <c r="A367" s="2">
        <v>44707.389965277776</v>
      </c>
      <c r="B367" t="s">
        <v>9</v>
      </c>
      <c r="C367" s="6" t="s">
        <v>10</v>
      </c>
      <c r="D367" s="3">
        <v>1</v>
      </c>
      <c r="E367" s="7">
        <v>1</v>
      </c>
      <c r="F367" s="4">
        <v>-1.36E-4</v>
      </c>
      <c r="G367" s="4">
        <v>4.0500000000000002E-5</v>
      </c>
      <c r="H367" s="14">
        <f t="shared" si="15"/>
        <v>40.5</v>
      </c>
      <c r="I367" s="13" t="e">
        <f t="shared" si="16"/>
        <v>#N/A</v>
      </c>
      <c r="J367" s="6" t="e">
        <v>#N/A</v>
      </c>
      <c r="K367" s="6" t="e">
        <v>#N/A</v>
      </c>
      <c r="L367" s="5" t="e">
        <v>#N/A</v>
      </c>
      <c r="M367" s="8" t="e">
        <f t="shared" si="17"/>
        <v>#N/A</v>
      </c>
      <c r="N367" s="13" t="e">
        <v>#N/A</v>
      </c>
      <c r="O367" s="5" t="e">
        <v>#N/A</v>
      </c>
      <c r="P367" t="s">
        <v>11</v>
      </c>
      <c r="Q367" t="e">
        <f>INDEX('2021 Treatments by Plot'!$B$2:$B$37,MATCH('Data from LECO and Soi Weights '!K367,'2021 Treatments by Plot'!$A$2:$A$37,0))</f>
        <v>#N/A</v>
      </c>
      <c r="R367" t="e">
        <f>INDEX('2021 Treatments by Plot'!$D$2:$D$37,MATCH('Data from LECO and Soi Weights '!K367,'2021 Treatments by Plot'!$A$2:$A$37,0))</f>
        <v>#N/A</v>
      </c>
      <c r="S367" t="e">
        <f>INDEX('2021 Treatments by Plot'!$E$2:$E$37,MATCH('Data from LECO and Soi Weights '!K367,'2021 Treatments by Plot'!$A$2:$A$37,0))</f>
        <v>#N/A</v>
      </c>
    </row>
    <row r="368" spans="1:19" x14ac:dyDescent="0.25">
      <c r="A368" s="2">
        <v>44707.39335648148</v>
      </c>
      <c r="B368" t="s">
        <v>9</v>
      </c>
      <c r="C368" s="6" t="s">
        <v>10</v>
      </c>
      <c r="D368" s="3">
        <v>1</v>
      </c>
      <c r="E368" s="7">
        <v>1</v>
      </c>
      <c r="F368" s="4">
        <v>-1.21E-4</v>
      </c>
      <c r="G368" s="4">
        <v>3.4700000000000003E-5</v>
      </c>
      <c r="H368" s="14">
        <f t="shared" si="15"/>
        <v>34.700000000000003</v>
      </c>
      <c r="I368" s="13" t="e">
        <f t="shared" si="16"/>
        <v>#N/A</v>
      </c>
      <c r="J368" s="6" t="e">
        <v>#N/A</v>
      </c>
      <c r="K368" s="6" t="e">
        <v>#N/A</v>
      </c>
      <c r="L368" s="5" t="e">
        <v>#N/A</v>
      </c>
      <c r="M368" s="8" t="e">
        <f t="shared" si="17"/>
        <v>#N/A</v>
      </c>
      <c r="N368" s="13" t="e">
        <v>#N/A</v>
      </c>
      <c r="O368" s="5" t="e">
        <v>#N/A</v>
      </c>
      <c r="P368" t="s">
        <v>11</v>
      </c>
      <c r="Q368" t="e">
        <f>INDEX('2021 Treatments by Plot'!$B$2:$B$37,MATCH('Data from LECO and Soi Weights '!K368,'2021 Treatments by Plot'!$A$2:$A$37,0))</f>
        <v>#N/A</v>
      </c>
      <c r="R368" t="e">
        <f>INDEX('2021 Treatments by Plot'!$D$2:$D$37,MATCH('Data from LECO and Soi Weights '!K368,'2021 Treatments by Plot'!$A$2:$A$37,0))</f>
        <v>#N/A</v>
      </c>
      <c r="S368" t="e">
        <f>INDEX('2021 Treatments by Plot'!$E$2:$E$37,MATCH('Data from LECO and Soi Weights '!K368,'2021 Treatments by Plot'!$A$2:$A$37,0))</f>
        <v>#N/A</v>
      </c>
    </row>
    <row r="369" spans="1:19" x14ac:dyDescent="0.25">
      <c r="A369" s="2">
        <v>44707.396747685183</v>
      </c>
      <c r="B369" t="s">
        <v>9</v>
      </c>
      <c r="C369" s="6" t="s">
        <v>10</v>
      </c>
      <c r="D369" s="3">
        <v>1</v>
      </c>
      <c r="E369" s="7">
        <v>1</v>
      </c>
      <c r="F369" s="4">
        <v>-1.3200000000000001E-4</v>
      </c>
      <c r="G369" s="4">
        <v>3.4900000000000001E-5</v>
      </c>
      <c r="H369" s="14">
        <f t="shared" si="15"/>
        <v>34.900000000000006</v>
      </c>
      <c r="I369" s="13" t="e">
        <f t="shared" si="16"/>
        <v>#N/A</v>
      </c>
      <c r="J369" s="6" t="e">
        <v>#N/A</v>
      </c>
      <c r="K369" s="6" t="e">
        <v>#N/A</v>
      </c>
      <c r="L369" s="5" t="e">
        <v>#N/A</v>
      </c>
      <c r="M369" s="8" t="e">
        <f t="shared" si="17"/>
        <v>#N/A</v>
      </c>
      <c r="N369" s="13" t="e">
        <v>#N/A</v>
      </c>
      <c r="O369" s="5" t="e">
        <v>#N/A</v>
      </c>
      <c r="P369" t="s">
        <v>11</v>
      </c>
      <c r="Q369" t="e">
        <f>INDEX('2021 Treatments by Plot'!$B$2:$B$37,MATCH('Data from LECO and Soi Weights '!K369,'2021 Treatments by Plot'!$A$2:$A$37,0))</f>
        <v>#N/A</v>
      </c>
      <c r="R369" t="e">
        <f>INDEX('2021 Treatments by Plot'!$D$2:$D$37,MATCH('Data from LECO and Soi Weights '!K369,'2021 Treatments by Plot'!$A$2:$A$37,0))</f>
        <v>#N/A</v>
      </c>
      <c r="S369" t="e">
        <f>INDEX('2021 Treatments by Plot'!$E$2:$E$37,MATCH('Data from LECO and Soi Weights '!K369,'2021 Treatments by Plot'!$A$2:$A$37,0))</f>
        <v>#N/A</v>
      </c>
    </row>
    <row r="370" spans="1:19" x14ac:dyDescent="0.25">
      <c r="A370" s="2">
        <v>44707.400150462963</v>
      </c>
      <c r="B370" t="s">
        <v>9</v>
      </c>
      <c r="C370" s="6" t="s">
        <v>10</v>
      </c>
      <c r="D370" s="3">
        <v>1</v>
      </c>
      <c r="E370" s="7">
        <v>1</v>
      </c>
      <c r="F370" s="4">
        <v>-1.2400000000000001E-4</v>
      </c>
      <c r="G370" s="4">
        <v>3.1300000000000002E-5</v>
      </c>
      <c r="H370" s="14">
        <f t="shared" si="15"/>
        <v>31.3</v>
      </c>
      <c r="I370" s="13" t="e">
        <f t="shared" si="16"/>
        <v>#N/A</v>
      </c>
      <c r="J370" s="6" t="e">
        <v>#N/A</v>
      </c>
      <c r="K370" s="6" t="e">
        <v>#N/A</v>
      </c>
      <c r="L370" s="5" t="e">
        <v>#N/A</v>
      </c>
      <c r="M370" s="8" t="e">
        <f t="shared" si="17"/>
        <v>#N/A</v>
      </c>
      <c r="N370" s="13" t="e">
        <v>#N/A</v>
      </c>
      <c r="O370" s="5" t="e">
        <v>#N/A</v>
      </c>
      <c r="P370" t="s">
        <v>11</v>
      </c>
      <c r="Q370" t="e">
        <f>INDEX('2021 Treatments by Plot'!$B$2:$B$37,MATCH('Data from LECO and Soi Weights '!K370,'2021 Treatments by Plot'!$A$2:$A$37,0))</f>
        <v>#N/A</v>
      </c>
      <c r="R370" t="e">
        <f>INDEX('2021 Treatments by Plot'!$D$2:$D$37,MATCH('Data from LECO and Soi Weights '!K370,'2021 Treatments by Plot'!$A$2:$A$37,0))</f>
        <v>#N/A</v>
      </c>
      <c r="S370" t="e">
        <f>INDEX('2021 Treatments by Plot'!$E$2:$E$37,MATCH('Data from LECO and Soi Weights '!K370,'2021 Treatments by Plot'!$A$2:$A$37,0))</f>
        <v>#N/A</v>
      </c>
    </row>
    <row r="371" spans="1:19" x14ac:dyDescent="0.25">
      <c r="A371" s="2">
        <v>44707.403553240743</v>
      </c>
      <c r="B371" t="s">
        <v>9</v>
      </c>
      <c r="C371" s="6" t="s">
        <v>10</v>
      </c>
      <c r="D371" s="3">
        <v>1</v>
      </c>
      <c r="E371" s="7">
        <v>1</v>
      </c>
      <c r="F371" s="4">
        <v>-8.7000000000000001E-5</v>
      </c>
      <c r="G371" s="4">
        <v>3.1600000000000002E-5</v>
      </c>
      <c r="H371" s="14">
        <f t="shared" si="15"/>
        <v>31.6</v>
      </c>
      <c r="I371" s="13" t="e">
        <f t="shared" si="16"/>
        <v>#N/A</v>
      </c>
      <c r="J371" s="6" t="e">
        <v>#N/A</v>
      </c>
      <c r="K371" s="6" t="e">
        <v>#N/A</v>
      </c>
      <c r="L371" s="5" t="e">
        <v>#N/A</v>
      </c>
      <c r="M371" s="8" t="e">
        <f t="shared" si="17"/>
        <v>#N/A</v>
      </c>
      <c r="N371" s="13" t="e">
        <v>#N/A</v>
      </c>
      <c r="O371" s="5" t="e">
        <v>#N/A</v>
      </c>
      <c r="P371" t="s">
        <v>11</v>
      </c>
      <c r="Q371" t="e">
        <f>INDEX('2021 Treatments by Plot'!$B$2:$B$37,MATCH('Data from LECO and Soi Weights '!K371,'2021 Treatments by Plot'!$A$2:$A$37,0))</f>
        <v>#N/A</v>
      </c>
      <c r="R371" t="e">
        <f>INDEX('2021 Treatments by Plot'!$D$2:$D$37,MATCH('Data from LECO and Soi Weights '!K371,'2021 Treatments by Plot'!$A$2:$A$37,0))</f>
        <v>#N/A</v>
      </c>
      <c r="S371" t="e">
        <f>INDEX('2021 Treatments by Plot'!$E$2:$E$37,MATCH('Data from LECO and Soi Weights '!K371,'2021 Treatments by Plot'!$A$2:$A$37,0))</f>
        <v>#N/A</v>
      </c>
    </row>
    <row r="372" spans="1:19" x14ac:dyDescent="0.25">
      <c r="A372" s="2">
        <v>44707.406944444447</v>
      </c>
      <c r="B372" t="s">
        <v>9</v>
      </c>
      <c r="C372" s="6" t="s">
        <v>12</v>
      </c>
      <c r="D372" s="3">
        <v>0.2545</v>
      </c>
      <c r="E372" s="7">
        <v>0.25</v>
      </c>
      <c r="F372" s="4">
        <v>2.4E-2</v>
      </c>
      <c r="G372" s="4">
        <v>1.98E-3</v>
      </c>
      <c r="H372" s="14">
        <f t="shared" si="15"/>
        <v>1980</v>
      </c>
      <c r="I372" s="13" t="e">
        <f t="shared" si="16"/>
        <v>#N/A</v>
      </c>
      <c r="J372" s="6" t="e">
        <v>#N/A</v>
      </c>
      <c r="K372" s="6" t="e">
        <v>#N/A</v>
      </c>
      <c r="L372" s="5" t="e">
        <v>#N/A</v>
      </c>
      <c r="M372" s="8" t="e">
        <f t="shared" si="17"/>
        <v>#N/A</v>
      </c>
      <c r="N372" s="13" t="e">
        <v>#N/A</v>
      </c>
      <c r="O372" s="5" t="e">
        <v>#N/A</v>
      </c>
      <c r="P372" t="s">
        <v>11</v>
      </c>
      <c r="Q372" t="e">
        <f>INDEX('2021 Treatments by Plot'!$B$2:$B$37,MATCH('Data from LECO and Soi Weights '!K372,'2021 Treatments by Plot'!$A$2:$A$37,0))</f>
        <v>#N/A</v>
      </c>
      <c r="R372" t="e">
        <f>INDEX('2021 Treatments by Plot'!$D$2:$D$37,MATCH('Data from LECO and Soi Weights '!K372,'2021 Treatments by Plot'!$A$2:$A$37,0))</f>
        <v>#N/A</v>
      </c>
      <c r="S372" t="e">
        <f>INDEX('2021 Treatments by Plot'!$E$2:$E$37,MATCH('Data from LECO and Soi Weights '!K372,'2021 Treatments by Plot'!$A$2:$A$37,0))</f>
        <v>#N/A</v>
      </c>
    </row>
    <row r="373" spans="1:19" x14ac:dyDescent="0.25">
      <c r="A373" s="2">
        <v>44707.41034722222</v>
      </c>
      <c r="B373" t="s">
        <v>9</v>
      </c>
      <c r="C373" s="6" t="s">
        <v>12</v>
      </c>
      <c r="D373" s="3">
        <v>0.25</v>
      </c>
      <c r="E373" s="7">
        <v>0.25</v>
      </c>
      <c r="F373" s="4">
        <v>2.41E-2</v>
      </c>
      <c r="G373" s="4">
        <v>1.98E-3</v>
      </c>
      <c r="H373" s="14">
        <f t="shared" si="15"/>
        <v>1980</v>
      </c>
      <c r="I373" s="13" t="e">
        <f t="shared" si="16"/>
        <v>#N/A</v>
      </c>
      <c r="J373" s="6" t="e">
        <v>#N/A</v>
      </c>
      <c r="K373" s="6" t="e">
        <v>#N/A</v>
      </c>
      <c r="L373" s="5" t="e">
        <v>#N/A</v>
      </c>
      <c r="M373" s="8" t="e">
        <f t="shared" si="17"/>
        <v>#N/A</v>
      </c>
      <c r="N373" s="13" t="e">
        <v>#N/A</v>
      </c>
      <c r="O373" s="5" t="e">
        <v>#N/A</v>
      </c>
      <c r="P373" t="s">
        <v>11</v>
      </c>
      <c r="Q373" t="e">
        <f>INDEX('2021 Treatments by Plot'!$B$2:$B$37,MATCH('Data from LECO and Soi Weights '!K373,'2021 Treatments by Plot'!$A$2:$A$37,0))</f>
        <v>#N/A</v>
      </c>
      <c r="R373" t="e">
        <f>INDEX('2021 Treatments by Plot'!$D$2:$D$37,MATCH('Data from LECO and Soi Weights '!K373,'2021 Treatments by Plot'!$A$2:$A$37,0))</f>
        <v>#N/A</v>
      </c>
      <c r="S373" t="e">
        <f>INDEX('2021 Treatments by Plot'!$E$2:$E$37,MATCH('Data from LECO and Soi Weights '!K373,'2021 Treatments by Plot'!$A$2:$A$37,0))</f>
        <v>#N/A</v>
      </c>
    </row>
    <row r="374" spans="1:19" x14ac:dyDescent="0.25">
      <c r="A374" s="2">
        <v>44707.413680555554</v>
      </c>
      <c r="B374" t="s">
        <v>9</v>
      </c>
      <c r="C374" s="6" t="s">
        <v>12</v>
      </c>
      <c r="D374" s="3">
        <v>0.25180000000000002</v>
      </c>
      <c r="E374" s="7">
        <v>0.25</v>
      </c>
      <c r="F374" s="4">
        <v>2.3800000000000002E-2</v>
      </c>
      <c r="G374" s="4">
        <v>1.98E-3</v>
      </c>
      <c r="H374" s="14">
        <f t="shared" si="15"/>
        <v>1980</v>
      </c>
      <c r="I374" s="13" t="e">
        <f t="shared" si="16"/>
        <v>#N/A</v>
      </c>
      <c r="J374" s="6" t="e">
        <v>#N/A</v>
      </c>
      <c r="K374" s="6" t="e">
        <v>#N/A</v>
      </c>
      <c r="L374" s="5" t="e">
        <v>#N/A</v>
      </c>
      <c r="M374" s="8" t="e">
        <f t="shared" si="17"/>
        <v>#N/A</v>
      </c>
      <c r="N374" s="13" t="e">
        <v>#N/A</v>
      </c>
      <c r="O374" s="5" t="e">
        <v>#N/A</v>
      </c>
      <c r="P374" t="s">
        <v>11</v>
      </c>
      <c r="Q374" t="e">
        <f>INDEX('2021 Treatments by Plot'!$B$2:$B$37,MATCH('Data from LECO and Soi Weights '!K374,'2021 Treatments by Plot'!$A$2:$A$37,0))</f>
        <v>#N/A</v>
      </c>
      <c r="R374" t="e">
        <f>INDEX('2021 Treatments by Plot'!$D$2:$D$37,MATCH('Data from LECO and Soi Weights '!K374,'2021 Treatments by Plot'!$A$2:$A$37,0))</f>
        <v>#N/A</v>
      </c>
      <c r="S374" t="e">
        <f>INDEX('2021 Treatments by Plot'!$E$2:$E$37,MATCH('Data from LECO and Soi Weights '!K374,'2021 Treatments by Plot'!$A$2:$A$37,0))</f>
        <v>#N/A</v>
      </c>
    </row>
    <row r="375" spans="1:19" x14ac:dyDescent="0.25">
      <c r="A375" s="2">
        <v>44707.417060185187</v>
      </c>
      <c r="B375" t="s">
        <v>9</v>
      </c>
      <c r="C375" s="6">
        <v>1110</v>
      </c>
      <c r="D375" s="3">
        <v>0.35449999999999998</v>
      </c>
      <c r="E375" s="7">
        <v>0.35</v>
      </c>
      <c r="F375" s="4">
        <v>1.26E-2</v>
      </c>
      <c r="G375" s="4">
        <v>1.2800000000000001E-3</v>
      </c>
      <c r="H375" s="14">
        <f t="shared" si="15"/>
        <v>1280</v>
      </c>
      <c r="I375" s="13">
        <f t="shared" si="16"/>
        <v>51.2</v>
      </c>
      <c r="J375" s="7">
        <v>2043</v>
      </c>
      <c r="K375" s="6">
        <v>4</v>
      </c>
      <c r="L375" s="5" t="s">
        <v>74</v>
      </c>
      <c r="M375" s="8" t="str">
        <f t="shared" si="17"/>
        <v>0-15</v>
      </c>
      <c r="N375" s="13">
        <v>0</v>
      </c>
      <c r="O375" s="5" t="s">
        <v>74</v>
      </c>
      <c r="P375" t="s">
        <v>11</v>
      </c>
      <c r="Q375">
        <f>INDEX('2021 Treatments by Plot'!$B$2:$B$37,MATCH('Data from LECO and Soi Weights '!K375,'2021 Treatments by Plot'!$A$2:$A$37,0))</f>
        <v>113</v>
      </c>
      <c r="R375">
        <f>INDEX('2021 Treatments by Plot'!$D$2:$D$37,MATCH('Data from LECO and Soi Weights '!K375,'2021 Treatments by Plot'!$A$2:$A$37,0))</f>
        <v>1</v>
      </c>
      <c r="S375">
        <f>INDEX('2021 Treatments by Plot'!$E$2:$E$37,MATCH('Data from LECO and Soi Weights '!K375,'2021 Treatments by Plot'!$A$2:$A$37,0))</f>
        <v>3</v>
      </c>
    </row>
    <row r="376" spans="1:19" x14ac:dyDescent="0.25">
      <c r="A376" s="2">
        <v>44707.420451388891</v>
      </c>
      <c r="B376" t="s">
        <v>9</v>
      </c>
      <c r="C376" s="6">
        <v>1110</v>
      </c>
      <c r="D376" s="3">
        <v>0.35549999999999998</v>
      </c>
      <c r="E376" s="7">
        <v>0.35</v>
      </c>
      <c r="F376" s="4">
        <v>1.2999999999999999E-2</v>
      </c>
      <c r="G376" s="4">
        <v>1.2899999999999999E-3</v>
      </c>
      <c r="H376" s="14">
        <f t="shared" si="15"/>
        <v>1289.9999999999998</v>
      </c>
      <c r="I376" s="13">
        <f t="shared" si="16"/>
        <v>51.599999999999994</v>
      </c>
      <c r="J376" s="7">
        <v>2043</v>
      </c>
      <c r="K376" s="6">
        <v>4</v>
      </c>
      <c r="L376" s="5" t="s">
        <v>74</v>
      </c>
      <c r="M376" s="8" t="str">
        <f t="shared" si="17"/>
        <v>0-15</v>
      </c>
      <c r="N376" s="13">
        <v>0</v>
      </c>
      <c r="O376" s="5" t="s">
        <v>74</v>
      </c>
      <c r="P376" t="s">
        <v>11</v>
      </c>
      <c r="Q376">
        <f>INDEX('2021 Treatments by Plot'!$B$2:$B$37,MATCH('Data from LECO and Soi Weights '!K376,'2021 Treatments by Plot'!$A$2:$A$37,0))</f>
        <v>113</v>
      </c>
      <c r="R376">
        <f>INDEX('2021 Treatments by Plot'!$D$2:$D$37,MATCH('Data from LECO and Soi Weights '!K376,'2021 Treatments by Plot'!$A$2:$A$37,0))</f>
        <v>1</v>
      </c>
      <c r="S376">
        <f>INDEX('2021 Treatments by Plot'!$E$2:$E$37,MATCH('Data from LECO and Soi Weights '!K376,'2021 Treatments by Plot'!$A$2:$A$37,0))</f>
        <v>3</v>
      </c>
    </row>
    <row r="377" spans="1:19" x14ac:dyDescent="0.25">
      <c r="A377" s="2">
        <v>44707.423854166664</v>
      </c>
      <c r="B377" t="s">
        <v>9</v>
      </c>
      <c r="C377" s="6">
        <v>1111</v>
      </c>
      <c r="D377" s="3">
        <v>0.35239999999999999</v>
      </c>
      <c r="E377" s="7">
        <v>0.35</v>
      </c>
      <c r="F377" s="4">
        <v>1.44E-2</v>
      </c>
      <c r="G377" s="4">
        <v>6.0999999999999997E-4</v>
      </c>
      <c r="H377" s="14">
        <f t="shared" si="15"/>
        <v>610</v>
      </c>
      <c r="I377" s="13">
        <f t="shared" si="16"/>
        <v>146.4</v>
      </c>
      <c r="J377" s="7">
        <v>2079</v>
      </c>
      <c r="K377" s="6">
        <v>30</v>
      </c>
      <c r="L377" s="5" t="s">
        <v>96</v>
      </c>
      <c r="M377" s="8" t="str">
        <f t="shared" si="17"/>
        <v>30-120</v>
      </c>
      <c r="N377" s="13">
        <v>30</v>
      </c>
      <c r="O377" s="5" t="s">
        <v>96</v>
      </c>
      <c r="P377" t="s">
        <v>11</v>
      </c>
      <c r="Q377">
        <f>INDEX('2021 Treatments by Plot'!$B$2:$B$37,MATCH('Data from LECO and Soi Weights '!K377,'2021 Treatments by Plot'!$A$2:$A$37,0))</f>
        <v>321</v>
      </c>
      <c r="R377">
        <f>INDEX('2021 Treatments by Plot'!$D$2:$D$37,MATCH('Data from LECO and Soi Weights '!K377,'2021 Treatments by Plot'!$A$2:$A$37,0))</f>
        <v>2</v>
      </c>
      <c r="S377">
        <f>INDEX('2021 Treatments by Plot'!$E$2:$E$37,MATCH('Data from LECO and Soi Weights '!K377,'2021 Treatments by Plot'!$A$2:$A$37,0))</f>
        <v>1</v>
      </c>
    </row>
    <row r="378" spans="1:19" x14ac:dyDescent="0.25">
      <c r="A378" s="2">
        <v>44707.427256944444</v>
      </c>
      <c r="B378" t="s">
        <v>9</v>
      </c>
      <c r="C378" s="6">
        <v>1112</v>
      </c>
      <c r="D378" s="3">
        <v>0.35870000000000002</v>
      </c>
      <c r="E378" s="7">
        <v>0.35</v>
      </c>
      <c r="F378" s="4">
        <v>1.7000000000000001E-2</v>
      </c>
      <c r="G378" s="4">
        <v>4.9899999999999999E-4</v>
      </c>
      <c r="H378" s="14">
        <f t="shared" si="15"/>
        <v>499</v>
      </c>
      <c r="I378" s="13">
        <f t="shared" si="16"/>
        <v>119.75999999999999</v>
      </c>
      <c r="J378" s="7">
        <v>2080</v>
      </c>
      <c r="K378" s="6">
        <v>31</v>
      </c>
      <c r="L378" s="5" t="s">
        <v>97</v>
      </c>
      <c r="M378" s="8" t="str">
        <f t="shared" si="17"/>
        <v>30-120</v>
      </c>
      <c r="N378" s="13">
        <v>30</v>
      </c>
      <c r="O378" s="5" t="s">
        <v>97</v>
      </c>
      <c r="P378" t="s">
        <v>11</v>
      </c>
      <c r="Q378">
        <f>INDEX('2021 Treatments by Plot'!$B$2:$B$37,MATCH('Data from LECO and Soi Weights '!K378,'2021 Treatments by Plot'!$A$2:$A$37,0))</f>
        <v>314</v>
      </c>
      <c r="R378">
        <f>INDEX('2021 Treatments by Plot'!$D$2:$D$37,MATCH('Data from LECO and Soi Weights '!K378,'2021 Treatments by Plot'!$A$2:$A$37,0))</f>
        <v>1</v>
      </c>
      <c r="S378">
        <f>INDEX('2021 Treatments by Plot'!$E$2:$E$37,MATCH('Data from LECO and Soi Weights '!K378,'2021 Treatments by Plot'!$A$2:$A$37,0))</f>
        <v>4</v>
      </c>
    </row>
    <row r="379" spans="1:19" x14ac:dyDescent="0.25">
      <c r="A379" s="2">
        <v>44707.430636574078</v>
      </c>
      <c r="B379" t="s">
        <v>9</v>
      </c>
      <c r="C379" s="6">
        <v>1113</v>
      </c>
      <c r="D379" s="3">
        <v>0.35149999999999998</v>
      </c>
      <c r="E379" s="7">
        <v>0.35</v>
      </c>
      <c r="F379" s="4">
        <v>1.0500000000000001E-2</v>
      </c>
      <c r="G379" s="4">
        <v>2.4699999999999999E-4</v>
      </c>
      <c r="H379" s="14">
        <f t="shared" si="15"/>
        <v>246.99999999999997</v>
      </c>
      <c r="I379" s="13">
        <f t="shared" si="16"/>
        <v>39.519999999999996</v>
      </c>
      <c r="J379" s="7">
        <v>2091</v>
      </c>
      <c r="K379" s="6">
        <v>28</v>
      </c>
      <c r="L379" s="5" t="s">
        <v>108</v>
      </c>
      <c r="M379" s="8" t="str">
        <f t="shared" si="17"/>
        <v>120-180</v>
      </c>
      <c r="N379" s="13">
        <v>120</v>
      </c>
      <c r="O379" s="5" t="s">
        <v>108</v>
      </c>
      <c r="P379" t="s">
        <v>11</v>
      </c>
      <c r="Q379">
        <f>INDEX('2021 Treatments by Plot'!$B$2:$B$37,MATCH('Data from LECO and Soi Weights '!K379,'2021 Treatments by Plot'!$A$2:$A$37,0))</f>
        <v>325</v>
      </c>
      <c r="R379">
        <f>INDEX('2021 Treatments by Plot'!$D$2:$D$37,MATCH('Data from LECO and Soi Weights '!K379,'2021 Treatments by Plot'!$A$2:$A$37,0))</f>
        <v>2</v>
      </c>
      <c r="S379">
        <f>INDEX('2021 Treatments by Plot'!$E$2:$E$37,MATCH('Data from LECO and Soi Weights '!K379,'2021 Treatments by Plot'!$A$2:$A$37,0))</f>
        <v>5</v>
      </c>
    </row>
    <row r="380" spans="1:19" x14ac:dyDescent="0.25">
      <c r="A380" s="2">
        <v>44715.592824074076</v>
      </c>
      <c r="B380" t="s">
        <v>9</v>
      </c>
      <c r="C380" s="6">
        <v>1179</v>
      </c>
      <c r="D380" s="3">
        <v>0.3599</v>
      </c>
      <c r="E380" s="7">
        <v>0.35</v>
      </c>
      <c r="F380" s="4">
        <v>1.18E-2</v>
      </c>
      <c r="G380" s="4">
        <v>2.6499999999999999E-4</v>
      </c>
      <c r="H380" s="14">
        <f t="shared" si="15"/>
        <v>265</v>
      </c>
      <c r="I380" s="13">
        <f t="shared" si="16"/>
        <v>42.4</v>
      </c>
      <c r="J380" s="6">
        <v>2140</v>
      </c>
      <c r="K380" s="6">
        <v>7</v>
      </c>
      <c r="L380" s="5" t="s">
        <v>155</v>
      </c>
      <c r="M380" s="8" t="str">
        <f t="shared" si="17"/>
        <v>120-180</v>
      </c>
      <c r="N380" s="13">
        <v>120</v>
      </c>
      <c r="O380" s="5" t="s">
        <v>155</v>
      </c>
      <c r="P380" t="s">
        <v>11</v>
      </c>
      <c r="Q380">
        <f>INDEX('2021 Treatments by Plot'!$B$2:$B$37,MATCH('Data from LECO and Soi Weights '!K380,'2021 Treatments by Plot'!$A$2:$A$37,0))</f>
        <v>123</v>
      </c>
      <c r="R380">
        <f>INDEX('2021 Treatments by Plot'!$D$2:$D$37,MATCH('Data from LECO and Soi Weights '!K380,'2021 Treatments by Plot'!$A$2:$A$37,0))</f>
        <v>2</v>
      </c>
      <c r="S380">
        <f>INDEX('2021 Treatments by Plot'!$E$2:$E$37,MATCH('Data from LECO and Soi Weights '!K380,'2021 Treatments by Plot'!$A$2:$A$37,0))</f>
        <v>3</v>
      </c>
    </row>
    <row r="381" spans="1:19" x14ac:dyDescent="0.25">
      <c r="A381" s="2">
        <v>44715.596168981479</v>
      </c>
      <c r="B381" t="s">
        <v>9</v>
      </c>
      <c r="C381" s="6">
        <v>1179</v>
      </c>
      <c r="D381" s="3">
        <v>0.35920000000000002</v>
      </c>
      <c r="E381" s="7">
        <v>0.35</v>
      </c>
      <c r="F381" s="4">
        <v>1.1900000000000001E-2</v>
      </c>
      <c r="G381" s="4">
        <v>2.52E-4</v>
      </c>
      <c r="H381" s="14">
        <f t="shared" si="15"/>
        <v>252</v>
      </c>
      <c r="I381" s="13">
        <f t="shared" si="16"/>
        <v>40.32</v>
      </c>
      <c r="J381" s="6">
        <v>2140</v>
      </c>
      <c r="K381" s="6">
        <v>7</v>
      </c>
      <c r="L381" s="5" t="s">
        <v>155</v>
      </c>
      <c r="M381" s="8" t="str">
        <f t="shared" si="17"/>
        <v>120-180</v>
      </c>
      <c r="N381" s="13">
        <v>120</v>
      </c>
      <c r="O381" s="5" t="s">
        <v>155</v>
      </c>
      <c r="P381" t="s">
        <v>11</v>
      </c>
      <c r="Q381">
        <f>INDEX('2021 Treatments by Plot'!$B$2:$B$37,MATCH('Data from LECO and Soi Weights '!K381,'2021 Treatments by Plot'!$A$2:$A$37,0))</f>
        <v>123</v>
      </c>
      <c r="R381">
        <f>INDEX('2021 Treatments by Plot'!$D$2:$D$37,MATCH('Data from LECO and Soi Weights '!K381,'2021 Treatments by Plot'!$A$2:$A$37,0))</f>
        <v>2</v>
      </c>
      <c r="S381">
        <f>INDEX('2021 Treatments by Plot'!$E$2:$E$37,MATCH('Data from LECO and Soi Weights '!K381,'2021 Treatments by Plot'!$A$2:$A$37,0))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60FB-D7B6-4906-B529-9FC777030D35}">
  <dimension ref="A1:E37"/>
  <sheetViews>
    <sheetView workbookViewId="0">
      <selection activeCell="E22" sqref="E22"/>
    </sheetView>
  </sheetViews>
  <sheetFormatPr defaultRowHeight="15" x14ac:dyDescent="0.25"/>
  <sheetData>
    <row r="1" spans="1:5" x14ac:dyDescent="0.25">
      <c r="A1" s="11" t="s">
        <v>160</v>
      </c>
      <c r="B1" t="s">
        <v>168</v>
      </c>
      <c r="C1" t="s">
        <v>171</v>
      </c>
      <c r="D1" t="s">
        <v>169</v>
      </c>
      <c r="E1" t="s">
        <v>170</v>
      </c>
    </row>
    <row r="2" spans="1:5" x14ac:dyDescent="0.25">
      <c r="A2">
        <v>1</v>
      </c>
      <c r="B2">
        <v>114</v>
      </c>
      <c r="C2">
        <v>1</v>
      </c>
      <c r="D2" s="8">
        <v>1</v>
      </c>
      <c r="E2" s="8">
        <v>4</v>
      </c>
    </row>
    <row r="3" spans="1:5" x14ac:dyDescent="0.25">
      <c r="A3">
        <v>2</v>
      </c>
      <c r="B3">
        <v>111</v>
      </c>
      <c r="C3">
        <v>1</v>
      </c>
      <c r="D3" s="8">
        <v>1</v>
      </c>
      <c r="E3" s="8">
        <v>1</v>
      </c>
    </row>
    <row r="4" spans="1:5" x14ac:dyDescent="0.25">
      <c r="A4">
        <v>3</v>
      </c>
      <c r="B4">
        <v>115</v>
      </c>
      <c r="C4">
        <v>1</v>
      </c>
      <c r="D4" s="8">
        <v>1</v>
      </c>
      <c r="E4" s="8">
        <v>5</v>
      </c>
    </row>
    <row r="5" spans="1:5" x14ac:dyDescent="0.25">
      <c r="A5">
        <v>4</v>
      </c>
      <c r="B5">
        <v>113</v>
      </c>
      <c r="C5">
        <v>1</v>
      </c>
      <c r="D5" s="8">
        <v>1</v>
      </c>
      <c r="E5" s="8">
        <v>3</v>
      </c>
    </row>
    <row r="6" spans="1:5" x14ac:dyDescent="0.25">
      <c r="A6">
        <v>5</v>
      </c>
      <c r="B6">
        <v>112</v>
      </c>
      <c r="C6">
        <v>1</v>
      </c>
      <c r="D6" s="8">
        <v>1</v>
      </c>
      <c r="E6" s="8">
        <v>2</v>
      </c>
    </row>
    <row r="7" spans="1:5" x14ac:dyDescent="0.25">
      <c r="A7">
        <v>6</v>
      </c>
      <c r="B7">
        <v>116</v>
      </c>
      <c r="C7">
        <v>1</v>
      </c>
      <c r="D7" s="8">
        <v>1</v>
      </c>
      <c r="E7" s="8">
        <v>6</v>
      </c>
    </row>
    <row r="8" spans="1:5" x14ac:dyDescent="0.25">
      <c r="A8">
        <v>7</v>
      </c>
      <c r="B8">
        <v>123</v>
      </c>
      <c r="C8">
        <v>1</v>
      </c>
      <c r="D8" s="8">
        <v>2</v>
      </c>
      <c r="E8" s="8">
        <v>3</v>
      </c>
    </row>
    <row r="9" spans="1:5" x14ac:dyDescent="0.25">
      <c r="A9">
        <v>8</v>
      </c>
      <c r="B9">
        <v>121</v>
      </c>
      <c r="C9">
        <v>1</v>
      </c>
      <c r="D9" s="8">
        <v>2</v>
      </c>
      <c r="E9" s="8">
        <v>1</v>
      </c>
    </row>
    <row r="10" spans="1:5" x14ac:dyDescent="0.25">
      <c r="A10">
        <v>9</v>
      </c>
      <c r="B10">
        <v>126</v>
      </c>
      <c r="C10">
        <v>1</v>
      </c>
      <c r="D10" s="8">
        <v>2</v>
      </c>
      <c r="E10" s="8">
        <v>6</v>
      </c>
    </row>
    <row r="11" spans="1:5" x14ac:dyDescent="0.25">
      <c r="A11">
        <v>10</v>
      </c>
      <c r="B11">
        <v>125</v>
      </c>
      <c r="C11">
        <v>1</v>
      </c>
      <c r="D11" s="8">
        <v>2</v>
      </c>
      <c r="E11" s="8">
        <v>5</v>
      </c>
    </row>
    <row r="12" spans="1:5" x14ac:dyDescent="0.25">
      <c r="A12">
        <v>11</v>
      </c>
      <c r="B12">
        <v>124</v>
      </c>
      <c r="C12">
        <v>1</v>
      </c>
      <c r="D12" s="8">
        <v>2</v>
      </c>
      <c r="E12" s="8">
        <v>4</v>
      </c>
    </row>
    <row r="13" spans="1:5" x14ac:dyDescent="0.25">
      <c r="A13">
        <v>12</v>
      </c>
      <c r="B13">
        <v>122</v>
      </c>
      <c r="C13">
        <v>1</v>
      </c>
      <c r="D13" s="8">
        <v>2</v>
      </c>
      <c r="E13" s="8">
        <v>2</v>
      </c>
    </row>
    <row r="14" spans="1:5" x14ac:dyDescent="0.25">
      <c r="A14">
        <v>13</v>
      </c>
      <c r="B14">
        <v>226</v>
      </c>
      <c r="C14">
        <v>2</v>
      </c>
      <c r="D14" s="8">
        <v>2</v>
      </c>
      <c r="E14" s="8">
        <v>6</v>
      </c>
    </row>
    <row r="15" spans="1:5" x14ac:dyDescent="0.25">
      <c r="A15">
        <v>14</v>
      </c>
      <c r="B15">
        <v>221</v>
      </c>
      <c r="C15">
        <v>2</v>
      </c>
      <c r="D15" s="8">
        <v>2</v>
      </c>
      <c r="E15" s="8">
        <v>1</v>
      </c>
    </row>
    <row r="16" spans="1:5" x14ac:dyDescent="0.25">
      <c r="A16">
        <v>15</v>
      </c>
      <c r="B16">
        <v>225</v>
      </c>
      <c r="C16">
        <v>2</v>
      </c>
      <c r="D16" s="8">
        <v>2</v>
      </c>
      <c r="E16" s="8">
        <v>5</v>
      </c>
    </row>
    <row r="17" spans="1:5" x14ac:dyDescent="0.25">
      <c r="A17">
        <v>16</v>
      </c>
      <c r="B17">
        <v>224</v>
      </c>
      <c r="C17">
        <v>2</v>
      </c>
      <c r="D17" s="8">
        <v>2</v>
      </c>
      <c r="E17" s="8">
        <v>4</v>
      </c>
    </row>
    <row r="18" spans="1:5" x14ac:dyDescent="0.25">
      <c r="A18">
        <v>17</v>
      </c>
      <c r="B18">
        <v>223</v>
      </c>
      <c r="C18">
        <v>2</v>
      </c>
      <c r="D18" s="8">
        <v>2</v>
      </c>
      <c r="E18" s="8">
        <v>3</v>
      </c>
    </row>
    <row r="19" spans="1:5" x14ac:dyDescent="0.25">
      <c r="A19">
        <v>18</v>
      </c>
      <c r="B19">
        <v>222</v>
      </c>
      <c r="C19">
        <v>2</v>
      </c>
      <c r="D19" s="8">
        <v>2</v>
      </c>
      <c r="E19" s="8">
        <v>2</v>
      </c>
    </row>
    <row r="20" spans="1:5" x14ac:dyDescent="0.25">
      <c r="A20">
        <v>19</v>
      </c>
      <c r="B20">
        <v>214</v>
      </c>
      <c r="C20">
        <v>2</v>
      </c>
      <c r="D20" s="8">
        <v>1</v>
      </c>
      <c r="E20" s="8">
        <v>4</v>
      </c>
    </row>
    <row r="21" spans="1:5" x14ac:dyDescent="0.25">
      <c r="A21">
        <v>20</v>
      </c>
      <c r="B21">
        <v>215</v>
      </c>
      <c r="C21">
        <v>2</v>
      </c>
      <c r="D21" s="8">
        <v>1</v>
      </c>
      <c r="E21" s="8">
        <v>5</v>
      </c>
    </row>
    <row r="22" spans="1:5" x14ac:dyDescent="0.25">
      <c r="A22">
        <v>21</v>
      </c>
      <c r="B22">
        <v>213</v>
      </c>
      <c r="C22">
        <v>2</v>
      </c>
      <c r="D22" s="8">
        <v>1</v>
      </c>
      <c r="E22" s="8">
        <v>3</v>
      </c>
    </row>
    <row r="23" spans="1:5" x14ac:dyDescent="0.25">
      <c r="A23">
        <v>22</v>
      </c>
      <c r="B23">
        <v>216</v>
      </c>
      <c r="C23">
        <v>2</v>
      </c>
      <c r="D23" s="8">
        <v>1</v>
      </c>
      <c r="E23" s="8">
        <v>6</v>
      </c>
    </row>
    <row r="24" spans="1:5" x14ac:dyDescent="0.25">
      <c r="A24">
        <v>23</v>
      </c>
      <c r="B24">
        <v>211</v>
      </c>
      <c r="C24">
        <v>2</v>
      </c>
      <c r="D24" s="8">
        <v>1</v>
      </c>
      <c r="E24" s="8">
        <v>1</v>
      </c>
    </row>
    <row r="25" spans="1:5" x14ac:dyDescent="0.25">
      <c r="A25">
        <v>24</v>
      </c>
      <c r="B25">
        <v>212</v>
      </c>
      <c r="C25">
        <v>2</v>
      </c>
      <c r="D25" s="8">
        <v>1</v>
      </c>
      <c r="E25" s="8">
        <v>2</v>
      </c>
    </row>
    <row r="26" spans="1:5" x14ac:dyDescent="0.25">
      <c r="A26">
        <v>25</v>
      </c>
      <c r="B26">
        <v>323</v>
      </c>
      <c r="C26">
        <v>3</v>
      </c>
      <c r="D26" s="8">
        <v>2</v>
      </c>
      <c r="E26" s="8">
        <v>3</v>
      </c>
    </row>
    <row r="27" spans="1:5" x14ac:dyDescent="0.25">
      <c r="A27">
        <v>26</v>
      </c>
      <c r="B27">
        <v>326</v>
      </c>
      <c r="C27">
        <v>3</v>
      </c>
      <c r="D27" s="8">
        <v>2</v>
      </c>
      <c r="E27" s="8">
        <v>6</v>
      </c>
    </row>
    <row r="28" spans="1:5" x14ac:dyDescent="0.25">
      <c r="A28">
        <v>27</v>
      </c>
      <c r="B28">
        <v>324</v>
      </c>
      <c r="C28">
        <v>3</v>
      </c>
      <c r="D28" s="8">
        <v>2</v>
      </c>
      <c r="E28" s="8">
        <v>4</v>
      </c>
    </row>
    <row r="29" spans="1:5" x14ac:dyDescent="0.25">
      <c r="A29">
        <v>28</v>
      </c>
      <c r="B29">
        <v>325</v>
      </c>
      <c r="C29">
        <v>3</v>
      </c>
      <c r="D29" s="8">
        <v>2</v>
      </c>
      <c r="E29" s="8">
        <v>5</v>
      </c>
    </row>
    <row r="30" spans="1:5" x14ac:dyDescent="0.25">
      <c r="A30">
        <v>29</v>
      </c>
      <c r="B30">
        <v>322</v>
      </c>
      <c r="C30">
        <v>3</v>
      </c>
      <c r="D30" s="8">
        <v>2</v>
      </c>
      <c r="E30" s="8">
        <v>2</v>
      </c>
    </row>
    <row r="31" spans="1:5" x14ac:dyDescent="0.25">
      <c r="A31">
        <v>30</v>
      </c>
      <c r="B31">
        <v>321</v>
      </c>
      <c r="C31">
        <v>3</v>
      </c>
      <c r="D31" s="8">
        <v>2</v>
      </c>
      <c r="E31" s="8">
        <v>1</v>
      </c>
    </row>
    <row r="32" spans="1:5" x14ac:dyDescent="0.25">
      <c r="A32">
        <v>31</v>
      </c>
      <c r="B32">
        <v>314</v>
      </c>
      <c r="C32">
        <v>3</v>
      </c>
      <c r="D32" s="8">
        <v>1</v>
      </c>
      <c r="E32" s="8">
        <v>4</v>
      </c>
    </row>
    <row r="33" spans="1:5" x14ac:dyDescent="0.25">
      <c r="A33">
        <v>32</v>
      </c>
      <c r="B33">
        <v>311</v>
      </c>
      <c r="C33">
        <v>3</v>
      </c>
      <c r="D33" s="8">
        <v>1</v>
      </c>
      <c r="E33" s="8">
        <v>1</v>
      </c>
    </row>
    <row r="34" spans="1:5" x14ac:dyDescent="0.25">
      <c r="A34">
        <v>33</v>
      </c>
      <c r="B34">
        <v>312</v>
      </c>
      <c r="C34">
        <v>3</v>
      </c>
      <c r="D34" s="8">
        <v>1</v>
      </c>
      <c r="E34" s="8">
        <v>2</v>
      </c>
    </row>
    <row r="35" spans="1:5" x14ac:dyDescent="0.25">
      <c r="A35">
        <v>34</v>
      </c>
      <c r="B35">
        <v>313</v>
      </c>
      <c r="C35">
        <v>3</v>
      </c>
      <c r="D35" s="8">
        <v>1</v>
      </c>
      <c r="E35" s="8">
        <v>3</v>
      </c>
    </row>
    <row r="36" spans="1:5" x14ac:dyDescent="0.25">
      <c r="A36">
        <v>35</v>
      </c>
      <c r="B36">
        <v>316</v>
      </c>
      <c r="C36">
        <v>3</v>
      </c>
      <c r="D36" s="8">
        <v>1</v>
      </c>
      <c r="E36" s="8">
        <v>6</v>
      </c>
    </row>
    <row r="37" spans="1:5" x14ac:dyDescent="0.25">
      <c r="A37">
        <v>36</v>
      </c>
      <c r="B37">
        <v>315</v>
      </c>
      <c r="C37">
        <v>3</v>
      </c>
      <c r="D37" s="8">
        <v>1</v>
      </c>
      <c r="E37" s="8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53171-0AD8-4AB5-A7D5-6DE40A38BB23}">
  <dimension ref="A1:E9"/>
  <sheetViews>
    <sheetView workbookViewId="0">
      <selection activeCell="C9" sqref="C4:C9"/>
    </sheetView>
  </sheetViews>
  <sheetFormatPr defaultRowHeight="15" x14ac:dyDescent="0.25"/>
  <cols>
    <col min="1" max="1" width="13.140625" bestFit="1" customWidth="1"/>
    <col min="2" max="3" width="13.28515625" bestFit="1" customWidth="1"/>
    <col min="4" max="4" width="14.85546875" bestFit="1" customWidth="1"/>
    <col min="5" max="5" width="19.140625" bestFit="1" customWidth="1"/>
  </cols>
  <sheetData>
    <row r="1" spans="1:5" x14ac:dyDescent="0.25">
      <c r="A1" s="9" t="s">
        <v>8</v>
      </c>
      <c r="B1" t="s">
        <v>11</v>
      </c>
    </row>
    <row r="3" spans="1:5" x14ac:dyDescent="0.25">
      <c r="A3" s="9" t="s">
        <v>160</v>
      </c>
      <c r="B3" s="9" t="s">
        <v>167</v>
      </c>
      <c r="C3" s="9" t="s">
        <v>7</v>
      </c>
      <c r="D3" s="9" t="s">
        <v>3</v>
      </c>
      <c r="E3" t="s">
        <v>165</v>
      </c>
    </row>
    <row r="4" spans="1:5" x14ac:dyDescent="0.25">
      <c r="A4">
        <v>14</v>
      </c>
      <c r="B4">
        <v>30</v>
      </c>
      <c r="C4">
        <v>2098</v>
      </c>
      <c r="D4" s="3">
        <v>0.35539999999999999</v>
      </c>
      <c r="E4" s="8">
        <v>3.9599999999999998E-4</v>
      </c>
    </row>
    <row r="5" spans="1:5" x14ac:dyDescent="0.25">
      <c r="A5">
        <v>14</v>
      </c>
      <c r="B5">
        <v>30</v>
      </c>
      <c r="C5">
        <v>2098</v>
      </c>
      <c r="D5" s="3">
        <v>0.35970000000000002</v>
      </c>
      <c r="E5" s="8">
        <v>3.9899999999999999E-4</v>
      </c>
    </row>
    <row r="6" spans="1:5" x14ac:dyDescent="0.25">
      <c r="A6">
        <v>17</v>
      </c>
      <c r="B6">
        <v>30</v>
      </c>
      <c r="C6">
        <v>2083</v>
      </c>
      <c r="D6" s="3">
        <v>0.35160000000000002</v>
      </c>
      <c r="E6" s="8">
        <v>3.7800000000000003E-4</v>
      </c>
    </row>
    <row r="7" spans="1:5" x14ac:dyDescent="0.25">
      <c r="A7">
        <v>17</v>
      </c>
      <c r="B7">
        <v>30</v>
      </c>
      <c r="C7">
        <v>2083</v>
      </c>
      <c r="D7" s="3">
        <v>0.3599</v>
      </c>
      <c r="E7" s="8">
        <v>3.7100000000000002E-4</v>
      </c>
    </row>
    <row r="8" spans="1:5" x14ac:dyDescent="0.25">
      <c r="A8">
        <v>20</v>
      </c>
      <c r="B8">
        <v>30</v>
      </c>
      <c r="C8">
        <v>2104</v>
      </c>
      <c r="D8" s="3">
        <v>0.3513</v>
      </c>
      <c r="E8" s="8">
        <v>4.4900000000000002E-4</v>
      </c>
    </row>
    <row r="9" spans="1:5" x14ac:dyDescent="0.25">
      <c r="A9">
        <v>20</v>
      </c>
      <c r="B9">
        <v>30</v>
      </c>
      <c r="C9">
        <v>2104</v>
      </c>
      <c r="D9" s="3">
        <v>0.35649999999999998</v>
      </c>
      <c r="E9" s="8">
        <v>4.5899999999999999E-4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8CD361D1524447818B4B5206584323" ma:contentTypeVersion="4" ma:contentTypeDescription="Create a new document." ma:contentTypeScope="" ma:versionID="c7d852918a03801212ae1c5666f1a5a7">
  <xsd:schema xmlns:xsd="http://www.w3.org/2001/XMLSchema" xmlns:xs="http://www.w3.org/2001/XMLSchema" xmlns:p="http://schemas.microsoft.com/office/2006/metadata/properties" xmlns:ns2="8dd9fe24-28b0-42d3-b99c-75af96becd31" xmlns:ns3="b8334bb6-2399-45fa-878a-2a352e25d9fd" targetNamespace="http://schemas.microsoft.com/office/2006/metadata/properties" ma:root="true" ma:fieldsID="d492f249eeba4db3b9236cde9d91cf2f" ns2:_="" ns3:_="">
    <xsd:import namespace="8dd9fe24-28b0-42d3-b99c-75af96becd31"/>
    <xsd:import namespace="b8334bb6-2399-45fa-878a-2a352e25d9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d9fe24-28b0-42d3-b99c-75af96becd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334bb6-2399-45fa-878a-2a352e25d9f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DFB095-762A-465A-BFE5-CB98D3E0DB0D}"/>
</file>

<file path=customXml/itemProps2.xml><?xml version="1.0" encoding="utf-8"?>
<ds:datastoreItem xmlns:ds="http://schemas.openxmlformats.org/officeDocument/2006/customXml" ds:itemID="{B7F983F5-573B-419D-A1A4-466C62C179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Data from LECO and Soi Weights </vt:lpstr>
      <vt:lpstr>2021 Treatments by Plot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Wenz, Joshua - ARS</dc:creator>
  <cp:lastModifiedBy>Wenz, Joshua - ARS</cp:lastModifiedBy>
  <dcterms:created xsi:type="dcterms:W3CDTF">2022-06-03T22:01:30Z</dcterms:created>
  <dcterms:modified xsi:type="dcterms:W3CDTF">2022-06-07T17:07:36Z</dcterms:modified>
</cp:coreProperties>
</file>