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worksheets/sheet12.xml" ContentType="application/vnd.openxmlformats-officedocument.spreadsheetml.worksheet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worksheets/sheet1.xml" ContentType="application/vnd.openxmlformats-officedocument.spreadsheetml.worksheet+xml"/>
  <Override PartName="/xl/charts/style9.xml" ContentType="application/vnd.ms-office.chart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_stevens_usda_gov/Documents/2022/NxWater Akron/Data/Neutron probe/"/>
    </mc:Choice>
  </mc:AlternateContent>
  <xr:revisionPtr revIDLastSave="64" documentId="13_ncr:1_{CFA82672-0A34-494B-AF7E-CF3D1DB846C6}" xr6:coauthVersionLast="46" xr6:coauthVersionMax="47" xr10:uidLastSave="{2F976997-5C84-41B9-A01C-EF11146B5564}"/>
  <bookViews>
    <workbookView xWindow="30195" yWindow="1395" windowWidth="25260" windowHeight="13455" firstSheet="9" activeTab="12" xr2:uid="{00000000-000D-0000-FFFF-FFFF00000000}"/>
  </bookViews>
  <sheets>
    <sheet name="061421" sheetId="66" r:id="rId1"/>
    <sheet name="062221" sheetId="74" r:id="rId2"/>
    <sheet name="062821" sheetId="75" r:id="rId3"/>
    <sheet name="070621" sheetId="76" r:id="rId4"/>
    <sheet name="071221" sheetId="77" r:id="rId5"/>
    <sheet name="072121" sheetId="78" r:id="rId6"/>
    <sheet name="080321" sheetId="79" r:id="rId7"/>
    <sheet name="081021" sheetId="80" r:id="rId8"/>
    <sheet name="801721" sheetId="82" r:id="rId9"/>
    <sheet name="093021" sheetId="83" r:id="rId10"/>
    <sheet name="072721-4940" sheetId="81" r:id="rId11"/>
    <sheet name="Soil Moisture Graphs" sheetId="65" r:id="rId12"/>
    <sheet name="Precip" sheetId="12" r:id="rId13"/>
    <sheet name="Irrigation" sheetId="27" r:id="rId14"/>
    <sheet name="WATERBAL" sheetId="2" r:id="rId15"/>
    <sheet name="VolWat" sheetId="37" r:id="rId16"/>
    <sheet name="VolWatAvgs" sheetId="52" r:id="rId17"/>
    <sheet name="Cum ET" sheetId="5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58" l="1"/>
  <c r="AB15" i="80" l="1"/>
  <c r="AB15" i="81"/>
  <c r="J10" i="58"/>
  <c r="F24" i="12"/>
  <c r="V15" i="83"/>
  <c r="AI15" i="83"/>
  <c r="AB26" i="83"/>
  <c r="AB15" i="83"/>
  <c r="CM198" i="65"/>
  <c r="CM197" i="65"/>
  <c r="CM196" i="65"/>
  <c r="CM195" i="65"/>
  <c r="CM194" i="65"/>
  <c r="CM193" i="65"/>
  <c r="CM192" i="65"/>
  <c r="CM191" i="65"/>
  <c r="CM190" i="65"/>
  <c r="CM189" i="65"/>
  <c r="CM188" i="65"/>
  <c r="CM187" i="65"/>
  <c r="CM186" i="65"/>
  <c r="CM185" i="65"/>
  <c r="CM184" i="65"/>
  <c r="CM183" i="65"/>
  <c r="CM182" i="65"/>
  <c r="CM181" i="65"/>
  <c r="CM180" i="65"/>
  <c r="CM179" i="65"/>
  <c r="CM178" i="65"/>
  <c r="CM177" i="65"/>
  <c r="CM176" i="65"/>
  <c r="CM175" i="65"/>
  <c r="CM174" i="65"/>
  <c r="CM173" i="65"/>
  <c r="CM172" i="65"/>
  <c r="CM171" i="65"/>
  <c r="CM170" i="65"/>
  <c r="CM169" i="65"/>
  <c r="CM168" i="65"/>
  <c r="CM167" i="65"/>
  <c r="CM166" i="65"/>
  <c r="CM165" i="65"/>
  <c r="CM164" i="65"/>
  <c r="CM163" i="65"/>
  <c r="CM162" i="65"/>
  <c r="CM161" i="65"/>
  <c r="CM160" i="65"/>
  <c r="CM159" i="65"/>
  <c r="CM158" i="65"/>
  <c r="CM157" i="65"/>
  <c r="CM156" i="65"/>
  <c r="CM155" i="65"/>
  <c r="CM154" i="65"/>
  <c r="CM153" i="65"/>
  <c r="CM152" i="65"/>
  <c r="CM151" i="65"/>
  <c r="CM150" i="65"/>
  <c r="CM149" i="65"/>
  <c r="CM148" i="65"/>
  <c r="CM147" i="65"/>
  <c r="CM146" i="65"/>
  <c r="CM145" i="65"/>
  <c r="CM144" i="65"/>
  <c r="CM143" i="65"/>
  <c r="CM142" i="65"/>
  <c r="CM141" i="65"/>
  <c r="CM140" i="65"/>
  <c r="CM139" i="65"/>
  <c r="CM138" i="65"/>
  <c r="CM137" i="65"/>
  <c r="CM136" i="65"/>
  <c r="CM135" i="65"/>
  <c r="CM134" i="65"/>
  <c r="CM133" i="65"/>
  <c r="CM131" i="65"/>
  <c r="CM130" i="65"/>
  <c r="CM129" i="65"/>
  <c r="CM128" i="65"/>
  <c r="CM127" i="65"/>
  <c r="CY126" i="65"/>
  <c r="CX126" i="65"/>
  <c r="CW126" i="65"/>
  <c r="CV126" i="65"/>
  <c r="CU126" i="65"/>
  <c r="CT126" i="65"/>
  <c r="CS126" i="65"/>
  <c r="CR126" i="65"/>
  <c r="CQ126" i="65"/>
  <c r="CP126" i="65"/>
  <c r="CO126" i="65"/>
  <c r="CN126" i="65"/>
  <c r="CM101" i="65"/>
  <c r="CM97" i="65"/>
  <c r="CM95" i="65"/>
  <c r="CM89" i="65"/>
  <c r="CM87" i="65"/>
  <c r="CM85" i="65"/>
  <c r="CM84" i="65"/>
  <c r="CM78" i="65"/>
  <c r="CM76" i="65"/>
  <c r="CM71" i="65"/>
  <c r="CM63" i="65"/>
  <c r="CM62" i="65"/>
  <c r="CM57" i="65"/>
  <c r="CM55" i="65"/>
  <c r="CM53" i="65"/>
  <c r="CM49" i="65"/>
  <c r="CM47" i="65"/>
  <c r="CM41" i="65"/>
  <c r="CM39" i="65"/>
  <c r="CM37" i="65"/>
  <c r="CY27" i="65"/>
  <c r="CM102" i="65" s="1"/>
  <c r="CX27" i="65"/>
  <c r="CM96" i="65" s="1"/>
  <c r="CW27" i="65"/>
  <c r="CM90" i="65" s="1"/>
  <c r="CV27" i="65"/>
  <c r="CU27" i="65"/>
  <c r="CT27" i="65"/>
  <c r="CM72" i="65" s="1"/>
  <c r="CS27" i="65"/>
  <c r="CM66" i="65" s="1"/>
  <c r="CR27" i="65"/>
  <c r="CM60" i="65" s="1"/>
  <c r="CQ27" i="65"/>
  <c r="CM54" i="65" s="1"/>
  <c r="CP27" i="65"/>
  <c r="CM48" i="65" s="1"/>
  <c r="CO27" i="65"/>
  <c r="CM42" i="65" s="1"/>
  <c r="CY26" i="65"/>
  <c r="CX26" i="65"/>
  <c r="CW26" i="65"/>
  <c r="CV26" i="65"/>
  <c r="CM83" i="65" s="1"/>
  <c r="CU26" i="65"/>
  <c r="CM77" i="65" s="1"/>
  <c r="CT26" i="65"/>
  <c r="CS26" i="65"/>
  <c r="CM65" i="65" s="1"/>
  <c r="CR26" i="65"/>
  <c r="CM59" i="65" s="1"/>
  <c r="CQ26" i="65"/>
  <c r="CP26" i="65"/>
  <c r="CO26" i="65"/>
  <c r="CN26" i="65"/>
  <c r="CM35" i="65" s="1"/>
  <c r="CY25" i="65"/>
  <c r="CM100" i="65" s="1"/>
  <c r="CX25" i="65"/>
  <c r="CM94" i="65" s="1"/>
  <c r="CW25" i="65"/>
  <c r="CM88" i="65" s="1"/>
  <c r="CV25" i="65"/>
  <c r="CM82" i="65" s="1"/>
  <c r="CU25" i="65"/>
  <c r="CT25" i="65"/>
  <c r="CM70" i="65" s="1"/>
  <c r="CS25" i="65"/>
  <c r="CM64" i="65" s="1"/>
  <c r="CR25" i="65"/>
  <c r="CM58" i="65" s="1"/>
  <c r="CQ25" i="65"/>
  <c r="CM52" i="65" s="1"/>
  <c r="CP25" i="65"/>
  <c r="CM46" i="65" s="1"/>
  <c r="CO25" i="65"/>
  <c r="CM40" i="65" s="1"/>
  <c r="CN25" i="65"/>
  <c r="CM34" i="65" s="1"/>
  <c r="CY24" i="65"/>
  <c r="CM99" i="65" s="1"/>
  <c r="CX24" i="65"/>
  <c r="CM93" i="65" s="1"/>
  <c r="CW24" i="65"/>
  <c r="CV24" i="65"/>
  <c r="CM81" i="65" s="1"/>
  <c r="CU24" i="65"/>
  <c r="CM75" i="65" s="1"/>
  <c r="CT24" i="65"/>
  <c r="CM69" i="65" s="1"/>
  <c r="CS24" i="65"/>
  <c r="CR24" i="65"/>
  <c r="CQ24" i="65"/>
  <c r="CM51" i="65" s="1"/>
  <c r="CP24" i="65"/>
  <c r="CM45" i="65" s="1"/>
  <c r="CO24" i="65"/>
  <c r="CN24" i="65"/>
  <c r="CM33" i="65" s="1"/>
  <c r="CY23" i="65"/>
  <c r="CM98" i="65" s="1"/>
  <c r="CX23" i="65"/>
  <c r="CM92" i="65" s="1"/>
  <c r="CW23" i="65"/>
  <c r="CM86" i="65" s="1"/>
  <c r="CV23" i="65"/>
  <c r="CM80" i="65" s="1"/>
  <c r="CU23" i="65"/>
  <c r="CM74" i="65" s="1"/>
  <c r="CT23" i="65"/>
  <c r="CM68" i="65" s="1"/>
  <c r="CS23" i="65"/>
  <c r="CR23" i="65"/>
  <c r="CM56" i="65" s="1"/>
  <c r="CQ23" i="65"/>
  <c r="CM50" i="65" s="1"/>
  <c r="CP23" i="65"/>
  <c r="CM44" i="65" s="1"/>
  <c r="CO23" i="65"/>
  <c r="CM38" i="65" s="1"/>
  <c r="CN23" i="65"/>
  <c r="CM32" i="65" s="1"/>
  <c r="CY22" i="65"/>
  <c r="CX22" i="65"/>
  <c r="CM91" i="65" s="1"/>
  <c r="CW22" i="65"/>
  <c r="CV22" i="65"/>
  <c r="CM79" i="65" s="1"/>
  <c r="CU22" i="65"/>
  <c r="CM73" i="65" s="1"/>
  <c r="CT22" i="65"/>
  <c r="CM67" i="65" s="1"/>
  <c r="CS22" i="65"/>
  <c r="CM61" i="65" s="1"/>
  <c r="CR22" i="65"/>
  <c r="CQ22" i="65"/>
  <c r="CP22" i="65"/>
  <c r="CM43" i="65" s="1"/>
  <c r="CO22" i="65"/>
  <c r="CN22" i="65"/>
  <c r="CM31" i="65" s="1"/>
  <c r="CN3" i="65"/>
  <c r="CO3" i="65"/>
  <c r="CN27" i="65" s="1"/>
  <c r="CM36" i="65" s="1"/>
  <c r="CM132" i="65" s="1"/>
  <c r="CP3" i="65"/>
  <c r="CQ3" i="65"/>
  <c r="CR3" i="65"/>
  <c r="CS3" i="65"/>
  <c r="CT3" i="65"/>
  <c r="CN4" i="65"/>
  <c r="CO4" i="65"/>
  <c r="CP4" i="65"/>
  <c r="CQ4" i="65"/>
  <c r="CR4" i="65"/>
  <c r="CS4" i="65"/>
  <c r="CT4" i="65"/>
  <c r="CN5" i="65"/>
  <c r="CO5" i="65"/>
  <c r="CP5" i="65"/>
  <c r="CQ5" i="65"/>
  <c r="CR5" i="65"/>
  <c r="CS5" i="65"/>
  <c r="CT5" i="65"/>
  <c r="CN6" i="65"/>
  <c r="CO6" i="65"/>
  <c r="CP6" i="65"/>
  <c r="CQ6" i="65"/>
  <c r="CR6" i="65"/>
  <c r="CS6" i="65"/>
  <c r="CT6" i="65"/>
  <c r="CN7" i="65"/>
  <c r="CO7" i="65"/>
  <c r="CP7" i="65"/>
  <c r="CQ7" i="65"/>
  <c r="CR7" i="65"/>
  <c r="CS7" i="65"/>
  <c r="CT7" i="65"/>
  <c r="CN8" i="65"/>
  <c r="CO8" i="65"/>
  <c r="CP8" i="65"/>
  <c r="CQ8" i="65"/>
  <c r="CR8" i="65"/>
  <c r="CS8" i="65"/>
  <c r="CT8" i="65"/>
  <c r="CN9" i="65"/>
  <c r="CO9" i="65"/>
  <c r="CP9" i="65"/>
  <c r="CQ9" i="65"/>
  <c r="CR9" i="65"/>
  <c r="CS9" i="65"/>
  <c r="CT9" i="65"/>
  <c r="CN10" i="65"/>
  <c r="CO10" i="65"/>
  <c r="CP10" i="65"/>
  <c r="CQ10" i="65"/>
  <c r="CR10" i="65"/>
  <c r="CS10" i="65"/>
  <c r="CT10" i="65"/>
  <c r="CN11" i="65"/>
  <c r="CO11" i="65"/>
  <c r="CP11" i="65"/>
  <c r="CQ11" i="65"/>
  <c r="CR11" i="65"/>
  <c r="CS11" i="65"/>
  <c r="CT11" i="65"/>
  <c r="CN12" i="65"/>
  <c r="CO12" i="65"/>
  <c r="CP12" i="65"/>
  <c r="CQ12" i="65"/>
  <c r="CR12" i="65"/>
  <c r="CS12" i="65"/>
  <c r="CT12" i="65"/>
  <c r="CN13" i="65"/>
  <c r="CO13" i="65"/>
  <c r="CP13" i="65"/>
  <c r="CQ13" i="65"/>
  <c r="CR13" i="65"/>
  <c r="CS13" i="65"/>
  <c r="CT13" i="65"/>
  <c r="CN14" i="65"/>
  <c r="CO14" i="65"/>
  <c r="CP14" i="65"/>
  <c r="CQ14" i="65"/>
  <c r="CR14" i="65"/>
  <c r="CS14" i="65"/>
  <c r="CT14" i="65"/>
  <c r="CM4" i="65"/>
  <c r="CM5" i="65"/>
  <c r="CM6" i="65"/>
  <c r="CM7" i="65"/>
  <c r="CM8" i="65"/>
  <c r="CM9" i="65"/>
  <c r="CM10" i="65"/>
  <c r="CM11" i="65"/>
  <c r="CM12" i="65"/>
  <c r="CM13" i="65"/>
  <c r="CM14" i="65"/>
  <c r="CM3" i="65"/>
  <c r="CT2" i="65"/>
  <c r="CS2" i="65"/>
  <c r="CR2" i="65"/>
  <c r="CQ2" i="65"/>
  <c r="CP2" i="65"/>
  <c r="CO2" i="65"/>
  <c r="CN2" i="65"/>
  <c r="CM2" i="65"/>
  <c r="O50" i="83"/>
  <c r="U50" i="83" s="1"/>
  <c r="N50" i="83"/>
  <c r="T50" i="83" s="1"/>
  <c r="M50" i="83"/>
  <c r="S50" i="83" s="1"/>
  <c r="L50" i="83"/>
  <c r="R50" i="83" s="1"/>
  <c r="K50" i="83"/>
  <c r="Q50" i="83" s="1"/>
  <c r="J50" i="83"/>
  <c r="P50" i="83" s="1"/>
  <c r="O49" i="83"/>
  <c r="U49" i="83" s="1"/>
  <c r="N49" i="83"/>
  <c r="T49" i="83" s="1"/>
  <c r="M49" i="83"/>
  <c r="L49" i="83"/>
  <c r="R49" i="83" s="1"/>
  <c r="K49" i="83"/>
  <c r="Q49" i="83" s="1"/>
  <c r="J49" i="83"/>
  <c r="P49" i="83" s="1"/>
  <c r="R48" i="83"/>
  <c r="O48" i="83"/>
  <c r="U48" i="83" s="1"/>
  <c r="N48" i="83"/>
  <c r="T48" i="83" s="1"/>
  <c r="M48" i="83"/>
  <c r="S48" i="83" s="1"/>
  <c r="L48" i="83"/>
  <c r="K48" i="83"/>
  <c r="Q48" i="83" s="1"/>
  <c r="J48" i="83"/>
  <c r="P48" i="83" s="1"/>
  <c r="P47" i="83"/>
  <c r="O47" i="83"/>
  <c r="U47" i="83" s="1"/>
  <c r="N47" i="83"/>
  <c r="AM25" i="83" s="1"/>
  <c r="AM40" i="83" s="1"/>
  <c r="M47" i="83"/>
  <c r="S47" i="83" s="1"/>
  <c r="L47" i="83"/>
  <c r="R47" i="83" s="1"/>
  <c r="K47" i="83"/>
  <c r="Q47" i="83" s="1"/>
  <c r="J47" i="83"/>
  <c r="O46" i="83"/>
  <c r="N46" i="83"/>
  <c r="T46" i="83" s="1"/>
  <c r="M46" i="83"/>
  <c r="S46" i="83" s="1"/>
  <c r="L46" i="83"/>
  <c r="R46" i="83" s="1"/>
  <c r="K46" i="83"/>
  <c r="Q46" i="83" s="1"/>
  <c r="J46" i="83"/>
  <c r="P46" i="83" s="1"/>
  <c r="Q45" i="83"/>
  <c r="O45" i="83"/>
  <c r="U45" i="83" s="1"/>
  <c r="N45" i="83"/>
  <c r="T45" i="83" s="1"/>
  <c r="M45" i="83"/>
  <c r="S45" i="83" s="1"/>
  <c r="L45" i="83"/>
  <c r="R45" i="83" s="1"/>
  <c r="K45" i="83"/>
  <c r="J45" i="83"/>
  <c r="P45" i="83" s="1"/>
  <c r="S44" i="83"/>
  <c r="O44" i="83"/>
  <c r="U44" i="83" s="1"/>
  <c r="N44" i="83"/>
  <c r="T44" i="83" s="1"/>
  <c r="M44" i="83"/>
  <c r="L44" i="83"/>
  <c r="R44" i="83" s="1"/>
  <c r="K44" i="83"/>
  <c r="Q44" i="83" s="1"/>
  <c r="J44" i="83"/>
  <c r="P44" i="83" s="1"/>
  <c r="U43" i="83"/>
  <c r="O43" i="83"/>
  <c r="N43" i="83"/>
  <c r="T43" i="83" s="1"/>
  <c r="M43" i="83"/>
  <c r="S43" i="83" s="1"/>
  <c r="L43" i="83"/>
  <c r="R43" i="83" s="1"/>
  <c r="K43" i="83"/>
  <c r="Q43" i="83" s="1"/>
  <c r="J43" i="83"/>
  <c r="P43" i="83" s="1"/>
  <c r="O42" i="83"/>
  <c r="U42" i="83" s="1"/>
  <c r="N42" i="83"/>
  <c r="T42" i="83" s="1"/>
  <c r="M42" i="83"/>
  <c r="S42" i="83" s="1"/>
  <c r="L42" i="83"/>
  <c r="R42" i="83" s="1"/>
  <c r="K42" i="83"/>
  <c r="Q42" i="83" s="1"/>
  <c r="J42" i="83"/>
  <c r="P42" i="83" s="1"/>
  <c r="S41" i="83"/>
  <c r="O41" i="83"/>
  <c r="U41" i="83" s="1"/>
  <c r="N41" i="83"/>
  <c r="T41" i="83" s="1"/>
  <c r="M41" i="83"/>
  <c r="L41" i="83"/>
  <c r="R41" i="83" s="1"/>
  <c r="K41" i="83"/>
  <c r="Q41" i="83" s="1"/>
  <c r="J41" i="83"/>
  <c r="P41" i="83" s="1"/>
  <c r="S40" i="83"/>
  <c r="O40" i="83"/>
  <c r="U40" i="83" s="1"/>
  <c r="N40" i="83"/>
  <c r="T40" i="83" s="1"/>
  <c r="M40" i="83"/>
  <c r="L40" i="83"/>
  <c r="R40" i="83" s="1"/>
  <c r="K40" i="83"/>
  <c r="J40" i="83"/>
  <c r="P40" i="83" s="1"/>
  <c r="O39" i="83"/>
  <c r="U39" i="83" s="1"/>
  <c r="N39" i="83"/>
  <c r="T39" i="83" s="1"/>
  <c r="M39" i="83"/>
  <c r="S39" i="83" s="1"/>
  <c r="L39" i="83"/>
  <c r="AK23" i="83" s="1"/>
  <c r="AK38" i="83" s="1"/>
  <c r="K39" i="83"/>
  <c r="Q39" i="83" s="1"/>
  <c r="J39" i="83"/>
  <c r="P39" i="83" s="1"/>
  <c r="O38" i="83"/>
  <c r="U38" i="83" s="1"/>
  <c r="N38" i="83"/>
  <c r="T38" i="83" s="1"/>
  <c r="M38" i="83"/>
  <c r="S38" i="83" s="1"/>
  <c r="L38" i="83"/>
  <c r="R38" i="83" s="1"/>
  <c r="K38" i="83"/>
  <c r="Q38" i="83" s="1"/>
  <c r="J38" i="83"/>
  <c r="P38" i="83" s="1"/>
  <c r="O37" i="83"/>
  <c r="U37" i="83" s="1"/>
  <c r="N37" i="83"/>
  <c r="T37" i="83" s="1"/>
  <c r="M37" i="83"/>
  <c r="S37" i="83" s="1"/>
  <c r="L37" i="83"/>
  <c r="R37" i="83" s="1"/>
  <c r="K37" i="83"/>
  <c r="Q37" i="83" s="1"/>
  <c r="J37" i="83"/>
  <c r="P37" i="83" s="1"/>
  <c r="O36" i="83"/>
  <c r="U36" i="83" s="1"/>
  <c r="N36" i="83"/>
  <c r="T36" i="83" s="1"/>
  <c r="M36" i="83"/>
  <c r="S36" i="83" s="1"/>
  <c r="L36" i="83"/>
  <c r="R36" i="83" s="1"/>
  <c r="K36" i="83"/>
  <c r="Q36" i="83" s="1"/>
  <c r="J36" i="83"/>
  <c r="P36" i="83" s="1"/>
  <c r="U35" i="83"/>
  <c r="O35" i="83"/>
  <c r="N35" i="83"/>
  <c r="T35" i="83" s="1"/>
  <c r="M35" i="83"/>
  <c r="S35" i="83" s="1"/>
  <c r="L35" i="83"/>
  <c r="R35" i="83" s="1"/>
  <c r="K35" i="83"/>
  <c r="Q35" i="83" s="1"/>
  <c r="J35" i="83"/>
  <c r="P35" i="83" s="1"/>
  <c r="O34" i="83"/>
  <c r="U34" i="83" s="1"/>
  <c r="N34" i="83"/>
  <c r="T34" i="83" s="1"/>
  <c r="M34" i="83"/>
  <c r="S34" i="83" s="1"/>
  <c r="L34" i="83"/>
  <c r="R34" i="83" s="1"/>
  <c r="K34" i="83"/>
  <c r="Q34" i="83" s="1"/>
  <c r="J34" i="83"/>
  <c r="P34" i="83" s="1"/>
  <c r="O33" i="83"/>
  <c r="U33" i="83" s="1"/>
  <c r="N33" i="83"/>
  <c r="T33" i="83" s="1"/>
  <c r="M33" i="83"/>
  <c r="S33" i="83" s="1"/>
  <c r="L33" i="83"/>
  <c r="R33" i="83" s="1"/>
  <c r="K33" i="83"/>
  <c r="Q33" i="83" s="1"/>
  <c r="J33" i="83"/>
  <c r="P33" i="83" s="1"/>
  <c r="O32" i="83"/>
  <c r="U32" i="83" s="1"/>
  <c r="N32" i="83"/>
  <c r="T32" i="83" s="1"/>
  <c r="M32" i="83"/>
  <c r="S32" i="83" s="1"/>
  <c r="L32" i="83"/>
  <c r="R32" i="83" s="1"/>
  <c r="K32" i="83"/>
  <c r="Q32" i="83" s="1"/>
  <c r="J32" i="83"/>
  <c r="P32" i="83" s="1"/>
  <c r="AD31" i="83"/>
  <c r="AC31" i="83"/>
  <c r="AB31" i="83"/>
  <c r="Q31" i="83"/>
  <c r="O31" i="83"/>
  <c r="U31" i="83" s="1"/>
  <c r="N31" i="83"/>
  <c r="T31" i="83" s="1"/>
  <c r="M31" i="83"/>
  <c r="S31" i="83" s="1"/>
  <c r="L31" i="83"/>
  <c r="R31" i="83" s="1"/>
  <c r="K31" i="83"/>
  <c r="J31" i="83"/>
  <c r="P31" i="83" s="1"/>
  <c r="O30" i="83"/>
  <c r="AN20" i="83" s="1"/>
  <c r="AN35" i="83" s="1"/>
  <c r="N30" i="83"/>
  <c r="T30" i="83" s="1"/>
  <c r="M30" i="83"/>
  <c r="S30" i="83" s="1"/>
  <c r="L30" i="83"/>
  <c r="R30" i="83" s="1"/>
  <c r="K30" i="83"/>
  <c r="Q30" i="83" s="1"/>
  <c r="J30" i="83"/>
  <c r="P30" i="83" s="1"/>
  <c r="T29" i="83"/>
  <c r="O29" i="83"/>
  <c r="U29" i="83" s="1"/>
  <c r="N29" i="83"/>
  <c r="M29" i="83"/>
  <c r="S29" i="83" s="1"/>
  <c r="L29" i="83"/>
  <c r="R29" i="83" s="1"/>
  <c r="K29" i="83"/>
  <c r="Q29" i="83" s="1"/>
  <c r="J29" i="83"/>
  <c r="P29" i="83" s="1"/>
  <c r="Q28" i="83"/>
  <c r="O28" i="83"/>
  <c r="U28" i="83" s="1"/>
  <c r="N28" i="83"/>
  <c r="T28" i="83" s="1"/>
  <c r="M28" i="83"/>
  <c r="S28" i="83" s="1"/>
  <c r="L28" i="83"/>
  <c r="R28" i="83" s="1"/>
  <c r="K28" i="83"/>
  <c r="J28" i="83"/>
  <c r="P28" i="83" s="1"/>
  <c r="O27" i="83"/>
  <c r="U27" i="83" s="1"/>
  <c r="N27" i="83"/>
  <c r="T27" i="83" s="1"/>
  <c r="M27" i="83"/>
  <c r="S27" i="83" s="1"/>
  <c r="L27" i="83"/>
  <c r="R27" i="83" s="1"/>
  <c r="K27" i="83"/>
  <c r="Q27" i="83" s="1"/>
  <c r="J27" i="83"/>
  <c r="P27" i="83" s="1"/>
  <c r="AI26" i="83"/>
  <c r="AI41" i="83" s="1"/>
  <c r="AH26" i="83"/>
  <c r="AG26" i="83"/>
  <c r="AA26" i="83"/>
  <c r="AC43" i="83" s="1"/>
  <c r="Z26" i="83"/>
  <c r="AB43" i="83" s="1"/>
  <c r="R26" i="83"/>
  <c r="O26" i="83"/>
  <c r="U26" i="83" s="1"/>
  <c r="N26" i="83"/>
  <c r="T26" i="83" s="1"/>
  <c r="M26" i="83"/>
  <c r="S26" i="83" s="1"/>
  <c r="L26" i="83"/>
  <c r="K26" i="83"/>
  <c r="Q26" i="83" s="1"/>
  <c r="J26" i="83"/>
  <c r="P26" i="83" s="1"/>
  <c r="AK25" i="83"/>
  <c r="AK40" i="83" s="1"/>
  <c r="AH25" i="83"/>
  <c r="AG25" i="83"/>
  <c r="AA25" i="83"/>
  <c r="AC42" i="83" s="1"/>
  <c r="Z25" i="83"/>
  <c r="AB42" i="83" s="1"/>
  <c r="O25" i="83"/>
  <c r="U25" i="83" s="1"/>
  <c r="N25" i="83"/>
  <c r="T25" i="83" s="1"/>
  <c r="M25" i="83"/>
  <c r="S25" i="83" s="1"/>
  <c r="L25" i="83"/>
  <c r="R25" i="83" s="1"/>
  <c r="K25" i="83"/>
  <c r="Q25" i="83" s="1"/>
  <c r="J25" i="83"/>
  <c r="P25" i="83" s="1"/>
  <c r="AN24" i="83"/>
  <c r="AN39" i="83" s="1"/>
  <c r="AH24" i="83"/>
  <c r="AG24" i="83"/>
  <c r="AA24" i="83"/>
  <c r="AC41" i="83" s="1"/>
  <c r="Z24" i="83"/>
  <c r="AB41" i="83" s="1"/>
  <c r="S24" i="83"/>
  <c r="R24" i="83"/>
  <c r="O24" i="83"/>
  <c r="U24" i="83" s="1"/>
  <c r="N24" i="83"/>
  <c r="T24" i="83" s="1"/>
  <c r="M24" i="83"/>
  <c r="L24" i="83"/>
  <c r="K24" i="83"/>
  <c r="Q24" i="83" s="1"/>
  <c r="J24" i="83"/>
  <c r="P24" i="83" s="1"/>
  <c r="AM23" i="83"/>
  <c r="AM38" i="83" s="1"/>
  <c r="AL23" i="83"/>
  <c r="AL38" i="83" s="1"/>
  <c r="AH23" i="83"/>
  <c r="AG23" i="83"/>
  <c r="AA23" i="83"/>
  <c r="AC40" i="83" s="1"/>
  <c r="Z23" i="83"/>
  <c r="AB40" i="83" s="1"/>
  <c r="O23" i="83"/>
  <c r="U23" i="83" s="1"/>
  <c r="N23" i="83"/>
  <c r="T23" i="83" s="1"/>
  <c r="M23" i="83"/>
  <c r="S23" i="83" s="1"/>
  <c r="L23" i="83"/>
  <c r="R23" i="83" s="1"/>
  <c r="K23" i="83"/>
  <c r="Q23" i="83" s="1"/>
  <c r="J23" i="83"/>
  <c r="P23" i="83" s="1"/>
  <c r="AM22" i="83"/>
  <c r="AM37" i="83" s="1"/>
  <c r="AI22" i="83"/>
  <c r="AI37" i="83" s="1"/>
  <c r="AH22" i="83"/>
  <c r="AG22" i="83"/>
  <c r="AA22" i="83"/>
  <c r="AC39" i="83" s="1"/>
  <c r="Z22" i="83"/>
  <c r="AB39" i="83" s="1"/>
  <c r="O22" i="83"/>
  <c r="U22" i="83" s="1"/>
  <c r="N22" i="83"/>
  <c r="T22" i="83" s="1"/>
  <c r="M22" i="83"/>
  <c r="S22" i="83" s="1"/>
  <c r="L22" i="83"/>
  <c r="R22" i="83" s="1"/>
  <c r="K22" i="83"/>
  <c r="Q22" i="83" s="1"/>
  <c r="J22" i="83"/>
  <c r="P22" i="83" s="1"/>
  <c r="AH21" i="83"/>
  <c r="AG21" i="83"/>
  <c r="AA21" i="83"/>
  <c r="AC38" i="83" s="1"/>
  <c r="Z21" i="83"/>
  <c r="AB38" i="83" s="1"/>
  <c r="U21" i="83"/>
  <c r="T21" i="83"/>
  <c r="O21" i="83"/>
  <c r="N21" i="83"/>
  <c r="M21" i="83"/>
  <c r="S21" i="83" s="1"/>
  <c r="L21" i="83"/>
  <c r="R21" i="83" s="1"/>
  <c r="K21" i="83"/>
  <c r="AJ17" i="83" s="1"/>
  <c r="AJ32" i="83" s="1"/>
  <c r="J21" i="83"/>
  <c r="P21" i="83" s="1"/>
  <c r="AK20" i="83"/>
  <c r="AK35" i="83" s="1"/>
  <c r="AH20" i="83"/>
  <c r="AG20" i="83"/>
  <c r="AA20" i="83"/>
  <c r="AC37" i="83" s="1"/>
  <c r="Z20" i="83"/>
  <c r="AB37" i="83" s="1"/>
  <c r="O20" i="83"/>
  <c r="U20" i="83" s="1"/>
  <c r="N20" i="83"/>
  <c r="T20" i="83" s="1"/>
  <c r="M20" i="83"/>
  <c r="S20" i="83" s="1"/>
  <c r="L20" i="83"/>
  <c r="R20" i="83" s="1"/>
  <c r="K20" i="83"/>
  <c r="Q20" i="83" s="1"/>
  <c r="J20" i="83"/>
  <c r="P20" i="83" s="1"/>
  <c r="AL19" i="83"/>
  <c r="AL34" i="83" s="1"/>
  <c r="AH19" i="83"/>
  <c r="AG19" i="83"/>
  <c r="AA19" i="83"/>
  <c r="AC36" i="83" s="1"/>
  <c r="Z19" i="83"/>
  <c r="AB36" i="83" s="1"/>
  <c r="T19" i="83"/>
  <c r="O19" i="83"/>
  <c r="U19" i="83" s="1"/>
  <c r="N19" i="83"/>
  <c r="M19" i="83"/>
  <c r="S19" i="83" s="1"/>
  <c r="L19" i="83"/>
  <c r="R19" i="83" s="1"/>
  <c r="K19" i="83"/>
  <c r="Q19" i="83" s="1"/>
  <c r="J19" i="83"/>
  <c r="P19" i="83" s="1"/>
  <c r="AN18" i="83"/>
  <c r="AN33" i="83" s="1"/>
  <c r="AH18" i="83"/>
  <c r="AG18" i="83"/>
  <c r="AA18" i="83"/>
  <c r="AC35" i="83" s="1"/>
  <c r="Z18" i="83"/>
  <c r="AB35" i="83" s="1"/>
  <c r="O18" i="83"/>
  <c r="U18" i="83" s="1"/>
  <c r="N18" i="83"/>
  <c r="T18" i="83" s="1"/>
  <c r="M18" i="83"/>
  <c r="S18" i="83" s="1"/>
  <c r="L18" i="83"/>
  <c r="K18" i="83"/>
  <c r="Q18" i="83" s="1"/>
  <c r="J18" i="83"/>
  <c r="P18" i="83" s="1"/>
  <c r="AM17" i="83"/>
  <c r="AM32" i="83" s="1"/>
  <c r="AH17" i="83"/>
  <c r="AG17" i="83"/>
  <c r="AA17" i="83"/>
  <c r="AC34" i="83" s="1"/>
  <c r="Z17" i="83"/>
  <c r="AB34" i="83" s="1"/>
  <c r="O17" i="83"/>
  <c r="U17" i="83" s="1"/>
  <c r="N17" i="83"/>
  <c r="T17" i="83" s="1"/>
  <c r="M17" i="83"/>
  <c r="S17" i="83" s="1"/>
  <c r="L17" i="83"/>
  <c r="R17" i="83" s="1"/>
  <c r="K17" i="83"/>
  <c r="Q17" i="83" s="1"/>
  <c r="J17" i="83"/>
  <c r="P17" i="83" s="1"/>
  <c r="AH16" i="83"/>
  <c r="AG16" i="83"/>
  <c r="AA16" i="83"/>
  <c r="AC33" i="83" s="1"/>
  <c r="Z16" i="83"/>
  <c r="AB33" i="83" s="1"/>
  <c r="O16" i="83"/>
  <c r="U16" i="83" s="1"/>
  <c r="N16" i="83"/>
  <c r="T16" i="83" s="1"/>
  <c r="M16" i="83"/>
  <c r="S16" i="83" s="1"/>
  <c r="L16" i="83"/>
  <c r="R16" i="83" s="1"/>
  <c r="K16" i="83"/>
  <c r="Q16" i="83" s="1"/>
  <c r="J16" i="83"/>
  <c r="P16" i="83" s="1"/>
  <c r="AH15" i="83"/>
  <c r="AG15" i="83"/>
  <c r="AA15" i="83"/>
  <c r="AC32" i="83" s="1"/>
  <c r="Z15" i="83"/>
  <c r="AB32" i="83" s="1"/>
  <c r="O15" i="83"/>
  <c r="U15" i="83" s="1"/>
  <c r="N15" i="83"/>
  <c r="M15" i="83"/>
  <c r="S15" i="83" s="1"/>
  <c r="L15" i="83"/>
  <c r="R15" i="83" s="1"/>
  <c r="K15" i="83"/>
  <c r="AJ15" i="83" s="1"/>
  <c r="AJ30" i="83" s="1"/>
  <c r="J15" i="83"/>
  <c r="P15" i="83" s="1"/>
  <c r="CJ126" i="65"/>
  <c r="CI126" i="65"/>
  <c r="CH126" i="65"/>
  <c r="CG126" i="65"/>
  <c r="CF126" i="65"/>
  <c r="CE126" i="65"/>
  <c r="CD126" i="65"/>
  <c r="CC126" i="65"/>
  <c r="CB126" i="65"/>
  <c r="CA126" i="65"/>
  <c r="BZ126" i="65"/>
  <c r="BY126" i="65"/>
  <c r="BY4" i="65"/>
  <c r="CA5" i="65"/>
  <c r="CA26" i="65" s="1"/>
  <c r="BX47" i="65" s="1"/>
  <c r="BY7" i="65"/>
  <c r="CA7" i="65"/>
  <c r="CC26" i="65" s="1"/>
  <c r="BX59" i="65" s="1"/>
  <c r="BY9" i="65"/>
  <c r="CA9" i="65"/>
  <c r="CE26" i="65" s="1"/>
  <c r="BX71" i="65" s="1"/>
  <c r="BY10" i="65"/>
  <c r="CA11" i="65"/>
  <c r="BY12" i="65"/>
  <c r="BZ12" i="65"/>
  <c r="CH27" i="65" s="1"/>
  <c r="BX90" i="65" s="1"/>
  <c r="BY13" i="65"/>
  <c r="CG26" i="65"/>
  <c r="BX83" i="65" s="1"/>
  <c r="O50" i="82"/>
  <c r="U50" i="82" s="1"/>
  <c r="N50" i="82"/>
  <c r="T50" i="82" s="1"/>
  <c r="M50" i="82"/>
  <c r="S50" i="82" s="1"/>
  <c r="L50" i="82"/>
  <c r="R50" i="82" s="1"/>
  <c r="K50" i="82"/>
  <c r="Q50" i="82" s="1"/>
  <c r="J50" i="82"/>
  <c r="P50" i="82" s="1"/>
  <c r="O49" i="82"/>
  <c r="U49" i="82" s="1"/>
  <c r="N49" i="82"/>
  <c r="T49" i="82" s="1"/>
  <c r="M49" i="82"/>
  <c r="S49" i="82" s="1"/>
  <c r="L49" i="82"/>
  <c r="R49" i="82" s="1"/>
  <c r="K49" i="82"/>
  <c r="Q49" i="82" s="1"/>
  <c r="J49" i="82"/>
  <c r="P49" i="82" s="1"/>
  <c r="O48" i="82"/>
  <c r="U48" i="82" s="1"/>
  <c r="N48" i="82"/>
  <c r="T48" i="82" s="1"/>
  <c r="M48" i="82"/>
  <c r="S48" i="82" s="1"/>
  <c r="L48" i="82"/>
  <c r="R48" i="82" s="1"/>
  <c r="K48" i="82"/>
  <c r="Q48" i="82" s="1"/>
  <c r="J48" i="82"/>
  <c r="P48" i="82" s="1"/>
  <c r="O47" i="82"/>
  <c r="U47" i="82" s="1"/>
  <c r="N47" i="82"/>
  <c r="T47" i="82" s="1"/>
  <c r="M47" i="82"/>
  <c r="S47" i="82" s="1"/>
  <c r="L47" i="82"/>
  <c r="R47" i="82" s="1"/>
  <c r="K47" i="82"/>
  <c r="Q47" i="82" s="1"/>
  <c r="J47" i="82"/>
  <c r="P47" i="82" s="1"/>
  <c r="O46" i="82"/>
  <c r="U46" i="82" s="1"/>
  <c r="N46" i="82"/>
  <c r="T46" i="82" s="1"/>
  <c r="M46" i="82"/>
  <c r="S46" i="82" s="1"/>
  <c r="L46" i="82"/>
  <c r="R46" i="82" s="1"/>
  <c r="K46" i="82"/>
  <c r="Q46" i="82" s="1"/>
  <c r="J46" i="82"/>
  <c r="P46" i="82" s="1"/>
  <c r="O45" i="82"/>
  <c r="U45" i="82" s="1"/>
  <c r="N45" i="82"/>
  <c r="T45" i="82" s="1"/>
  <c r="M45" i="82"/>
  <c r="S45" i="82" s="1"/>
  <c r="L45" i="82"/>
  <c r="R45" i="82" s="1"/>
  <c r="K45" i="82"/>
  <c r="Q45" i="82" s="1"/>
  <c r="J45" i="82"/>
  <c r="P45" i="82" s="1"/>
  <c r="O44" i="82"/>
  <c r="U44" i="82" s="1"/>
  <c r="N44" i="82"/>
  <c r="T44" i="82" s="1"/>
  <c r="M44" i="82"/>
  <c r="S44" i="82" s="1"/>
  <c r="L44" i="82"/>
  <c r="R44" i="82" s="1"/>
  <c r="K44" i="82"/>
  <c r="Q44" i="82" s="1"/>
  <c r="J44" i="82"/>
  <c r="P44" i="82" s="1"/>
  <c r="O43" i="82"/>
  <c r="U43" i="82" s="1"/>
  <c r="N43" i="82"/>
  <c r="T43" i="82" s="1"/>
  <c r="M43" i="82"/>
  <c r="S43" i="82" s="1"/>
  <c r="L43" i="82"/>
  <c r="R43" i="82" s="1"/>
  <c r="K43" i="82"/>
  <c r="Q43" i="82" s="1"/>
  <c r="J43" i="82"/>
  <c r="P43" i="82" s="1"/>
  <c r="O42" i="82"/>
  <c r="U42" i="82" s="1"/>
  <c r="N42" i="82"/>
  <c r="T42" i="82" s="1"/>
  <c r="M42" i="82"/>
  <c r="L42" i="82"/>
  <c r="R42" i="82" s="1"/>
  <c r="K42" i="82"/>
  <c r="Q42" i="82" s="1"/>
  <c r="J42" i="82"/>
  <c r="P42" i="82" s="1"/>
  <c r="U41" i="82"/>
  <c r="O41" i="82"/>
  <c r="N41" i="82"/>
  <c r="T41" i="82" s="1"/>
  <c r="M41" i="82"/>
  <c r="S41" i="82" s="1"/>
  <c r="L41" i="82"/>
  <c r="R41" i="82" s="1"/>
  <c r="K41" i="82"/>
  <c r="Q41" i="82" s="1"/>
  <c r="J41" i="82"/>
  <c r="P41" i="82" s="1"/>
  <c r="O40" i="82"/>
  <c r="U40" i="82" s="1"/>
  <c r="N40" i="82"/>
  <c r="T40" i="82" s="1"/>
  <c r="M40" i="82"/>
  <c r="S40" i="82" s="1"/>
  <c r="L40" i="82"/>
  <c r="R40" i="82" s="1"/>
  <c r="K40" i="82"/>
  <c r="Q40" i="82" s="1"/>
  <c r="J40" i="82"/>
  <c r="P40" i="82" s="1"/>
  <c r="O39" i="82"/>
  <c r="U39" i="82" s="1"/>
  <c r="N39" i="82"/>
  <c r="T39" i="82" s="1"/>
  <c r="M39" i="82"/>
  <c r="S39" i="82" s="1"/>
  <c r="L39" i="82"/>
  <c r="R39" i="82" s="1"/>
  <c r="K39" i="82"/>
  <c r="Q39" i="82" s="1"/>
  <c r="J39" i="82"/>
  <c r="P39" i="82" s="1"/>
  <c r="O38" i="82"/>
  <c r="U38" i="82" s="1"/>
  <c r="N38" i="82"/>
  <c r="T38" i="82" s="1"/>
  <c r="M38" i="82"/>
  <c r="S38" i="82" s="1"/>
  <c r="L38" i="82"/>
  <c r="R38" i="82" s="1"/>
  <c r="K38" i="82"/>
  <c r="Q38" i="82" s="1"/>
  <c r="J38" i="82"/>
  <c r="P38" i="82" s="1"/>
  <c r="O37" i="82"/>
  <c r="U37" i="82" s="1"/>
  <c r="N37" i="82"/>
  <c r="T37" i="82" s="1"/>
  <c r="M37" i="82"/>
  <c r="S37" i="82" s="1"/>
  <c r="L37" i="82"/>
  <c r="R37" i="82" s="1"/>
  <c r="K37" i="82"/>
  <c r="Q37" i="82" s="1"/>
  <c r="J37" i="82"/>
  <c r="P37" i="82" s="1"/>
  <c r="O36" i="82"/>
  <c r="U36" i="82" s="1"/>
  <c r="N36" i="82"/>
  <c r="T36" i="82" s="1"/>
  <c r="M36" i="82"/>
  <c r="S36" i="82" s="1"/>
  <c r="L36" i="82"/>
  <c r="R36" i="82" s="1"/>
  <c r="K36" i="82"/>
  <c r="Q36" i="82" s="1"/>
  <c r="J36" i="82"/>
  <c r="P36" i="82" s="1"/>
  <c r="O35" i="82"/>
  <c r="U35" i="82" s="1"/>
  <c r="N35" i="82"/>
  <c r="T35" i="82" s="1"/>
  <c r="M35" i="82"/>
  <c r="S35" i="82" s="1"/>
  <c r="L35" i="82"/>
  <c r="R35" i="82" s="1"/>
  <c r="K35" i="82"/>
  <c r="Q35" i="82" s="1"/>
  <c r="J35" i="82"/>
  <c r="P35" i="82" s="1"/>
  <c r="O34" i="82"/>
  <c r="U34" i="82" s="1"/>
  <c r="N34" i="82"/>
  <c r="T34" i="82" s="1"/>
  <c r="M34" i="82"/>
  <c r="L34" i="82"/>
  <c r="R34" i="82" s="1"/>
  <c r="K34" i="82"/>
  <c r="Q34" i="82" s="1"/>
  <c r="J34" i="82"/>
  <c r="P34" i="82" s="1"/>
  <c r="O33" i="82"/>
  <c r="U33" i="82" s="1"/>
  <c r="N33" i="82"/>
  <c r="T33" i="82" s="1"/>
  <c r="M33" i="82"/>
  <c r="S33" i="82" s="1"/>
  <c r="L33" i="82"/>
  <c r="R33" i="82" s="1"/>
  <c r="K33" i="82"/>
  <c r="Q33" i="82" s="1"/>
  <c r="J33" i="82"/>
  <c r="P33" i="82" s="1"/>
  <c r="O32" i="82"/>
  <c r="U32" i="82" s="1"/>
  <c r="N32" i="82"/>
  <c r="T32" i="82" s="1"/>
  <c r="M32" i="82"/>
  <c r="S32" i="82" s="1"/>
  <c r="L32" i="82"/>
  <c r="R32" i="82" s="1"/>
  <c r="K32" i="82"/>
  <c r="Q32" i="82" s="1"/>
  <c r="J32" i="82"/>
  <c r="P32" i="82" s="1"/>
  <c r="AD31" i="82"/>
  <c r="AC31" i="82"/>
  <c r="AB31" i="82"/>
  <c r="O31" i="82"/>
  <c r="U31" i="82" s="1"/>
  <c r="N31" i="82"/>
  <c r="T31" i="82" s="1"/>
  <c r="M31" i="82"/>
  <c r="S31" i="82" s="1"/>
  <c r="L31" i="82"/>
  <c r="R31" i="82" s="1"/>
  <c r="K31" i="82"/>
  <c r="Q31" i="82" s="1"/>
  <c r="J31" i="82"/>
  <c r="P31" i="82" s="1"/>
  <c r="O30" i="82"/>
  <c r="U30" i="82" s="1"/>
  <c r="N30" i="82"/>
  <c r="T30" i="82" s="1"/>
  <c r="M30" i="82"/>
  <c r="S30" i="82" s="1"/>
  <c r="L30" i="82"/>
  <c r="R30" i="82" s="1"/>
  <c r="K30" i="82"/>
  <c r="Q30" i="82" s="1"/>
  <c r="J30" i="82"/>
  <c r="P30" i="82" s="1"/>
  <c r="O29" i="82"/>
  <c r="U29" i="82" s="1"/>
  <c r="N29" i="82"/>
  <c r="T29" i="82" s="1"/>
  <c r="M29" i="82"/>
  <c r="S29" i="82" s="1"/>
  <c r="L29" i="82"/>
  <c r="R29" i="82" s="1"/>
  <c r="K29" i="82"/>
  <c r="Q29" i="82" s="1"/>
  <c r="J29" i="82"/>
  <c r="P29" i="82" s="1"/>
  <c r="O28" i="82"/>
  <c r="U28" i="82" s="1"/>
  <c r="N28" i="82"/>
  <c r="T28" i="82" s="1"/>
  <c r="M28" i="82"/>
  <c r="S28" i="82" s="1"/>
  <c r="L28" i="82"/>
  <c r="R28" i="82" s="1"/>
  <c r="K28" i="82"/>
  <c r="Q28" i="82" s="1"/>
  <c r="J28" i="82"/>
  <c r="P28" i="82" s="1"/>
  <c r="O27" i="82"/>
  <c r="U27" i="82" s="1"/>
  <c r="N27" i="82"/>
  <c r="T27" i="82" s="1"/>
  <c r="M27" i="82"/>
  <c r="S27" i="82" s="1"/>
  <c r="L27" i="82"/>
  <c r="R27" i="82" s="1"/>
  <c r="K27" i="82"/>
  <c r="Q27" i="82" s="1"/>
  <c r="J27" i="82"/>
  <c r="P27" i="82" s="1"/>
  <c r="AH26" i="82"/>
  <c r="BY14" i="65" s="1"/>
  <c r="AG26" i="82"/>
  <c r="BX14" i="65" s="1"/>
  <c r="AA26" i="82"/>
  <c r="AC43" i="82" s="1"/>
  <c r="Z26" i="82"/>
  <c r="AB43" i="82" s="1"/>
  <c r="O26" i="82"/>
  <c r="U26" i="82" s="1"/>
  <c r="N26" i="82"/>
  <c r="T26" i="82" s="1"/>
  <c r="M26" i="82"/>
  <c r="S26" i="82" s="1"/>
  <c r="L26" i="82"/>
  <c r="R26" i="82" s="1"/>
  <c r="K26" i="82"/>
  <c r="Q26" i="82" s="1"/>
  <c r="J26" i="82"/>
  <c r="P26" i="82" s="1"/>
  <c r="AH25" i="82"/>
  <c r="AG25" i="82"/>
  <c r="BX13" i="65" s="1"/>
  <c r="AA25" i="82"/>
  <c r="AC42" i="82" s="1"/>
  <c r="Z25" i="82"/>
  <c r="AB42" i="82" s="1"/>
  <c r="O25" i="82"/>
  <c r="U25" i="82" s="1"/>
  <c r="N25" i="82"/>
  <c r="T25" i="82" s="1"/>
  <c r="M25" i="82"/>
  <c r="S25" i="82" s="1"/>
  <c r="L25" i="82"/>
  <c r="K25" i="82"/>
  <c r="Q25" i="82" s="1"/>
  <c r="J25" i="82"/>
  <c r="P25" i="82" s="1"/>
  <c r="AM24" i="82"/>
  <c r="AJ24" i="82"/>
  <c r="AI24" i="82"/>
  <c r="AH24" i="82"/>
  <c r="AG24" i="82"/>
  <c r="BX12" i="65" s="1"/>
  <c r="AA24" i="82"/>
  <c r="AC41" i="82" s="1"/>
  <c r="Z24" i="82"/>
  <c r="AB41" i="82" s="1"/>
  <c r="P24" i="82"/>
  <c r="O24" i="82"/>
  <c r="U24" i="82" s="1"/>
  <c r="N24" i="82"/>
  <c r="T24" i="82" s="1"/>
  <c r="M24" i="82"/>
  <c r="L24" i="82"/>
  <c r="R24" i="82" s="1"/>
  <c r="K24" i="82"/>
  <c r="Q24" i="82" s="1"/>
  <c r="J24" i="82"/>
  <c r="AL23" i="82"/>
  <c r="AJ23" i="82"/>
  <c r="AH23" i="82"/>
  <c r="BY11" i="65" s="1"/>
  <c r="AG23" i="82"/>
  <c r="BX11" i="65" s="1"/>
  <c r="AA23" i="82"/>
  <c r="AC40" i="82" s="1"/>
  <c r="Z23" i="82"/>
  <c r="AB40" i="82" s="1"/>
  <c r="O23" i="82"/>
  <c r="U23" i="82" s="1"/>
  <c r="N23" i="82"/>
  <c r="T23" i="82" s="1"/>
  <c r="M23" i="82"/>
  <c r="S23" i="82" s="1"/>
  <c r="L23" i="82"/>
  <c r="R23" i="82" s="1"/>
  <c r="K23" i="82"/>
  <c r="Q23" i="82" s="1"/>
  <c r="J23" i="82"/>
  <c r="P23" i="82" s="1"/>
  <c r="AH22" i="82"/>
  <c r="AG22" i="82"/>
  <c r="BX10" i="65" s="1"/>
  <c r="AA22" i="82"/>
  <c r="AC39" i="82" s="1"/>
  <c r="Z22" i="82"/>
  <c r="AB39" i="82" s="1"/>
  <c r="O22" i="82"/>
  <c r="U22" i="82" s="1"/>
  <c r="N22" i="82"/>
  <c r="T22" i="82" s="1"/>
  <c r="M22" i="82"/>
  <c r="S22" i="82" s="1"/>
  <c r="L22" i="82"/>
  <c r="R22" i="82" s="1"/>
  <c r="K22" i="82"/>
  <c r="Q22" i="82" s="1"/>
  <c r="J22" i="82"/>
  <c r="P22" i="82" s="1"/>
  <c r="AN21" i="82"/>
  <c r="CE9" i="65" s="1"/>
  <c r="CE22" i="65" s="1"/>
  <c r="BX67" i="65" s="1"/>
  <c r="AK21" i="82"/>
  <c r="AJ21" i="82"/>
  <c r="AH21" i="82"/>
  <c r="AG21" i="82"/>
  <c r="BX9" i="65" s="1"/>
  <c r="AA21" i="82"/>
  <c r="AC38" i="82" s="1"/>
  <c r="Z21" i="82"/>
  <c r="AB38" i="82" s="1"/>
  <c r="O21" i="82"/>
  <c r="U21" i="82" s="1"/>
  <c r="N21" i="82"/>
  <c r="T21" i="82" s="1"/>
  <c r="M21" i="82"/>
  <c r="S21" i="82" s="1"/>
  <c r="L21" i="82"/>
  <c r="R21" i="82" s="1"/>
  <c r="K21" i="82"/>
  <c r="Q21" i="82" s="1"/>
  <c r="J21" i="82"/>
  <c r="P21" i="82" s="1"/>
  <c r="AH20" i="82"/>
  <c r="BY8" i="65" s="1"/>
  <c r="AG20" i="82"/>
  <c r="BX8" i="65" s="1"/>
  <c r="AA20" i="82"/>
  <c r="AC37" i="82" s="1"/>
  <c r="Z20" i="82"/>
  <c r="AB37" i="82" s="1"/>
  <c r="O20" i="82"/>
  <c r="U20" i="82" s="1"/>
  <c r="N20" i="82"/>
  <c r="T20" i="82" s="1"/>
  <c r="M20" i="82"/>
  <c r="S20" i="82" s="1"/>
  <c r="L20" i="82"/>
  <c r="R20" i="82" s="1"/>
  <c r="K20" i="82"/>
  <c r="Q20" i="82" s="1"/>
  <c r="J20" i="82"/>
  <c r="P20" i="82" s="1"/>
  <c r="AJ19" i="82"/>
  <c r="AH19" i="82"/>
  <c r="AG19" i="82"/>
  <c r="BX7" i="65" s="1"/>
  <c r="AA19" i="82"/>
  <c r="AC36" i="82" s="1"/>
  <c r="Z19" i="82"/>
  <c r="AB36" i="82" s="1"/>
  <c r="O19" i="82"/>
  <c r="U19" i="82" s="1"/>
  <c r="N19" i="82"/>
  <c r="T19" i="82" s="1"/>
  <c r="M19" i="82"/>
  <c r="L19" i="82"/>
  <c r="R19" i="82" s="1"/>
  <c r="K19" i="82"/>
  <c r="Q19" i="82" s="1"/>
  <c r="J19" i="82"/>
  <c r="P19" i="82" s="1"/>
  <c r="AH18" i="82"/>
  <c r="BY6" i="65" s="1"/>
  <c r="AG18" i="82"/>
  <c r="BX6" i="65" s="1"/>
  <c r="AA18" i="82"/>
  <c r="AC35" i="82" s="1"/>
  <c r="Z18" i="82"/>
  <c r="AB35" i="82" s="1"/>
  <c r="P18" i="82"/>
  <c r="O18" i="82"/>
  <c r="U18" i="82" s="1"/>
  <c r="N18" i="82"/>
  <c r="T18" i="82" s="1"/>
  <c r="M18" i="82"/>
  <c r="S18" i="82" s="1"/>
  <c r="L18" i="82"/>
  <c r="R18" i="82" s="1"/>
  <c r="K18" i="82"/>
  <c r="Q18" i="82" s="1"/>
  <c r="J18" i="82"/>
  <c r="AJ17" i="82"/>
  <c r="AH17" i="82"/>
  <c r="BY5" i="65" s="1"/>
  <c r="AG17" i="82"/>
  <c r="BX5" i="65" s="1"/>
  <c r="AA17" i="82"/>
  <c r="AC34" i="82" s="1"/>
  <c r="Z17" i="82"/>
  <c r="AB34" i="82" s="1"/>
  <c r="O17" i="82"/>
  <c r="U17" i="82" s="1"/>
  <c r="N17" i="82"/>
  <c r="T17" i="82" s="1"/>
  <c r="M17" i="82"/>
  <c r="S17" i="82" s="1"/>
  <c r="L17" i="82"/>
  <c r="R17" i="82" s="1"/>
  <c r="K17" i="82"/>
  <c r="Q17" i="82" s="1"/>
  <c r="J17" i="82"/>
  <c r="P17" i="82" s="1"/>
  <c r="AK16" i="82"/>
  <c r="AH16" i="82"/>
  <c r="AG16" i="82"/>
  <c r="BX4" i="65" s="1"/>
  <c r="AA16" i="82"/>
  <c r="AC33" i="82" s="1"/>
  <c r="Z16" i="82"/>
  <c r="AB33" i="82" s="1"/>
  <c r="O16" i="82"/>
  <c r="U16" i="82" s="1"/>
  <c r="N16" i="82"/>
  <c r="T16" i="82" s="1"/>
  <c r="M16" i="82"/>
  <c r="S16" i="82" s="1"/>
  <c r="L16" i="82"/>
  <c r="R16" i="82" s="1"/>
  <c r="K16" i="82"/>
  <c r="Q16" i="82" s="1"/>
  <c r="J16" i="82"/>
  <c r="P16" i="82" s="1"/>
  <c r="AH15" i="82"/>
  <c r="BY3" i="65" s="1"/>
  <c r="AG15" i="82"/>
  <c r="BX3" i="65" s="1"/>
  <c r="AA15" i="82"/>
  <c r="AC32" i="82" s="1"/>
  <c r="Z15" i="82"/>
  <c r="AB32" i="82" s="1"/>
  <c r="O15" i="82"/>
  <c r="U15" i="82" s="1"/>
  <c r="N15" i="82"/>
  <c r="AM15" i="82" s="1"/>
  <c r="M15" i="82"/>
  <c r="L15" i="82"/>
  <c r="K15" i="82"/>
  <c r="Q15" i="82" s="1"/>
  <c r="J15" i="82"/>
  <c r="AM19" i="83" l="1"/>
  <c r="AM34" i="83" s="1"/>
  <c r="AJ22" i="83"/>
  <c r="AJ37" i="83" s="1"/>
  <c r="U30" i="83"/>
  <c r="AI16" i="83"/>
  <c r="AI31" i="83" s="1"/>
  <c r="AK16" i="83"/>
  <c r="AK31" i="83" s="1"/>
  <c r="AM18" i="83"/>
  <c r="AM33" i="83" s="1"/>
  <c r="AJ21" i="83"/>
  <c r="AJ36" i="83" s="1"/>
  <c r="AI25" i="83"/>
  <c r="AI40" i="83" s="1"/>
  <c r="AK26" i="83"/>
  <c r="AK41" i="83" s="1"/>
  <c r="W38" i="83"/>
  <c r="T47" i="83"/>
  <c r="AN25" i="83"/>
  <c r="AN40" i="83" s="1"/>
  <c r="AN16" i="83"/>
  <c r="AN31" i="83" s="1"/>
  <c r="AI20" i="83"/>
  <c r="AI35" i="83" s="1"/>
  <c r="AN17" i="83"/>
  <c r="AN32" i="83" s="1"/>
  <c r="AN21" i="83"/>
  <c r="AN36" i="83" s="1"/>
  <c r="AJ25" i="83"/>
  <c r="AJ40" i="83" s="1"/>
  <c r="AM26" i="83"/>
  <c r="AM41" i="83" s="1"/>
  <c r="W17" i="83"/>
  <c r="W19" i="83"/>
  <c r="AM15" i="83"/>
  <c r="AM30" i="83" s="1"/>
  <c r="AK15" i="83"/>
  <c r="AK30" i="83" s="1"/>
  <c r="AL16" i="83"/>
  <c r="AL31" i="83" s="1"/>
  <c r="AL17" i="83"/>
  <c r="AL32" i="83" s="1"/>
  <c r="AK19" i="83"/>
  <c r="AK34" i="83" s="1"/>
  <c r="R18" i="83"/>
  <c r="AL20" i="83"/>
  <c r="AL35" i="83" s="1"/>
  <c r="AI21" i="83"/>
  <c r="AI36" i="83" s="1"/>
  <c r="R39" i="83"/>
  <c r="V39" i="83" s="1"/>
  <c r="W42" i="83"/>
  <c r="T15" i="83"/>
  <c r="W15" i="83" s="1"/>
  <c r="AN19" i="83"/>
  <c r="AN34" i="83" s="1"/>
  <c r="Q21" i="83"/>
  <c r="W21" i="83" s="1"/>
  <c r="AB17" i="83" s="1"/>
  <c r="AD17" i="83" s="1"/>
  <c r="AD34" i="83" s="1"/>
  <c r="AK22" i="83"/>
  <c r="AK37" i="83" s="1"/>
  <c r="AI24" i="83"/>
  <c r="AI39" i="83" s="1"/>
  <c r="AI30" i="83"/>
  <c r="AL22" i="83"/>
  <c r="AL37" i="83" s="1"/>
  <c r="AM24" i="83"/>
  <c r="AM39" i="83" s="1"/>
  <c r="AJ23" i="83"/>
  <c r="AJ38" i="83" s="1"/>
  <c r="AL26" i="83"/>
  <c r="AL41" i="83" s="1"/>
  <c r="AJ16" i="83"/>
  <c r="AJ31" i="83" s="1"/>
  <c r="AJ18" i="83"/>
  <c r="AJ33" i="83" s="1"/>
  <c r="AN23" i="83"/>
  <c r="AN38" i="83" s="1"/>
  <c r="AL18" i="83"/>
  <c r="AL33" i="83" s="1"/>
  <c r="AJ19" i="83"/>
  <c r="AJ34" i="83" s="1"/>
  <c r="W26" i="83"/>
  <c r="V26" i="83"/>
  <c r="V16" i="83"/>
  <c r="W16" i="83"/>
  <c r="W33" i="83"/>
  <c r="V33" i="83"/>
  <c r="W34" i="83"/>
  <c r="V34" i="83"/>
  <c r="V35" i="83"/>
  <c r="W35" i="83"/>
  <c r="W18" i="83"/>
  <c r="V18" i="83"/>
  <c r="V36" i="83"/>
  <c r="W36" i="83"/>
  <c r="V50" i="83"/>
  <c r="W50" i="83"/>
  <c r="V20" i="83"/>
  <c r="W20" i="83"/>
  <c r="W23" i="83"/>
  <c r="W25" i="83"/>
  <c r="W41" i="83"/>
  <c r="V41" i="83"/>
  <c r="W45" i="83"/>
  <c r="W48" i="83"/>
  <c r="V48" i="83"/>
  <c r="W22" i="83"/>
  <c r="V22" i="83"/>
  <c r="W43" i="83"/>
  <c r="V43" i="83"/>
  <c r="W27" i="83"/>
  <c r="W31" i="83"/>
  <c r="V31" i="83"/>
  <c r="W44" i="83"/>
  <c r="V44" i="83"/>
  <c r="W47" i="83"/>
  <c r="W32" i="83"/>
  <c r="V32" i="83"/>
  <c r="V24" i="83"/>
  <c r="W24" i="83"/>
  <c r="W28" i="83"/>
  <c r="V28" i="83"/>
  <c r="W29" i="83"/>
  <c r="V29" i="83"/>
  <c r="V30" i="83"/>
  <c r="W30" i="83"/>
  <c r="W37" i="83"/>
  <c r="Q15" i="83"/>
  <c r="AL15" i="83"/>
  <c r="AL30" i="83" s="1"/>
  <c r="AJ20" i="83"/>
  <c r="AJ35" i="83" s="1"/>
  <c r="AN22" i="83"/>
  <c r="AN37" i="83" s="1"/>
  <c r="AJ24" i="83"/>
  <c r="AJ39" i="83" s="1"/>
  <c r="AN26" i="83"/>
  <c r="AN41" i="83" s="1"/>
  <c r="V42" i="83"/>
  <c r="V45" i="83"/>
  <c r="V17" i="83"/>
  <c r="AI17" i="83"/>
  <c r="AI32" i="83" s="1"/>
  <c r="V21" i="83"/>
  <c r="AK24" i="83"/>
  <c r="AK39" i="83" s="1"/>
  <c r="V25" i="83"/>
  <c r="AN15" i="83"/>
  <c r="AN30" i="83" s="1"/>
  <c r="AL24" i="83"/>
  <c r="AL39" i="83" s="1"/>
  <c r="AM16" i="83"/>
  <c r="AM31" i="83" s="1"/>
  <c r="AK17" i="83"/>
  <c r="AK32" i="83" s="1"/>
  <c r="AI18" i="83"/>
  <c r="AI33" i="83" s="1"/>
  <c r="AM20" i="83"/>
  <c r="AM35" i="83" s="1"/>
  <c r="AK21" i="83"/>
  <c r="AK36" i="83" s="1"/>
  <c r="AL21" i="83"/>
  <c r="AL36" i="83" s="1"/>
  <c r="AL25" i="83"/>
  <c r="AL40" i="83" s="1"/>
  <c r="AJ26" i="83"/>
  <c r="AJ41" i="83" s="1"/>
  <c r="V38" i="83"/>
  <c r="V47" i="83"/>
  <c r="AK18" i="83"/>
  <c r="AK33" i="83" s="1"/>
  <c r="V19" i="83"/>
  <c r="AI19" i="83"/>
  <c r="AI34" i="83" s="1"/>
  <c r="AM21" i="83"/>
  <c r="AM36" i="83" s="1"/>
  <c r="V23" i="83"/>
  <c r="AI23" i="83"/>
  <c r="AI38" i="83" s="1"/>
  <c r="V27" i="83"/>
  <c r="V37" i="83"/>
  <c r="Q40" i="83"/>
  <c r="W40" i="83" s="1"/>
  <c r="U46" i="83"/>
  <c r="V46" i="83" s="1"/>
  <c r="S49" i="83"/>
  <c r="V49" i="83" s="1"/>
  <c r="AN24" i="82"/>
  <c r="AI17" i="82"/>
  <c r="AL20" i="82"/>
  <c r="AN23" i="82"/>
  <c r="AJ26" i="82"/>
  <c r="CA12" i="65"/>
  <c r="CH26" i="65" s="1"/>
  <c r="BX89" i="65" s="1"/>
  <c r="AN18" i="82"/>
  <c r="AI15" i="82"/>
  <c r="AM20" i="82"/>
  <c r="AJ22" i="82"/>
  <c r="AK26" i="82"/>
  <c r="AL24" i="82"/>
  <c r="AM17" i="82"/>
  <c r="AK19" i="82"/>
  <c r="AN22" i="82"/>
  <c r="AJ25" i="82"/>
  <c r="AN26" i="82"/>
  <c r="CD12" i="65"/>
  <c r="CH23" i="65" s="1"/>
  <c r="BX86" i="65" s="1"/>
  <c r="AI20" i="82"/>
  <c r="AK15" i="82"/>
  <c r="AL19" i="82"/>
  <c r="AL25" i="82"/>
  <c r="CD3" i="65"/>
  <c r="BY23" i="65" s="1"/>
  <c r="BX32" i="65" s="1"/>
  <c r="CC11" i="65"/>
  <c r="CG24" i="65" s="1"/>
  <c r="BX81" i="65" s="1"/>
  <c r="AL15" i="82"/>
  <c r="AN19" i="82"/>
  <c r="AN25" i="82"/>
  <c r="CB9" i="65"/>
  <c r="CE25" i="65" s="1"/>
  <c r="BX70" i="65" s="1"/>
  <c r="CB4" i="65"/>
  <c r="BZ25" i="65" s="1"/>
  <c r="BX40" i="65" s="1"/>
  <c r="AK18" i="82"/>
  <c r="AL16" i="82"/>
  <c r="AL18" i="82"/>
  <c r="AL21" i="82"/>
  <c r="S42" i="82"/>
  <c r="R15" i="82"/>
  <c r="AJ18" i="82"/>
  <c r="AI19" i="82"/>
  <c r="AM19" i="82"/>
  <c r="AK22" i="82"/>
  <c r="AI23" i="82"/>
  <c r="AM23" i="82"/>
  <c r="AI25" i="82"/>
  <c r="AM25" i="82"/>
  <c r="S19" i="82"/>
  <c r="V19" i="82" s="1"/>
  <c r="R25" i="82"/>
  <c r="W25" i="82" s="1"/>
  <c r="S34" i="82"/>
  <c r="AN17" i="82"/>
  <c r="AN20" i="82"/>
  <c r="AL22" i="82"/>
  <c r="S24" i="82"/>
  <c r="V24" i="82" s="1"/>
  <c r="AK24" i="82"/>
  <c r="AL26" i="82"/>
  <c r="S15" i="82"/>
  <c r="AJ20" i="82"/>
  <c r="AK20" i="82"/>
  <c r="AI21" i="82"/>
  <c r="AM21" i="82"/>
  <c r="AI22" i="82"/>
  <c r="AM22" i="82"/>
  <c r="AK23" i="82"/>
  <c r="AK25" i="82"/>
  <c r="AI26" i="82"/>
  <c r="AM26" i="82"/>
  <c r="W18" i="82"/>
  <c r="W16" i="82"/>
  <c r="W20" i="82"/>
  <c r="W17" i="82"/>
  <c r="V17" i="82"/>
  <c r="V21" i="82"/>
  <c r="W21" i="82"/>
  <c r="W22" i="82"/>
  <c r="W29" i="82"/>
  <c r="V29" i="82"/>
  <c r="W33" i="82"/>
  <c r="V33" i="82"/>
  <c r="W37" i="82"/>
  <c r="V37" i="82"/>
  <c r="W41" i="82"/>
  <c r="V41" i="82"/>
  <c r="W44" i="82"/>
  <c r="W50" i="82"/>
  <c r="V50" i="82"/>
  <c r="AJ15" i="82"/>
  <c r="AN15" i="82"/>
  <c r="V26" i="82"/>
  <c r="W26" i="82"/>
  <c r="W27" i="82"/>
  <c r="V27" i="82"/>
  <c r="V30" i="82"/>
  <c r="V31" i="82"/>
  <c r="W42" i="82"/>
  <c r="AB24" i="82" s="1"/>
  <c r="V42" i="82"/>
  <c r="W43" i="82"/>
  <c r="V43" i="82"/>
  <c r="W48" i="82"/>
  <c r="AB26" i="82" s="1"/>
  <c r="V48" i="82"/>
  <c r="W49" i="82"/>
  <c r="V49" i="82"/>
  <c r="P15" i="82"/>
  <c r="T15" i="82"/>
  <c r="V16" i="82"/>
  <c r="AI16" i="82"/>
  <c r="AM16" i="82"/>
  <c r="AK17" i="82"/>
  <c r="V18" i="82"/>
  <c r="AI18" i="82"/>
  <c r="AM18" i="82"/>
  <c r="V20" i="82"/>
  <c r="V22" i="82"/>
  <c r="V28" i="82"/>
  <c r="W46" i="82"/>
  <c r="W47" i="82"/>
  <c r="V47" i="82"/>
  <c r="W23" i="82"/>
  <c r="W32" i="82"/>
  <c r="W36" i="82"/>
  <c r="W40" i="82"/>
  <c r="W45" i="82"/>
  <c r="V45" i="82"/>
  <c r="V23" i="82"/>
  <c r="W38" i="82"/>
  <c r="V38" i="82"/>
  <c r="AJ16" i="82"/>
  <c r="AN16" i="82"/>
  <c r="AL17" i="82"/>
  <c r="V35" i="82"/>
  <c r="V39" i="82"/>
  <c r="W28" i="82"/>
  <c r="W30" i="82"/>
  <c r="W31" i="82"/>
  <c r="W35" i="82"/>
  <c r="W39" i="82"/>
  <c r="V32" i="82"/>
  <c r="V36" i="82"/>
  <c r="V40" i="82"/>
  <c r="V44" i="82"/>
  <c r="V46" i="82"/>
  <c r="AC31" i="80"/>
  <c r="AB31" i="80"/>
  <c r="AD31" i="80"/>
  <c r="BU126" i="65"/>
  <c r="BT126" i="65"/>
  <c r="BS126" i="65"/>
  <c r="BR126" i="65"/>
  <c r="BQ126" i="65"/>
  <c r="BP126" i="65"/>
  <c r="BO126" i="65"/>
  <c r="BN126" i="65"/>
  <c r="BM126" i="65"/>
  <c r="BL126" i="65"/>
  <c r="BK126" i="65"/>
  <c r="BJ126" i="65"/>
  <c r="BF126" i="65"/>
  <c r="BE126" i="65"/>
  <c r="BD126" i="65"/>
  <c r="BC126" i="65"/>
  <c r="BB126" i="65"/>
  <c r="BA126" i="65"/>
  <c r="AZ126" i="65"/>
  <c r="AY126" i="65"/>
  <c r="AX126" i="65"/>
  <c r="AW126" i="65"/>
  <c r="AV126" i="65"/>
  <c r="AU126" i="65"/>
  <c r="AQ126" i="65"/>
  <c r="AP126" i="65"/>
  <c r="AO126" i="65"/>
  <c r="AN126" i="65"/>
  <c r="AM126" i="65"/>
  <c r="AL126" i="65"/>
  <c r="AK126" i="65"/>
  <c r="AJ126" i="65"/>
  <c r="AI126" i="65"/>
  <c r="AH126" i="65"/>
  <c r="AG126" i="65"/>
  <c r="AF126" i="65"/>
  <c r="Q126" i="65"/>
  <c r="R126" i="65"/>
  <c r="S126" i="65"/>
  <c r="T126" i="65"/>
  <c r="U126" i="65"/>
  <c r="V126" i="65"/>
  <c r="W126" i="65"/>
  <c r="X126" i="65"/>
  <c r="Y126" i="65"/>
  <c r="Z126" i="65"/>
  <c r="AA126" i="65"/>
  <c r="AB126" i="65"/>
  <c r="AF13" i="65"/>
  <c r="P4" i="65"/>
  <c r="P7" i="65"/>
  <c r="P8" i="65"/>
  <c r="P11" i="65"/>
  <c r="B2" i="65"/>
  <c r="Q2" i="65" s="1"/>
  <c r="C2" i="65"/>
  <c r="R2" i="65" s="1"/>
  <c r="D2" i="65"/>
  <c r="S2" i="65" s="1"/>
  <c r="E2" i="65"/>
  <c r="T2" i="65" s="1"/>
  <c r="F2" i="65"/>
  <c r="U2" i="65" s="1"/>
  <c r="AJ2" i="65" s="1"/>
  <c r="BN2" i="65" s="1"/>
  <c r="G2" i="65"/>
  <c r="V2" i="65" s="1"/>
  <c r="AK2" i="65" s="1"/>
  <c r="BO2" i="65" s="1"/>
  <c r="H2" i="65"/>
  <c r="W2" i="65" s="1"/>
  <c r="A9" i="65"/>
  <c r="A11" i="65"/>
  <c r="A2" i="65"/>
  <c r="P2" i="65" s="1"/>
  <c r="AH27" i="79"/>
  <c r="AU14" i="65" s="1"/>
  <c r="AG27" i="79"/>
  <c r="AT14" i="65" s="1"/>
  <c r="AA27" i="79"/>
  <c r="Z27" i="79"/>
  <c r="AH26" i="79"/>
  <c r="AU13" i="65" s="1"/>
  <c r="AG26" i="79"/>
  <c r="AT13" i="65" s="1"/>
  <c r="AA26" i="79"/>
  <c r="Z26" i="79"/>
  <c r="AH25" i="79"/>
  <c r="AU12" i="65" s="1"/>
  <c r="AG25" i="79"/>
  <c r="AT12" i="65" s="1"/>
  <c r="AA25" i="79"/>
  <c r="Z25" i="79"/>
  <c r="AH24" i="79"/>
  <c r="AU11" i="65" s="1"/>
  <c r="AG24" i="79"/>
  <c r="AT11" i="65" s="1"/>
  <c r="AA24" i="79"/>
  <c r="Z24" i="79"/>
  <c r="AH23" i="79"/>
  <c r="AU10" i="65" s="1"/>
  <c r="AG23" i="79"/>
  <c r="AT10" i="65" s="1"/>
  <c r="AA23" i="79"/>
  <c r="Z23" i="79"/>
  <c r="AH22" i="79"/>
  <c r="AU9" i="65" s="1"/>
  <c r="AG22" i="79"/>
  <c r="AT9" i="65" s="1"/>
  <c r="AA22" i="79"/>
  <c r="Z22" i="79"/>
  <c r="AH21" i="79"/>
  <c r="AU8" i="65" s="1"/>
  <c r="AG21" i="79"/>
  <c r="AT8" i="65" s="1"/>
  <c r="AA21" i="79"/>
  <c r="Z21" i="79"/>
  <c r="AH20" i="79"/>
  <c r="AU7" i="65" s="1"/>
  <c r="AG20" i="79"/>
  <c r="AT7" i="65" s="1"/>
  <c r="AA20" i="79"/>
  <c r="Z20" i="79"/>
  <c r="AH19" i="79"/>
  <c r="AU6" i="65" s="1"/>
  <c r="AG19" i="79"/>
  <c r="AT6" i="65" s="1"/>
  <c r="AA19" i="79"/>
  <c r="Z19" i="79"/>
  <c r="AH18" i="79"/>
  <c r="AU5" i="65" s="1"/>
  <c r="AG18" i="79"/>
  <c r="AT5" i="65" s="1"/>
  <c r="AA18" i="79"/>
  <c r="Z18" i="79"/>
  <c r="AH17" i="79"/>
  <c r="AU4" i="65" s="1"/>
  <c r="AG17" i="79"/>
  <c r="AT4" i="65" s="1"/>
  <c r="AA17" i="79"/>
  <c r="Z17" i="79"/>
  <c r="AH16" i="79"/>
  <c r="AU3" i="65" s="1"/>
  <c r="AG16" i="79"/>
  <c r="AT3" i="65" s="1"/>
  <c r="AA16" i="79"/>
  <c r="Z16" i="79"/>
  <c r="AH26" i="78"/>
  <c r="AF14" i="65" s="1"/>
  <c r="AG26" i="78"/>
  <c r="AE14" i="65" s="1"/>
  <c r="AA26" i="78"/>
  <c r="Z26" i="78"/>
  <c r="AH25" i="78"/>
  <c r="AG25" i="78"/>
  <c r="AE13" i="65" s="1"/>
  <c r="AA25" i="78"/>
  <c r="Z25" i="78"/>
  <c r="AH24" i="78"/>
  <c r="AF12" i="65" s="1"/>
  <c r="AG24" i="78"/>
  <c r="AE12" i="65" s="1"/>
  <c r="AA24" i="78"/>
  <c r="Z24" i="78"/>
  <c r="AH23" i="78"/>
  <c r="AF11" i="65" s="1"/>
  <c r="AG23" i="78"/>
  <c r="AE11" i="65" s="1"/>
  <c r="AA23" i="78"/>
  <c r="Z23" i="78"/>
  <c r="AH22" i="78"/>
  <c r="AF10" i="65" s="1"/>
  <c r="AG22" i="78"/>
  <c r="AE10" i="65" s="1"/>
  <c r="AA22" i="78"/>
  <c r="Z22" i="78"/>
  <c r="AH21" i="78"/>
  <c r="AF9" i="65" s="1"/>
  <c r="AG21" i="78"/>
  <c r="AE9" i="65" s="1"/>
  <c r="AA21" i="78"/>
  <c r="Z21" i="78"/>
  <c r="AH20" i="78"/>
  <c r="AF8" i="65" s="1"/>
  <c r="AG20" i="78"/>
  <c r="AE8" i="65" s="1"/>
  <c r="AA20" i="78"/>
  <c r="Z20" i="78"/>
  <c r="AH19" i="78"/>
  <c r="AF7" i="65" s="1"/>
  <c r="AG19" i="78"/>
  <c r="AE7" i="65" s="1"/>
  <c r="AA19" i="78"/>
  <c r="Z19" i="78"/>
  <c r="AH18" i="78"/>
  <c r="AF6" i="65" s="1"/>
  <c r="AG18" i="78"/>
  <c r="AE6" i="65" s="1"/>
  <c r="AA18" i="78"/>
  <c r="Z18" i="78"/>
  <c r="AH17" i="78"/>
  <c r="AF5" i="65" s="1"/>
  <c r="AG17" i="78"/>
  <c r="AE5" i="65" s="1"/>
  <c r="AA17" i="78"/>
  <c r="Z17" i="78"/>
  <c r="AH16" i="78"/>
  <c r="AF4" i="65" s="1"/>
  <c r="AG16" i="78"/>
  <c r="AE4" i="65" s="1"/>
  <c r="AA16" i="78"/>
  <c r="Z16" i="78"/>
  <c r="AH15" i="78"/>
  <c r="AF3" i="65" s="1"/>
  <c r="AG15" i="78"/>
  <c r="AE3" i="65" s="1"/>
  <c r="AA15" i="78"/>
  <c r="Z15" i="78"/>
  <c r="AH26" i="77"/>
  <c r="AG26" i="77"/>
  <c r="AA26" i="77"/>
  <c r="Z26" i="77"/>
  <c r="AH25" i="77"/>
  <c r="AG25" i="77"/>
  <c r="AA25" i="77"/>
  <c r="Z25" i="77"/>
  <c r="AH24" i="77"/>
  <c r="AG24" i="77"/>
  <c r="AA24" i="77"/>
  <c r="Z24" i="77"/>
  <c r="AH23" i="77"/>
  <c r="AG23" i="77"/>
  <c r="AA23" i="77"/>
  <c r="Z23" i="77"/>
  <c r="AH22" i="77"/>
  <c r="AG22" i="77"/>
  <c r="AA22" i="77"/>
  <c r="Z22" i="77"/>
  <c r="AH21" i="77"/>
  <c r="AG21" i="77"/>
  <c r="AA21" i="77"/>
  <c r="Z21" i="77"/>
  <c r="AH20" i="77"/>
  <c r="AG20" i="77"/>
  <c r="AA20" i="77"/>
  <c r="Z20" i="77"/>
  <c r="AH19" i="77"/>
  <c r="AG19" i="77"/>
  <c r="AA19" i="77"/>
  <c r="Z19" i="77"/>
  <c r="AH18" i="77"/>
  <c r="AG18" i="77"/>
  <c r="AA18" i="77"/>
  <c r="Z18" i="77"/>
  <c r="AH17" i="77"/>
  <c r="AG17" i="77"/>
  <c r="AA17" i="77"/>
  <c r="Z17" i="77"/>
  <c r="AH16" i="77"/>
  <c r="AG16" i="77"/>
  <c r="AA16" i="77"/>
  <c r="Z16" i="77"/>
  <c r="AH15" i="77"/>
  <c r="AG15" i="77"/>
  <c r="AA15" i="77"/>
  <c r="Z15" i="77"/>
  <c r="AH26" i="76"/>
  <c r="AG26" i="76"/>
  <c r="AA26" i="76"/>
  <c r="Z26" i="76"/>
  <c r="AH25" i="76"/>
  <c r="AG25" i="76"/>
  <c r="AA25" i="76"/>
  <c r="Z25" i="76"/>
  <c r="AH24" i="76"/>
  <c r="AG24" i="76"/>
  <c r="AA24" i="76"/>
  <c r="Z24" i="76"/>
  <c r="AH23" i="76"/>
  <c r="AG23" i="76"/>
  <c r="AA23" i="76"/>
  <c r="Z23" i="76"/>
  <c r="AH22" i="76"/>
  <c r="AG22" i="76"/>
  <c r="AA22" i="76"/>
  <c r="Z22" i="76"/>
  <c r="AH21" i="76"/>
  <c r="AG21" i="76"/>
  <c r="AA21" i="76"/>
  <c r="Z21" i="76"/>
  <c r="AH20" i="76"/>
  <c r="AG20" i="76"/>
  <c r="AA20" i="76"/>
  <c r="Z20" i="76"/>
  <c r="AH19" i="76"/>
  <c r="AG19" i="76"/>
  <c r="AA19" i="76"/>
  <c r="Z19" i="76"/>
  <c r="AH18" i="76"/>
  <c r="AG18" i="76"/>
  <c r="AA18" i="76"/>
  <c r="Z18" i="76"/>
  <c r="AH17" i="76"/>
  <c r="AG17" i="76"/>
  <c r="AA17" i="76"/>
  <c r="Z17" i="76"/>
  <c r="AH16" i="76"/>
  <c r="AG16" i="76"/>
  <c r="AA16" i="76"/>
  <c r="Z16" i="76"/>
  <c r="AH15" i="76"/>
  <c r="AG15" i="76"/>
  <c r="AA15" i="76"/>
  <c r="Z15" i="76"/>
  <c r="AH26" i="75"/>
  <c r="AG26" i="75"/>
  <c r="AA26" i="75"/>
  <c r="Z26" i="75"/>
  <c r="AH25" i="75"/>
  <c r="AG25" i="75"/>
  <c r="AA25" i="75"/>
  <c r="Z25" i="75"/>
  <c r="AH24" i="75"/>
  <c r="AG24" i="75"/>
  <c r="AA24" i="75"/>
  <c r="Z24" i="75"/>
  <c r="AH23" i="75"/>
  <c r="AG23" i="75"/>
  <c r="AA23" i="75"/>
  <c r="Z23" i="75"/>
  <c r="AH22" i="75"/>
  <c r="AG22" i="75"/>
  <c r="AA22" i="75"/>
  <c r="Z22" i="75"/>
  <c r="AH21" i="75"/>
  <c r="AG21" i="75"/>
  <c r="AA21" i="75"/>
  <c r="Z21" i="75"/>
  <c r="AH20" i="75"/>
  <c r="AG20" i="75"/>
  <c r="AA20" i="75"/>
  <c r="Z20" i="75"/>
  <c r="AH19" i="75"/>
  <c r="AG19" i="75"/>
  <c r="AA19" i="75"/>
  <c r="Z19" i="75"/>
  <c r="AH18" i="75"/>
  <c r="AG18" i="75"/>
  <c r="AA18" i="75"/>
  <c r="Z18" i="75"/>
  <c r="AH17" i="75"/>
  <c r="AG17" i="75"/>
  <c r="AA17" i="75"/>
  <c r="Z17" i="75"/>
  <c r="AH16" i="75"/>
  <c r="AG16" i="75"/>
  <c r="AA16" i="75"/>
  <c r="Z16" i="75"/>
  <c r="AH15" i="75"/>
  <c r="AG15" i="75"/>
  <c r="AA15" i="75"/>
  <c r="Z15" i="75"/>
  <c r="AH26" i="74"/>
  <c r="Q14" i="65" s="1"/>
  <c r="AG26" i="74"/>
  <c r="P14" i="65" s="1"/>
  <c r="AA26" i="74"/>
  <c r="Z26" i="74"/>
  <c r="AH25" i="74"/>
  <c r="Q13" i="65" s="1"/>
  <c r="AG25" i="74"/>
  <c r="P13" i="65" s="1"/>
  <c r="AA25" i="74"/>
  <c r="Z25" i="74"/>
  <c r="AH24" i="74"/>
  <c r="Q12" i="65" s="1"/>
  <c r="AG24" i="74"/>
  <c r="P12" i="65" s="1"/>
  <c r="AA24" i="74"/>
  <c r="Z24" i="74"/>
  <c r="AH23" i="74"/>
  <c r="Q11" i="65" s="1"/>
  <c r="AG23" i="74"/>
  <c r="AA23" i="74"/>
  <c r="Z23" i="74"/>
  <c r="AH22" i="74"/>
  <c r="Q10" i="65" s="1"/>
  <c r="AG22" i="74"/>
  <c r="P10" i="65" s="1"/>
  <c r="AA22" i="74"/>
  <c r="Z22" i="74"/>
  <c r="AH21" i="74"/>
  <c r="Q9" i="65" s="1"/>
  <c r="AG21" i="74"/>
  <c r="P9" i="65" s="1"/>
  <c r="AA21" i="74"/>
  <c r="Z21" i="74"/>
  <c r="AH20" i="74"/>
  <c r="Q8" i="65" s="1"/>
  <c r="AG20" i="74"/>
  <c r="AA20" i="74"/>
  <c r="Z20" i="74"/>
  <c r="AH19" i="74"/>
  <c r="Q7" i="65" s="1"/>
  <c r="AG19" i="74"/>
  <c r="AA19" i="74"/>
  <c r="Z19" i="74"/>
  <c r="AH18" i="74"/>
  <c r="Q6" i="65" s="1"/>
  <c r="AG18" i="74"/>
  <c r="P6" i="65" s="1"/>
  <c r="AA18" i="74"/>
  <c r="Z18" i="74"/>
  <c r="AH17" i="74"/>
  <c r="Q5" i="65" s="1"/>
  <c r="AG17" i="74"/>
  <c r="P5" i="65" s="1"/>
  <c r="AA17" i="74"/>
  <c r="Z17" i="74"/>
  <c r="AH16" i="74"/>
  <c r="Q4" i="65" s="1"/>
  <c r="AG16" i="74"/>
  <c r="AA16" i="74"/>
  <c r="Z16" i="74"/>
  <c r="AH15" i="74"/>
  <c r="Q3" i="65" s="1"/>
  <c r="AG15" i="74"/>
  <c r="P3" i="65" s="1"/>
  <c r="AA15" i="74"/>
  <c r="Z15" i="74"/>
  <c r="AH26" i="66"/>
  <c r="B14" i="65" s="1"/>
  <c r="AG26" i="66"/>
  <c r="A14" i="65" s="1"/>
  <c r="AA26" i="66"/>
  <c r="Z26" i="66"/>
  <c r="AH25" i="66"/>
  <c r="B13" i="65" s="1"/>
  <c r="AG25" i="66"/>
  <c r="A13" i="65" s="1"/>
  <c r="AA25" i="66"/>
  <c r="Z25" i="66"/>
  <c r="AH24" i="66"/>
  <c r="B12" i="65" s="1"/>
  <c r="AG24" i="66"/>
  <c r="A12" i="65" s="1"/>
  <c r="AA24" i="66"/>
  <c r="Z24" i="66"/>
  <c r="AH23" i="66"/>
  <c r="B11" i="65" s="1"/>
  <c r="AG23" i="66"/>
  <c r="AA23" i="66"/>
  <c r="Z23" i="66"/>
  <c r="AH22" i="66"/>
  <c r="B10" i="65" s="1"/>
  <c r="AG22" i="66"/>
  <c r="A10" i="65" s="1"/>
  <c r="AA22" i="66"/>
  <c r="Z22" i="66"/>
  <c r="AH21" i="66"/>
  <c r="B9" i="65" s="1"/>
  <c r="AG21" i="66"/>
  <c r="AA21" i="66"/>
  <c r="Z21" i="66"/>
  <c r="AH20" i="66"/>
  <c r="B8" i="65" s="1"/>
  <c r="AG20" i="66"/>
  <c r="A8" i="65" s="1"/>
  <c r="AA20" i="66"/>
  <c r="Z20" i="66"/>
  <c r="AH19" i="66"/>
  <c r="B7" i="65" s="1"/>
  <c r="AG19" i="66"/>
  <c r="A7" i="65" s="1"/>
  <c r="AA19" i="66"/>
  <c r="Z19" i="66"/>
  <c r="AH18" i="66"/>
  <c r="B6" i="65" s="1"/>
  <c r="AG18" i="66"/>
  <c r="A6" i="65" s="1"/>
  <c r="AA18" i="66"/>
  <c r="Z18" i="66"/>
  <c r="AH17" i="66"/>
  <c r="B5" i="65" s="1"/>
  <c r="AG17" i="66"/>
  <c r="A5" i="65" s="1"/>
  <c r="AA17" i="66"/>
  <c r="Z17" i="66"/>
  <c r="AH16" i="66"/>
  <c r="B4" i="65" s="1"/>
  <c r="AG16" i="66"/>
  <c r="A4" i="65" s="1"/>
  <c r="AA16" i="66"/>
  <c r="Z16" i="66"/>
  <c r="AH15" i="66"/>
  <c r="B3" i="65" s="1"/>
  <c r="AG15" i="66"/>
  <c r="A3" i="65" s="1"/>
  <c r="AA15" i="66"/>
  <c r="Z15" i="66"/>
  <c r="AH26" i="80"/>
  <c r="BJ14" i="65" s="1"/>
  <c r="AG26" i="80"/>
  <c r="BI14" i="65" s="1"/>
  <c r="AH25" i="80"/>
  <c r="BJ13" i="65" s="1"/>
  <c r="AG25" i="80"/>
  <c r="BI13" i="65" s="1"/>
  <c r="AH24" i="80"/>
  <c r="BJ12" i="65" s="1"/>
  <c r="AG24" i="80"/>
  <c r="BI12" i="65" s="1"/>
  <c r="AH23" i="80"/>
  <c r="BJ11" i="65" s="1"/>
  <c r="AG23" i="80"/>
  <c r="BI11" i="65" s="1"/>
  <c r="AH22" i="80"/>
  <c r="BJ10" i="65" s="1"/>
  <c r="AG22" i="80"/>
  <c r="BI10" i="65" s="1"/>
  <c r="AH21" i="80"/>
  <c r="BJ9" i="65" s="1"/>
  <c r="AG21" i="80"/>
  <c r="BI9" i="65" s="1"/>
  <c r="AH20" i="80"/>
  <c r="BJ8" i="65" s="1"/>
  <c r="AG20" i="80"/>
  <c r="BI8" i="65" s="1"/>
  <c r="AH19" i="80"/>
  <c r="BJ7" i="65" s="1"/>
  <c r="AG19" i="80"/>
  <c r="BI7" i="65" s="1"/>
  <c r="AH18" i="80"/>
  <c r="BJ6" i="65" s="1"/>
  <c r="AG18" i="80"/>
  <c r="BI6" i="65" s="1"/>
  <c r="AH17" i="80"/>
  <c r="BJ5" i="65" s="1"/>
  <c r="AG17" i="80"/>
  <c r="BI5" i="65" s="1"/>
  <c r="AH16" i="80"/>
  <c r="BJ4" i="65" s="1"/>
  <c r="AG16" i="80"/>
  <c r="BI4" i="65" s="1"/>
  <c r="AH15" i="80"/>
  <c r="BJ3" i="65" s="1"/>
  <c r="AG15" i="80"/>
  <c r="BI3" i="65" s="1"/>
  <c r="O50" i="81"/>
  <c r="U50" i="81" s="1"/>
  <c r="N50" i="81"/>
  <c r="T50" i="81" s="1"/>
  <c r="M50" i="81"/>
  <c r="S50" i="81" s="1"/>
  <c r="L50" i="81"/>
  <c r="R50" i="81" s="1"/>
  <c r="K50" i="81"/>
  <c r="Q50" i="81" s="1"/>
  <c r="J50" i="81"/>
  <c r="P50" i="81" s="1"/>
  <c r="O49" i="81"/>
  <c r="U49" i="81" s="1"/>
  <c r="N49" i="81"/>
  <c r="T49" i="81" s="1"/>
  <c r="M49" i="81"/>
  <c r="S49" i="81" s="1"/>
  <c r="L49" i="81"/>
  <c r="R49" i="81" s="1"/>
  <c r="K49" i="81"/>
  <c r="Q49" i="81" s="1"/>
  <c r="J49" i="81"/>
  <c r="P49" i="81" s="1"/>
  <c r="AA48" i="81"/>
  <c r="Z48" i="81"/>
  <c r="O48" i="81"/>
  <c r="U48" i="81" s="1"/>
  <c r="N48" i="81"/>
  <c r="T48" i="81" s="1"/>
  <c r="M48" i="81"/>
  <c r="S48" i="81" s="1"/>
  <c r="L48" i="81"/>
  <c r="R48" i="81" s="1"/>
  <c r="K48" i="81"/>
  <c r="Q48" i="81" s="1"/>
  <c r="J48" i="81"/>
  <c r="P48" i="81" s="1"/>
  <c r="O47" i="81"/>
  <c r="U47" i="81" s="1"/>
  <c r="N47" i="81"/>
  <c r="T47" i="81" s="1"/>
  <c r="M47" i="81"/>
  <c r="S47" i="81" s="1"/>
  <c r="L47" i="81"/>
  <c r="R47" i="81" s="1"/>
  <c r="K47" i="81"/>
  <c r="Q47" i="81" s="1"/>
  <c r="J47" i="81"/>
  <c r="P47" i="81" s="1"/>
  <c r="O46" i="81"/>
  <c r="U46" i="81" s="1"/>
  <c r="N46" i="81"/>
  <c r="T46" i="81" s="1"/>
  <c r="M46" i="81"/>
  <c r="S46" i="81" s="1"/>
  <c r="L46" i="81"/>
  <c r="R46" i="81" s="1"/>
  <c r="K46" i="81"/>
  <c r="Q46" i="81" s="1"/>
  <c r="J46" i="81"/>
  <c r="P46" i="81" s="1"/>
  <c r="AA45" i="81"/>
  <c r="Z45" i="81"/>
  <c r="O45" i="81"/>
  <c r="U45" i="81" s="1"/>
  <c r="N45" i="81"/>
  <c r="T45" i="81" s="1"/>
  <c r="M45" i="81"/>
  <c r="S45" i="81" s="1"/>
  <c r="L45" i="81"/>
  <c r="R45" i="81" s="1"/>
  <c r="K45" i="81"/>
  <c r="Q45" i="81" s="1"/>
  <c r="J45" i="81"/>
  <c r="P45" i="81" s="1"/>
  <c r="O44" i="81"/>
  <c r="U44" i="81" s="1"/>
  <c r="N44" i="81"/>
  <c r="T44" i="81" s="1"/>
  <c r="M44" i="81"/>
  <c r="S44" i="81" s="1"/>
  <c r="L44" i="81"/>
  <c r="R44" i="81" s="1"/>
  <c r="K44" i="81"/>
  <c r="Q44" i="81" s="1"/>
  <c r="J44" i="81"/>
  <c r="P44" i="81" s="1"/>
  <c r="O43" i="81"/>
  <c r="U43" i="81" s="1"/>
  <c r="N43" i="81"/>
  <c r="T43" i="81" s="1"/>
  <c r="M43" i="81"/>
  <c r="S43" i="81" s="1"/>
  <c r="L43" i="81"/>
  <c r="R43" i="81" s="1"/>
  <c r="K43" i="81"/>
  <c r="Q43" i="81" s="1"/>
  <c r="J43" i="81"/>
  <c r="P43" i="81" s="1"/>
  <c r="AA42" i="81"/>
  <c r="Z42" i="81"/>
  <c r="O42" i="81"/>
  <c r="U42" i="81" s="1"/>
  <c r="N42" i="81"/>
  <c r="T42" i="81" s="1"/>
  <c r="M42" i="81"/>
  <c r="S42" i="81" s="1"/>
  <c r="L42" i="81"/>
  <c r="R42" i="81" s="1"/>
  <c r="K42" i="81"/>
  <c r="Q42" i="81" s="1"/>
  <c r="J42" i="81"/>
  <c r="P42" i="81" s="1"/>
  <c r="O41" i="81"/>
  <c r="U41" i="81" s="1"/>
  <c r="N41" i="81"/>
  <c r="T41" i="81" s="1"/>
  <c r="M41" i="81"/>
  <c r="S41" i="81" s="1"/>
  <c r="L41" i="81"/>
  <c r="R41" i="81" s="1"/>
  <c r="K41" i="81"/>
  <c r="Q41" i="81" s="1"/>
  <c r="J41" i="81"/>
  <c r="P41" i="81" s="1"/>
  <c r="O40" i="81"/>
  <c r="U40" i="81" s="1"/>
  <c r="N40" i="81"/>
  <c r="T40" i="81" s="1"/>
  <c r="M40" i="81"/>
  <c r="S40" i="81" s="1"/>
  <c r="L40" i="81"/>
  <c r="R40" i="81" s="1"/>
  <c r="K40" i="81"/>
  <c r="Q40" i="81" s="1"/>
  <c r="J40" i="81"/>
  <c r="P40" i="81" s="1"/>
  <c r="AA39" i="81"/>
  <c r="Z39" i="81"/>
  <c r="O39" i="81"/>
  <c r="U39" i="81" s="1"/>
  <c r="N39" i="81"/>
  <c r="T39" i="81" s="1"/>
  <c r="M39" i="81"/>
  <c r="S39" i="81" s="1"/>
  <c r="L39" i="81"/>
  <c r="R39" i="81" s="1"/>
  <c r="K39" i="81"/>
  <c r="Q39" i="81" s="1"/>
  <c r="J39" i="81"/>
  <c r="P39" i="81" s="1"/>
  <c r="O38" i="81"/>
  <c r="U38" i="81" s="1"/>
  <c r="N38" i="81"/>
  <c r="T38" i="81" s="1"/>
  <c r="M38" i="81"/>
  <c r="S38" i="81" s="1"/>
  <c r="L38" i="81"/>
  <c r="R38" i="81" s="1"/>
  <c r="K38" i="81"/>
  <c r="Q38" i="81" s="1"/>
  <c r="J38" i="81"/>
  <c r="P38" i="81" s="1"/>
  <c r="O37" i="81"/>
  <c r="U37" i="81" s="1"/>
  <c r="N37" i="81"/>
  <c r="T37" i="81" s="1"/>
  <c r="M37" i="81"/>
  <c r="S37" i="81" s="1"/>
  <c r="L37" i="81"/>
  <c r="R37" i="81" s="1"/>
  <c r="K37" i="81"/>
  <c r="Q37" i="81" s="1"/>
  <c r="J37" i="81"/>
  <c r="P37" i="81" s="1"/>
  <c r="AA36" i="81"/>
  <c r="Z36" i="81"/>
  <c r="O36" i="81"/>
  <c r="U36" i="81" s="1"/>
  <c r="N36" i="81"/>
  <c r="T36" i="81" s="1"/>
  <c r="M36" i="81"/>
  <c r="S36" i="81" s="1"/>
  <c r="L36" i="81"/>
  <c r="R36" i="81" s="1"/>
  <c r="K36" i="81"/>
  <c r="Q36" i="81" s="1"/>
  <c r="J36" i="81"/>
  <c r="P36" i="81" s="1"/>
  <c r="O35" i="81"/>
  <c r="U35" i="81" s="1"/>
  <c r="N35" i="81"/>
  <c r="T35" i="81" s="1"/>
  <c r="M35" i="81"/>
  <c r="S35" i="81" s="1"/>
  <c r="L35" i="81"/>
  <c r="R35" i="81" s="1"/>
  <c r="K35" i="81"/>
  <c r="Q35" i="81" s="1"/>
  <c r="J35" i="81"/>
  <c r="P35" i="81" s="1"/>
  <c r="O34" i="81"/>
  <c r="U34" i="81" s="1"/>
  <c r="N34" i="81"/>
  <c r="T34" i="81" s="1"/>
  <c r="M34" i="81"/>
  <c r="S34" i="81" s="1"/>
  <c r="L34" i="81"/>
  <c r="R34" i="81" s="1"/>
  <c r="K34" i="81"/>
  <c r="Q34" i="81" s="1"/>
  <c r="J34" i="81"/>
  <c r="P34" i="81" s="1"/>
  <c r="AA33" i="81"/>
  <c r="Z33" i="81"/>
  <c r="O33" i="81"/>
  <c r="U33" i="81" s="1"/>
  <c r="N33" i="81"/>
  <c r="T33" i="81" s="1"/>
  <c r="M33" i="81"/>
  <c r="S33" i="81" s="1"/>
  <c r="L33" i="81"/>
  <c r="R33" i="81" s="1"/>
  <c r="K33" i="81"/>
  <c r="Q33" i="81" s="1"/>
  <c r="J33" i="81"/>
  <c r="P33" i="81" s="1"/>
  <c r="O32" i="81"/>
  <c r="U32" i="81" s="1"/>
  <c r="N32" i="81"/>
  <c r="T32" i="81" s="1"/>
  <c r="M32" i="81"/>
  <c r="S32" i="81" s="1"/>
  <c r="L32" i="81"/>
  <c r="R32" i="81" s="1"/>
  <c r="K32" i="81"/>
  <c r="Q32" i="81" s="1"/>
  <c r="J32" i="81"/>
  <c r="P32" i="81" s="1"/>
  <c r="O31" i="81"/>
  <c r="U31" i="81" s="1"/>
  <c r="N31" i="81"/>
  <c r="T31" i="81" s="1"/>
  <c r="M31" i="81"/>
  <c r="S31" i="81" s="1"/>
  <c r="L31" i="81"/>
  <c r="R31" i="81" s="1"/>
  <c r="K31" i="81"/>
  <c r="Q31" i="81" s="1"/>
  <c r="J31" i="81"/>
  <c r="P31" i="81" s="1"/>
  <c r="AA30" i="81"/>
  <c r="Z30" i="81"/>
  <c r="O30" i="81"/>
  <c r="U30" i="81" s="1"/>
  <c r="N30" i="81"/>
  <c r="T30" i="81" s="1"/>
  <c r="M30" i="81"/>
  <c r="S30" i="81" s="1"/>
  <c r="L30" i="81"/>
  <c r="R30" i="81" s="1"/>
  <c r="K30" i="81"/>
  <c r="Q30" i="81" s="1"/>
  <c r="J30" i="81"/>
  <c r="P30" i="81" s="1"/>
  <c r="O29" i="81"/>
  <c r="U29" i="81" s="1"/>
  <c r="N29" i="81"/>
  <c r="T29" i="81" s="1"/>
  <c r="M29" i="81"/>
  <c r="S29" i="81" s="1"/>
  <c r="L29" i="81"/>
  <c r="R29" i="81" s="1"/>
  <c r="K29" i="81"/>
  <c r="Q29" i="81" s="1"/>
  <c r="J29" i="81"/>
  <c r="P29" i="81" s="1"/>
  <c r="O28" i="81"/>
  <c r="U28" i="81" s="1"/>
  <c r="N28" i="81"/>
  <c r="T28" i="81" s="1"/>
  <c r="M28" i="81"/>
  <c r="S28" i="81" s="1"/>
  <c r="L28" i="81"/>
  <c r="R28" i="81" s="1"/>
  <c r="K28" i="81"/>
  <c r="Q28" i="81" s="1"/>
  <c r="J28" i="81"/>
  <c r="P28" i="81" s="1"/>
  <c r="AA27" i="81"/>
  <c r="Z27" i="81"/>
  <c r="O27" i="81"/>
  <c r="U27" i="81" s="1"/>
  <c r="N27" i="81"/>
  <c r="T27" i="81" s="1"/>
  <c r="M27" i="81"/>
  <c r="S27" i="81" s="1"/>
  <c r="L27" i="81"/>
  <c r="R27" i="81" s="1"/>
  <c r="K27" i="81"/>
  <c r="Q27" i="81" s="1"/>
  <c r="J27" i="81"/>
  <c r="P27" i="81" s="1"/>
  <c r="O26" i="81"/>
  <c r="U26" i="81" s="1"/>
  <c r="N26" i="81"/>
  <c r="T26" i="81" s="1"/>
  <c r="M26" i="81"/>
  <c r="S26" i="81" s="1"/>
  <c r="L26" i="81"/>
  <c r="R26" i="81" s="1"/>
  <c r="K26" i="81"/>
  <c r="Q26" i="81" s="1"/>
  <c r="J26" i="81"/>
  <c r="P26" i="81" s="1"/>
  <c r="O25" i="81"/>
  <c r="U25" i="81" s="1"/>
  <c r="N25" i="81"/>
  <c r="T25" i="81" s="1"/>
  <c r="M25" i="81"/>
  <c r="S25" i="81" s="1"/>
  <c r="L25" i="81"/>
  <c r="R25" i="81" s="1"/>
  <c r="K25" i="81"/>
  <c r="Q25" i="81" s="1"/>
  <c r="J25" i="81"/>
  <c r="P25" i="81" s="1"/>
  <c r="AA24" i="81"/>
  <c r="Z24" i="81"/>
  <c r="O24" i="81"/>
  <c r="U24" i="81" s="1"/>
  <c r="N24" i="81"/>
  <c r="T24" i="81" s="1"/>
  <c r="M24" i="81"/>
  <c r="S24" i="81" s="1"/>
  <c r="L24" i="81"/>
  <c r="R24" i="81" s="1"/>
  <c r="K24" i="81"/>
  <c r="Q24" i="81" s="1"/>
  <c r="J24" i="81"/>
  <c r="P24" i="81" s="1"/>
  <c r="O23" i="81"/>
  <c r="U23" i="81" s="1"/>
  <c r="N23" i="81"/>
  <c r="T23" i="81" s="1"/>
  <c r="M23" i="81"/>
  <c r="S23" i="81" s="1"/>
  <c r="L23" i="81"/>
  <c r="R23" i="81" s="1"/>
  <c r="K23" i="81"/>
  <c r="Q23" i="81" s="1"/>
  <c r="J23" i="81"/>
  <c r="P23" i="81" s="1"/>
  <c r="O22" i="81"/>
  <c r="U22" i="81" s="1"/>
  <c r="N22" i="81"/>
  <c r="T22" i="81" s="1"/>
  <c r="M22" i="81"/>
  <c r="S22" i="81" s="1"/>
  <c r="L22" i="81"/>
  <c r="R22" i="81" s="1"/>
  <c r="K22" i="81"/>
  <c r="Q22" i="81" s="1"/>
  <c r="J22" i="81"/>
  <c r="P22" i="81" s="1"/>
  <c r="AA21" i="81"/>
  <c r="Z21" i="81"/>
  <c r="O21" i="81"/>
  <c r="U21" i="81" s="1"/>
  <c r="N21" i="81"/>
  <c r="T21" i="81" s="1"/>
  <c r="M21" i="81"/>
  <c r="S21" i="81" s="1"/>
  <c r="L21" i="81"/>
  <c r="R21" i="81" s="1"/>
  <c r="K21" i="81"/>
  <c r="Q21" i="81" s="1"/>
  <c r="J21" i="81"/>
  <c r="P21" i="81" s="1"/>
  <c r="O20" i="81"/>
  <c r="U20" i="81" s="1"/>
  <c r="N20" i="81"/>
  <c r="T20" i="81" s="1"/>
  <c r="M20" i="81"/>
  <c r="S20" i="81" s="1"/>
  <c r="L20" i="81"/>
  <c r="R20" i="81" s="1"/>
  <c r="K20" i="81"/>
  <c r="Q20" i="81" s="1"/>
  <c r="J20" i="81"/>
  <c r="P20" i="81" s="1"/>
  <c r="O19" i="81"/>
  <c r="U19" i="81" s="1"/>
  <c r="N19" i="81"/>
  <c r="T19" i="81" s="1"/>
  <c r="M19" i="81"/>
  <c r="S19" i="81" s="1"/>
  <c r="L19" i="81"/>
  <c r="R19" i="81" s="1"/>
  <c r="K19" i="81"/>
  <c r="Q19" i="81" s="1"/>
  <c r="J19" i="81"/>
  <c r="P19" i="81" s="1"/>
  <c r="AA18" i="81"/>
  <c r="Z18" i="81"/>
  <c r="O18" i="81"/>
  <c r="U18" i="81" s="1"/>
  <c r="N18" i="81"/>
  <c r="T18" i="81" s="1"/>
  <c r="M18" i="81"/>
  <c r="S18" i="81" s="1"/>
  <c r="L18" i="81"/>
  <c r="R18" i="81" s="1"/>
  <c r="K18" i="81"/>
  <c r="Q18" i="81" s="1"/>
  <c r="J18" i="81"/>
  <c r="P18" i="81" s="1"/>
  <c r="O17" i="81"/>
  <c r="U17" i="81" s="1"/>
  <c r="N17" i="81"/>
  <c r="T17" i="81" s="1"/>
  <c r="M17" i="81"/>
  <c r="S17" i="81" s="1"/>
  <c r="L17" i="81"/>
  <c r="R17" i="81" s="1"/>
  <c r="K17" i="81"/>
  <c r="Q17" i="81" s="1"/>
  <c r="J17" i="81"/>
  <c r="P17" i="81" s="1"/>
  <c r="O16" i="81"/>
  <c r="U16" i="81" s="1"/>
  <c r="N16" i="81"/>
  <c r="T16" i="81" s="1"/>
  <c r="M16" i="81"/>
  <c r="S16" i="81" s="1"/>
  <c r="L16" i="81"/>
  <c r="R16" i="81" s="1"/>
  <c r="K16" i="81"/>
  <c r="Q16" i="81" s="1"/>
  <c r="J16" i="81"/>
  <c r="P16" i="81" s="1"/>
  <c r="AA15" i="81"/>
  <c r="Z15" i="81"/>
  <c r="O15" i="81"/>
  <c r="U15" i="81" s="1"/>
  <c r="N15" i="81"/>
  <c r="T15" i="81" s="1"/>
  <c r="M15" i="81"/>
  <c r="S15" i="81" s="1"/>
  <c r="L15" i="81"/>
  <c r="R15" i="81" s="1"/>
  <c r="K15" i="81"/>
  <c r="Q15" i="81" s="1"/>
  <c r="J15" i="81"/>
  <c r="P15" i="81" s="1"/>
  <c r="W39" i="83" l="1"/>
  <c r="V40" i="83"/>
  <c r="AB24" i="83"/>
  <c r="AD24" i="83" s="1"/>
  <c r="AD41" i="83" s="1"/>
  <c r="AB19" i="83"/>
  <c r="AD19" i="83" s="1"/>
  <c r="AD36" i="83" s="1"/>
  <c r="AB16" i="83"/>
  <c r="AD16" i="83" s="1"/>
  <c r="AD33" i="83" s="1"/>
  <c r="AB20" i="83"/>
  <c r="AD20" i="83" s="1"/>
  <c r="AD37" i="83" s="1"/>
  <c r="W46" i="83"/>
  <c r="AB25" i="83" s="1"/>
  <c r="AD25" i="83" s="1"/>
  <c r="AD42" i="83" s="1"/>
  <c r="AD15" i="83"/>
  <c r="AD32" i="83" s="1"/>
  <c r="AB21" i="83"/>
  <c r="AD21" i="83" s="1"/>
  <c r="AD38" i="83" s="1"/>
  <c r="W49" i="83"/>
  <c r="AD26" i="83" s="1"/>
  <c r="AD43" i="83" s="1"/>
  <c r="AB23" i="83"/>
  <c r="AD23" i="83" s="1"/>
  <c r="AD40" i="83" s="1"/>
  <c r="AB18" i="83"/>
  <c r="AD18" i="83" s="1"/>
  <c r="AD35" i="83" s="1"/>
  <c r="AB22" i="83"/>
  <c r="AD22" i="83" s="1"/>
  <c r="AD39" i="83" s="1"/>
  <c r="BZ14" i="65"/>
  <c r="CJ27" i="65" s="1"/>
  <c r="BX102" i="65" s="1"/>
  <c r="W34" i="82"/>
  <c r="V34" i="82"/>
  <c r="CD7" i="65"/>
  <c r="CC23" i="65" s="1"/>
  <c r="BX56" i="65" s="1"/>
  <c r="CA8" i="65"/>
  <c r="CD26" i="65" s="1"/>
  <c r="BX65" i="65" s="1"/>
  <c r="CB6" i="65"/>
  <c r="CB25" i="65" s="1"/>
  <c r="BX52" i="65" s="1"/>
  <c r="AE2" i="65"/>
  <c r="BI2" i="65" s="1"/>
  <c r="AT2" i="65"/>
  <c r="BX2" i="65" s="1"/>
  <c r="AI2" i="65"/>
  <c r="BM2" i="65" s="1"/>
  <c r="AX2" i="65"/>
  <c r="CB2" i="65" s="1"/>
  <c r="CB14" i="65"/>
  <c r="CJ25" i="65" s="1"/>
  <c r="BX100" i="65" s="1"/>
  <c r="AG2" i="65"/>
  <c r="BK2" i="65" s="1"/>
  <c r="AV2" i="65"/>
  <c r="BZ2" i="65" s="1"/>
  <c r="CC12" i="65"/>
  <c r="CH24" i="65" s="1"/>
  <c r="BX87" i="65" s="1"/>
  <c r="AH2" i="65"/>
  <c r="BL2" i="65" s="1"/>
  <c r="AW2" i="65"/>
  <c r="CA2" i="65" s="1"/>
  <c r="AF2" i="65"/>
  <c r="BJ2" i="65" s="1"/>
  <c r="AU2" i="65"/>
  <c r="BY2" i="65" s="1"/>
  <c r="CE4" i="65"/>
  <c r="BZ22" i="65" s="1"/>
  <c r="BX37" i="65" s="1"/>
  <c r="CB13" i="65"/>
  <c r="CI25" i="65" s="1"/>
  <c r="BX94" i="65" s="1"/>
  <c r="BZ7" i="65"/>
  <c r="CC27" i="65" s="1"/>
  <c r="BX60" i="65" s="1"/>
  <c r="CA4" i="65"/>
  <c r="BZ26" i="65" s="1"/>
  <c r="BX41" i="65" s="1"/>
  <c r="CD6" i="65"/>
  <c r="CB23" i="65" s="1"/>
  <c r="BX50" i="65" s="1"/>
  <c r="CE3" i="65"/>
  <c r="BY22" i="65" s="1"/>
  <c r="BX31" i="65" s="1"/>
  <c r="CB11" i="65"/>
  <c r="CG25" i="65" s="1"/>
  <c r="BX82" i="65" s="1"/>
  <c r="CC14" i="65"/>
  <c r="CJ24" i="65" s="1"/>
  <c r="BX99" i="65" s="1"/>
  <c r="CA6" i="65"/>
  <c r="CB26" i="65" s="1"/>
  <c r="BX53" i="65" s="1"/>
  <c r="AL2" i="65"/>
  <c r="BP2" i="65" s="1"/>
  <c r="BA2" i="65"/>
  <c r="CE2" i="65" s="1"/>
  <c r="AY2" i="65"/>
  <c r="CC2" i="65" s="1"/>
  <c r="BZ6" i="65"/>
  <c r="CB27" i="65" s="1"/>
  <c r="BX54" i="65" s="1"/>
  <c r="AZ2" i="65"/>
  <c r="CD2" i="65" s="1"/>
  <c r="CE12" i="65"/>
  <c r="CH22" i="65" s="1"/>
  <c r="BX85" i="65" s="1"/>
  <c r="CE6" i="65"/>
  <c r="CB22" i="65" s="1"/>
  <c r="BX49" i="65" s="1"/>
  <c r="CA3" i="65"/>
  <c r="BY26" i="65" s="1"/>
  <c r="BX35" i="65" s="1"/>
  <c r="CD10" i="65"/>
  <c r="CF23" i="65" s="1"/>
  <c r="BX74" i="65" s="1"/>
  <c r="CB12" i="65"/>
  <c r="CH25" i="65" s="1"/>
  <c r="BX88" i="65" s="1"/>
  <c r="CD13" i="65"/>
  <c r="CI23" i="65" s="1"/>
  <c r="BX92" i="65" s="1"/>
  <c r="CE13" i="65"/>
  <c r="CI22" i="65" s="1"/>
  <c r="BX91" i="65" s="1"/>
  <c r="CE14" i="65"/>
  <c r="CJ22" i="65" s="1"/>
  <c r="BX97" i="65" s="1"/>
  <c r="CA10" i="65"/>
  <c r="CF26" i="65" s="1"/>
  <c r="BX77" i="65" s="1"/>
  <c r="CB5" i="65"/>
  <c r="CA25" i="65" s="1"/>
  <c r="BX46" i="65" s="1"/>
  <c r="BZ10" i="65"/>
  <c r="CF27" i="65" s="1"/>
  <c r="BX78" i="65" s="1"/>
  <c r="BZ13" i="65"/>
  <c r="CI27" i="65" s="1"/>
  <c r="BX96" i="65" s="1"/>
  <c r="CC13" i="65"/>
  <c r="CI24" i="65" s="1"/>
  <c r="BX93" i="65" s="1"/>
  <c r="CA13" i="65"/>
  <c r="CI26" i="65" s="1"/>
  <c r="BX95" i="65" s="1"/>
  <c r="CD8" i="65"/>
  <c r="CD23" i="65" s="1"/>
  <c r="BX62" i="65" s="1"/>
  <c r="CA14" i="65"/>
  <c r="CJ26" i="65" s="1"/>
  <c r="BX101" i="65" s="1"/>
  <c r="W24" i="82"/>
  <c r="AB18" i="82" s="1"/>
  <c r="CD4" i="65"/>
  <c r="BZ23" i="65" s="1"/>
  <c r="BX38" i="65" s="1"/>
  <c r="CD9" i="65"/>
  <c r="CE23" i="65" s="1"/>
  <c r="BX68" i="65" s="1"/>
  <c r="CC10" i="65"/>
  <c r="CF24" i="65" s="1"/>
  <c r="BX75" i="65" s="1"/>
  <c r="CD11" i="65"/>
  <c r="CG23" i="65" s="1"/>
  <c r="BX80" i="65" s="1"/>
  <c r="CC9" i="65"/>
  <c r="CE24" i="65" s="1"/>
  <c r="BX69" i="65" s="1"/>
  <c r="CC7" i="65"/>
  <c r="CC24" i="65" s="1"/>
  <c r="BX57" i="65" s="1"/>
  <c r="CE10" i="65"/>
  <c r="CF22" i="65" s="1"/>
  <c r="BX73" i="65" s="1"/>
  <c r="CE11" i="65"/>
  <c r="CG22" i="65" s="1"/>
  <c r="BX79" i="65" s="1"/>
  <c r="BZ4" i="65"/>
  <c r="BZ27" i="65" s="1"/>
  <c r="BX42" i="65" s="1"/>
  <c r="BZ9" i="65"/>
  <c r="CE27" i="65" s="1"/>
  <c r="BX72" i="65" s="1"/>
  <c r="CE8" i="65"/>
  <c r="CD22" i="65" s="1"/>
  <c r="BX61" i="65" s="1"/>
  <c r="BZ11" i="65"/>
  <c r="CG27" i="65" s="1"/>
  <c r="BX84" i="65" s="1"/>
  <c r="CC6" i="65"/>
  <c r="CB24" i="65" s="1"/>
  <c r="BX51" i="65" s="1"/>
  <c r="CE7" i="65"/>
  <c r="CC22" i="65" s="1"/>
  <c r="BX55" i="65" s="1"/>
  <c r="CB3" i="65"/>
  <c r="BY25" i="65" s="1"/>
  <c r="BX34" i="65" s="1"/>
  <c r="CB7" i="65"/>
  <c r="CC25" i="65" s="1"/>
  <c r="BX58" i="65" s="1"/>
  <c r="CC8" i="65"/>
  <c r="CD24" i="65" s="1"/>
  <c r="BX63" i="65" s="1"/>
  <c r="CC5" i="65"/>
  <c r="CA24" i="65" s="1"/>
  <c r="BX45" i="65" s="1"/>
  <c r="AB19" i="82"/>
  <c r="CD14" i="65"/>
  <c r="CJ23" i="65" s="1"/>
  <c r="BX98" i="65" s="1"/>
  <c r="CB8" i="65"/>
  <c r="CD25" i="65" s="1"/>
  <c r="BX64" i="65" s="1"/>
  <c r="CE5" i="65"/>
  <c r="CA22" i="65" s="1"/>
  <c r="BX43" i="65" s="1"/>
  <c r="CB10" i="65"/>
  <c r="CF25" i="65" s="1"/>
  <c r="BX76" i="65" s="1"/>
  <c r="CC4" i="65"/>
  <c r="BZ24" i="65" s="1"/>
  <c r="BX39" i="65" s="1"/>
  <c r="CC3" i="65"/>
  <c r="BY24" i="65" s="1"/>
  <c r="BX33" i="65" s="1"/>
  <c r="BZ8" i="65"/>
  <c r="CD27" i="65" s="1"/>
  <c r="BX66" i="65" s="1"/>
  <c r="CD5" i="65"/>
  <c r="CA23" i="65" s="1"/>
  <c r="BX44" i="65" s="1"/>
  <c r="BZ3" i="65"/>
  <c r="BY27" i="65" s="1"/>
  <c r="BX36" i="65" s="1"/>
  <c r="BZ5" i="65"/>
  <c r="CA27" i="65" s="1"/>
  <c r="BX48" i="65" s="1"/>
  <c r="V25" i="82"/>
  <c r="W19" i="82"/>
  <c r="AB23" i="82"/>
  <c r="W15" i="82"/>
  <c r="AB15" i="82" s="1"/>
  <c r="V15" i="82"/>
  <c r="AB25" i="82"/>
  <c r="AB20" i="82"/>
  <c r="AB22" i="82"/>
  <c r="AB21" i="82"/>
  <c r="AB17" i="82"/>
  <c r="AB16" i="82"/>
  <c r="W16" i="81"/>
  <c r="W35" i="81"/>
  <c r="W37" i="81"/>
  <c r="W42" i="81"/>
  <c r="V46" i="81"/>
  <c r="W46" i="81"/>
  <c r="W49" i="81"/>
  <c r="V49" i="81"/>
  <c r="V22" i="81"/>
  <c r="W22" i="81"/>
  <c r="V29" i="81"/>
  <c r="W29" i="81"/>
  <c r="W31" i="81"/>
  <c r="V31" i="81"/>
  <c r="V34" i="81"/>
  <c r="W34" i="81"/>
  <c r="V41" i="81"/>
  <c r="W41" i="81"/>
  <c r="W47" i="81"/>
  <c r="V18" i="81"/>
  <c r="W25" i="81"/>
  <c r="V17" i="81"/>
  <c r="W17" i="81"/>
  <c r="W15" i="81"/>
  <c r="V16" i="81"/>
  <c r="W27" i="81"/>
  <c r="W28" i="81"/>
  <c r="W39" i="81"/>
  <c r="W40" i="81"/>
  <c r="W50" i="81"/>
  <c r="V50" i="81"/>
  <c r="W23" i="81"/>
  <c r="W26" i="81"/>
  <c r="V26" i="81"/>
  <c r="W30" i="81"/>
  <c r="W38" i="81"/>
  <c r="V38" i="81"/>
  <c r="W43" i="81"/>
  <c r="V43" i="81"/>
  <c r="W19" i="81"/>
  <c r="V19" i="81"/>
  <c r="W18" i="81"/>
  <c r="W20" i="81"/>
  <c r="W21" i="81"/>
  <c r="V21" i="81"/>
  <c r="V24" i="81"/>
  <c r="W24" i="81"/>
  <c r="W32" i="81"/>
  <c r="W33" i="81"/>
  <c r="V33" i="81"/>
  <c r="V36" i="81"/>
  <c r="W36" i="81"/>
  <c r="AB36" i="81" s="1"/>
  <c r="W44" i="81"/>
  <c r="V44" i="81"/>
  <c r="W45" i="81"/>
  <c r="V45" i="81"/>
  <c r="V48" i="81"/>
  <c r="W48" i="81"/>
  <c r="V15" i="81"/>
  <c r="V20" i="81"/>
  <c r="V25" i="81"/>
  <c r="V27" i="81"/>
  <c r="V32" i="81"/>
  <c r="V37" i="81"/>
  <c r="V39" i="81"/>
  <c r="V23" i="81"/>
  <c r="V28" i="81"/>
  <c r="V30" i="81"/>
  <c r="V35" i="81"/>
  <c r="V40" i="81"/>
  <c r="V42" i="81"/>
  <c r="V47" i="81"/>
  <c r="O50" i="80"/>
  <c r="U50" i="80" s="1"/>
  <c r="N50" i="80"/>
  <c r="T50" i="80" s="1"/>
  <c r="M50" i="80"/>
  <c r="S50" i="80" s="1"/>
  <c r="L50" i="80"/>
  <c r="R50" i="80" s="1"/>
  <c r="K50" i="80"/>
  <c r="Q50" i="80" s="1"/>
  <c r="J50" i="80"/>
  <c r="P50" i="80" s="1"/>
  <c r="O49" i="80"/>
  <c r="U49" i="80" s="1"/>
  <c r="N49" i="80"/>
  <c r="T49" i="80" s="1"/>
  <c r="M49" i="80"/>
  <c r="S49" i="80" s="1"/>
  <c r="L49" i="80"/>
  <c r="R49" i="80" s="1"/>
  <c r="K49" i="80"/>
  <c r="Q49" i="80" s="1"/>
  <c r="J49" i="80"/>
  <c r="P49" i="80" s="1"/>
  <c r="AA26" i="80"/>
  <c r="AC43" i="80" s="1"/>
  <c r="Z26" i="80"/>
  <c r="AB43" i="80" s="1"/>
  <c r="O48" i="80"/>
  <c r="N48" i="80"/>
  <c r="M48" i="80"/>
  <c r="L48" i="80"/>
  <c r="K48" i="80"/>
  <c r="J48" i="80"/>
  <c r="O47" i="80"/>
  <c r="U47" i="80" s="1"/>
  <c r="N47" i="80"/>
  <c r="T47" i="80" s="1"/>
  <c r="M47" i="80"/>
  <c r="S47" i="80" s="1"/>
  <c r="L47" i="80"/>
  <c r="R47" i="80" s="1"/>
  <c r="K47" i="80"/>
  <c r="Q47" i="80" s="1"/>
  <c r="J47" i="80"/>
  <c r="P47" i="80" s="1"/>
  <c r="O46" i="80"/>
  <c r="U46" i="80" s="1"/>
  <c r="N46" i="80"/>
  <c r="T46" i="80" s="1"/>
  <c r="M46" i="80"/>
  <c r="S46" i="80" s="1"/>
  <c r="L46" i="80"/>
  <c r="R46" i="80" s="1"/>
  <c r="K46" i="80"/>
  <c r="Q46" i="80" s="1"/>
  <c r="J46" i="80"/>
  <c r="P46" i="80" s="1"/>
  <c r="AA25" i="80"/>
  <c r="AC42" i="80" s="1"/>
  <c r="Z25" i="80"/>
  <c r="AB42" i="80" s="1"/>
  <c r="O45" i="80"/>
  <c r="N45" i="80"/>
  <c r="M45" i="80"/>
  <c r="L45" i="80"/>
  <c r="K45" i="80"/>
  <c r="J45" i="80"/>
  <c r="O44" i="80"/>
  <c r="U44" i="80" s="1"/>
  <c r="N44" i="80"/>
  <c r="T44" i="80" s="1"/>
  <c r="M44" i="80"/>
  <c r="S44" i="80" s="1"/>
  <c r="L44" i="80"/>
  <c r="R44" i="80" s="1"/>
  <c r="K44" i="80"/>
  <c r="Q44" i="80" s="1"/>
  <c r="J44" i="80"/>
  <c r="P44" i="80" s="1"/>
  <c r="O43" i="80"/>
  <c r="U43" i="80" s="1"/>
  <c r="N43" i="80"/>
  <c r="T43" i="80" s="1"/>
  <c r="M43" i="80"/>
  <c r="S43" i="80" s="1"/>
  <c r="L43" i="80"/>
  <c r="R43" i="80" s="1"/>
  <c r="K43" i="80"/>
  <c r="Q43" i="80" s="1"/>
  <c r="J43" i="80"/>
  <c r="P43" i="80" s="1"/>
  <c r="AA24" i="80"/>
  <c r="AC41" i="80" s="1"/>
  <c r="Z24" i="80"/>
  <c r="AB41" i="80" s="1"/>
  <c r="O42" i="80"/>
  <c r="N42" i="80"/>
  <c r="M42" i="80"/>
  <c r="L42" i="80"/>
  <c r="K42" i="80"/>
  <c r="J42" i="80"/>
  <c r="O41" i="80"/>
  <c r="U41" i="80" s="1"/>
  <c r="N41" i="80"/>
  <c r="T41" i="80" s="1"/>
  <c r="M41" i="80"/>
  <c r="S41" i="80" s="1"/>
  <c r="L41" i="80"/>
  <c r="R41" i="80" s="1"/>
  <c r="K41" i="80"/>
  <c r="Q41" i="80" s="1"/>
  <c r="J41" i="80"/>
  <c r="P41" i="80" s="1"/>
  <c r="O40" i="80"/>
  <c r="U40" i="80" s="1"/>
  <c r="N40" i="80"/>
  <c r="T40" i="80" s="1"/>
  <c r="M40" i="80"/>
  <c r="S40" i="80" s="1"/>
  <c r="L40" i="80"/>
  <c r="R40" i="80" s="1"/>
  <c r="K40" i="80"/>
  <c r="Q40" i="80" s="1"/>
  <c r="J40" i="80"/>
  <c r="P40" i="80" s="1"/>
  <c r="AA23" i="80"/>
  <c r="AC40" i="80" s="1"/>
  <c r="Z23" i="80"/>
  <c r="AB40" i="80" s="1"/>
  <c r="O39" i="80"/>
  <c r="N39" i="80"/>
  <c r="M39" i="80"/>
  <c r="L39" i="80"/>
  <c r="K39" i="80"/>
  <c r="J39" i="80"/>
  <c r="O38" i="80"/>
  <c r="U38" i="80" s="1"/>
  <c r="N38" i="80"/>
  <c r="T38" i="80" s="1"/>
  <c r="M38" i="80"/>
  <c r="S38" i="80" s="1"/>
  <c r="L38" i="80"/>
  <c r="R38" i="80" s="1"/>
  <c r="K38" i="80"/>
  <c r="Q38" i="80" s="1"/>
  <c r="J38" i="80"/>
  <c r="P38" i="80" s="1"/>
  <c r="O37" i="80"/>
  <c r="U37" i="80" s="1"/>
  <c r="N37" i="80"/>
  <c r="T37" i="80" s="1"/>
  <c r="M37" i="80"/>
  <c r="S37" i="80" s="1"/>
  <c r="L37" i="80"/>
  <c r="R37" i="80" s="1"/>
  <c r="K37" i="80"/>
  <c r="Q37" i="80" s="1"/>
  <c r="J37" i="80"/>
  <c r="P37" i="80" s="1"/>
  <c r="AA22" i="80"/>
  <c r="AC39" i="80" s="1"/>
  <c r="Z22" i="80"/>
  <c r="AB39" i="80" s="1"/>
  <c r="O36" i="80"/>
  <c r="N36" i="80"/>
  <c r="M36" i="80"/>
  <c r="L36" i="80"/>
  <c r="K36" i="80"/>
  <c r="J36" i="80"/>
  <c r="O35" i="80"/>
  <c r="U35" i="80" s="1"/>
  <c r="N35" i="80"/>
  <c r="T35" i="80" s="1"/>
  <c r="M35" i="80"/>
  <c r="S35" i="80" s="1"/>
  <c r="L35" i="80"/>
  <c r="R35" i="80" s="1"/>
  <c r="K35" i="80"/>
  <c r="Q35" i="80" s="1"/>
  <c r="J35" i="80"/>
  <c r="P35" i="80" s="1"/>
  <c r="O34" i="80"/>
  <c r="U34" i="80" s="1"/>
  <c r="N34" i="80"/>
  <c r="T34" i="80" s="1"/>
  <c r="M34" i="80"/>
  <c r="S34" i="80" s="1"/>
  <c r="L34" i="80"/>
  <c r="R34" i="80" s="1"/>
  <c r="K34" i="80"/>
  <c r="Q34" i="80" s="1"/>
  <c r="J34" i="80"/>
  <c r="P34" i="80" s="1"/>
  <c r="AA21" i="80"/>
  <c r="AC38" i="80" s="1"/>
  <c r="Z21" i="80"/>
  <c r="AB38" i="80" s="1"/>
  <c r="O33" i="80"/>
  <c r="N33" i="80"/>
  <c r="M33" i="80"/>
  <c r="L33" i="80"/>
  <c r="K33" i="80"/>
  <c r="J33" i="80"/>
  <c r="O32" i="80"/>
  <c r="U32" i="80" s="1"/>
  <c r="N32" i="80"/>
  <c r="T32" i="80" s="1"/>
  <c r="M32" i="80"/>
  <c r="S32" i="80" s="1"/>
  <c r="L32" i="80"/>
  <c r="R32" i="80" s="1"/>
  <c r="K32" i="80"/>
  <c r="Q32" i="80" s="1"/>
  <c r="J32" i="80"/>
  <c r="P32" i="80" s="1"/>
  <c r="O31" i="80"/>
  <c r="U31" i="80" s="1"/>
  <c r="N31" i="80"/>
  <c r="T31" i="80" s="1"/>
  <c r="M31" i="80"/>
  <c r="S31" i="80" s="1"/>
  <c r="L31" i="80"/>
  <c r="R31" i="80" s="1"/>
  <c r="K31" i="80"/>
  <c r="Q31" i="80" s="1"/>
  <c r="J31" i="80"/>
  <c r="P31" i="80" s="1"/>
  <c r="AA20" i="80"/>
  <c r="AC37" i="80" s="1"/>
  <c r="Z20" i="80"/>
  <c r="AB37" i="80" s="1"/>
  <c r="O30" i="80"/>
  <c r="N30" i="80"/>
  <c r="M30" i="80"/>
  <c r="L30" i="80"/>
  <c r="K30" i="80"/>
  <c r="J30" i="80"/>
  <c r="O29" i="80"/>
  <c r="U29" i="80" s="1"/>
  <c r="N29" i="80"/>
  <c r="T29" i="80" s="1"/>
  <c r="M29" i="80"/>
  <c r="S29" i="80" s="1"/>
  <c r="L29" i="80"/>
  <c r="R29" i="80" s="1"/>
  <c r="K29" i="80"/>
  <c r="Q29" i="80" s="1"/>
  <c r="J29" i="80"/>
  <c r="P29" i="80" s="1"/>
  <c r="O28" i="80"/>
  <c r="U28" i="80" s="1"/>
  <c r="N28" i="80"/>
  <c r="T28" i="80" s="1"/>
  <c r="M28" i="80"/>
  <c r="S28" i="80" s="1"/>
  <c r="L28" i="80"/>
  <c r="R28" i="80" s="1"/>
  <c r="K28" i="80"/>
  <c r="Q28" i="80" s="1"/>
  <c r="J28" i="80"/>
  <c r="P28" i="80" s="1"/>
  <c r="AA19" i="80"/>
  <c r="AC36" i="80" s="1"/>
  <c r="Z19" i="80"/>
  <c r="AB36" i="80" s="1"/>
  <c r="O27" i="80"/>
  <c r="N27" i="80"/>
  <c r="M27" i="80"/>
  <c r="L27" i="80"/>
  <c r="K27" i="80"/>
  <c r="J27" i="80"/>
  <c r="O26" i="80"/>
  <c r="U26" i="80" s="1"/>
  <c r="N26" i="80"/>
  <c r="T26" i="80" s="1"/>
  <c r="M26" i="80"/>
  <c r="S26" i="80" s="1"/>
  <c r="L26" i="80"/>
  <c r="R26" i="80" s="1"/>
  <c r="K26" i="80"/>
  <c r="Q26" i="80" s="1"/>
  <c r="J26" i="80"/>
  <c r="P26" i="80" s="1"/>
  <c r="O25" i="80"/>
  <c r="U25" i="80" s="1"/>
  <c r="N25" i="80"/>
  <c r="T25" i="80" s="1"/>
  <c r="M25" i="80"/>
  <c r="S25" i="80" s="1"/>
  <c r="L25" i="80"/>
  <c r="R25" i="80" s="1"/>
  <c r="K25" i="80"/>
  <c r="Q25" i="80" s="1"/>
  <c r="J25" i="80"/>
  <c r="P25" i="80" s="1"/>
  <c r="AA18" i="80"/>
  <c r="AC35" i="80" s="1"/>
  <c r="Z18" i="80"/>
  <c r="AB35" i="80" s="1"/>
  <c r="O24" i="80"/>
  <c r="N24" i="80"/>
  <c r="M24" i="80"/>
  <c r="L24" i="80"/>
  <c r="K24" i="80"/>
  <c r="J24" i="80"/>
  <c r="O23" i="80"/>
  <c r="U23" i="80" s="1"/>
  <c r="N23" i="80"/>
  <c r="T23" i="80" s="1"/>
  <c r="M23" i="80"/>
  <c r="S23" i="80" s="1"/>
  <c r="L23" i="80"/>
  <c r="R23" i="80" s="1"/>
  <c r="K23" i="80"/>
  <c r="Q23" i="80" s="1"/>
  <c r="J23" i="80"/>
  <c r="P23" i="80" s="1"/>
  <c r="O22" i="80"/>
  <c r="U22" i="80" s="1"/>
  <c r="N22" i="80"/>
  <c r="T22" i="80" s="1"/>
  <c r="M22" i="80"/>
  <c r="S22" i="80" s="1"/>
  <c r="L22" i="80"/>
  <c r="R22" i="80" s="1"/>
  <c r="K22" i="80"/>
  <c r="Q22" i="80" s="1"/>
  <c r="J22" i="80"/>
  <c r="P22" i="80" s="1"/>
  <c r="AA17" i="80"/>
  <c r="AC34" i="80" s="1"/>
  <c r="Z17" i="80"/>
  <c r="AB34" i="80" s="1"/>
  <c r="O21" i="80"/>
  <c r="N21" i="80"/>
  <c r="M21" i="80"/>
  <c r="L21" i="80"/>
  <c r="K21" i="80"/>
  <c r="J21" i="80"/>
  <c r="O20" i="80"/>
  <c r="U20" i="80" s="1"/>
  <c r="N20" i="80"/>
  <c r="T20" i="80" s="1"/>
  <c r="M20" i="80"/>
  <c r="S20" i="80" s="1"/>
  <c r="L20" i="80"/>
  <c r="R20" i="80" s="1"/>
  <c r="K20" i="80"/>
  <c r="Q20" i="80" s="1"/>
  <c r="J20" i="80"/>
  <c r="P20" i="80" s="1"/>
  <c r="O19" i="80"/>
  <c r="U19" i="80" s="1"/>
  <c r="N19" i="80"/>
  <c r="T19" i="80" s="1"/>
  <c r="M19" i="80"/>
  <c r="S19" i="80" s="1"/>
  <c r="L19" i="80"/>
  <c r="R19" i="80" s="1"/>
  <c r="K19" i="80"/>
  <c r="Q19" i="80" s="1"/>
  <c r="J19" i="80"/>
  <c r="P19" i="80" s="1"/>
  <c r="AA16" i="80"/>
  <c r="AC33" i="80" s="1"/>
  <c r="Z16" i="80"/>
  <c r="AB33" i="80" s="1"/>
  <c r="O18" i="80"/>
  <c r="N18" i="80"/>
  <c r="M18" i="80"/>
  <c r="L18" i="80"/>
  <c r="K18" i="80"/>
  <c r="J18" i="80"/>
  <c r="O17" i="80"/>
  <c r="U17" i="80" s="1"/>
  <c r="N17" i="80"/>
  <c r="T17" i="80" s="1"/>
  <c r="M17" i="80"/>
  <c r="S17" i="80" s="1"/>
  <c r="L17" i="80"/>
  <c r="R17" i="80" s="1"/>
  <c r="K17" i="80"/>
  <c r="Q17" i="80" s="1"/>
  <c r="J17" i="80"/>
  <c r="P17" i="80" s="1"/>
  <c r="O16" i="80"/>
  <c r="U16" i="80" s="1"/>
  <c r="N16" i="80"/>
  <c r="T16" i="80" s="1"/>
  <c r="M16" i="80"/>
  <c r="S16" i="80" s="1"/>
  <c r="L16" i="80"/>
  <c r="R16" i="80" s="1"/>
  <c r="K16" i="80"/>
  <c r="Q16" i="80" s="1"/>
  <c r="J16" i="80"/>
  <c r="P16" i="80" s="1"/>
  <c r="AA15" i="80"/>
  <c r="AC32" i="80" s="1"/>
  <c r="Z15" i="80"/>
  <c r="AB32" i="80" s="1"/>
  <c r="O15" i="80"/>
  <c r="N15" i="80"/>
  <c r="M15" i="80"/>
  <c r="L15" i="80"/>
  <c r="K15" i="80"/>
  <c r="J15" i="80"/>
  <c r="O50" i="79"/>
  <c r="U50" i="79" s="1"/>
  <c r="N50" i="79"/>
  <c r="T50" i="79" s="1"/>
  <c r="M50" i="79"/>
  <c r="S50" i="79" s="1"/>
  <c r="L50" i="79"/>
  <c r="R50" i="79" s="1"/>
  <c r="K50" i="79"/>
  <c r="Q50" i="79" s="1"/>
  <c r="J50" i="79"/>
  <c r="P50" i="79" s="1"/>
  <c r="O49" i="79"/>
  <c r="N49" i="79"/>
  <c r="M49" i="79"/>
  <c r="L49" i="79"/>
  <c r="K49" i="79"/>
  <c r="J49" i="79"/>
  <c r="O48" i="79"/>
  <c r="U48" i="79" s="1"/>
  <c r="N48" i="79"/>
  <c r="T48" i="79" s="1"/>
  <c r="M48" i="79"/>
  <c r="S48" i="79" s="1"/>
  <c r="L48" i="79"/>
  <c r="R48" i="79" s="1"/>
  <c r="K48" i="79"/>
  <c r="Q48" i="79" s="1"/>
  <c r="J48" i="79"/>
  <c r="P48" i="79" s="1"/>
  <c r="O47" i="79"/>
  <c r="U47" i="79" s="1"/>
  <c r="N47" i="79"/>
  <c r="T47" i="79" s="1"/>
  <c r="M47" i="79"/>
  <c r="S47" i="79" s="1"/>
  <c r="L47" i="79"/>
  <c r="R47" i="79" s="1"/>
  <c r="K47" i="79"/>
  <c r="Q47" i="79" s="1"/>
  <c r="J47" i="79"/>
  <c r="P47" i="79" s="1"/>
  <c r="O46" i="79"/>
  <c r="N46" i="79"/>
  <c r="M46" i="79"/>
  <c r="L46" i="79"/>
  <c r="K46" i="79"/>
  <c r="J46" i="79"/>
  <c r="O45" i="79"/>
  <c r="U45" i="79" s="1"/>
  <c r="N45" i="79"/>
  <c r="T45" i="79" s="1"/>
  <c r="M45" i="79"/>
  <c r="S45" i="79" s="1"/>
  <c r="L45" i="79"/>
  <c r="R45" i="79" s="1"/>
  <c r="K45" i="79"/>
  <c r="Q45" i="79" s="1"/>
  <c r="J45" i="79"/>
  <c r="P45" i="79" s="1"/>
  <c r="O44" i="79"/>
  <c r="U44" i="79" s="1"/>
  <c r="N44" i="79"/>
  <c r="T44" i="79" s="1"/>
  <c r="M44" i="79"/>
  <c r="S44" i="79" s="1"/>
  <c r="L44" i="79"/>
  <c r="R44" i="79" s="1"/>
  <c r="K44" i="79"/>
  <c r="Q44" i="79" s="1"/>
  <c r="J44" i="79"/>
  <c r="P44" i="79" s="1"/>
  <c r="O43" i="79"/>
  <c r="N43" i="79"/>
  <c r="M43" i="79"/>
  <c r="L43" i="79"/>
  <c r="K43" i="79"/>
  <c r="J43" i="79"/>
  <c r="O42" i="79"/>
  <c r="U42" i="79" s="1"/>
  <c r="N42" i="79"/>
  <c r="T42" i="79" s="1"/>
  <c r="M42" i="79"/>
  <c r="S42" i="79" s="1"/>
  <c r="L42" i="79"/>
  <c r="R42" i="79" s="1"/>
  <c r="K42" i="79"/>
  <c r="Q42" i="79" s="1"/>
  <c r="J42" i="79"/>
  <c r="P42" i="79" s="1"/>
  <c r="O41" i="79"/>
  <c r="U41" i="79" s="1"/>
  <c r="N41" i="79"/>
  <c r="T41" i="79" s="1"/>
  <c r="M41" i="79"/>
  <c r="S41" i="79" s="1"/>
  <c r="L41" i="79"/>
  <c r="R41" i="79" s="1"/>
  <c r="K41" i="79"/>
  <c r="Q41" i="79" s="1"/>
  <c r="J41" i="79"/>
  <c r="P41" i="79" s="1"/>
  <c r="O40" i="79"/>
  <c r="N40" i="79"/>
  <c r="M40" i="79"/>
  <c r="L40" i="79"/>
  <c r="K40" i="79"/>
  <c r="J40" i="79"/>
  <c r="O39" i="79"/>
  <c r="U39" i="79" s="1"/>
  <c r="N39" i="79"/>
  <c r="T39" i="79" s="1"/>
  <c r="M39" i="79"/>
  <c r="S39" i="79" s="1"/>
  <c r="L39" i="79"/>
  <c r="R39" i="79" s="1"/>
  <c r="K39" i="79"/>
  <c r="Q39" i="79" s="1"/>
  <c r="J39" i="79"/>
  <c r="P39" i="79" s="1"/>
  <c r="O38" i="79"/>
  <c r="U38" i="79" s="1"/>
  <c r="N38" i="79"/>
  <c r="T38" i="79" s="1"/>
  <c r="M38" i="79"/>
  <c r="S38" i="79" s="1"/>
  <c r="L38" i="79"/>
  <c r="R38" i="79" s="1"/>
  <c r="K38" i="79"/>
  <c r="Q38" i="79" s="1"/>
  <c r="J38" i="79"/>
  <c r="P38" i="79" s="1"/>
  <c r="O37" i="79"/>
  <c r="N37" i="79"/>
  <c r="M37" i="79"/>
  <c r="L37" i="79"/>
  <c r="K37" i="79"/>
  <c r="J37" i="79"/>
  <c r="O36" i="79"/>
  <c r="U36" i="79" s="1"/>
  <c r="N36" i="79"/>
  <c r="T36" i="79" s="1"/>
  <c r="M36" i="79"/>
  <c r="S36" i="79" s="1"/>
  <c r="L36" i="79"/>
  <c r="R36" i="79" s="1"/>
  <c r="K36" i="79"/>
  <c r="Q36" i="79" s="1"/>
  <c r="J36" i="79"/>
  <c r="P36" i="79" s="1"/>
  <c r="O35" i="79"/>
  <c r="U35" i="79" s="1"/>
  <c r="N35" i="79"/>
  <c r="T35" i="79" s="1"/>
  <c r="M35" i="79"/>
  <c r="S35" i="79" s="1"/>
  <c r="L35" i="79"/>
  <c r="R35" i="79" s="1"/>
  <c r="K35" i="79"/>
  <c r="Q35" i="79" s="1"/>
  <c r="J35" i="79"/>
  <c r="P35" i="79" s="1"/>
  <c r="O34" i="79"/>
  <c r="N34" i="79"/>
  <c r="M34" i="79"/>
  <c r="L34" i="79"/>
  <c r="K34" i="79"/>
  <c r="J34" i="79"/>
  <c r="O33" i="79"/>
  <c r="U33" i="79" s="1"/>
  <c r="N33" i="79"/>
  <c r="T33" i="79" s="1"/>
  <c r="M33" i="79"/>
  <c r="S33" i="79" s="1"/>
  <c r="L33" i="79"/>
  <c r="R33" i="79" s="1"/>
  <c r="K33" i="79"/>
  <c r="Q33" i="79" s="1"/>
  <c r="J33" i="79"/>
  <c r="P33" i="79" s="1"/>
  <c r="O32" i="79"/>
  <c r="U32" i="79" s="1"/>
  <c r="N32" i="79"/>
  <c r="T32" i="79" s="1"/>
  <c r="M32" i="79"/>
  <c r="S32" i="79" s="1"/>
  <c r="L32" i="79"/>
  <c r="R32" i="79" s="1"/>
  <c r="K32" i="79"/>
  <c r="Q32" i="79" s="1"/>
  <c r="J32" i="79"/>
  <c r="P32" i="79" s="1"/>
  <c r="O31" i="79"/>
  <c r="N31" i="79"/>
  <c r="M31" i="79"/>
  <c r="L31" i="79"/>
  <c r="K31" i="79"/>
  <c r="J31" i="79"/>
  <c r="O30" i="79"/>
  <c r="U30" i="79" s="1"/>
  <c r="N30" i="79"/>
  <c r="T30" i="79" s="1"/>
  <c r="M30" i="79"/>
  <c r="S30" i="79" s="1"/>
  <c r="L30" i="79"/>
  <c r="R30" i="79" s="1"/>
  <c r="K30" i="79"/>
  <c r="Q30" i="79" s="1"/>
  <c r="J30" i="79"/>
  <c r="P30" i="79" s="1"/>
  <c r="O29" i="79"/>
  <c r="U29" i="79" s="1"/>
  <c r="N29" i="79"/>
  <c r="T29" i="79" s="1"/>
  <c r="M29" i="79"/>
  <c r="S29" i="79" s="1"/>
  <c r="L29" i="79"/>
  <c r="R29" i="79" s="1"/>
  <c r="K29" i="79"/>
  <c r="Q29" i="79" s="1"/>
  <c r="J29" i="79"/>
  <c r="P29" i="79" s="1"/>
  <c r="O28" i="79"/>
  <c r="N28" i="79"/>
  <c r="M28" i="79"/>
  <c r="L28" i="79"/>
  <c r="K28" i="79"/>
  <c r="J28" i="79"/>
  <c r="O27" i="79"/>
  <c r="U27" i="79" s="1"/>
  <c r="N27" i="79"/>
  <c r="T27" i="79" s="1"/>
  <c r="M27" i="79"/>
  <c r="S27" i="79" s="1"/>
  <c r="L27" i="79"/>
  <c r="R27" i="79" s="1"/>
  <c r="K27" i="79"/>
  <c r="Q27" i="79" s="1"/>
  <c r="J27" i="79"/>
  <c r="P27" i="79" s="1"/>
  <c r="O26" i="79"/>
  <c r="U26" i="79" s="1"/>
  <c r="N26" i="79"/>
  <c r="T26" i="79" s="1"/>
  <c r="M26" i="79"/>
  <c r="S26" i="79" s="1"/>
  <c r="L26" i="79"/>
  <c r="R26" i="79" s="1"/>
  <c r="K26" i="79"/>
  <c r="Q26" i="79" s="1"/>
  <c r="J26" i="79"/>
  <c r="P26" i="79" s="1"/>
  <c r="O25" i="79"/>
  <c r="N25" i="79"/>
  <c r="M25" i="79"/>
  <c r="L25" i="79"/>
  <c r="K25" i="79"/>
  <c r="J25" i="79"/>
  <c r="O24" i="79"/>
  <c r="U24" i="79" s="1"/>
  <c r="N24" i="79"/>
  <c r="T24" i="79" s="1"/>
  <c r="M24" i="79"/>
  <c r="S24" i="79" s="1"/>
  <c r="L24" i="79"/>
  <c r="R24" i="79" s="1"/>
  <c r="K24" i="79"/>
  <c r="Q24" i="79" s="1"/>
  <c r="J24" i="79"/>
  <c r="P24" i="79" s="1"/>
  <c r="O23" i="79"/>
  <c r="U23" i="79" s="1"/>
  <c r="N23" i="79"/>
  <c r="T23" i="79" s="1"/>
  <c r="M23" i="79"/>
  <c r="S23" i="79" s="1"/>
  <c r="L23" i="79"/>
  <c r="R23" i="79" s="1"/>
  <c r="K23" i="79"/>
  <c r="Q23" i="79" s="1"/>
  <c r="J23" i="79"/>
  <c r="P23" i="79" s="1"/>
  <c r="O22" i="79"/>
  <c r="N22" i="79"/>
  <c r="M22" i="79"/>
  <c r="L22" i="79"/>
  <c r="K22" i="79"/>
  <c r="J22" i="79"/>
  <c r="O21" i="79"/>
  <c r="U21" i="79" s="1"/>
  <c r="N21" i="79"/>
  <c r="T21" i="79" s="1"/>
  <c r="M21" i="79"/>
  <c r="S21" i="79" s="1"/>
  <c r="L21" i="79"/>
  <c r="R21" i="79" s="1"/>
  <c r="K21" i="79"/>
  <c r="Q21" i="79" s="1"/>
  <c r="J21" i="79"/>
  <c r="P21" i="79" s="1"/>
  <c r="O20" i="79"/>
  <c r="U20" i="79" s="1"/>
  <c r="N20" i="79"/>
  <c r="T20" i="79" s="1"/>
  <c r="M20" i="79"/>
  <c r="S20" i="79" s="1"/>
  <c r="L20" i="79"/>
  <c r="R20" i="79" s="1"/>
  <c r="K20" i="79"/>
  <c r="Q20" i="79" s="1"/>
  <c r="J20" i="79"/>
  <c r="P20" i="79" s="1"/>
  <c r="O19" i="79"/>
  <c r="N19" i="79"/>
  <c r="M19" i="79"/>
  <c r="L19" i="79"/>
  <c r="K19" i="79"/>
  <c r="J19" i="79"/>
  <c r="O18" i="79"/>
  <c r="U18" i="79" s="1"/>
  <c r="N18" i="79"/>
  <c r="T18" i="79" s="1"/>
  <c r="M18" i="79"/>
  <c r="S18" i="79" s="1"/>
  <c r="L18" i="79"/>
  <c r="R18" i="79" s="1"/>
  <c r="K18" i="79"/>
  <c r="Q18" i="79" s="1"/>
  <c r="J18" i="79"/>
  <c r="P18" i="79" s="1"/>
  <c r="O17" i="79"/>
  <c r="U17" i="79" s="1"/>
  <c r="N17" i="79"/>
  <c r="T17" i="79" s="1"/>
  <c r="M17" i="79"/>
  <c r="S17" i="79" s="1"/>
  <c r="L17" i="79"/>
  <c r="R17" i="79" s="1"/>
  <c r="K17" i="79"/>
  <c r="Q17" i="79" s="1"/>
  <c r="J17" i="79"/>
  <c r="P17" i="79" s="1"/>
  <c r="O16" i="79"/>
  <c r="N16" i="79"/>
  <c r="M16" i="79"/>
  <c r="L16" i="79"/>
  <c r="K16" i="79"/>
  <c r="J16" i="79"/>
  <c r="O15" i="79"/>
  <c r="U15" i="79" s="1"/>
  <c r="N15" i="79"/>
  <c r="T15" i="79" s="1"/>
  <c r="M15" i="79"/>
  <c r="S15" i="79" s="1"/>
  <c r="L15" i="79"/>
  <c r="R15" i="79" s="1"/>
  <c r="K15" i="79"/>
  <c r="Q15" i="79" s="1"/>
  <c r="J15" i="79"/>
  <c r="P15" i="79" s="1"/>
  <c r="O50" i="78"/>
  <c r="U50" i="78" s="1"/>
  <c r="N50" i="78"/>
  <c r="T50" i="78" s="1"/>
  <c r="M50" i="78"/>
  <c r="S50" i="78" s="1"/>
  <c r="L50" i="78"/>
  <c r="R50" i="78" s="1"/>
  <c r="K50" i="78"/>
  <c r="Q50" i="78" s="1"/>
  <c r="J50" i="78"/>
  <c r="P50" i="78" s="1"/>
  <c r="O49" i="78"/>
  <c r="U49" i="78" s="1"/>
  <c r="N49" i="78"/>
  <c r="T49" i="78" s="1"/>
  <c r="M49" i="78"/>
  <c r="S49" i="78" s="1"/>
  <c r="L49" i="78"/>
  <c r="R49" i="78" s="1"/>
  <c r="K49" i="78"/>
  <c r="Q49" i="78" s="1"/>
  <c r="J49" i="78"/>
  <c r="P49" i="78" s="1"/>
  <c r="O48" i="78"/>
  <c r="N48" i="78"/>
  <c r="M48" i="78"/>
  <c r="L48" i="78"/>
  <c r="K48" i="78"/>
  <c r="J48" i="78"/>
  <c r="O47" i="78"/>
  <c r="U47" i="78" s="1"/>
  <c r="N47" i="78"/>
  <c r="T47" i="78" s="1"/>
  <c r="M47" i="78"/>
  <c r="S47" i="78" s="1"/>
  <c r="L47" i="78"/>
  <c r="R47" i="78" s="1"/>
  <c r="K47" i="78"/>
  <c r="Q47" i="78" s="1"/>
  <c r="J47" i="78"/>
  <c r="P47" i="78" s="1"/>
  <c r="O46" i="78"/>
  <c r="U46" i="78" s="1"/>
  <c r="N46" i="78"/>
  <c r="T46" i="78" s="1"/>
  <c r="M46" i="78"/>
  <c r="S46" i="78" s="1"/>
  <c r="L46" i="78"/>
  <c r="R46" i="78" s="1"/>
  <c r="K46" i="78"/>
  <c r="Q46" i="78" s="1"/>
  <c r="J46" i="78"/>
  <c r="P46" i="78" s="1"/>
  <c r="O45" i="78"/>
  <c r="N45" i="78"/>
  <c r="M45" i="78"/>
  <c r="L45" i="78"/>
  <c r="K45" i="78"/>
  <c r="J45" i="78"/>
  <c r="O44" i="78"/>
  <c r="U44" i="78" s="1"/>
  <c r="N44" i="78"/>
  <c r="T44" i="78" s="1"/>
  <c r="M44" i="78"/>
  <c r="S44" i="78" s="1"/>
  <c r="L44" i="78"/>
  <c r="R44" i="78" s="1"/>
  <c r="K44" i="78"/>
  <c r="Q44" i="78" s="1"/>
  <c r="J44" i="78"/>
  <c r="P44" i="78" s="1"/>
  <c r="O43" i="78"/>
  <c r="U43" i="78" s="1"/>
  <c r="N43" i="78"/>
  <c r="T43" i="78" s="1"/>
  <c r="M43" i="78"/>
  <c r="S43" i="78" s="1"/>
  <c r="L43" i="78"/>
  <c r="R43" i="78" s="1"/>
  <c r="K43" i="78"/>
  <c r="Q43" i="78" s="1"/>
  <c r="J43" i="78"/>
  <c r="P43" i="78" s="1"/>
  <c r="O42" i="78"/>
  <c r="N42" i="78"/>
  <c r="M42" i="78"/>
  <c r="L42" i="78"/>
  <c r="K42" i="78"/>
  <c r="J42" i="78"/>
  <c r="O41" i="78"/>
  <c r="U41" i="78" s="1"/>
  <c r="N41" i="78"/>
  <c r="T41" i="78" s="1"/>
  <c r="M41" i="78"/>
  <c r="S41" i="78" s="1"/>
  <c r="L41" i="78"/>
  <c r="R41" i="78" s="1"/>
  <c r="K41" i="78"/>
  <c r="Q41" i="78" s="1"/>
  <c r="J41" i="78"/>
  <c r="P41" i="78" s="1"/>
  <c r="O40" i="78"/>
  <c r="U40" i="78" s="1"/>
  <c r="N40" i="78"/>
  <c r="T40" i="78" s="1"/>
  <c r="M40" i="78"/>
  <c r="S40" i="78" s="1"/>
  <c r="L40" i="78"/>
  <c r="R40" i="78" s="1"/>
  <c r="K40" i="78"/>
  <c r="Q40" i="78" s="1"/>
  <c r="J40" i="78"/>
  <c r="P40" i="78" s="1"/>
  <c r="O39" i="78"/>
  <c r="N39" i="78"/>
  <c r="M39" i="78"/>
  <c r="L39" i="78"/>
  <c r="K39" i="78"/>
  <c r="J39" i="78"/>
  <c r="O38" i="78"/>
  <c r="U38" i="78" s="1"/>
  <c r="N38" i="78"/>
  <c r="T38" i="78" s="1"/>
  <c r="M38" i="78"/>
  <c r="S38" i="78" s="1"/>
  <c r="L38" i="78"/>
  <c r="R38" i="78" s="1"/>
  <c r="K38" i="78"/>
  <c r="Q38" i="78" s="1"/>
  <c r="J38" i="78"/>
  <c r="P38" i="78" s="1"/>
  <c r="O37" i="78"/>
  <c r="U37" i="78" s="1"/>
  <c r="N37" i="78"/>
  <c r="T37" i="78" s="1"/>
  <c r="M37" i="78"/>
  <c r="S37" i="78" s="1"/>
  <c r="L37" i="78"/>
  <c r="R37" i="78" s="1"/>
  <c r="K37" i="78"/>
  <c r="Q37" i="78" s="1"/>
  <c r="J37" i="78"/>
  <c r="P37" i="78" s="1"/>
  <c r="O36" i="78"/>
  <c r="N36" i="78"/>
  <c r="M36" i="78"/>
  <c r="L36" i="78"/>
  <c r="K36" i="78"/>
  <c r="J36" i="78"/>
  <c r="Q35" i="78"/>
  <c r="O35" i="78"/>
  <c r="U35" i="78" s="1"/>
  <c r="N35" i="78"/>
  <c r="T35" i="78" s="1"/>
  <c r="M35" i="78"/>
  <c r="S35" i="78" s="1"/>
  <c r="L35" i="78"/>
  <c r="R35" i="78" s="1"/>
  <c r="K35" i="78"/>
  <c r="J35" i="78"/>
  <c r="P35" i="78" s="1"/>
  <c r="O34" i="78"/>
  <c r="U34" i="78" s="1"/>
  <c r="N34" i="78"/>
  <c r="T34" i="78" s="1"/>
  <c r="M34" i="78"/>
  <c r="S34" i="78" s="1"/>
  <c r="L34" i="78"/>
  <c r="R34" i="78" s="1"/>
  <c r="K34" i="78"/>
  <c r="Q34" i="78" s="1"/>
  <c r="J34" i="78"/>
  <c r="P34" i="78" s="1"/>
  <c r="O33" i="78"/>
  <c r="N33" i="78"/>
  <c r="M33" i="78"/>
  <c r="L33" i="78"/>
  <c r="K33" i="78"/>
  <c r="J33" i="78"/>
  <c r="O32" i="78"/>
  <c r="U32" i="78" s="1"/>
  <c r="N32" i="78"/>
  <c r="T32" i="78" s="1"/>
  <c r="M32" i="78"/>
  <c r="S32" i="78" s="1"/>
  <c r="L32" i="78"/>
  <c r="R32" i="78" s="1"/>
  <c r="K32" i="78"/>
  <c r="Q32" i="78" s="1"/>
  <c r="J32" i="78"/>
  <c r="P32" i="78" s="1"/>
  <c r="O31" i="78"/>
  <c r="U31" i="78" s="1"/>
  <c r="N31" i="78"/>
  <c r="T31" i="78" s="1"/>
  <c r="M31" i="78"/>
  <c r="S31" i="78" s="1"/>
  <c r="L31" i="78"/>
  <c r="R31" i="78" s="1"/>
  <c r="K31" i="78"/>
  <c r="Q31" i="78" s="1"/>
  <c r="J31" i="78"/>
  <c r="P31" i="78" s="1"/>
  <c r="O30" i="78"/>
  <c r="N30" i="78"/>
  <c r="M30" i="78"/>
  <c r="L30" i="78"/>
  <c r="K30" i="78"/>
  <c r="J30" i="78"/>
  <c r="O29" i="78"/>
  <c r="U29" i="78" s="1"/>
  <c r="N29" i="78"/>
  <c r="T29" i="78" s="1"/>
  <c r="M29" i="78"/>
  <c r="S29" i="78" s="1"/>
  <c r="L29" i="78"/>
  <c r="R29" i="78" s="1"/>
  <c r="K29" i="78"/>
  <c r="Q29" i="78" s="1"/>
  <c r="J29" i="78"/>
  <c r="P29" i="78" s="1"/>
  <c r="O28" i="78"/>
  <c r="U28" i="78" s="1"/>
  <c r="N28" i="78"/>
  <c r="T28" i="78" s="1"/>
  <c r="M28" i="78"/>
  <c r="S28" i="78" s="1"/>
  <c r="L28" i="78"/>
  <c r="R28" i="78" s="1"/>
  <c r="K28" i="78"/>
  <c r="Q28" i="78" s="1"/>
  <c r="J28" i="78"/>
  <c r="P28" i="78" s="1"/>
  <c r="O27" i="78"/>
  <c r="N27" i="78"/>
  <c r="M27" i="78"/>
  <c r="L27" i="78"/>
  <c r="K27" i="78"/>
  <c r="J27" i="78"/>
  <c r="O26" i="78"/>
  <c r="U26" i="78" s="1"/>
  <c r="N26" i="78"/>
  <c r="T26" i="78" s="1"/>
  <c r="M26" i="78"/>
  <c r="S26" i="78" s="1"/>
  <c r="L26" i="78"/>
  <c r="R26" i="78" s="1"/>
  <c r="K26" i="78"/>
  <c r="Q26" i="78" s="1"/>
  <c r="J26" i="78"/>
  <c r="P26" i="78" s="1"/>
  <c r="O25" i="78"/>
  <c r="U25" i="78" s="1"/>
  <c r="N25" i="78"/>
  <c r="T25" i="78" s="1"/>
  <c r="M25" i="78"/>
  <c r="S25" i="78" s="1"/>
  <c r="L25" i="78"/>
  <c r="R25" i="78" s="1"/>
  <c r="K25" i="78"/>
  <c r="Q25" i="78" s="1"/>
  <c r="J25" i="78"/>
  <c r="P25" i="78" s="1"/>
  <c r="O24" i="78"/>
  <c r="N24" i="78"/>
  <c r="M24" i="78"/>
  <c r="L24" i="78"/>
  <c r="K24" i="78"/>
  <c r="J24" i="78"/>
  <c r="O23" i="78"/>
  <c r="U23" i="78" s="1"/>
  <c r="N23" i="78"/>
  <c r="T23" i="78" s="1"/>
  <c r="M23" i="78"/>
  <c r="S23" i="78" s="1"/>
  <c r="L23" i="78"/>
  <c r="R23" i="78" s="1"/>
  <c r="K23" i="78"/>
  <c r="Q23" i="78" s="1"/>
  <c r="J23" i="78"/>
  <c r="P23" i="78" s="1"/>
  <c r="O22" i="78"/>
  <c r="U22" i="78" s="1"/>
  <c r="N22" i="78"/>
  <c r="T22" i="78" s="1"/>
  <c r="M22" i="78"/>
  <c r="S22" i="78" s="1"/>
  <c r="L22" i="78"/>
  <c r="R22" i="78" s="1"/>
  <c r="K22" i="78"/>
  <c r="Q22" i="78" s="1"/>
  <c r="J22" i="78"/>
  <c r="P22" i="78" s="1"/>
  <c r="O21" i="78"/>
  <c r="N21" i="78"/>
  <c r="M21" i="78"/>
  <c r="L21" i="78"/>
  <c r="K21" i="78"/>
  <c r="J21" i="78"/>
  <c r="O20" i="78"/>
  <c r="U20" i="78" s="1"/>
  <c r="N20" i="78"/>
  <c r="T20" i="78" s="1"/>
  <c r="M20" i="78"/>
  <c r="S20" i="78" s="1"/>
  <c r="L20" i="78"/>
  <c r="R20" i="78" s="1"/>
  <c r="K20" i="78"/>
  <c r="Q20" i="78" s="1"/>
  <c r="J20" i="78"/>
  <c r="P20" i="78" s="1"/>
  <c r="O19" i="78"/>
  <c r="U19" i="78" s="1"/>
  <c r="N19" i="78"/>
  <c r="T19" i="78" s="1"/>
  <c r="M19" i="78"/>
  <c r="S19" i="78" s="1"/>
  <c r="L19" i="78"/>
  <c r="R19" i="78" s="1"/>
  <c r="K19" i="78"/>
  <c r="Q19" i="78" s="1"/>
  <c r="J19" i="78"/>
  <c r="P19" i="78" s="1"/>
  <c r="O18" i="78"/>
  <c r="N18" i="78"/>
  <c r="M18" i="78"/>
  <c r="L18" i="78"/>
  <c r="K18" i="78"/>
  <c r="J18" i="78"/>
  <c r="O17" i="78"/>
  <c r="U17" i="78" s="1"/>
  <c r="N17" i="78"/>
  <c r="T17" i="78" s="1"/>
  <c r="M17" i="78"/>
  <c r="S17" i="78" s="1"/>
  <c r="L17" i="78"/>
  <c r="R17" i="78" s="1"/>
  <c r="K17" i="78"/>
  <c r="Q17" i="78" s="1"/>
  <c r="J17" i="78"/>
  <c r="P17" i="78" s="1"/>
  <c r="O16" i="78"/>
  <c r="U16" i="78" s="1"/>
  <c r="N16" i="78"/>
  <c r="T16" i="78" s="1"/>
  <c r="M16" i="78"/>
  <c r="S16" i="78" s="1"/>
  <c r="L16" i="78"/>
  <c r="R16" i="78" s="1"/>
  <c r="K16" i="78"/>
  <c r="Q16" i="78" s="1"/>
  <c r="J16" i="78"/>
  <c r="P16" i="78" s="1"/>
  <c r="O15" i="78"/>
  <c r="N15" i="78"/>
  <c r="M15" i="78"/>
  <c r="L15" i="78"/>
  <c r="K15" i="78"/>
  <c r="J15" i="78"/>
  <c r="O50" i="77"/>
  <c r="U50" i="77" s="1"/>
  <c r="N50" i="77"/>
  <c r="T50" i="77" s="1"/>
  <c r="M50" i="77"/>
  <c r="S50" i="77" s="1"/>
  <c r="L50" i="77"/>
  <c r="R50" i="77" s="1"/>
  <c r="K50" i="77"/>
  <c r="Q50" i="77" s="1"/>
  <c r="J50" i="77"/>
  <c r="P50" i="77" s="1"/>
  <c r="O49" i="77"/>
  <c r="U49" i="77" s="1"/>
  <c r="N49" i="77"/>
  <c r="T49" i="77" s="1"/>
  <c r="M49" i="77"/>
  <c r="S49" i="77" s="1"/>
  <c r="L49" i="77"/>
  <c r="R49" i="77" s="1"/>
  <c r="K49" i="77"/>
  <c r="Q49" i="77" s="1"/>
  <c r="J49" i="77"/>
  <c r="P49" i="77" s="1"/>
  <c r="O48" i="77"/>
  <c r="N48" i="77"/>
  <c r="M48" i="77"/>
  <c r="L48" i="77"/>
  <c r="K48" i="77"/>
  <c r="J48" i="77"/>
  <c r="O47" i="77"/>
  <c r="U47" i="77" s="1"/>
  <c r="N47" i="77"/>
  <c r="T47" i="77" s="1"/>
  <c r="M47" i="77"/>
  <c r="S47" i="77" s="1"/>
  <c r="L47" i="77"/>
  <c r="R47" i="77" s="1"/>
  <c r="K47" i="77"/>
  <c r="Q47" i="77" s="1"/>
  <c r="J47" i="77"/>
  <c r="P47" i="77" s="1"/>
  <c r="O46" i="77"/>
  <c r="U46" i="77" s="1"/>
  <c r="N46" i="77"/>
  <c r="T46" i="77" s="1"/>
  <c r="M46" i="77"/>
  <c r="S46" i="77" s="1"/>
  <c r="L46" i="77"/>
  <c r="R46" i="77" s="1"/>
  <c r="K46" i="77"/>
  <c r="Q46" i="77" s="1"/>
  <c r="J46" i="77"/>
  <c r="P46" i="77" s="1"/>
  <c r="O45" i="77"/>
  <c r="N45" i="77"/>
  <c r="M45" i="77"/>
  <c r="L45" i="77"/>
  <c r="K45" i="77"/>
  <c r="J45" i="77"/>
  <c r="O44" i="77"/>
  <c r="U44" i="77" s="1"/>
  <c r="N44" i="77"/>
  <c r="T44" i="77" s="1"/>
  <c r="M44" i="77"/>
  <c r="S44" i="77" s="1"/>
  <c r="L44" i="77"/>
  <c r="R44" i="77" s="1"/>
  <c r="K44" i="77"/>
  <c r="Q44" i="77" s="1"/>
  <c r="J44" i="77"/>
  <c r="P44" i="77" s="1"/>
  <c r="O43" i="77"/>
  <c r="U43" i="77" s="1"/>
  <c r="N43" i="77"/>
  <c r="T43" i="77" s="1"/>
  <c r="M43" i="77"/>
  <c r="S43" i="77" s="1"/>
  <c r="L43" i="77"/>
  <c r="R43" i="77" s="1"/>
  <c r="K43" i="77"/>
  <c r="Q43" i="77" s="1"/>
  <c r="J43" i="77"/>
  <c r="P43" i="77" s="1"/>
  <c r="O42" i="77"/>
  <c r="N42" i="77"/>
  <c r="M42" i="77"/>
  <c r="L42" i="77"/>
  <c r="K42" i="77"/>
  <c r="J42" i="77"/>
  <c r="O41" i="77"/>
  <c r="U41" i="77" s="1"/>
  <c r="N41" i="77"/>
  <c r="T41" i="77" s="1"/>
  <c r="M41" i="77"/>
  <c r="S41" i="77" s="1"/>
  <c r="L41" i="77"/>
  <c r="R41" i="77" s="1"/>
  <c r="K41" i="77"/>
  <c r="Q41" i="77" s="1"/>
  <c r="J41" i="77"/>
  <c r="P41" i="77" s="1"/>
  <c r="O40" i="77"/>
  <c r="U40" i="77" s="1"/>
  <c r="N40" i="77"/>
  <c r="T40" i="77" s="1"/>
  <c r="M40" i="77"/>
  <c r="S40" i="77" s="1"/>
  <c r="L40" i="77"/>
  <c r="R40" i="77" s="1"/>
  <c r="K40" i="77"/>
  <c r="Q40" i="77" s="1"/>
  <c r="J40" i="77"/>
  <c r="P40" i="77" s="1"/>
  <c r="O39" i="77"/>
  <c r="N39" i="77"/>
  <c r="M39" i="77"/>
  <c r="L39" i="77"/>
  <c r="K39" i="77"/>
  <c r="J39" i="77"/>
  <c r="O38" i="77"/>
  <c r="U38" i="77" s="1"/>
  <c r="N38" i="77"/>
  <c r="T38" i="77" s="1"/>
  <c r="M38" i="77"/>
  <c r="S38" i="77" s="1"/>
  <c r="L38" i="77"/>
  <c r="R38" i="77" s="1"/>
  <c r="K38" i="77"/>
  <c r="Q38" i="77" s="1"/>
  <c r="J38" i="77"/>
  <c r="P38" i="77" s="1"/>
  <c r="O37" i="77"/>
  <c r="U37" i="77" s="1"/>
  <c r="N37" i="77"/>
  <c r="T37" i="77" s="1"/>
  <c r="M37" i="77"/>
  <c r="S37" i="77" s="1"/>
  <c r="L37" i="77"/>
  <c r="R37" i="77" s="1"/>
  <c r="K37" i="77"/>
  <c r="Q37" i="77" s="1"/>
  <c r="J37" i="77"/>
  <c r="P37" i="77" s="1"/>
  <c r="O36" i="77"/>
  <c r="N36" i="77"/>
  <c r="M36" i="77"/>
  <c r="L36" i="77"/>
  <c r="K36" i="77"/>
  <c r="J36" i="77"/>
  <c r="O35" i="77"/>
  <c r="U35" i="77" s="1"/>
  <c r="N35" i="77"/>
  <c r="T35" i="77" s="1"/>
  <c r="M35" i="77"/>
  <c r="S35" i="77" s="1"/>
  <c r="L35" i="77"/>
  <c r="R35" i="77" s="1"/>
  <c r="K35" i="77"/>
  <c r="Q35" i="77" s="1"/>
  <c r="J35" i="77"/>
  <c r="P35" i="77" s="1"/>
  <c r="O34" i="77"/>
  <c r="U34" i="77" s="1"/>
  <c r="N34" i="77"/>
  <c r="T34" i="77" s="1"/>
  <c r="M34" i="77"/>
  <c r="S34" i="77" s="1"/>
  <c r="L34" i="77"/>
  <c r="R34" i="77" s="1"/>
  <c r="K34" i="77"/>
  <c r="Q34" i="77" s="1"/>
  <c r="J34" i="77"/>
  <c r="P34" i="77" s="1"/>
  <c r="O33" i="77"/>
  <c r="N33" i="77"/>
  <c r="M33" i="77"/>
  <c r="L33" i="77"/>
  <c r="K33" i="77"/>
  <c r="J33" i="77"/>
  <c r="AI21" i="77" s="1"/>
  <c r="O32" i="77"/>
  <c r="U32" i="77" s="1"/>
  <c r="N32" i="77"/>
  <c r="T32" i="77" s="1"/>
  <c r="M32" i="77"/>
  <c r="S32" i="77" s="1"/>
  <c r="L32" i="77"/>
  <c r="R32" i="77" s="1"/>
  <c r="K32" i="77"/>
  <c r="Q32" i="77" s="1"/>
  <c r="J32" i="77"/>
  <c r="P32" i="77" s="1"/>
  <c r="O31" i="77"/>
  <c r="U31" i="77" s="1"/>
  <c r="N31" i="77"/>
  <c r="T31" i="77" s="1"/>
  <c r="M31" i="77"/>
  <c r="S31" i="77" s="1"/>
  <c r="L31" i="77"/>
  <c r="R31" i="77" s="1"/>
  <c r="K31" i="77"/>
  <c r="Q31" i="77" s="1"/>
  <c r="J31" i="77"/>
  <c r="P31" i="77" s="1"/>
  <c r="O30" i="77"/>
  <c r="N30" i="77"/>
  <c r="M30" i="77"/>
  <c r="L30" i="77"/>
  <c r="K30" i="77"/>
  <c r="J30" i="77"/>
  <c r="O29" i="77"/>
  <c r="U29" i="77" s="1"/>
  <c r="N29" i="77"/>
  <c r="T29" i="77" s="1"/>
  <c r="M29" i="77"/>
  <c r="S29" i="77" s="1"/>
  <c r="L29" i="77"/>
  <c r="R29" i="77" s="1"/>
  <c r="K29" i="77"/>
  <c r="Q29" i="77" s="1"/>
  <c r="J29" i="77"/>
  <c r="P29" i="77" s="1"/>
  <c r="O28" i="77"/>
  <c r="U28" i="77" s="1"/>
  <c r="N28" i="77"/>
  <c r="T28" i="77" s="1"/>
  <c r="M28" i="77"/>
  <c r="S28" i="77" s="1"/>
  <c r="L28" i="77"/>
  <c r="R28" i="77" s="1"/>
  <c r="K28" i="77"/>
  <c r="Q28" i="77" s="1"/>
  <c r="J28" i="77"/>
  <c r="P28" i="77" s="1"/>
  <c r="O27" i="77"/>
  <c r="N27" i="77"/>
  <c r="M27" i="77"/>
  <c r="L27" i="77"/>
  <c r="K27" i="77"/>
  <c r="J27" i="77"/>
  <c r="O26" i="77"/>
  <c r="U26" i="77" s="1"/>
  <c r="N26" i="77"/>
  <c r="T26" i="77" s="1"/>
  <c r="M26" i="77"/>
  <c r="S26" i="77" s="1"/>
  <c r="L26" i="77"/>
  <c r="R26" i="77" s="1"/>
  <c r="K26" i="77"/>
  <c r="Q26" i="77" s="1"/>
  <c r="J26" i="77"/>
  <c r="P26" i="77" s="1"/>
  <c r="O25" i="77"/>
  <c r="U25" i="77" s="1"/>
  <c r="N25" i="77"/>
  <c r="T25" i="77" s="1"/>
  <c r="M25" i="77"/>
  <c r="S25" i="77" s="1"/>
  <c r="L25" i="77"/>
  <c r="R25" i="77" s="1"/>
  <c r="K25" i="77"/>
  <c r="Q25" i="77" s="1"/>
  <c r="J25" i="77"/>
  <c r="P25" i="77" s="1"/>
  <c r="O24" i="77"/>
  <c r="N24" i="77"/>
  <c r="M24" i="77"/>
  <c r="L24" i="77"/>
  <c r="K24" i="77"/>
  <c r="J24" i="77"/>
  <c r="O23" i="77"/>
  <c r="U23" i="77" s="1"/>
  <c r="N23" i="77"/>
  <c r="T23" i="77" s="1"/>
  <c r="M23" i="77"/>
  <c r="S23" i="77" s="1"/>
  <c r="L23" i="77"/>
  <c r="R23" i="77" s="1"/>
  <c r="K23" i="77"/>
  <c r="Q23" i="77" s="1"/>
  <c r="J23" i="77"/>
  <c r="P23" i="77" s="1"/>
  <c r="O22" i="77"/>
  <c r="U22" i="77" s="1"/>
  <c r="N22" i="77"/>
  <c r="T22" i="77" s="1"/>
  <c r="M22" i="77"/>
  <c r="S22" i="77" s="1"/>
  <c r="L22" i="77"/>
  <c r="R22" i="77" s="1"/>
  <c r="K22" i="77"/>
  <c r="Q22" i="77" s="1"/>
  <c r="J22" i="77"/>
  <c r="P22" i="77" s="1"/>
  <c r="O21" i="77"/>
  <c r="N21" i="77"/>
  <c r="M21" i="77"/>
  <c r="L21" i="77"/>
  <c r="K21" i="77"/>
  <c r="J21" i="77"/>
  <c r="O20" i="77"/>
  <c r="U20" i="77" s="1"/>
  <c r="N20" i="77"/>
  <c r="T20" i="77" s="1"/>
  <c r="M20" i="77"/>
  <c r="S20" i="77" s="1"/>
  <c r="L20" i="77"/>
  <c r="R20" i="77" s="1"/>
  <c r="K20" i="77"/>
  <c r="Q20" i="77" s="1"/>
  <c r="J20" i="77"/>
  <c r="P20" i="77" s="1"/>
  <c r="O19" i="77"/>
  <c r="U19" i="77" s="1"/>
  <c r="N19" i="77"/>
  <c r="T19" i="77" s="1"/>
  <c r="M19" i="77"/>
  <c r="S19" i="77" s="1"/>
  <c r="L19" i="77"/>
  <c r="R19" i="77" s="1"/>
  <c r="K19" i="77"/>
  <c r="Q19" i="77" s="1"/>
  <c r="J19" i="77"/>
  <c r="P19" i="77" s="1"/>
  <c r="O18" i="77"/>
  <c r="N18" i="77"/>
  <c r="M18" i="77"/>
  <c r="L18" i="77"/>
  <c r="K18" i="77"/>
  <c r="J18" i="77"/>
  <c r="O17" i="77"/>
  <c r="U17" i="77" s="1"/>
  <c r="N17" i="77"/>
  <c r="T17" i="77" s="1"/>
  <c r="M17" i="77"/>
  <c r="S17" i="77" s="1"/>
  <c r="L17" i="77"/>
  <c r="R17" i="77" s="1"/>
  <c r="K17" i="77"/>
  <c r="Q17" i="77" s="1"/>
  <c r="J17" i="77"/>
  <c r="P17" i="77" s="1"/>
  <c r="O16" i="77"/>
  <c r="U16" i="77" s="1"/>
  <c r="N16" i="77"/>
  <c r="T16" i="77" s="1"/>
  <c r="M16" i="77"/>
  <c r="S16" i="77" s="1"/>
  <c r="L16" i="77"/>
  <c r="R16" i="77" s="1"/>
  <c r="K16" i="77"/>
  <c r="Q16" i="77" s="1"/>
  <c r="J16" i="77"/>
  <c r="P16" i="77" s="1"/>
  <c r="O15" i="77"/>
  <c r="N15" i="77"/>
  <c r="M15" i="77"/>
  <c r="L15" i="77"/>
  <c r="K15" i="77"/>
  <c r="J15" i="77"/>
  <c r="O50" i="76"/>
  <c r="U50" i="76" s="1"/>
  <c r="N50" i="76"/>
  <c r="T50" i="76" s="1"/>
  <c r="M50" i="76"/>
  <c r="S50" i="76" s="1"/>
  <c r="L50" i="76"/>
  <c r="R50" i="76" s="1"/>
  <c r="K50" i="76"/>
  <c r="Q50" i="76" s="1"/>
  <c r="J50" i="76"/>
  <c r="P50" i="76" s="1"/>
  <c r="O49" i="76"/>
  <c r="U49" i="76" s="1"/>
  <c r="N49" i="76"/>
  <c r="T49" i="76" s="1"/>
  <c r="M49" i="76"/>
  <c r="S49" i="76" s="1"/>
  <c r="L49" i="76"/>
  <c r="R49" i="76" s="1"/>
  <c r="K49" i="76"/>
  <c r="Q49" i="76" s="1"/>
  <c r="J49" i="76"/>
  <c r="P49" i="76" s="1"/>
  <c r="O48" i="76"/>
  <c r="N48" i="76"/>
  <c r="M48" i="76"/>
  <c r="L48" i="76"/>
  <c r="K48" i="76"/>
  <c r="J48" i="76"/>
  <c r="O47" i="76"/>
  <c r="U47" i="76" s="1"/>
  <c r="N47" i="76"/>
  <c r="T47" i="76" s="1"/>
  <c r="M47" i="76"/>
  <c r="S47" i="76" s="1"/>
  <c r="L47" i="76"/>
  <c r="R47" i="76" s="1"/>
  <c r="K47" i="76"/>
  <c r="Q47" i="76" s="1"/>
  <c r="J47" i="76"/>
  <c r="P47" i="76" s="1"/>
  <c r="O46" i="76"/>
  <c r="U46" i="76" s="1"/>
  <c r="N46" i="76"/>
  <c r="T46" i="76" s="1"/>
  <c r="M46" i="76"/>
  <c r="S46" i="76" s="1"/>
  <c r="L46" i="76"/>
  <c r="R46" i="76" s="1"/>
  <c r="K46" i="76"/>
  <c r="Q46" i="76" s="1"/>
  <c r="J46" i="76"/>
  <c r="P46" i="76" s="1"/>
  <c r="O45" i="76"/>
  <c r="N45" i="76"/>
  <c r="M45" i="76"/>
  <c r="L45" i="76"/>
  <c r="K45" i="76"/>
  <c r="J45" i="76"/>
  <c r="O44" i="76"/>
  <c r="U44" i="76" s="1"/>
  <c r="N44" i="76"/>
  <c r="T44" i="76" s="1"/>
  <c r="M44" i="76"/>
  <c r="S44" i="76" s="1"/>
  <c r="L44" i="76"/>
  <c r="R44" i="76" s="1"/>
  <c r="K44" i="76"/>
  <c r="Q44" i="76" s="1"/>
  <c r="J44" i="76"/>
  <c r="P44" i="76" s="1"/>
  <c r="O43" i="76"/>
  <c r="U43" i="76" s="1"/>
  <c r="N43" i="76"/>
  <c r="T43" i="76" s="1"/>
  <c r="M43" i="76"/>
  <c r="S43" i="76" s="1"/>
  <c r="L43" i="76"/>
  <c r="R43" i="76" s="1"/>
  <c r="K43" i="76"/>
  <c r="Q43" i="76" s="1"/>
  <c r="J43" i="76"/>
  <c r="P43" i="76" s="1"/>
  <c r="T42" i="76"/>
  <c r="O42" i="76"/>
  <c r="N42" i="76"/>
  <c r="AM24" i="76" s="1"/>
  <c r="M42" i="76"/>
  <c r="L42" i="76"/>
  <c r="K42" i="76"/>
  <c r="J42" i="76"/>
  <c r="O41" i="76"/>
  <c r="U41" i="76" s="1"/>
  <c r="N41" i="76"/>
  <c r="T41" i="76" s="1"/>
  <c r="M41" i="76"/>
  <c r="S41" i="76" s="1"/>
  <c r="L41" i="76"/>
  <c r="R41" i="76" s="1"/>
  <c r="K41" i="76"/>
  <c r="Q41" i="76" s="1"/>
  <c r="J41" i="76"/>
  <c r="P41" i="76" s="1"/>
  <c r="O40" i="76"/>
  <c r="U40" i="76" s="1"/>
  <c r="N40" i="76"/>
  <c r="T40" i="76" s="1"/>
  <c r="M40" i="76"/>
  <c r="S40" i="76" s="1"/>
  <c r="L40" i="76"/>
  <c r="R40" i="76" s="1"/>
  <c r="K40" i="76"/>
  <c r="Q40" i="76" s="1"/>
  <c r="J40" i="76"/>
  <c r="P40" i="76" s="1"/>
  <c r="O39" i="76"/>
  <c r="N39" i="76"/>
  <c r="M39" i="76"/>
  <c r="L39" i="76"/>
  <c r="K39" i="76"/>
  <c r="J39" i="76"/>
  <c r="O38" i="76"/>
  <c r="U38" i="76" s="1"/>
  <c r="N38" i="76"/>
  <c r="T38" i="76" s="1"/>
  <c r="M38" i="76"/>
  <c r="S38" i="76" s="1"/>
  <c r="L38" i="76"/>
  <c r="R38" i="76" s="1"/>
  <c r="K38" i="76"/>
  <c r="Q38" i="76" s="1"/>
  <c r="J38" i="76"/>
  <c r="P38" i="76" s="1"/>
  <c r="O37" i="76"/>
  <c r="U37" i="76" s="1"/>
  <c r="N37" i="76"/>
  <c r="T37" i="76" s="1"/>
  <c r="M37" i="76"/>
  <c r="S37" i="76" s="1"/>
  <c r="L37" i="76"/>
  <c r="R37" i="76" s="1"/>
  <c r="K37" i="76"/>
  <c r="Q37" i="76" s="1"/>
  <c r="J37" i="76"/>
  <c r="P37" i="76" s="1"/>
  <c r="O36" i="76"/>
  <c r="N36" i="76"/>
  <c r="M36" i="76"/>
  <c r="L36" i="76"/>
  <c r="K36" i="76"/>
  <c r="J36" i="76"/>
  <c r="O35" i="76"/>
  <c r="U35" i="76" s="1"/>
  <c r="N35" i="76"/>
  <c r="T35" i="76" s="1"/>
  <c r="M35" i="76"/>
  <c r="S35" i="76" s="1"/>
  <c r="L35" i="76"/>
  <c r="R35" i="76" s="1"/>
  <c r="K35" i="76"/>
  <c r="Q35" i="76" s="1"/>
  <c r="J35" i="76"/>
  <c r="P35" i="76" s="1"/>
  <c r="O34" i="76"/>
  <c r="U34" i="76" s="1"/>
  <c r="N34" i="76"/>
  <c r="T34" i="76" s="1"/>
  <c r="M34" i="76"/>
  <c r="S34" i="76" s="1"/>
  <c r="L34" i="76"/>
  <c r="R34" i="76" s="1"/>
  <c r="K34" i="76"/>
  <c r="Q34" i="76" s="1"/>
  <c r="J34" i="76"/>
  <c r="P34" i="76" s="1"/>
  <c r="O33" i="76"/>
  <c r="N33" i="76"/>
  <c r="M33" i="76"/>
  <c r="L33" i="76"/>
  <c r="K33" i="76"/>
  <c r="J33" i="76"/>
  <c r="O32" i="76"/>
  <c r="U32" i="76" s="1"/>
  <c r="N32" i="76"/>
  <c r="T32" i="76" s="1"/>
  <c r="M32" i="76"/>
  <c r="S32" i="76" s="1"/>
  <c r="L32" i="76"/>
  <c r="R32" i="76" s="1"/>
  <c r="K32" i="76"/>
  <c r="Q32" i="76" s="1"/>
  <c r="J32" i="76"/>
  <c r="P32" i="76" s="1"/>
  <c r="O31" i="76"/>
  <c r="U31" i="76" s="1"/>
  <c r="N31" i="76"/>
  <c r="T31" i="76" s="1"/>
  <c r="M31" i="76"/>
  <c r="S31" i="76" s="1"/>
  <c r="L31" i="76"/>
  <c r="R31" i="76" s="1"/>
  <c r="K31" i="76"/>
  <c r="Q31" i="76" s="1"/>
  <c r="J31" i="76"/>
  <c r="P31" i="76" s="1"/>
  <c r="O30" i="76"/>
  <c r="N30" i="76"/>
  <c r="M30" i="76"/>
  <c r="L30" i="76"/>
  <c r="K30" i="76"/>
  <c r="J30" i="76"/>
  <c r="O29" i="76"/>
  <c r="U29" i="76" s="1"/>
  <c r="N29" i="76"/>
  <c r="T29" i="76" s="1"/>
  <c r="M29" i="76"/>
  <c r="S29" i="76" s="1"/>
  <c r="L29" i="76"/>
  <c r="R29" i="76" s="1"/>
  <c r="K29" i="76"/>
  <c r="Q29" i="76" s="1"/>
  <c r="J29" i="76"/>
  <c r="P29" i="76" s="1"/>
  <c r="O28" i="76"/>
  <c r="U28" i="76" s="1"/>
  <c r="N28" i="76"/>
  <c r="T28" i="76" s="1"/>
  <c r="M28" i="76"/>
  <c r="S28" i="76" s="1"/>
  <c r="L28" i="76"/>
  <c r="R28" i="76" s="1"/>
  <c r="K28" i="76"/>
  <c r="Q28" i="76" s="1"/>
  <c r="J28" i="76"/>
  <c r="P28" i="76" s="1"/>
  <c r="O27" i="76"/>
  <c r="N27" i="76"/>
  <c r="M27" i="76"/>
  <c r="L27" i="76"/>
  <c r="K27" i="76"/>
  <c r="J27" i="76"/>
  <c r="O26" i="76"/>
  <c r="U26" i="76" s="1"/>
  <c r="N26" i="76"/>
  <c r="T26" i="76" s="1"/>
  <c r="M26" i="76"/>
  <c r="S26" i="76" s="1"/>
  <c r="L26" i="76"/>
  <c r="R26" i="76" s="1"/>
  <c r="K26" i="76"/>
  <c r="Q26" i="76" s="1"/>
  <c r="J26" i="76"/>
  <c r="P26" i="76" s="1"/>
  <c r="O25" i="76"/>
  <c r="U25" i="76" s="1"/>
  <c r="N25" i="76"/>
  <c r="T25" i="76" s="1"/>
  <c r="M25" i="76"/>
  <c r="S25" i="76" s="1"/>
  <c r="L25" i="76"/>
  <c r="R25" i="76" s="1"/>
  <c r="K25" i="76"/>
  <c r="Q25" i="76" s="1"/>
  <c r="J25" i="76"/>
  <c r="P25" i="76" s="1"/>
  <c r="O24" i="76"/>
  <c r="N24" i="76"/>
  <c r="M24" i="76"/>
  <c r="L24" i="76"/>
  <c r="K24" i="76"/>
  <c r="J24" i="76"/>
  <c r="O23" i="76"/>
  <c r="U23" i="76" s="1"/>
  <c r="N23" i="76"/>
  <c r="T23" i="76" s="1"/>
  <c r="M23" i="76"/>
  <c r="S23" i="76" s="1"/>
  <c r="L23" i="76"/>
  <c r="R23" i="76" s="1"/>
  <c r="K23" i="76"/>
  <c r="Q23" i="76" s="1"/>
  <c r="J23" i="76"/>
  <c r="P23" i="76" s="1"/>
  <c r="O22" i="76"/>
  <c r="U22" i="76" s="1"/>
  <c r="N22" i="76"/>
  <c r="T22" i="76" s="1"/>
  <c r="M22" i="76"/>
  <c r="S22" i="76" s="1"/>
  <c r="L22" i="76"/>
  <c r="R22" i="76" s="1"/>
  <c r="K22" i="76"/>
  <c r="Q22" i="76" s="1"/>
  <c r="J22" i="76"/>
  <c r="P22" i="76" s="1"/>
  <c r="O21" i="76"/>
  <c r="N21" i="76"/>
  <c r="M21" i="76"/>
  <c r="L21" i="76"/>
  <c r="K21" i="76"/>
  <c r="J21" i="76"/>
  <c r="P21" i="76" s="1"/>
  <c r="O20" i="76"/>
  <c r="U20" i="76" s="1"/>
  <c r="N20" i="76"/>
  <c r="T20" i="76" s="1"/>
  <c r="M20" i="76"/>
  <c r="S20" i="76" s="1"/>
  <c r="L20" i="76"/>
  <c r="R20" i="76" s="1"/>
  <c r="K20" i="76"/>
  <c r="Q20" i="76" s="1"/>
  <c r="J20" i="76"/>
  <c r="P20" i="76" s="1"/>
  <c r="O19" i="76"/>
  <c r="U19" i="76" s="1"/>
  <c r="N19" i="76"/>
  <c r="T19" i="76" s="1"/>
  <c r="M19" i="76"/>
  <c r="S19" i="76" s="1"/>
  <c r="L19" i="76"/>
  <c r="R19" i="76" s="1"/>
  <c r="K19" i="76"/>
  <c r="Q19" i="76" s="1"/>
  <c r="J19" i="76"/>
  <c r="P19" i="76" s="1"/>
  <c r="O18" i="76"/>
  <c r="N18" i="76"/>
  <c r="M18" i="76"/>
  <c r="L18" i="76"/>
  <c r="K18" i="76"/>
  <c r="J18" i="76"/>
  <c r="O17" i="76"/>
  <c r="U17" i="76" s="1"/>
  <c r="N17" i="76"/>
  <c r="T17" i="76" s="1"/>
  <c r="M17" i="76"/>
  <c r="S17" i="76" s="1"/>
  <c r="L17" i="76"/>
  <c r="R17" i="76" s="1"/>
  <c r="K17" i="76"/>
  <c r="Q17" i="76" s="1"/>
  <c r="J17" i="76"/>
  <c r="P17" i="76" s="1"/>
  <c r="O16" i="76"/>
  <c r="U16" i="76" s="1"/>
  <c r="N16" i="76"/>
  <c r="T16" i="76" s="1"/>
  <c r="M16" i="76"/>
  <c r="S16" i="76" s="1"/>
  <c r="L16" i="76"/>
  <c r="R16" i="76" s="1"/>
  <c r="K16" i="76"/>
  <c r="Q16" i="76" s="1"/>
  <c r="J16" i="76"/>
  <c r="P16" i="76" s="1"/>
  <c r="O15" i="76"/>
  <c r="N15" i="76"/>
  <c r="M15" i="76"/>
  <c r="L15" i="76"/>
  <c r="K15" i="76"/>
  <c r="J15" i="76"/>
  <c r="O50" i="75"/>
  <c r="U50" i="75" s="1"/>
  <c r="N50" i="75"/>
  <c r="T50" i="75" s="1"/>
  <c r="M50" i="75"/>
  <c r="S50" i="75" s="1"/>
  <c r="L50" i="75"/>
  <c r="R50" i="75" s="1"/>
  <c r="K50" i="75"/>
  <c r="Q50" i="75" s="1"/>
  <c r="J50" i="75"/>
  <c r="P50" i="75" s="1"/>
  <c r="O49" i="75"/>
  <c r="U49" i="75" s="1"/>
  <c r="N49" i="75"/>
  <c r="T49" i="75" s="1"/>
  <c r="M49" i="75"/>
  <c r="S49" i="75" s="1"/>
  <c r="L49" i="75"/>
  <c r="R49" i="75" s="1"/>
  <c r="K49" i="75"/>
  <c r="Q49" i="75" s="1"/>
  <c r="J49" i="75"/>
  <c r="P49" i="75" s="1"/>
  <c r="O48" i="75"/>
  <c r="N48" i="75"/>
  <c r="M48" i="75"/>
  <c r="L48" i="75"/>
  <c r="K48" i="75"/>
  <c r="J48" i="75"/>
  <c r="O47" i="75"/>
  <c r="U47" i="75" s="1"/>
  <c r="N47" i="75"/>
  <c r="T47" i="75" s="1"/>
  <c r="M47" i="75"/>
  <c r="S47" i="75" s="1"/>
  <c r="L47" i="75"/>
  <c r="R47" i="75" s="1"/>
  <c r="K47" i="75"/>
  <c r="Q47" i="75" s="1"/>
  <c r="J47" i="75"/>
  <c r="P47" i="75" s="1"/>
  <c r="O46" i="75"/>
  <c r="U46" i="75" s="1"/>
  <c r="N46" i="75"/>
  <c r="T46" i="75" s="1"/>
  <c r="M46" i="75"/>
  <c r="S46" i="75" s="1"/>
  <c r="L46" i="75"/>
  <c r="R46" i="75" s="1"/>
  <c r="K46" i="75"/>
  <c r="Q46" i="75" s="1"/>
  <c r="J46" i="75"/>
  <c r="P46" i="75" s="1"/>
  <c r="O45" i="75"/>
  <c r="N45" i="75"/>
  <c r="M45" i="75"/>
  <c r="L45" i="75"/>
  <c r="K45" i="75"/>
  <c r="J45" i="75"/>
  <c r="O44" i="75"/>
  <c r="U44" i="75" s="1"/>
  <c r="N44" i="75"/>
  <c r="T44" i="75" s="1"/>
  <c r="M44" i="75"/>
  <c r="S44" i="75" s="1"/>
  <c r="L44" i="75"/>
  <c r="R44" i="75" s="1"/>
  <c r="K44" i="75"/>
  <c r="Q44" i="75" s="1"/>
  <c r="J44" i="75"/>
  <c r="P44" i="75" s="1"/>
  <c r="O43" i="75"/>
  <c r="U43" i="75" s="1"/>
  <c r="N43" i="75"/>
  <c r="T43" i="75" s="1"/>
  <c r="M43" i="75"/>
  <c r="S43" i="75" s="1"/>
  <c r="L43" i="75"/>
  <c r="R43" i="75" s="1"/>
  <c r="K43" i="75"/>
  <c r="Q43" i="75" s="1"/>
  <c r="J43" i="75"/>
  <c r="P43" i="75" s="1"/>
  <c r="O42" i="75"/>
  <c r="N42" i="75"/>
  <c r="M42" i="75"/>
  <c r="L42" i="75"/>
  <c r="K42" i="75"/>
  <c r="J42" i="75"/>
  <c r="O41" i="75"/>
  <c r="U41" i="75" s="1"/>
  <c r="N41" i="75"/>
  <c r="T41" i="75" s="1"/>
  <c r="M41" i="75"/>
  <c r="S41" i="75" s="1"/>
  <c r="L41" i="75"/>
  <c r="R41" i="75" s="1"/>
  <c r="K41" i="75"/>
  <c r="Q41" i="75" s="1"/>
  <c r="J41" i="75"/>
  <c r="P41" i="75" s="1"/>
  <c r="O40" i="75"/>
  <c r="U40" i="75" s="1"/>
  <c r="N40" i="75"/>
  <c r="T40" i="75" s="1"/>
  <c r="M40" i="75"/>
  <c r="S40" i="75" s="1"/>
  <c r="L40" i="75"/>
  <c r="R40" i="75" s="1"/>
  <c r="K40" i="75"/>
  <c r="Q40" i="75" s="1"/>
  <c r="J40" i="75"/>
  <c r="P40" i="75" s="1"/>
  <c r="O39" i="75"/>
  <c r="N39" i="75"/>
  <c r="M39" i="75"/>
  <c r="L39" i="75"/>
  <c r="K39" i="75"/>
  <c r="J39" i="75"/>
  <c r="O38" i="75"/>
  <c r="U38" i="75" s="1"/>
  <c r="N38" i="75"/>
  <c r="T38" i="75" s="1"/>
  <c r="M38" i="75"/>
  <c r="S38" i="75" s="1"/>
  <c r="L38" i="75"/>
  <c r="R38" i="75" s="1"/>
  <c r="K38" i="75"/>
  <c r="Q38" i="75" s="1"/>
  <c r="J38" i="75"/>
  <c r="P38" i="75" s="1"/>
  <c r="O37" i="75"/>
  <c r="U37" i="75" s="1"/>
  <c r="N37" i="75"/>
  <c r="T37" i="75" s="1"/>
  <c r="M37" i="75"/>
  <c r="S37" i="75" s="1"/>
  <c r="L37" i="75"/>
  <c r="R37" i="75" s="1"/>
  <c r="K37" i="75"/>
  <c r="Q37" i="75" s="1"/>
  <c r="J37" i="75"/>
  <c r="P37" i="75" s="1"/>
  <c r="O36" i="75"/>
  <c r="N36" i="75"/>
  <c r="M36" i="75"/>
  <c r="L36" i="75"/>
  <c r="K36" i="75"/>
  <c r="J36" i="75"/>
  <c r="O35" i="75"/>
  <c r="U35" i="75" s="1"/>
  <c r="N35" i="75"/>
  <c r="T35" i="75" s="1"/>
  <c r="M35" i="75"/>
  <c r="S35" i="75" s="1"/>
  <c r="L35" i="75"/>
  <c r="R35" i="75" s="1"/>
  <c r="K35" i="75"/>
  <c r="Q35" i="75" s="1"/>
  <c r="J35" i="75"/>
  <c r="P35" i="75" s="1"/>
  <c r="O34" i="75"/>
  <c r="U34" i="75" s="1"/>
  <c r="N34" i="75"/>
  <c r="T34" i="75" s="1"/>
  <c r="M34" i="75"/>
  <c r="S34" i="75" s="1"/>
  <c r="L34" i="75"/>
  <c r="R34" i="75" s="1"/>
  <c r="K34" i="75"/>
  <c r="Q34" i="75" s="1"/>
  <c r="J34" i="75"/>
  <c r="P34" i="75" s="1"/>
  <c r="O33" i="75"/>
  <c r="N33" i="75"/>
  <c r="M33" i="75"/>
  <c r="L33" i="75"/>
  <c r="K33" i="75"/>
  <c r="J33" i="75"/>
  <c r="O32" i="75"/>
  <c r="U32" i="75" s="1"/>
  <c r="N32" i="75"/>
  <c r="T32" i="75" s="1"/>
  <c r="M32" i="75"/>
  <c r="S32" i="75" s="1"/>
  <c r="L32" i="75"/>
  <c r="R32" i="75" s="1"/>
  <c r="K32" i="75"/>
  <c r="Q32" i="75" s="1"/>
  <c r="J32" i="75"/>
  <c r="P32" i="75" s="1"/>
  <c r="O31" i="75"/>
  <c r="U31" i="75" s="1"/>
  <c r="N31" i="75"/>
  <c r="T31" i="75" s="1"/>
  <c r="M31" i="75"/>
  <c r="S31" i="75" s="1"/>
  <c r="L31" i="75"/>
  <c r="R31" i="75" s="1"/>
  <c r="K31" i="75"/>
  <c r="Q31" i="75" s="1"/>
  <c r="J31" i="75"/>
  <c r="P31" i="75" s="1"/>
  <c r="O30" i="75"/>
  <c r="N30" i="75"/>
  <c r="M30" i="75"/>
  <c r="L30" i="75"/>
  <c r="K30" i="75"/>
  <c r="J30" i="75"/>
  <c r="O29" i="75"/>
  <c r="U29" i="75" s="1"/>
  <c r="N29" i="75"/>
  <c r="T29" i="75" s="1"/>
  <c r="M29" i="75"/>
  <c r="S29" i="75" s="1"/>
  <c r="L29" i="75"/>
  <c r="R29" i="75" s="1"/>
  <c r="K29" i="75"/>
  <c r="Q29" i="75" s="1"/>
  <c r="J29" i="75"/>
  <c r="P29" i="75" s="1"/>
  <c r="O28" i="75"/>
  <c r="U28" i="75" s="1"/>
  <c r="N28" i="75"/>
  <c r="T28" i="75" s="1"/>
  <c r="M28" i="75"/>
  <c r="S28" i="75" s="1"/>
  <c r="L28" i="75"/>
  <c r="R28" i="75" s="1"/>
  <c r="K28" i="75"/>
  <c r="Q28" i="75" s="1"/>
  <c r="J28" i="75"/>
  <c r="P28" i="75" s="1"/>
  <c r="O27" i="75"/>
  <c r="N27" i="75"/>
  <c r="M27" i="75"/>
  <c r="L27" i="75"/>
  <c r="K27" i="75"/>
  <c r="J27" i="75"/>
  <c r="O26" i="75"/>
  <c r="U26" i="75" s="1"/>
  <c r="N26" i="75"/>
  <c r="T26" i="75" s="1"/>
  <c r="M26" i="75"/>
  <c r="S26" i="75" s="1"/>
  <c r="L26" i="75"/>
  <c r="R26" i="75" s="1"/>
  <c r="K26" i="75"/>
  <c r="Q26" i="75" s="1"/>
  <c r="J26" i="75"/>
  <c r="P26" i="75" s="1"/>
  <c r="O25" i="75"/>
  <c r="U25" i="75" s="1"/>
  <c r="N25" i="75"/>
  <c r="T25" i="75" s="1"/>
  <c r="M25" i="75"/>
  <c r="S25" i="75" s="1"/>
  <c r="L25" i="75"/>
  <c r="R25" i="75" s="1"/>
  <c r="K25" i="75"/>
  <c r="Q25" i="75" s="1"/>
  <c r="J25" i="75"/>
  <c r="P25" i="75" s="1"/>
  <c r="O24" i="75"/>
  <c r="N24" i="75"/>
  <c r="M24" i="75"/>
  <c r="L24" i="75"/>
  <c r="K24" i="75"/>
  <c r="J24" i="75"/>
  <c r="O23" i="75"/>
  <c r="U23" i="75" s="1"/>
  <c r="N23" i="75"/>
  <c r="T23" i="75" s="1"/>
  <c r="M23" i="75"/>
  <c r="S23" i="75" s="1"/>
  <c r="L23" i="75"/>
  <c r="R23" i="75" s="1"/>
  <c r="K23" i="75"/>
  <c r="Q23" i="75" s="1"/>
  <c r="J23" i="75"/>
  <c r="P23" i="75" s="1"/>
  <c r="O22" i="75"/>
  <c r="U22" i="75" s="1"/>
  <c r="N22" i="75"/>
  <c r="T22" i="75" s="1"/>
  <c r="M22" i="75"/>
  <c r="S22" i="75" s="1"/>
  <c r="L22" i="75"/>
  <c r="R22" i="75" s="1"/>
  <c r="K22" i="75"/>
  <c r="Q22" i="75" s="1"/>
  <c r="J22" i="75"/>
  <c r="P22" i="75" s="1"/>
  <c r="O21" i="75"/>
  <c r="N21" i="75"/>
  <c r="M21" i="75"/>
  <c r="L21" i="75"/>
  <c r="K21" i="75"/>
  <c r="J21" i="75"/>
  <c r="O20" i="75"/>
  <c r="U20" i="75" s="1"/>
  <c r="N20" i="75"/>
  <c r="T20" i="75" s="1"/>
  <c r="M20" i="75"/>
  <c r="S20" i="75" s="1"/>
  <c r="L20" i="75"/>
  <c r="R20" i="75" s="1"/>
  <c r="K20" i="75"/>
  <c r="Q20" i="75" s="1"/>
  <c r="J20" i="75"/>
  <c r="P20" i="75" s="1"/>
  <c r="O19" i="75"/>
  <c r="U19" i="75" s="1"/>
  <c r="N19" i="75"/>
  <c r="T19" i="75" s="1"/>
  <c r="M19" i="75"/>
  <c r="S19" i="75" s="1"/>
  <c r="L19" i="75"/>
  <c r="R19" i="75" s="1"/>
  <c r="K19" i="75"/>
  <c r="Q19" i="75" s="1"/>
  <c r="J19" i="75"/>
  <c r="P19" i="75" s="1"/>
  <c r="O18" i="75"/>
  <c r="N18" i="75"/>
  <c r="M18" i="75"/>
  <c r="L18" i="75"/>
  <c r="K18" i="75"/>
  <c r="J18" i="75"/>
  <c r="O17" i="75"/>
  <c r="U17" i="75" s="1"/>
  <c r="N17" i="75"/>
  <c r="T17" i="75" s="1"/>
  <c r="M17" i="75"/>
  <c r="S17" i="75" s="1"/>
  <c r="L17" i="75"/>
  <c r="R17" i="75" s="1"/>
  <c r="K17" i="75"/>
  <c r="Q17" i="75" s="1"/>
  <c r="J17" i="75"/>
  <c r="P17" i="75" s="1"/>
  <c r="O16" i="75"/>
  <c r="U16" i="75" s="1"/>
  <c r="N16" i="75"/>
  <c r="T16" i="75" s="1"/>
  <c r="M16" i="75"/>
  <c r="S16" i="75" s="1"/>
  <c r="L16" i="75"/>
  <c r="R16" i="75" s="1"/>
  <c r="K16" i="75"/>
  <c r="Q16" i="75" s="1"/>
  <c r="J16" i="75"/>
  <c r="P16" i="75" s="1"/>
  <c r="O15" i="75"/>
  <c r="N15" i="75"/>
  <c r="M15" i="75"/>
  <c r="L15" i="75"/>
  <c r="K15" i="75"/>
  <c r="J15" i="75"/>
  <c r="O50" i="74"/>
  <c r="U50" i="74" s="1"/>
  <c r="N50" i="74"/>
  <c r="T50" i="74" s="1"/>
  <c r="M50" i="74"/>
  <c r="S50" i="74" s="1"/>
  <c r="L50" i="74"/>
  <c r="R50" i="74" s="1"/>
  <c r="K50" i="74"/>
  <c r="Q50" i="74" s="1"/>
  <c r="J50" i="74"/>
  <c r="P50" i="74" s="1"/>
  <c r="O49" i="74"/>
  <c r="U49" i="74" s="1"/>
  <c r="N49" i="74"/>
  <c r="T49" i="74" s="1"/>
  <c r="M49" i="74"/>
  <c r="S49" i="74" s="1"/>
  <c r="L49" i="74"/>
  <c r="R49" i="74" s="1"/>
  <c r="K49" i="74"/>
  <c r="Q49" i="74" s="1"/>
  <c r="J49" i="74"/>
  <c r="P49" i="74" s="1"/>
  <c r="O48" i="74"/>
  <c r="N48" i="74"/>
  <c r="M48" i="74"/>
  <c r="L48" i="74"/>
  <c r="K48" i="74"/>
  <c r="J48" i="74"/>
  <c r="O47" i="74"/>
  <c r="U47" i="74" s="1"/>
  <c r="N47" i="74"/>
  <c r="T47" i="74" s="1"/>
  <c r="M47" i="74"/>
  <c r="S47" i="74" s="1"/>
  <c r="L47" i="74"/>
  <c r="R47" i="74" s="1"/>
  <c r="K47" i="74"/>
  <c r="Q47" i="74" s="1"/>
  <c r="J47" i="74"/>
  <c r="P47" i="74" s="1"/>
  <c r="O46" i="74"/>
  <c r="U46" i="74" s="1"/>
  <c r="N46" i="74"/>
  <c r="T46" i="74" s="1"/>
  <c r="M46" i="74"/>
  <c r="S46" i="74" s="1"/>
  <c r="L46" i="74"/>
  <c r="R46" i="74" s="1"/>
  <c r="K46" i="74"/>
  <c r="Q46" i="74" s="1"/>
  <c r="J46" i="74"/>
  <c r="P46" i="74" s="1"/>
  <c r="O45" i="74"/>
  <c r="N45" i="74"/>
  <c r="M45" i="74"/>
  <c r="L45" i="74"/>
  <c r="K45" i="74"/>
  <c r="J45" i="74"/>
  <c r="O44" i="74"/>
  <c r="U44" i="74" s="1"/>
  <c r="N44" i="74"/>
  <c r="T44" i="74" s="1"/>
  <c r="M44" i="74"/>
  <c r="S44" i="74" s="1"/>
  <c r="L44" i="74"/>
  <c r="R44" i="74" s="1"/>
  <c r="K44" i="74"/>
  <c r="Q44" i="74" s="1"/>
  <c r="J44" i="74"/>
  <c r="P44" i="74" s="1"/>
  <c r="O43" i="74"/>
  <c r="U43" i="74" s="1"/>
  <c r="N43" i="74"/>
  <c r="T43" i="74" s="1"/>
  <c r="M43" i="74"/>
  <c r="S43" i="74" s="1"/>
  <c r="L43" i="74"/>
  <c r="R43" i="74" s="1"/>
  <c r="K43" i="74"/>
  <c r="Q43" i="74" s="1"/>
  <c r="J43" i="74"/>
  <c r="P43" i="74" s="1"/>
  <c r="O42" i="74"/>
  <c r="N42" i="74"/>
  <c r="M42" i="74"/>
  <c r="L42" i="74"/>
  <c r="K42" i="74"/>
  <c r="J42" i="74"/>
  <c r="O41" i="74"/>
  <c r="U41" i="74" s="1"/>
  <c r="N41" i="74"/>
  <c r="T41" i="74" s="1"/>
  <c r="M41" i="74"/>
  <c r="S41" i="74" s="1"/>
  <c r="L41" i="74"/>
  <c r="R41" i="74" s="1"/>
  <c r="K41" i="74"/>
  <c r="Q41" i="74" s="1"/>
  <c r="J41" i="74"/>
  <c r="P41" i="74" s="1"/>
  <c r="O40" i="74"/>
  <c r="U40" i="74" s="1"/>
  <c r="N40" i="74"/>
  <c r="T40" i="74" s="1"/>
  <c r="M40" i="74"/>
  <c r="S40" i="74" s="1"/>
  <c r="L40" i="74"/>
  <c r="R40" i="74" s="1"/>
  <c r="K40" i="74"/>
  <c r="Q40" i="74" s="1"/>
  <c r="J40" i="74"/>
  <c r="P40" i="74" s="1"/>
  <c r="O39" i="74"/>
  <c r="N39" i="74"/>
  <c r="M39" i="74"/>
  <c r="L39" i="74"/>
  <c r="K39" i="74"/>
  <c r="J39" i="74"/>
  <c r="O38" i="74"/>
  <c r="U38" i="74" s="1"/>
  <c r="N38" i="74"/>
  <c r="T38" i="74" s="1"/>
  <c r="M38" i="74"/>
  <c r="S38" i="74" s="1"/>
  <c r="L38" i="74"/>
  <c r="R38" i="74" s="1"/>
  <c r="K38" i="74"/>
  <c r="Q38" i="74" s="1"/>
  <c r="J38" i="74"/>
  <c r="P38" i="74" s="1"/>
  <c r="O37" i="74"/>
  <c r="U37" i="74" s="1"/>
  <c r="N37" i="74"/>
  <c r="T37" i="74" s="1"/>
  <c r="M37" i="74"/>
  <c r="S37" i="74" s="1"/>
  <c r="L37" i="74"/>
  <c r="R37" i="74" s="1"/>
  <c r="K37" i="74"/>
  <c r="Q37" i="74" s="1"/>
  <c r="J37" i="74"/>
  <c r="P37" i="74" s="1"/>
  <c r="O36" i="74"/>
  <c r="N36" i="74"/>
  <c r="M36" i="74"/>
  <c r="L36" i="74"/>
  <c r="K36" i="74"/>
  <c r="J36" i="74"/>
  <c r="O35" i="74"/>
  <c r="U35" i="74" s="1"/>
  <c r="N35" i="74"/>
  <c r="T35" i="74" s="1"/>
  <c r="M35" i="74"/>
  <c r="S35" i="74" s="1"/>
  <c r="L35" i="74"/>
  <c r="R35" i="74" s="1"/>
  <c r="K35" i="74"/>
  <c r="Q35" i="74" s="1"/>
  <c r="J35" i="74"/>
  <c r="P35" i="74" s="1"/>
  <c r="O34" i="74"/>
  <c r="U34" i="74" s="1"/>
  <c r="N34" i="74"/>
  <c r="T34" i="74" s="1"/>
  <c r="M34" i="74"/>
  <c r="S34" i="74" s="1"/>
  <c r="L34" i="74"/>
  <c r="R34" i="74" s="1"/>
  <c r="K34" i="74"/>
  <c r="Q34" i="74" s="1"/>
  <c r="J34" i="74"/>
  <c r="P34" i="74" s="1"/>
  <c r="O33" i="74"/>
  <c r="N33" i="74"/>
  <c r="M33" i="74"/>
  <c r="L33" i="74"/>
  <c r="K33" i="74"/>
  <c r="J33" i="74"/>
  <c r="O32" i="74"/>
  <c r="U32" i="74" s="1"/>
  <c r="N32" i="74"/>
  <c r="T32" i="74" s="1"/>
  <c r="M32" i="74"/>
  <c r="S32" i="74" s="1"/>
  <c r="L32" i="74"/>
  <c r="R32" i="74" s="1"/>
  <c r="K32" i="74"/>
  <c r="Q32" i="74" s="1"/>
  <c r="J32" i="74"/>
  <c r="P32" i="74" s="1"/>
  <c r="O31" i="74"/>
  <c r="U31" i="74" s="1"/>
  <c r="N31" i="74"/>
  <c r="T31" i="74" s="1"/>
  <c r="M31" i="74"/>
  <c r="S31" i="74" s="1"/>
  <c r="L31" i="74"/>
  <c r="R31" i="74" s="1"/>
  <c r="K31" i="74"/>
  <c r="Q31" i="74" s="1"/>
  <c r="J31" i="74"/>
  <c r="P31" i="74" s="1"/>
  <c r="O30" i="74"/>
  <c r="N30" i="74"/>
  <c r="M30" i="74"/>
  <c r="L30" i="74"/>
  <c r="K30" i="74"/>
  <c r="J30" i="74"/>
  <c r="O29" i="74"/>
  <c r="U29" i="74" s="1"/>
  <c r="N29" i="74"/>
  <c r="T29" i="74" s="1"/>
  <c r="M29" i="74"/>
  <c r="S29" i="74" s="1"/>
  <c r="L29" i="74"/>
  <c r="R29" i="74" s="1"/>
  <c r="K29" i="74"/>
  <c r="Q29" i="74" s="1"/>
  <c r="J29" i="74"/>
  <c r="P29" i="74" s="1"/>
  <c r="O28" i="74"/>
  <c r="U28" i="74" s="1"/>
  <c r="N28" i="74"/>
  <c r="T28" i="74" s="1"/>
  <c r="M28" i="74"/>
  <c r="S28" i="74" s="1"/>
  <c r="L28" i="74"/>
  <c r="R28" i="74" s="1"/>
  <c r="K28" i="74"/>
  <c r="Q28" i="74" s="1"/>
  <c r="J28" i="74"/>
  <c r="P28" i="74" s="1"/>
  <c r="O27" i="74"/>
  <c r="N27" i="74"/>
  <c r="M27" i="74"/>
  <c r="L27" i="74"/>
  <c r="K27" i="74"/>
  <c r="J27" i="74"/>
  <c r="O26" i="74"/>
  <c r="U26" i="74" s="1"/>
  <c r="N26" i="74"/>
  <c r="T26" i="74" s="1"/>
  <c r="M26" i="74"/>
  <c r="S26" i="74" s="1"/>
  <c r="L26" i="74"/>
  <c r="R26" i="74" s="1"/>
  <c r="K26" i="74"/>
  <c r="Q26" i="74" s="1"/>
  <c r="J26" i="74"/>
  <c r="P26" i="74" s="1"/>
  <c r="O25" i="74"/>
  <c r="U25" i="74" s="1"/>
  <c r="N25" i="74"/>
  <c r="T25" i="74" s="1"/>
  <c r="M25" i="74"/>
  <c r="S25" i="74" s="1"/>
  <c r="L25" i="74"/>
  <c r="R25" i="74" s="1"/>
  <c r="K25" i="74"/>
  <c r="Q25" i="74" s="1"/>
  <c r="J25" i="74"/>
  <c r="P25" i="74" s="1"/>
  <c r="O24" i="74"/>
  <c r="N24" i="74"/>
  <c r="M24" i="74"/>
  <c r="L24" i="74"/>
  <c r="K24" i="74"/>
  <c r="J24" i="74"/>
  <c r="O23" i="74"/>
  <c r="U23" i="74" s="1"/>
  <c r="N23" i="74"/>
  <c r="T23" i="74" s="1"/>
  <c r="M23" i="74"/>
  <c r="S23" i="74" s="1"/>
  <c r="L23" i="74"/>
  <c r="R23" i="74" s="1"/>
  <c r="K23" i="74"/>
  <c r="Q23" i="74" s="1"/>
  <c r="J23" i="74"/>
  <c r="P23" i="74" s="1"/>
  <c r="O22" i="74"/>
  <c r="U22" i="74" s="1"/>
  <c r="N22" i="74"/>
  <c r="T22" i="74" s="1"/>
  <c r="M22" i="74"/>
  <c r="S22" i="74" s="1"/>
  <c r="L22" i="74"/>
  <c r="R22" i="74" s="1"/>
  <c r="K22" i="74"/>
  <c r="Q22" i="74" s="1"/>
  <c r="J22" i="74"/>
  <c r="P22" i="74" s="1"/>
  <c r="O21" i="74"/>
  <c r="N21" i="74"/>
  <c r="M21" i="74"/>
  <c r="L21" i="74"/>
  <c r="K21" i="74"/>
  <c r="J21" i="74"/>
  <c r="O20" i="74"/>
  <c r="U20" i="74" s="1"/>
  <c r="N20" i="74"/>
  <c r="T20" i="74" s="1"/>
  <c r="M20" i="74"/>
  <c r="S20" i="74" s="1"/>
  <c r="L20" i="74"/>
  <c r="R20" i="74" s="1"/>
  <c r="K20" i="74"/>
  <c r="Q20" i="74" s="1"/>
  <c r="J20" i="74"/>
  <c r="P20" i="74" s="1"/>
  <c r="O19" i="74"/>
  <c r="U19" i="74" s="1"/>
  <c r="N19" i="74"/>
  <c r="T19" i="74" s="1"/>
  <c r="M19" i="74"/>
  <c r="S19" i="74" s="1"/>
  <c r="L19" i="74"/>
  <c r="R19" i="74" s="1"/>
  <c r="K19" i="74"/>
  <c r="Q19" i="74" s="1"/>
  <c r="J19" i="74"/>
  <c r="P19" i="74" s="1"/>
  <c r="O18" i="74"/>
  <c r="N18" i="74"/>
  <c r="M18" i="74"/>
  <c r="L18" i="74"/>
  <c r="K18" i="74"/>
  <c r="J18" i="74"/>
  <c r="O17" i="74"/>
  <c r="U17" i="74" s="1"/>
  <c r="N17" i="74"/>
  <c r="T17" i="74" s="1"/>
  <c r="M17" i="74"/>
  <c r="S17" i="74" s="1"/>
  <c r="L17" i="74"/>
  <c r="R17" i="74" s="1"/>
  <c r="K17" i="74"/>
  <c r="Q17" i="74" s="1"/>
  <c r="J17" i="74"/>
  <c r="P17" i="74" s="1"/>
  <c r="O16" i="74"/>
  <c r="U16" i="74" s="1"/>
  <c r="N16" i="74"/>
  <c r="T16" i="74" s="1"/>
  <c r="M16" i="74"/>
  <c r="S16" i="74" s="1"/>
  <c r="L16" i="74"/>
  <c r="R16" i="74" s="1"/>
  <c r="K16" i="74"/>
  <c r="Q16" i="74" s="1"/>
  <c r="J16" i="74"/>
  <c r="P16" i="74" s="1"/>
  <c r="O15" i="74"/>
  <c r="N15" i="74"/>
  <c r="M15" i="74"/>
  <c r="L15" i="74"/>
  <c r="K15" i="74"/>
  <c r="AJ15" i="74" s="1"/>
  <c r="S3" i="65" s="1"/>
  <c r="Q26" i="65" s="1"/>
  <c r="P35" i="65" s="1"/>
  <c r="J15" i="74"/>
  <c r="J31" i="66"/>
  <c r="P31" i="66" s="1"/>
  <c r="K31" i="66"/>
  <c r="Q31" i="66" s="1"/>
  <c r="L31" i="66"/>
  <c r="M31" i="66"/>
  <c r="S31" i="66" s="1"/>
  <c r="N31" i="66"/>
  <c r="T31" i="66" s="1"/>
  <c r="O31" i="66"/>
  <c r="U31" i="66" s="1"/>
  <c r="R31" i="66"/>
  <c r="J32" i="66"/>
  <c r="P32" i="66" s="1"/>
  <c r="K32" i="66"/>
  <c r="Q32" i="66" s="1"/>
  <c r="L32" i="66"/>
  <c r="R32" i="66" s="1"/>
  <c r="M32" i="66"/>
  <c r="N32" i="66"/>
  <c r="T32" i="66" s="1"/>
  <c r="O32" i="66"/>
  <c r="U32" i="66" s="1"/>
  <c r="S32" i="66"/>
  <c r="J33" i="66"/>
  <c r="K33" i="66"/>
  <c r="L33" i="66"/>
  <c r="M33" i="66"/>
  <c r="N33" i="66"/>
  <c r="O33" i="66"/>
  <c r="J34" i="66"/>
  <c r="P34" i="66" s="1"/>
  <c r="K34" i="66"/>
  <c r="Q34" i="66" s="1"/>
  <c r="L34" i="66"/>
  <c r="R34" i="66" s="1"/>
  <c r="M34" i="66"/>
  <c r="S34" i="66" s="1"/>
  <c r="N34" i="66"/>
  <c r="T34" i="66" s="1"/>
  <c r="O34" i="66"/>
  <c r="U34" i="66" s="1"/>
  <c r="J35" i="66"/>
  <c r="P35" i="66" s="1"/>
  <c r="K35" i="66"/>
  <c r="Q35" i="66" s="1"/>
  <c r="L35" i="66"/>
  <c r="R35" i="66" s="1"/>
  <c r="M35" i="66"/>
  <c r="S35" i="66" s="1"/>
  <c r="N35" i="66"/>
  <c r="T35" i="66" s="1"/>
  <c r="O35" i="66"/>
  <c r="U35" i="66" s="1"/>
  <c r="J36" i="66"/>
  <c r="K36" i="66"/>
  <c r="L36" i="66"/>
  <c r="M36" i="66"/>
  <c r="N36" i="66"/>
  <c r="O36" i="66"/>
  <c r="J37" i="66"/>
  <c r="P37" i="66" s="1"/>
  <c r="K37" i="66"/>
  <c r="L37" i="66"/>
  <c r="M37" i="66"/>
  <c r="S37" i="66" s="1"/>
  <c r="N37" i="66"/>
  <c r="T37" i="66" s="1"/>
  <c r="O37" i="66"/>
  <c r="U37" i="66" s="1"/>
  <c r="Q37" i="66"/>
  <c r="R37" i="66"/>
  <c r="J38" i="66"/>
  <c r="P38" i="66" s="1"/>
  <c r="K38" i="66"/>
  <c r="Q38" i="66" s="1"/>
  <c r="L38" i="66"/>
  <c r="R38" i="66" s="1"/>
  <c r="M38" i="66"/>
  <c r="S38" i="66" s="1"/>
  <c r="N38" i="66"/>
  <c r="T38" i="66" s="1"/>
  <c r="O38" i="66"/>
  <c r="U38" i="66" s="1"/>
  <c r="J39" i="66"/>
  <c r="K39" i="66"/>
  <c r="L39" i="66"/>
  <c r="R39" i="66" s="1"/>
  <c r="M39" i="66"/>
  <c r="N39" i="66"/>
  <c r="O39" i="66"/>
  <c r="J40" i="66"/>
  <c r="P40" i="66" s="1"/>
  <c r="K40" i="66"/>
  <c r="Q40" i="66" s="1"/>
  <c r="L40" i="66"/>
  <c r="R40" i="66" s="1"/>
  <c r="M40" i="66"/>
  <c r="S40" i="66" s="1"/>
  <c r="N40" i="66"/>
  <c r="T40" i="66" s="1"/>
  <c r="O40" i="66"/>
  <c r="U40" i="66" s="1"/>
  <c r="J41" i="66"/>
  <c r="P41" i="66" s="1"/>
  <c r="K41" i="66"/>
  <c r="Q41" i="66" s="1"/>
  <c r="L41" i="66"/>
  <c r="R41" i="66" s="1"/>
  <c r="M41" i="66"/>
  <c r="S41" i="66" s="1"/>
  <c r="N41" i="66"/>
  <c r="T41" i="66" s="1"/>
  <c r="O41" i="66"/>
  <c r="U41" i="66" s="1"/>
  <c r="J42" i="66"/>
  <c r="K42" i="66"/>
  <c r="L42" i="66"/>
  <c r="M42" i="66"/>
  <c r="N42" i="66"/>
  <c r="O42" i="66"/>
  <c r="J43" i="66"/>
  <c r="P43" i="66" s="1"/>
  <c r="K43" i="66"/>
  <c r="Q43" i="66" s="1"/>
  <c r="L43" i="66"/>
  <c r="R43" i="66" s="1"/>
  <c r="M43" i="66"/>
  <c r="S43" i="66" s="1"/>
  <c r="N43" i="66"/>
  <c r="T43" i="66" s="1"/>
  <c r="O43" i="66"/>
  <c r="U43" i="66" s="1"/>
  <c r="J44" i="66"/>
  <c r="P44" i="66" s="1"/>
  <c r="K44" i="66"/>
  <c r="Q44" i="66" s="1"/>
  <c r="L44" i="66"/>
  <c r="R44" i="66" s="1"/>
  <c r="M44" i="66"/>
  <c r="S44" i="66" s="1"/>
  <c r="N44" i="66"/>
  <c r="T44" i="66" s="1"/>
  <c r="O44" i="66"/>
  <c r="U44" i="66" s="1"/>
  <c r="J45" i="66"/>
  <c r="K45" i="66"/>
  <c r="L45" i="66"/>
  <c r="M45" i="66"/>
  <c r="N45" i="66"/>
  <c r="O45" i="66"/>
  <c r="J46" i="66"/>
  <c r="P46" i="66" s="1"/>
  <c r="K46" i="66"/>
  <c r="Q46" i="66" s="1"/>
  <c r="L46" i="66"/>
  <c r="R46" i="66" s="1"/>
  <c r="M46" i="66"/>
  <c r="S46" i="66" s="1"/>
  <c r="N46" i="66"/>
  <c r="T46" i="66" s="1"/>
  <c r="O46" i="66"/>
  <c r="U46" i="66" s="1"/>
  <c r="J47" i="66"/>
  <c r="P47" i="66" s="1"/>
  <c r="K47" i="66"/>
  <c r="Q47" i="66" s="1"/>
  <c r="L47" i="66"/>
  <c r="R47" i="66" s="1"/>
  <c r="M47" i="66"/>
  <c r="S47" i="66" s="1"/>
  <c r="N47" i="66"/>
  <c r="T47" i="66" s="1"/>
  <c r="O47" i="66"/>
  <c r="U47" i="66" s="1"/>
  <c r="J48" i="66"/>
  <c r="K48" i="66"/>
  <c r="L48" i="66"/>
  <c r="M48" i="66"/>
  <c r="N48" i="66"/>
  <c r="O48" i="66"/>
  <c r="J49" i="66"/>
  <c r="P49" i="66" s="1"/>
  <c r="K49" i="66"/>
  <c r="Q49" i="66" s="1"/>
  <c r="L49" i="66"/>
  <c r="R49" i="66" s="1"/>
  <c r="M49" i="66"/>
  <c r="S49" i="66" s="1"/>
  <c r="N49" i="66"/>
  <c r="T49" i="66" s="1"/>
  <c r="O49" i="66"/>
  <c r="U49" i="66" s="1"/>
  <c r="J50" i="66"/>
  <c r="P50" i="66" s="1"/>
  <c r="K50" i="66"/>
  <c r="Q50" i="66" s="1"/>
  <c r="L50" i="66"/>
  <c r="R50" i="66" s="1"/>
  <c r="M50" i="66"/>
  <c r="S50" i="66" s="1"/>
  <c r="N50" i="66"/>
  <c r="T50" i="66" s="1"/>
  <c r="O50" i="66"/>
  <c r="U50" i="66" s="1"/>
  <c r="O30" i="66"/>
  <c r="N30" i="66"/>
  <c r="M30" i="66"/>
  <c r="L30" i="66"/>
  <c r="K30" i="66"/>
  <c r="J30" i="66"/>
  <c r="O29" i="66"/>
  <c r="U29" i="66" s="1"/>
  <c r="N29" i="66"/>
  <c r="T29" i="66" s="1"/>
  <c r="M29" i="66"/>
  <c r="S29" i="66" s="1"/>
  <c r="L29" i="66"/>
  <c r="R29" i="66" s="1"/>
  <c r="K29" i="66"/>
  <c r="Q29" i="66" s="1"/>
  <c r="J29" i="66"/>
  <c r="P29" i="66" s="1"/>
  <c r="O28" i="66"/>
  <c r="U28" i="66" s="1"/>
  <c r="N28" i="66"/>
  <c r="T28" i="66" s="1"/>
  <c r="M28" i="66"/>
  <c r="S28" i="66" s="1"/>
  <c r="L28" i="66"/>
  <c r="R28" i="66" s="1"/>
  <c r="K28" i="66"/>
  <c r="Q28" i="66" s="1"/>
  <c r="J28" i="66"/>
  <c r="P28" i="66" s="1"/>
  <c r="O27" i="66"/>
  <c r="N27" i="66"/>
  <c r="M27" i="66"/>
  <c r="L27" i="66"/>
  <c r="K27" i="66"/>
  <c r="J27" i="66"/>
  <c r="O26" i="66"/>
  <c r="U26" i="66" s="1"/>
  <c r="N26" i="66"/>
  <c r="T26" i="66" s="1"/>
  <c r="M26" i="66"/>
  <c r="S26" i="66" s="1"/>
  <c r="L26" i="66"/>
  <c r="R26" i="66" s="1"/>
  <c r="K26" i="66"/>
  <c r="Q26" i="66" s="1"/>
  <c r="J26" i="66"/>
  <c r="P26" i="66" s="1"/>
  <c r="O25" i="66"/>
  <c r="U25" i="66" s="1"/>
  <c r="N25" i="66"/>
  <c r="T25" i="66" s="1"/>
  <c r="M25" i="66"/>
  <c r="S25" i="66" s="1"/>
  <c r="L25" i="66"/>
  <c r="R25" i="66" s="1"/>
  <c r="K25" i="66"/>
  <c r="Q25" i="66" s="1"/>
  <c r="J25" i="66"/>
  <c r="P25" i="66" s="1"/>
  <c r="O24" i="66"/>
  <c r="N24" i="66"/>
  <c r="M24" i="66"/>
  <c r="L24" i="66"/>
  <c r="K24" i="66"/>
  <c r="J24" i="66"/>
  <c r="O23" i="66"/>
  <c r="U23" i="66" s="1"/>
  <c r="N23" i="66"/>
  <c r="T23" i="66" s="1"/>
  <c r="M23" i="66"/>
  <c r="S23" i="66" s="1"/>
  <c r="L23" i="66"/>
  <c r="R23" i="66" s="1"/>
  <c r="K23" i="66"/>
  <c r="Q23" i="66" s="1"/>
  <c r="J23" i="66"/>
  <c r="P23" i="66" s="1"/>
  <c r="O22" i="66"/>
  <c r="U22" i="66" s="1"/>
  <c r="N22" i="66"/>
  <c r="T22" i="66" s="1"/>
  <c r="M22" i="66"/>
  <c r="S22" i="66" s="1"/>
  <c r="L22" i="66"/>
  <c r="R22" i="66" s="1"/>
  <c r="K22" i="66"/>
  <c r="Q22" i="66" s="1"/>
  <c r="J22" i="66"/>
  <c r="P22" i="66" s="1"/>
  <c r="O21" i="66"/>
  <c r="N21" i="66"/>
  <c r="M21" i="66"/>
  <c r="L21" i="66"/>
  <c r="K21" i="66"/>
  <c r="J21" i="66"/>
  <c r="O20" i="66"/>
  <c r="U20" i="66" s="1"/>
  <c r="N20" i="66"/>
  <c r="T20" i="66" s="1"/>
  <c r="M20" i="66"/>
  <c r="S20" i="66" s="1"/>
  <c r="L20" i="66"/>
  <c r="R20" i="66" s="1"/>
  <c r="K20" i="66"/>
  <c r="Q20" i="66" s="1"/>
  <c r="J20" i="66"/>
  <c r="P20" i="66" s="1"/>
  <c r="O19" i="66"/>
  <c r="U19" i="66" s="1"/>
  <c r="N19" i="66"/>
  <c r="T19" i="66" s="1"/>
  <c r="M19" i="66"/>
  <c r="S19" i="66" s="1"/>
  <c r="L19" i="66"/>
  <c r="R19" i="66" s="1"/>
  <c r="K19" i="66"/>
  <c r="Q19" i="66" s="1"/>
  <c r="J19" i="66"/>
  <c r="P19" i="66" s="1"/>
  <c r="O18" i="66"/>
  <c r="N18" i="66"/>
  <c r="M18" i="66"/>
  <c r="L18" i="66"/>
  <c r="K18" i="66"/>
  <c r="J18" i="66"/>
  <c r="O17" i="66"/>
  <c r="U17" i="66" s="1"/>
  <c r="N17" i="66"/>
  <c r="T17" i="66" s="1"/>
  <c r="M17" i="66"/>
  <c r="S17" i="66" s="1"/>
  <c r="L17" i="66"/>
  <c r="R17" i="66" s="1"/>
  <c r="K17" i="66"/>
  <c r="Q17" i="66" s="1"/>
  <c r="J17" i="66"/>
  <c r="P17" i="66" s="1"/>
  <c r="O16" i="66"/>
  <c r="U16" i="66" s="1"/>
  <c r="N16" i="66"/>
  <c r="T16" i="66" s="1"/>
  <c r="M16" i="66"/>
  <c r="S16" i="66" s="1"/>
  <c r="L16" i="66"/>
  <c r="R16" i="66" s="1"/>
  <c r="K16" i="66"/>
  <c r="Q16" i="66" s="1"/>
  <c r="J16" i="66"/>
  <c r="P16" i="66" s="1"/>
  <c r="O15" i="66"/>
  <c r="N15" i="66"/>
  <c r="M15" i="66"/>
  <c r="L15" i="66"/>
  <c r="K15" i="66"/>
  <c r="J15" i="66"/>
  <c r="S15" i="66" l="1"/>
  <c r="AL15" i="66"/>
  <c r="U24" i="66"/>
  <c r="AN18" i="66"/>
  <c r="P48" i="66"/>
  <c r="AI26" i="66"/>
  <c r="P39" i="66"/>
  <c r="AI23" i="66"/>
  <c r="T21" i="76"/>
  <c r="AM17" i="76"/>
  <c r="U30" i="76"/>
  <c r="AN20" i="76"/>
  <c r="Q36" i="76"/>
  <c r="AJ22" i="76"/>
  <c r="R21" i="77"/>
  <c r="AK17" i="77"/>
  <c r="S36" i="80"/>
  <c r="AL22" i="80"/>
  <c r="S36" i="66"/>
  <c r="V36" i="66" s="1"/>
  <c r="AL22" i="66"/>
  <c r="R15" i="75"/>
  <c r="AK15" i="75"/>
  <c r="T24" i="75"/>
  <c r="AM18" i="75"/>
  <c r="Q15" i="76"/>
  <c r="AJ15" i="76"/>
  <c r="R24" i="76"/>
  <c r="W24" i="76" s="1"/>
  <c r="AB18" i="76" s="1"/>
  <c r="AK18" i="76"/>
  <c r="T33" i="76"/>
  <c r="AM21" i="76"/>
  <c r="S21" i="77"/>
  <c r="AL17" i="77"/>
  <c r="R42" i="77"/>
  <c r="AK24" i="77"/>
  <c r="T15" i="78"/>
  <c r="V15" i="78" s="1"/>
  <c r="AM15" i="78"/>
  <c r="AK3" i="65" s="1"/>
  <c r="AF23" i="65" s="1"/>
  <c r="AE32" i="65" s="1"/>
  <c r="T27" i="78"/>
  <c r="AM19" i="78"/>
  <c r="AK7" i="65" s="1"/>
  <c r="AJ23" i="65" s="1"/>
  <c r="AE56" i="65" s="1"/>
  <c r="R40" i="79"/>
  <c r="AK24" i="79"/>
  <c r="AX11" i="65" s="1"/>
  <c r="BC25" i="65" s="1"/>
  <c r="AT82" i="65" s="1"/>
  <c r="U33" i="74"/>
  <c r="AN21" i="74"/>
  <c r="W9" i="65" s="1"/>
  <c r="W22" i="65" s="1"/>
  <c r="P67" i="65" s="1"/>
  <c r="T33" i="75"/>
  <c r="AM21" i="75"/>
  <c r="S15" i="78"/>
  <c r="AL15" i="78"/>
  <c r="AJ3" i="65" s="1"/>
  <c r="AF24" i="65" s="1"/>
  <c r="AE33" i="65" s="1"/>
  <c r="U45" i="78"/>
  <c r="AN25" i="78"/>
  <c r="AL13" i="65" s="1"/>
  <c r="AP22" i="65" s="1"/>
  <c r="AE91" i="65" s="1"/>
  <c r="T25" i="79"/>
  <c r="AM19" i="79"/>
  <c r="AZ6" i="65" s="1"/>
  <c r="AX23" i="65" s="1"/>
  <c r="AT50" i="65" s="1"/>
  <c r="R18" i="66"/>
  <c r="AK16" i="66"/>
  <c r="Q33" i="77"/>
  <c r="AJ21" i="77"/>
  <c r="S39" i="78"/>
  <c r="AL23" i="78"/>
  <c r="AJ11" i="65" s="1"/>
  <c r="AN24" i="65" s="1"/>
  <c r="AE81" i="65" s="1"/>
  <c r="T48" i="78"/>
  <c r="AM26" i="78"/>
  <c r="AK14" i="65" s="1"/>
  <c r="AQ23" i="65" s="1"/>
  <c r="AE98" i="65" s="1"/>
  <c r="R28" i="79"/>
  <c r="AK20" i="79"/>
  <c r="AX7" i="65" s="1"/>
  <c r="AY25" i="65" s="1"/>
  <c r="AT58" i="65" s="1"/>
  <c r="T49" i="79"/>
  <c r="AM27" i="79"/>
  <c r="AZ14" i="65" s="1"/>
  <c r="BF23" i="65" s="1"/>
  <c r="AT98" i="65" s="1"/>
  <c r="T36" i="80"/>
  <c r="AM22" i="80"/>
  <c r="T42" i="80"/>
  <c r="AM24" i="80"/>
  <c r="T48" i="80"/>
  <c r="AM26" i="80"/>
  <c r="U15" i="66"/>
  <c r="AN15" i="66"/>
  <c r="S18" i="66"/>
  <c r="AL16" i="66"/>
  <c r="Q21" i="66"/>
  <c r="AJ17" i="66"/>
  <c r="U27" i="66"/>
  <c r="AN19" i="66"/>
  <c r="S30" i="66"/>
  <c r="AL20" i="66"/>
  <c r="P45" i="66"/>
  <c r="AI25" i="66"/>
  <c r="R42" i="66"/>
  <c r="AK24" i="66"/>
  <c r="R36" i="66"/>
  <c r="AK22" i="66"/>
  <c r="T33" i="66"/>
  <c r="AM21" i="66"/>
  <c r="T15" i="74"/>
  <c r="AM15" i="74"/>
  <c r="V3" i="65" s="1"/>
  <c r="Q23" i="65" s="1"/>
  <c r="P32" i="65" s="1"/>
  <c r="Q18" i="74"/>
  <c r="AJ16" i="74"/>
  <c r="S4" i="65" s="1"/>
  <c r="R26" i="65" s="1"/>
  <c r="P41" i="65" s="1"/>
  <c r="U24" i="74"/>
  <c r="AN18" i="74"/>
  <c r="W6" i="65" s="1"/>
  <c r="T22" i="65" s="1"/>
  <c r="P49" i="65" s="1"/>
  <c r="S27" i="74"/>
  <c r="AL19" i="74"/>
  <c r="U7" i="65" s="1"/>
  <c r="U24" i="65" s="1"/>
  <c r="P57" i="65" s="1"/>
  <c r="Q30" i="74"/>
  <c r="AJ20" i="74"/>
  <c r="S8" i="65" s="1"/>
  <c r="V26" i="65" s="1"/>
  <c r="P65" i="65" s="1"/>
  <c r="U36" i="74"/>
  <c r="AN22" i="74"/>
  <c r="W10" i="65" s="1"/>
  <c r="X22" i="65" s="1"/>
  <c r="P73" i="65" s="1"/>
  <c r="S39" i="74"/>
  <c r="AL23" i="74"/>
  <c r="U11" i="65" s="1"/>
  <c r="Y24" i="65" s="1"/>
  <c r="P81" i="65" s="1"/>
  <c r="Q42" i="74"/>
  <c r="AJ24" i="74"/>
  <c r="S12" i="65" s="1"/>
  <c r="Z26" i="65" s="1"/>
  <c r="P89" i="65" s="1"/>
  <c r="U48" i="74"/>
  <c r="AN26" i="74"/>
  <c r="W14" i="65" s="1"/>
  <c r="AB22" i="65" s="1"/>
  <c r="P97" i="65" s="1"/>
  <c r="S15" i="75"/>
  <c r="AL15" i="75"/>
  <c r="Q18" i="75"/>
  <c r="AJ16" i="75"/>
  <c r="U24" i="75"/>
  <c r="AN18" i="75"/>
  <c r="S27" i="75"/>
  <c r="AL19" i="75"/>
  <c r="AJ20" i="75"/>
  <c r="T36" i="75"/>
  <c r="AM22" i="75"/>
  <c r="R39" i="75"/>
  <c r="AK23" i="75"/>
  <c r="P42" i="75"/>
  <c r="W42" i="75" s="1"/>
  <c r="AB24" i="75" s="1"/>
  <c r="AD24" i="75" s="1"/>
  <c r="AI24" i="75"/>
  <c r="T48" i="75"/>
  <c r="AM26" i="75"/>
  <c r="R15" i="76"/>
  <c r="AK15" i="76"/>
  <c r="P18" i="76"/>
  <c r="AI16" i="76"/>
  <c r="S24" i="76"/>
  <c r="AL18" i="76"/>
  <c r="Q27" i="76"/>
  <c r="AJ19" i="76"/>
  <c r="U33" i="76"/>
  <c r="AN21" i="76"/>
  <c r="S36" i="76"/>
  <c r="AL22" i="76"/>
  <c r="Q39" i="76"/>
  <c r="V39" i="76" s="1"/>
  <c r="AJ23" i="76"/>
  <c r="T45" i="76"/>
  <c r="AM25" i="76"/>
  <c r="R48" i="76"/>
  <c r="AK26" i="76"/>
  <c r="P15" i="77"/>
  <c r="AI15" i="77"/>
  <c r="T21" i="77"/>
  <c r="AM17" i="77"/>
  <c r="R24" i="77"/>
  <c r="AK18" i="77"/>
  <c r="P27" i="77"/>
  <c r="AI19" i="77"/>
  <c r="U30" i="77"/>
  <c r="AN20" i="77"/>
  <c r="R33" i="77"/>
  <c r="W33" i="77" s="1"/>
  <c r="AB21" i="77" s="1"/>
  <c r="AD21" i="77" s="1"/>
  <c r="AK21" i="77"/>
  <c r="U39" i="77"/>
  <c r="AN23" i="77"/>
  <c r="S42" i="77"/>
  <c r="AL24" i="77"/>
  <c r="Q45" i="77"/>
  <c r="AJ25" i="77"/>
  <c r="U15" i="78"/>
  <c r="AN15" i="78"/>
  <c r="AL3" i="65" s="1"/>
  <c r="AF22" i="65" s="1"/>
  <c r="AE31" i="65" s="1"/>
  <c r="S18" i="78"/>
  <c r="AL16" i="78"/>
  <c r="AJ4" i="65" s="1"/>
  <c r="AG24" i="65" s="1"/>
  <c r="AE39" i="65" s="1"/>
  <c r="Q21" i="78"/>
  <c r="AJ17" i="78"/>
  <c r="AH5" i="65" s="1"/>
  <c r="AH26" i="65" s="1"/>
  <c r="AE47" i="65" s="1"/>
  <c r="U27" i="78"/>
  <c r="AN19" i="78"/>
  <c r="AL7" i="65" s="1"/>
  <c r="AJ22" i="65" s="1"/>
  <c r="AE55" i="65" s="1"/>
  <c r="S30" i="78"/>
  <c r="V30" i="78" s="1"/>
  <c r="AL20" i="78"/>
  <c r="AJ8" i="65" s="1"/>
  <c r="AK24" i="65" s="1"/>
  <c r="AE63" i="65" s="1"/>
  <c r="Q33" i="78"/>
  <c r="AJ21" i="78"/>
  <c r="AH9" i="65" s="1"/>
  <c r="AL26" i="65" s="1"/>
  <c r="AE71" i="65" s="1"/>
  <c r="T39" i="78"/>
  <c r="AM23" i="78"/>
  <c r="AK11" i="65" s="1"/>
  <c r="AN23" i="65" s="1"/>
  <c r="AE80" i="65" s="1"/>
  <c r="R42" i="78"/>
  <c r="AK24" i="78"/>
  <c r="AI12" i="65" s="1"/>
  <c r="AO25" i="65" s="1"/>
  <c r="AE88" i="65" s="1"/>
  <c r="U48" i="78"/>
  <c r="AN26" i="78"/>
  <c r="AL14" i="65" s="1"/>
  <c r="AQ22" i="65" s="1"/>
  <c r="AE97" i="65" s="1"/>
  <c r="T16" i="79"/>
  <c r="AM16" i="79"/>
  <c r="AZ3" i="65" s="1"/>
  <c r="AU23" i="65" s="1"/>
  <c r="AT32" i="65" s="1"/>
  <c r="R19" i="79"/>
  <c r="AK17" i="79"/>
  <c r="AX4" i="65" s="1"/>
  <c r="AV25" i="65" s="1"/>
  <c r="AT40" i="65" s="1"/>
  <c r="P22" i="79"/>
  <c r="AI18" i="79"/>
  <c r="AV5" i="65" s="1"/>
  <c r="AW27" i="65" s="1"/>
  <c r="AT48" i="65" s="1"/>
  <c r="S28" i="79"/>
  <c r="AL20" i="79"/>
  <c r="AY7" i="65" s="1"/>
  <c r="AY24" i="65" s="1"/>
  <c r="AT57" i="65" s="1"/>
  <c r="Q31" i="79"/>
  <c r="AJ21" i="79"/>
  <c r="AW8" i="65" s="1"/>
  <c r="AZ26" i="65" s="1"/>
  <c r="AT65" i="65" s="1"/>
  <c r="U37" i="79"/>
  <c r="AN23" i="79"/>
  <c r="BA10" i="65" s="1"/>
  <c r="BB22" i="65" s="1"/>
  <c r="AT73" i="65" s="1"/>
  <c r="S40" i="79"/>
  <c r="AL24" i="79"/>
  <c r="AY11" i="65" s="1"/>
  <c r="BC24" i="65" s="1"/>
  <c r="AT81" i="65" s="1"/>
  <c r="Q43" i="79"/>
  <c r="AJ25" i="79"/>
  <c r="AW12" i="65" s="1"/>
  <c r="BD26" i="65" s="1"/>
  <c r="AT89" i="65" s="1"/>
  <c r="U49" i="79"/>
  <c r="AN27" i="79"/>
  <c r="BA14" i="65" s="1"/>
  <c r="BF22" i="65" s="1"/>
  <c r="AT97" i="65" s="1"/>
  <c r="Q15" i="80"/>
  <c r="AJ15" i="80"/>
  <c r="U18" i="80"/>
  <c r="AN16" i="80"/>
  <c r="Q21" i="80"/>
  <c r="AJ17" i="80"/>
  <c r="U24" i="80"/>
  <c r="AN18" i="80"/>
  <c r="Q27" i="80"/>
  <c r="AJ19" i="80"/>
  <c r="U30" i="80"/>
  <c r="AN20" i="80"/>
  <c r="Q33" i="80"/>
  <c r="AJ21" i="80"/>
  <c r="U36" i="80"/>
  <c r="AN22" i="80"/>
  <c r="Q39" i="80"/>
  <c r="AJ23" i="80"/>
  <c r="U42" i="80"/>
  <c r="AN24" i="80"/>
  <c r="Q45" i="80"/>
  <c r="AJ25" i="80"/>
  <c r="U48" i="80"/>
  <c r="AN26" i="80"/>
  <c r="Q27" i="74"/>
  <c r="AJ19" i="74"/>
  <c r="S7" i="65" s="1"/>
  <c r="U26" i="65" s="1"/>
  <c r="P59" i="65" s="1"/>
  <c r="U45" i="74"/>
  <c r="AN25" i="74"/>
  <c r="W13" i="65" s="1"/>
  <c r="AA22" i="65" s="1"/>
  <c r="P91" i="65" s="1"/>
  <c r="Q15" i="75"/>
  <c r="AJ15" i="75"/>
  <c r="S24" i="75"/>
  <c r="V24" i="75" s="1"/>
  <c r="AL18" i="75"/>
  <c r="P15" i="76"/>
  <c r="AI15" i="76"/>
  <c r="Q42" i="77"/>
  <c r="AJ24" i="77"/>
  <c r="U24" i="78"/>
  <c r="AN18" i="78"/>
  <c r="AL6" i="65" s="1"/>
  <c r="AI22" i="65" s="1"/>
  <c r="AE49" i="65" s="1"/>
  <c r="P19" i="79"/>
  <c r="AI17" i="79"/>
  <c r="AV4" i="65" s="1"/>
  <c r="AV27" i="65" s="1"/>
  <c r="AT42" i="65" s="1"/>
  <c r="Q28" i="79"/>
  <c r="AJ20" i="79"/>
  <c r="AW7" i="65" s="1"/>
  <c r="AY26" i="65" s="1"/>
  <c r="AT59" i="65" s="1"/>
  <c r="U46" i="79"/>
  <c r="AN26" i="79"/>
  <c r="BA13" i="65" s="1"/>
  <c r="BE22" i="65" s="1"/>
  <c r="AT91" i="65" s="1"/>
  <c r="T27" i="66"/>
  <c r="AM19" i="66"/>
  <c r="R27" i="75"/>
  <c r="AK19" i="75"/>
  <c r="U45" i="75"/>
  <c r="AN25" i="75"/>
  <c r="P27" i="76"/>
  <c r="AI19" i="76"/>
  <c r="S45" i="76"/>
  <c r="AL25" i="76"/>
  <c r="P45" i="77"/>
  <c r="AI25" i="77"/>
  <c r="R18" i="78"/>
  <c r="AK16" i="78"/>
  <c r="AI4" i="65" s="1"/>
  <c r="AG25" i="65" s="1"/>
  <c r="AE40" i="65" s="1"/>
  <c r="P31" i="79"/>
  <c r="AI21" i="79"/>
  <c r="AV8" i="65" s="1"/>
  <c r="AZ27" i="65" s="1"/>
  <c r="AT66" i="65" s="1"/>
  <c r="T37" i="79"/>
  <c r="AM23" i="79"/>
  <c r="AZ10" i="65" s="1"/>
  <c r="BB23" i="65" s="1"/>
  <c r="AT74" i="65" s="1"/>
  <c r="P43" i="79"/>
  <c r="AI25" i="79"/>
  <c r="AV12" i="65" s="1"/>
  <c r="BD27" i="65" s="1"/>
  <c r="AT90" i="65" s="1"/>
  <c r="P21" i="80"/>
  <c r="AI17" i="80"/>
  <c r="T24" i="80"/>
  <c r="AM18" i="80"/>
  <c r="T30" i="80"/>
  <c r="AM20" i="80"/>
  <c r="P39" i="80"/>
  <c r="AI23" i="80"/>
  <c r="T18" i="66"/>
  <c r="AM16" i="66"/>
  <c r="R21" i="66"/>
  <c r="W21" i="66" s="1"/>
  <c r="AB17" i="66" s="1"/>
  <c r="AD17" i="82" s="1"/>
  <c r="AD34" i="82" s="1"/>
  <c r="AK17" i="66"/>
  <c r="P24" i="66"/>
  <c r="AI18" i="66"/>
  <c r="T30" i="66"/>
  <c r="AM20" i="66"/>
  <c r="U48" i="66"/>
  <c r="AN26" i="66"/>
  <c r="Q42" i="66"/>
  <c r="W42" i="66" s="1"/>
  <c r="AB24" i="66" s="1"/>
  <c r="AD24" i="82" s="1"/>
  <c r="AD41" i="82" s="1"/>
  <c r="AJ24" i="66"/>
  <c r="U39" i="66"/>
  <c r="AN23" i="66"/>
  <c r="Q36" i="66"/>
  <c r="AJ22" i="66"/>
  <c r="S33" i="66"/>
  <c r="AL21" i="66"/>
  <c r="U15" i="74"/>
  <c r="V15" i="74" s="1"/>
  <c r="AN15" i="74"/>
  <c r="W3" i="65" s="1"/>
  <c r="Q22" i="65" s="1"/>
  <c r="P31" i="65" s="1"/>
  <c r="R18" i="74"/>
  <c r="AK16" i="74"/>
  <c r="T4" i="65" s="1"/>
  <c r="R25" i="65" s="1"/>
  <c r="P40" i="65" s="1"/>
  <c r="P21" i="74"/>
  <c r="AI17" i="74"/>
  <c r="R5" i="65" s="1"/>
  <c r="S27" i="65" s="1"/>
  <c r="P48" i="65" s="1"/>
  <c r="T27" i="74"/>
  <c r="AM19" i="74"/>
  <c r="V7" i="65" s="1"/>
  <c r="U23" i="65" s="1"/>
  <c r="P56" i="65" s="1"/>
  <c r="R30" i="74"/>
  <c r="W30" i="74" s="1"/>
  <c r="AB20" i="74" s="1"/>
  <c r="AD20" i="74" s="1"/>
  <c r="AK20" i="74"/>
  <c r="T8" i="65" s="1"/>
  <c r="V25" i="65" s="1"/>
  <c r="P64" i="65" s="1"/>
  <c r="P33" i="74"/>
  <c r="AI21" i="74"/>
  <c r="R9" i="65" s="1"/>
  <c r="W27" i="65" s="1"/>
  <c r="P72" i="65" s="1"/>
  <c r="T39" i="74"/>
  <c r="AM23" i="74"/>
  <c r="V11" i="65" s="1"/>
  <c r="Y23" i="65" s="1"/>
  <c r="P80" i="65" s="1"/>
  <c r="R42" i="74"/>
  <c r="AK24" i="74"/>
  <c r="T12" i="65" s="1"/>
  <c r="Z25" i="65" s="1"/>
  <c r="P88" i="65" s="1"/>
  <c r="P45" i="74"/>
  <c r="W45" i="74" s="1"/>
  <c r="AB25" i="74" s="1"/>
  <c r="AD25" i="74" s="1"/>
  <c r="AI25" i="74"/>
  <c r="R13" i="65" s="1"/>
  <c r="AA27" i="65" s="1"/>
  <c r="P96" i="65" s="1"/>
  <c r="T15" i="75"/>
  <c r="AM15" i="75"/>
  <c r="R18" i="75"/>
  <c r="AK16" i="75"/>
  <c r="P21" i="75"/>
  <c r="AI17" i="75"/>
  <c r="T27" i="75"/>
  <c r="AM19" i="75"/>
  <c r="R30" i="75"/>
  <c r="AK20" i="75"/>
  <c r="U36" i="75"/>
  <c r="AN22" i="75"/>
  <c r="S39" i="75"/>
  <c r="AL23" i="75"/>
  <c r="Q42" i="75"/>
  <c r="AJ24" i="75"/>
  <c r="U48" i="75"/>
  <c r="AN26" i="75"/>
  <c r="S15" i="76"/>
  <c r="AL15" i="76"/>
  <c r="Q18" i="76"/>
  <c r="AJ16" i="76"/>
  <c r="T24" i="76"/>
  <c r="AM18" i="76"/>
  <c r="R27" i="76"/>
  <c r="AK19" i="76"/>
  <c r="P30" i="76"/>
  <c r="AI20" i="76"/>
  <c r="T36" i="76"/>
  <c r="AM22" i="76"/>
  <c r="R39" i="76"/>
  <c r="AK23" i="76"/>
  <c r="P42" i="76"/>
  <c r="AI24" i="76"/>
  <c r="U45" i="76"/>
  <c r="AN25" i="76"/>
  <c r="S48" i="76"/>
  <c r="AL26" i="76"/>
  <c r="Q15" i="77"/>
  <c r="V15" i="77" s="1"/>
  <c r="AJ15" i="77"/>
  <c r="U21" i="77"/>
  <c r="AN17" i="77"/>
  <c r="S24" i="77"/>
  <c r="AL18" i="77"/>
  <c r="Q27" i="77"/>
  <c r="AJ19" i="77"/>
  <c r="S33" i="77"/>
  <c r="AL21" i="77"/>
  <c r="P36" i="77"/>
  <c r="AI22" i="77"/>
  <c r="T42" i="77"/>
  <c r="AM24" i="77"/>
  <c r="R45" i="77"/>
  <c r="AK25" i="77"/>
  <c r="P48" i="77"/>
  <c r="V48" i="77" s="1"/>
  <c r="AI26" i="77"/>
  <c r="T18" i="78"/>
  <c r="AM16" i="78"/>
  <c r="AK4" i="65" s="1"/>
  <c r="AG23" i="65" s="1"/>
  <c r="AE38" i="65" s="1"/>
  <c r="R21" i="78"/>
  <c r="AK17" i="78"/>
  <c r="AI5" i="65" s="1"/>
  <c r="AH25" i="65" s="1"/>
  <c r="AE46" i="65" s="1"/>
  <c r="P24" i="78"/>
  <c r="AI18" i="78"/>
  <c r="AG6" i="65" s="1"/>
  <c r="AI27" i="65" s="1"/>
  <c r="AE54" i="65" s="1"/>
  <c r="T30" i="78"/>
  <c r="AM20" i="78"/>
  <c r="AK8" i="65" s="1"/>
  <c r="AK23" i="65" s="1"/>
  <c r="AE62" i="65" s="1"/>
  <c r="R33" i="78"/>
  <c r="AK21" i="78"/>
  <c r="AI9" i="65" s="1"/>
  <c r="AL25" i="65" s="1"/>
  <c r="AE70" i="65" s="1"/>
  <c r="U39" i="78"/>
  <c r="AN23" i="78"/>
  <c r="AL11" i="65" s="1"/>
  <c r="AN22" i="65" s="1"/>
  <c r="AE79" i="65" s="1"/>
  <c r="S42" i="78"/>
  <c r="AL24" i="78"/>
  <c r="AJ12" i="65" s="1"/>
  <c r="AO24" i="65" s="1"/>
  <c r="AE87" i="65" s="1"/>
  <c r="P45" i="78"/>
  <c r="W45" i="78" s="1"/>
  <c r="AB25" i="78" s="1"/>
  <c r="AD25" i="78" s="1"/>
  <c r="AI25" i="78"/>
  <c r="AG13" i="65" s="1"/>
  <c r="AP27" i="65" s="1"/>
  <c r="AE96" i="65" s="1"/>
  <c r="U16" i="79"/>
  <c r="AN16" i="79"/>
  <c r="BA3" i="65" s="1"/>
  <c r="AU22" i="65" s="1"/>
  <c r="AT31" i="65" s="1"/>
  <c r="S19" i="79"/>
  <c r="AL17" i="79"/>
  <c r="AY4" i="65" s="1"/>
  <c r="AV24" i="65" s="1"/>
  <c r="AT39" i="65" s="1"/>
  <c r="Q22" i="79"/>
  <c r="AJ18" i="79"/>
  <c r="AW5" i="65" s="1"/>
  <c r="AW26" i="65" s="1"/>
  <c r="AT47" i="65" s="1"/>
  <c r="T28" i="79"/>
  <c r="AM20" i="79"/>
  <c r="AZ7" i="65" s="1"/>
  <c r="AY23" i="65" s="1"/>
  <c r="AT56" i="65" s="1"/>
  <c r="R31" i="79"/>
  <c r="AK21" i="79"/>
  <c r="AX8" i="65" s="1"/>
  <c r="AZ25" i="65" s="1"/>
  <c r="AT64" i="65" s="1"/>
  <c r="P34" i="79"/>
  <c r="W34" i="79" s="1"/>
  <c r="AB22" i="79" s="1"/>
  <c r="AD22" i="79" s="1"/>
  <c r="AI22" i="79"/>
  <c r="AV9" i="65" s="1"/>
  <c r="BA27" i="65" s="1"/>
  <c r="AT72" i="65" s="1"/>
  <c r="T40" i="79"/>
  <c r="AM24" i="79"/>
  <c r="AZ11" i="65" s="1"/>
  <c r="BC23" i="65" s="1"/>
  <c r="AT80" i="65" s="1"/>
  <c r="R43" i="79"/>
  <c r="AK25" i="79"/>
  <c r="AX12" i="65" s="1"/>
  <c r="BD25" i="65" s="1"/>
  <c r="AT88" i="65" s="1"/>
  <c r="P46" i="79"/>
  <c r="AI26" i="79"/>
  <c r="AV13" i="65" s="1"/>
  <c r="BE27" i="65" s="1"/>
  <c r="AT96" i="65" s="1"/>
  <c r="R15" i="80"/>
  <c r="W15" i="80" s="1"/>
  <c r="AK15" i="80"/>
  <c r="R21" i="80"/>
  <c r="AK17" i="80"/>
  <c r="R27" i="80"/>
  <c r="AK19" i="80"/>
  <c r="R33" i="80"/>
  <c r="AK21" i="80"/>
  <c r="R39" i="80"/>
  <c r="AK23" i="80"/>
  <c r="R45" i="80"/>
  <c r="AK25" i="80"/>
  <c r="R45" i="66"/>
  <c r="AK25" i="66"/>
  <c r="U21" i="75"/>
  <c r="AN17" i="75"/>
  <c r="R45" i="76"/>
  <c r="V45" i="76" s="1"/>
  <c r="AK25" i="76"/>
  <c r="U36" i="77"/>
  <c r="AN22" i="77"/>
  <c r="S27" i="78"/>
  <c r="AL19" i="78"/>
  <c r="AJ7" i="65" s="1"/>
  <c r="AJ24" i="65" s="1"/>
  <c r="AE57" i="65" s="1"/>
  <c r="S42" i="80"/>
  <c r="AL24" i="80"/>
  <c r="S48" i="80"/>
  <c r="AL26" i="80"/>
  <c r="P21" i="66"/>
  <c r="AI17" i="66"/>
  <c r="S42" i="66"/>
  <c r="AL24" i="66"/>
  <c r="P18" i="74"/>
  <c r="AI16" i="74"/>
  <c r="R4" i="65" s="1"/>
  <c r="R27" i="65" s="1"/>
  <c r="P42" i="65" s="1"/>
  <c r="T24" i="74"/>
  <c r="AM18" i="74"/>
  <c r="V6" i="65" s="1"/>
  <c r="T23" i="65" s="1"/>
  <c r="P50" i="65" s="1"/>
  <c r="P30" i="74"/>
  <c r="AI20" i="74"/>
  <c r="R8" i="65" s="1"/>
  <c r="V27" i="65" s="1"/>
  <c r="P66" i="65" s="1"/>
  <c r="T36" i="74"/>
  <c r="AM22" i="74"/>
  <c r="V10" i="65" s="1"/>
  <c r="X23" i="65" s="1"/>
  <c r="P74" i="65" s="1"/>
  <c r="P42" i="74"/>
  <c r="AI24" i="74"/>
  <c r="R12" i="65" s="1"/>
  <c r="Z27" i="65" s="1"/>
  <c r="P90" i="65" s="1"/>
  <c r="T48" i="74"/>
  <c r="AM26" i="74"/>
  <c r="V14" i="65" s="1"/>
  <c r="AB23" i="65" s="1"/>
  <c r="P98" i="65" s="1"/>
  <c r="P18" i="75"/>
  <c r="AI16" i="75"/>
  <c r="S36" i="75"/>
  <c r="AL22" i="75"/>
  <c r="T30" i="77"/>
  <c r="AM20" i="77"/>
  <c r="P33" i="78"/>
  <c r="AI21" i="78"/>
  <c r="AG9" i="65" s="1"/>
  <c r="AL27" i="65" s="1"/>
  <c r="AE72" i="65" s="1"/>
  <c r="U36" i="78"/>
  <c r="AN22" i="78"/>
  <c r="AL10" i="65" s="1"/>
  <c r="AM22" i="65" s="1"/>
  <c r="AE73" i="65" s="1"/>
  <c r="Q19" i="79"/>
  <c r="AJ17" i="79"/>
  <c r="AW4" i="65" s="1"/>
  <c r="AV26" i="65" s="1"/>
  <c r="AT41" i="65" s="1"/>
  <c r="U25" i="79"/>
  <c r="AN19" i="79"/>
  <c r="BA6" i="65" s="1"/>
  <c r="AX22" i="65" s="1"/>
  <c r="AT49" i="65" s="1"/>
  <c r="P27" i="80"/>
  <c r="AI19" i="80"/>
  <c r="U18" i="66"/>
  <c r="AN16" i="66"/>
  <c r="S21" i="66"/>
  <c r="AL17" i="66"/>
  <c r="Q24" i="66"/>
  <c r="V24" i="66" s="1"/>
  <c r="AJ18" i="66"/>
  <c r="U30" i="66"/>
  <c r="AN20" i="66"/>
  <c r="T48" i="66"/>
  <c r="AM26" i="66"/>
  <c r="P42" i="66"/>
  <c r="AI24" i="66"/>
  <c r="T39" i="66"/>
  <c r="V39" i="66" s="1"/>
  <c r="AM23" i="66"/>
  <c r="P36" i="66"/>
  <c r="AI22" i="66"/>
  <c r="R33" i="66"/>
  <c r="AK21" i="66"/>
  <c r="Q15" i="74"/>
  <c r="S18" i="74"/>
  <c r="AL16" i="74"/>
  <c r="U4" i="65" s="1"/>
  <c r="R24" i="65" s="1"/>
  <c r="P39" i="65" s="1"/>
  <c r="Q21" i="74"/>
  <c r="AJ17" i="74"/>
  <c r="S5" i="65" s="1"/>
  <c r="S26" i="65" s="1"/>
  <c r="P47" i="65" s="1"/>
  <c r="U27" i="74"/>
  <c r="AN19" i="74"/>
  <c r="W7" i="65" s="1"/>
  <c r="U22" i="65" s="1"/>
  <c r="P55" i="65" s="1"/>
  <c r="S30" i="74"/>
  <c r="AL20" i="74"/>
  <c r="U8" i="65" s="1"/>
  <c r="V24" i="65" s="1"/>
  <c r="P63" i="65" s="1"/>
  <c r="Q33" i="74"/>
  <c r="AJ21" i="74"/>
  <c r="S9" i="65" s="1"/>
  <c r="W26" i="65" s="1"/>
  <c r="P71" i="65" s="1"/>
  <c r="U39" i="74"/>
  <c r="AN23" i="74"/>
  <c r="W11" i="65" s="1"/>
  <c r="Y22" i="65" s="1"/>
  <c r="P79" i="65" s="1"/>
  <c r="S42" i="74"/>
  <c r="AL24" i="74"/>
  <c r="U12" i="65" s="1"/>
  <c r="Z24" i="65" s="1"/>
  <c r="P87" i="65" s="1"/>
  <c r="Q45" i="74"/>
  <c r="AJ25" i="74"/>
  <c r="S13" i="65" s="1"/>
  <c r="AA26" i="65" s="1"/>
  <c r="P95" i="65" s="1"/>
  <c r="U15" i="75"/>
  <c r="AN15" i="75"/>
  <c r="S18" i="75"/>
  <c r="AL16" i="75"/>
  <c r="Q21" i="75"/>
  <c r="AJ17" i="75"/>
  <c r="U27" i="75"/>
  <c r="AN19" i="75"/>
  <c r="S30" i="75"/>
  <c r="AL20" i="75"/>
  <c r="P33" i="75"/>
  <c r="AI21" i="75"/>
  <c r="T39" i="75"/>
  <c r="AM23" i="75"/>
  <c r="R42" i="75"/>
  <c r="AK24" i="75"/>
  <c r="P45" i="75"/>
  <c r="AI25" i="75"/>
  <c r="T15" i="76"/>
  <c r="AM15" i="76"/>
  <c r="R18" i="76"/>
  <c r="AK16" i="76"/>
  <c r="AI17" i="76"/>
  <c r="U24" i="76"/>
  <c r="AN18" i="76"/>
  <c r="S27" i="76"/>
  <c r="W27" i="76" s="1"/>
  <c r="AB19" i="76" s="1"/>
  <c r="AD19" i="76" s="1"/>
  <c r="AL19" i="76"/>
  <c r="Q30" i="76"/>
  <c r="AJ20" i="76"/>
  <c r="U36" i="76"/>
  <c r="AN22" i="76"/>
  <c r="S39" i="76"/>
  <c r="AL23" i="76"/>
  <c r="Q42" i="76"/>
  <c r="W42" i="76" s="1"/>
  <c r="AB24" i="76" s="1"/>
  <c r="AD24" i="76" s="1"/>
  <c r="AJ24" i="76"/>
  <c r="T48" i="76"/>
  <c r="AM26" i="76"/>
  <c r="R15" i="77"/>
  <c r="AK15" i="77"/>
  <c r="P18" i="77"/>
  <c r="AI16" i="77"/>
  <c r="T24" i="77"/>
  <c r="V24" i="77" s="1"/>
  <c r="AM18" i="77"/>
  <c r="R27" i="77"/>
  <c r="AK19" i="77"/>
  <c r="T33" i="77"/>
  <c r="AM21" i="77"/>
  <c r="Q36" i="77"/>
  <c r="AJ22" i="77"/>
  <c r="U42" i="77"/>
  <c r="V42" i="77" s="1"/>
  <c r="AN24" i="77"/>
  <c r="S45" i="77"/>
  <c r="AL25" i="77"/>
  <c r="Q48" i="77"/>
  <c r="AJ26" i="77"/>
  <c r="U18" i="78"/>
  <c r="AN16" i="78"/>
  <c r="AL4" i="65" s="1"/>
  <c r="AG22" i="65" s="1"/>
  <c r="AE37" i="65" s="1"/>
  <c r="S21" i="78"/>
  <c r="W21" i="78" s="1"/>
  <c r="AB17" i="78" s="1"/>
  <c r="AL17" i="78"/>
  <c r="AJ5" i="65" s="1"/>
  <c r="AH24" i="65" s="1"/>
  <c r="AE45" i="65" s="1"/>
  <c r="Q24" i="78"/>
  <c r="AJ18" i="78"/>
  <c r="AH6" i="65" s="1"/>
  <c r="AI26" i="65" s="1"/>
  <c r="AE53" i="65" s="1"/>
  <c r="U30" i="78"/>
  <c r="AN20" i="78"/>
  <c r="AL8" i="65" s="1"/>
  <c r="AK22" i="65" s="1"/>
  <c r="AE61" i="65" s="1"/>
  <c r="S33" i="78"/>
  <c r="AL21" i="78"/>
  <c r="AJ9" i="65" s="1"/>
  <c r="AL24" i="65" s="1"/>
  <c r="AE69" i="65" s="1"/>
  <c r="P36" i="78"/>
  <c r="W36" i="78" s="1"/>
  <c r="AB22" i="78" s="1"/>
  <c r="AD22" i="78" s="1"/>
  <c r="AI22" i="78"/>
  <c r="AG10" i="65" s="1"/>
  <c r="AM27" i="65" s="1"/>
  <c r="AE78" i="65" s="1"/>
  <c r="T42" i="78"/>
  <c r="AM24" i="78"/>
  <c r="AK12" i="65" s="1"/>
  <c r="AO23" i="65" s="1"/>
  <c r="AE86" i="65" s="1"/>
  <c r="Q45" i="78"/>
  <c r="AJ25" i="78"/>
  <c r="AH13" i="65" s="1"/>
  <c r="AP26" i="65" s="1"/>
  <c r="AE95" i="65" s="1"/>
  <c r="T19" i="79"/>
  <c r="AM17" i="79"/>
  <c r="AZ4" i="65" s="1"/>
  <c r="AV23" i="65" s="1"/>
  <c r="AT38" i="65" s="1"/>
  <c r="R22" i="79"/>
  <c r="AK18" i="79"/>
  <c r="AX5" i="65" s="1"/>
  <c r="AW25" i="65" s="1"/>
  <c r="AT46" i="65" s="1"/>
  <c r="P25" i="79"/>
  <c r="AI19" i="79"/>
  <c r="AV6" i="65" s="1"/>
  <c r="AX27" i="65" s="1"/>
  <c r="AT54" i="65" s="1"/>
  <c r="U28" i="79"/>
  <c r="AN20" i="79"/>
  <c r="BA7" i="65" s="1"/>
  <c r="AY22" i="65" s="1"/>
  <c r="AT55" i="65" s="1"/>
  <c r="S31" i="79"/>
  <c r="AL21" i="79"/>
  <c r="AY8" i="65" s="1"/>
  <c r="AZ24" i="65" s="1"/>
  <c r="AT63" i="65" s="1"/>
  <c r="Q34" i="79"/>
  <c r="AJ22" i="79"/>
  <c r="AW9" i="65" s="1"/>
  <c r="BA26" i="65" s="1"/>
  <c r="AT71" i="65" s="1"/>
  <c r="U40" i="79"/>
  <c r="AN24" i="79"/>
  <c r="BA11" i="65" s="1"/>
  <c r="BC22" i="65" s="1"/>
  <c r="AT79" i="65" s="1"/>
  <c r="S43" i="79"/>
  <c r="AL25" i="79"/>
  <c r="AY12" i="65" s="1"/>
  <c r="BD24" i="65" s="1"/>
  <c r="AT87" i="65" s="1"/>
  <c r="Q46" i="79"/>
  <c r="AJ26" i="79"/>
  <c r="AW13" i="65" s="1"/>
  <c r="BE26" i="65" s="1"/>
  <c r="AT95" i="65" s="1"/>
  <c r="S15" i="80"/>
  <c r="AL15" i="80"/>
  <c r="S21" i="80"/>
  <c r="AL17" i="80"/>
  <c r="S27" i="80"/>
  <c r="AL19" i="80"/>
  <c r="S33" i="80"/>
  <c r="AL21" i="80"/>
  <c r="S39" i="80"/>
  <c r="AL23" i="80"/>
  <c r="S45" i="80"/>
  <c r="AL25" i="80"/>
  <c r="Q30" i="66"/>
  <c r="AJ20" i="66"/>
  <c r="U21" i="74"/>
  <c r="AN17" i="74"/>
  <c r="W5" i="65" s="1"/>
  <c r="S22" i="65" s="1"/>
  <c r="P43" i="65" s="1"/>
  <c r="S36" i="74"/>
  <c r="AL22" i="74"/>
  <c r="U10" i="65" s="1"/>
  <c r="X24" i="65" s="1"/>
  <c r="P75" i="65" s="1"/>
  <c r="Q27" i="75"/>
  <c r="V27" i="75" s="1"/>
  <c r="AJ19" i="75"/>
  <c r="T45" i="75"/>
  <c r="AM25" i="75"/>
  <c r="Q24" i="76"/>
  <c r="AJ18" i="76"/>
  <c r="U42" i="76"/>
  <c r="AN24" i="76"/>
  <c r="S39" i="77"/>
  <c r="AL23" i="77"/>
  <c r="Q30" i="78"/>
  <c r="AJ20" i="78"/>
  <c r="AH8" i="65" s="1"/>
  <c r="AK26" i="65" s="1"/>
  <c r="AE65" i="65" s="1"/>
  <c r="S48" i="78"/>
  <c r="AL26" i="78"/>
  <c r="AJ14" i="65" s="1"/>
  <c r="AQ24" i="65" s="1"/>
  <c r="AE99" i="65" s="1"/>
  <c r="S37" i="79"/>
  <c r="AL23" i="79"/>
  <c r="AY10" i="65" s="1"/>
  <c r="BB24" i="65" s="1"/>
  <c r="AT75" i="65" s="1"/>
  <c r="T15" i="66"/>
  <c r="AM15" i="66"/>
  <c r="R30" i="66"/>
  <c r="AK20" i="66"/>
  <c r="Q45" i="66"/>
  <c r="AJ25" i="66"/>
  <c r="S15" i="74"/>
  <c r="AL15" i="74"/>
  <c r="U3" i="65" s="1"/>
  <c r="Q24" i="65" s="1"/>
  <c r="P33" i="65" s="1"/>
  <c r="R39" i="74"/>
  <c r="AK23" i="74"/>
  <c r="T11" i="65" s="1"/>
  <c r="Y25" i="65" s="1"/>
  <c r="P82" i="65" s="1"/>
  <c r="P30" i="75"/>
  <c r="AI20" i="75"/>
  <c r="Q39" i="75"/>
  <c r="AJ23" i="75"/>
  <c r="S48" i="75"/>
  <c r="AL26" i="75"/>
  <c r="R36" i="76"/>
  <c r="AK22" i="76"/>
  <c r="Q24" i="77"/>
  <c r="AJ18" i="77"/>
  <c r="T39" i="77"/>
  <c r="AM23" i="77"/>
  <c r="P21" i="78"/>
  <c r="AI17" i="78"/>
  <c r="AG5" i="65" s="1"/>
  <c r="AH27" i="65" s="1"/>
  <c r="AE48" i="65" s="1"/>
  <c r="S16" i="79"/>
  <c r="AL16" i="79"/>
  <c r="AY3" i="65" s="1"/>
  <c r="AU24" i="65" s="1"/>
  <c r="AT33" i="65" s="1"/>
  <c r="T18" i="80"/>
  <c r="AM16" i="80"/>
  <c r="P15" i="66"/>
  <c r="AI15" i="66"/>
  <c r="T21" i="66"/>
  <c r="AM17" i="66"/>
  <c r="R24" i="66"/>
  <c r="AK18" i="66"/>
  <c r="P27" i="66"/>
  <c r="AI19" i="66"/>
  <c r="S48" i="66"/>
  <c r="AL26" i="66"/>
  <c r="U45" i="66"/>
  <c r="V45" i="66" s="1"/>
  <c r="AN25" i="66"/>
  <c r="S39" i="66"/>
  <c r="AL23" i="66"/>
  <c r="Q33" i="66"/>
  <c r="AJ21" i="66"/>
  <c r="T18" i="74"/>
  <c r="AM16" i="74"/>
  <c r="V4" i="65" s="1"/>
  <c r="R23" i="65" s="1"/>
  <c r="P38" i="65" s="1"/>
  <c r="R21" i="74"/>
  <c r="W21" i="74" s="1"/>
  <c r="AB17" i="74" s="1"/>
  <c r="AK17" i="74"/>
  <c r="T5" i="65" s="1"/>
  <c r="S25" i="65" s="1"/>
  <c r="P46" i="65" s="1"/>
  <c r="P24" i="74"/>
  <c r="AI18" i="74"/>
  <c r="R6" i="65" s="1"/>
  <c r="T27" i="65" s="1"/>
  <c r="P54" i="65" s="1"/>
  <c r="T30" i="74"/>
  <c r="AM20" i="74"/>
  <c r="V8" i="65" s="1"/>
  <c r="V23" i="65" s="1"/>
  <c r="P62" i="65" s="1"/>
  <c r="R33" i="74"/>
  <c r="AK21" i="74"/>
  <c r="T9" i="65" s="1"/>
  <c r="W25" i="65" s="1"/>
  <c r="P70" i="65" s="1"/>
  <c r="P36" i="74"/>
  <c r="V36" i="74" s="1"/>
  <c r="AI22" i="74"/>
  <c r="R10" i="65" s="1"/>
  <c r="X27" i="65" s="1"/>
  <c r="P78" i="65" s="1"/>
  <c r="T42" i="74"/>
  <c r="AM24" i="74"/>
  <c r="V12" i="65" s="1"/>
  <c r="Z23" i="65" s="1"/>
  <c r="P86" i="65" s="1"/>
  <c r="R45" i="74"/>
  <c r="AK25" i="74"/>
  <c r="T13" i="65" s="1"/>
  <c r="AA25" i="65" s="1"/>
  <c r="P94" i="65" s="1"/>
  <c r="P48" i="74"/>
  <c r="AI26" i="74"/>
  <c r="R14" i="65" s="1"/>
  <c r="AB27" i="65" s="1"/>
  <c r="P102" i="65" s="1"/>
  <c r="T18" i="75"/>
  <c r="V18" i="75" s="1"/>
  <c r="AM16" i="75"/>
  <c r="R21" i="75"/>
  <c r="AK17" i="75"/>
  <c r="P24" i="75"/>
  <c r="AI18" i="75"/>
  <c r="T30" i="75"/>
  <c r="AM20" i="75"/>
  <c r="Q33" i="75"/>
  <c r="W33" i="75" s="1"/>
  <c r="AB21" i="75" s="1"/>
  <c r="AD21" i="75" s="1"/>
  <c r="AJ21" i="75"/>
  <c r="U39" i="75"/>
  <c r="AN23" i="75"/>
  <c r="S42" i="75"/>
  <c r="AL24" i="75"/>
  <c r="Q45" i="75"/>
  <c r="AJ25" i="75"/>
  <c r="U15" i="76"/>
  <c r="V15" i="76" s="1"/>
  <c r="AN15" i="76"/>
  <c r="S18" i="76"/>
  <c r="AL16" i="76"/>
  <c r="Q21" i="76"/>
  <c r="AJ17" i="76"/>
  <c r="T27" i="76"/>
  <c r="AM19" i="76"/>
  <c r="R30" i="76"/>
  <c r="W30" i="76" s="1"/>
  <c r="AB20" i="76" s="1"/>
  <c r="AD20" i="76" s="1"/>
  <c r="AK20" i="76"/>
  <c r="P33" i="76"/>
  <c r="AI21" i="76"/>
  <c r="T39" i="76"/>
  <c r="AM23" i="76"/>
  <c r="R42" i="76"/>
  <c r="AK24" i="76"/>
  <c r="U48" i="76"/>
  <c r="AN26" i="76"/>
  <c r="S15" i="77"/>
  <c r="AL15" i="77"/>
  <c r="Q18" i="77"/>
  <c r="AJ16" i="77"/>
  <c r="U24" i="77"/>
  <c r="AN18" i="77"/>
  <c r="S27" i="77"/>
  <c r="W27" i="77" s="1"/>
  <c r="AB19" i="77" s="1"/>
  <c r="AD19" i="77" s="1"/>
  <c r="AL19" i="77"/>
  <c r="P30" i="77"/>
  <c r="AI20" i="77"/>
  <c r="U33" i="77"/>
  <c r="AN21" i="77"/>
  <c r="R36" i="77"/>
  <c r="AK22" i="77"/>
  <c r="P39" i="77"/>
  <c r="W39" i="77" s="1"/>
  <c r="AB23" i="77" s="1"/>
  <c r="AD23" i="77" s="1"/>
  <c r="AI23" i="77"/>
  <c r="T45" i="77"/>
  <c r="AM25" i="77"/>
  <c r="R48" i="77"/>
  <c r="AK26" i="77"/>
  <c r="P15" i="78"/>
  <c r="AI15" i="78"/>
  <c r="AG3" i="65" s="1"/>
  <c r="AF27" i="65" s="1"/>
  <c r="AE36" i="65" s="1"/>
  <c r="T21" i="78"/>
  <c r="AM17" i="78"/>
  <c r="AK5" i="65" s="1"/>
  <c r="AH23" i="65" s="1"/>
  <c r="AE44" i="65" s="1"/>
  <c r="R24" i="78"/>
  <c r="AK18" i="78"/>
  <c r="AI6" i="65" s="1"/>
  <c r="AI25" i="65" s="1"/>
  <c r="AE52" i="65" s="1"/>
  <c r="P27" i="78"/>
  <c r="AI19" i="78"/>
  <c r="AG7" i="65" s="1"/>
  <c r="AJ27" i="65" s="1"/>
  <c r="AE60" i="65" s="1"/>
  <c r="T33" i="78"/>
  <c r="AM21" i="78"/>
  <c r="AK9" i="65" s="1"/>
  <c r="AL23" i="65" s="1"/>
  <c r="AE68" i="65" s="1"/>
  <c r="Q36" i="78"/>
  <c r="AJ22" i="78"/>
  <c r="AH10" i="65" s="1"/>
  <c r="AM26" i="65" s="1"/>
  <c r="AE77" i="65" s="1"/>
  <c r="U42" i="78"/>
  <c r="AN24" i="78"/>
  <c r="AL12" i="65" s="1"/>
  <c r="AO22" i="65" s="1"/>
  <c r="AE85" i="65" s="1"/>
  <c r="R45" i="78"/>
  <c r="AK25" i="78"/>
  <c r="AI13" i="65" s="1"/>
  <c r="AP25" i="65" s="1"/>
  <c r="AE94" i="65" s="1"/>
  <c r="P48" i="78"/>
  <c r="AI26" i="78"/>
  <c r="AG14" i="65" s="1"/>
  <c r="AQ27" i="65" s="1"/>
  <c r="AE102" i="65" s="1"/>
  <c r="U19" i="79"/>
  <c r="AN17" i="79"/>
  <c r="BA4" i="65" s="1"/>
  <c r="AV22" i="65" s="1"/>
  <c r="AT37" i="65" s="1"/>
  <c r="S22" i="79"/>
  <c r="AL18" i="79"/>
  <c r="AY5" i="65" s="1"/>
  <c r="AW24" i="65" s="1"/>
  <c r="AT45" i="65" s="1"/>
  <c r="Q25" i="79"/>
  <c r="AJ19" i="79"/>
  <c r="AW6" i="65" s="1"/>
  <c r="AX26" i="65" s="1"/>
  <c r="AT53" i="65" s="1"/>
  <c r="T31" i="79"/>
  <c r="AM21" i="79"/>
  <c r="AZ8" i="65" s="1"/>
  <c r="AZ23" i="65" s="1"/>
  <c r="AT62" i="65" s="1"/>
  <c r="R34" i="79"/>
  <c r="AK22" i="79"/>
  <c r="AX9" i="65" s="1"/>
  <c r="BA25" i="65" s="1"/>
  <c r="AT70" i="65" s="1"/>
  <c r="P37" i="79"/>
  <c r="AI23" i="79"/>
  <c r="AV10" i="65" s="1"/>
  <c r="BB27" i="65" s="1"/>
  <c r="AT78" i="65" s="1"/>
  <c r="T43" i="79"/>
  <c r="AM25" i="79"/>
  <c r="AZ12" i="65" s="1"/>
  <c r="BD23" i="65" s="1"/>
  <c r="AT86" i="65" s="1"/>
  <c r="R46" i="79"/>
  <c r="AK26" i="79"/>
  <c r="AX13" i="65" s="1"/>
  <c r="BE25" i="65" s="1"/>
  <c r="AT94" i="65" s="1"/>
  <c r="P49" i="79"/>
  <c r="AI27" i="79"/>
  <c r="AV14" i="65" s="1"/>
  <c r="BF27" i="65" s="1"/>
  <c r="AT102" i="65" s="1"/>
  <c r="T15" i="80"/>
  <c r="AM15" i="80"/>
  <c r="P18" i="80"/>
  <c r="AI16" i="80"/>
  <c r="T21" i="80"/>
  <c r="AM17" i="80"/>
  <c r="P24" i="80"/>
  <c r="AI18" i="80"/>
  <c r="T27" i="80"/>
  <c r="AM19" i="80"/>
  <c r="P30" i="80"/>
  <c r="AI20" i="80"/>
  <c r="T33" i="80"/>
  <c r="AM21" i="80"/>
  <c r="P36" i="80"/>
  <c r="AI22" i="80"/>
  <c r="T39" i="80"/>
  <c r="AM23" i="80"/>
  <c r="P42" i="80"/>
  <c r="AI24" i="80"/>
  <c r="T45" i="80"/>
  <c r="AM25" i="80"/>
  <c r="P48" i="80"/>
  <c r="AI26" i="80"/>
  <c r="S27" i="66"/>
  <c r="AL19" i="66"/>
  <c r="Q39" i="74"/>
  <c r="AJ23" i="74"/>
  <c r="S11" i="65" s="1"/>
  <c r="Y26" i="65" s="1"/>
  <c r="P83" i="65" s="1"/>
  <c r="S48" i="74"/>
  <c r="AL26" i="74"/>
  <c r="U14" i="65" s="1"/>
  <c r="AB24" i="65" s="1"/>
  <c r="P99" i="65" s="1"/>
  <c r="P39" i="75"/>
  <c r="AI23" i="75"/>
  <c r="R48" i="75"/>
  <c r="AK26" i="75"/>
  <c r="P48" i="76"/>
  <c r="AI26" i="76"/>
  <c r="T18" i="77"/>
  <c r="V18" i="77" s="1"/>
  <c r="AM16" i="77"/>
  <c r="Q18" i="78"/>
  <c r="AJ16" i="78"/>
  <c r="AH4" i="65" s="1"/>
  <c r="AG26" i="65" s="1"/>
  <c r="AE41" i="65" s="1"/>
  <c r="R39" i="78"/>
  <c r="AK23" i="78"/>
  <c r="AI11" i="65" s="1"/>
  <c r="AN25" i="65" s="1"/>
  <c r="AE82" i="65" s="1"/>
  <c r="Q40" i="79"/>
  <c r="AJ24" i="79"/>
  <c r="AW11" i="65" s="1"/>
  <c r="BC26" i="65" s="1"/>
  <c r="AT83" i="65" s="1"/>
  <c r="U33" i="75"/>
  <c r="AN21" i="75"/>
  <c r="R30" i="78"/>
  <c r="AK20" i="78"/>
  <c r="AI8" i="65" s="1"/>
  <c r="AK25" i="65" s="1"/>
  <c r="AE64" i="65" s="1"/>
  <c r="AJ24" i="78"/>
  <c r="AH12" i="65" s="1"/>
  <c r="AO26" i="65" s="1"/>
  <c r="AE89" i="65" s="1"/>
  <c r="P15" i="80"/>
  <c r="AI15" i="80"/>
  <c r="Q15" i="66"/>
  <c r="AJ15" i="66"/>
  <c r="U21" i="66"/>
  <c r="AN17" i="66"/>
  <c r="S24" i="66"/>
  <c r="AL18" i="66"/>
  <c r="Q27" i="66"/>
  <c r="AJ19" i="66"/>
  <c r="R48" i="66"/>
  <c r="AK26" i="66"/>
  <c r="T45" i="66"/>
  <c r="AM25" i="66"/>
  <c r="AK23" i="66"/>
  <c r="P33" i="66"/>
  <c r="AI21" i="66"/>
  <c r="P15" i="74"/>
  <c r="AI15" i="74"/>
  <c r="R3" i="65" s="1"/>
  <c r="Q27" i="65" s="1"/>
  <c r="P36" i="65" s="1"/>
  <c r="U18" i="74"/>
  <c r="V18" i="74" s="1"/>
  <c r="AN16" i="74"/>
  <c r="W4" i="65" s="1"/>
  <c r="R22" i="65" s="1"/>
  <c r="P37" i="65" s="1"/>
  <c r="S21" i="74"/>
  <c r="AL17" i="74"/>
  <c r="U5" i="65" s="1"/>
  <c r="S24" i="65" s="1"/>
  <c r="P45" i="65" s="1"/>
  <c r="Q24" i="74"/>
  <c r="AJ18" i="74"/>
  <c r="S6" i="65" s="1"/>
  <c r="T26" i="65" s="1"/>
  <c r="P53" i="65" s="1"/>
  <c r="U30" i="74"/>
  <c r="AN20" i="74"/>
  <c r="W8" i="65" s="1"/>
  <c r="V22" i="65" s="1"/>
  <c r="P61" i="65" s="1"/>
  <c r="S33" i="74"/>
  <c r="V33" i="74" s="1"/>
  <c r="AL21" i="74"/>
  <c r="U9" i="65" s="1"/>
  <c r="W24" i="65" s="1"/>
  <c r="P69" i="65" s="1"/>
  <c r="Q36" i="74"/>
  <c r="AJ22" i="74"/>
  <c r="S10" i="65" s="1"/>
  <c r="X26" i="65" s="1"/>
  <c r="P77" i="65" s="1"/>
  <c r="U42" i="74"/>
  <c r="AN24" i="74"/>
  <c r="W12" i="65" s="1"/>
  <c r="Z22" i="65" s="1"/>
  <c r="P85" i="65" s="1"/>
  <c r="S45" i="74"/>
  <c r="AL25" i="74"/>
  <c r="U13" i="65" s="1"/>
  <c r="AA24" i="65" s="1"/>
  <c r="P93" i="65" s="1"/>
  <c r="Q48" i="74"/>
  <c r="V48" i="74" s="1"/>
  <c r="AJ26" i="74"/>
  <c r="S14" i="65" s="1"/>
  <c r="AB26" i="65" s="1"/>
  <c r="P101" i="65" s="1"/>
  <c r="U18" i="75"/>
  <c r="AN16" i="75"/>
  <c r="S21" i="75"/>
  <c r="AL17" i="75"/>
  <c r="Q24" i="75"/>
  <c r="AJ18" i="75"/>
  <c r="U30" i="75"/>
  <c r="W30" i="75" s="1"/>
  <c r="AB20" i="75" s="1"/>
  <c r="AD20" i="75" s="1"/>
  <c r="AN20" i="75"/>
  <c r="R33" i="75"/>
  <c r="AK21" i="75"/>
  <c r="P36" i="75"/>
  <c r="AI22" i="75"/>
  <c r="T42" i="75"/>
  <c r="AM24" i="75"/>
  <c r="R45" i="75"/>
  <c r="W45" i="75" s="1"/>
  <c r="AB25" i="75" s="1"/>
  <c r="AD25" i="75" s="1"/>
  <c r="AK25" i="75"/>
  <c r="P48" i="75"/>
  <c r="AI26" i="75"/>
  <c r="T18" i="76"/>
  <c r="AM16" i="76"/>
  <c r="R21" i="76"/>
  <c r="AK17" i="76"/>
  <c r="U27" i="76"/>
  <c r="AN19" i="76"/>
  <c r="S30" i="76"/>
  <c r="AL20" i="76"/>
  <c r="Q33" i="76"/>
  <c r="AJ21" i="76"/>
  <c r="U39" i="76"/>
  <c r="AN23" i="76"/>
  <c r="S42" i="76"/>
  <c r="AL24" i="76"/>
  <c r="P45" i="76"/>
  <c r="AI25" i="76"/>
  <c r="T15" i="77"/>
  <c r="AM15" i="77"/>
  <c r="R18" i="77"/>
  <c r="AK16" i="77"/>
  <c r="P21" i="77"/>
  <c r="V21" i="77" s="1"/>
  <c r="AI17" i="77"/>
  <c r="T27" i="77"/>
  <c r="AM19" i="77"/>
  <c r="Q30" i="77"/>
  <c r="AJ20" i="77"/>
  <c r="P33" i="77"/>
  <c r="S36" i="77"/>
  <c r="AL22" i="77"/>
  <c r="Q39" i="77"/>
  <c r="AJ23" i="77"/>
  <c r="U45" i="77"/>
  <c r="AN25" i="77"/>
  <c r="S48" i="77"/>
  <c r="AL26" i="77"/>
  <c r="Q15" i="78"/>
  <c r="AJ15" i="78"/>
  <c r="AH3" i="65" s="1"/>
  <c r="AF26" i="65" s="1"/>
  <c r="AE35" i="65" s="1"/>
  <c r="U21" i="78"/>
  <c r="AN17" i="78"/>
  <c r="AL5" i="65" s="1"/>
  <c r="AH22" i="65" s="1"/>
  <c r="AE43" i="65" s="1"/>
  <c r="S24" i="78"/>
  <c r="AL18" i="78"/>
  <c r="AJ6" i="65" s="1"/>
  <c r="AI24" i="65" s="1"/>
  <c r="AE51" i="65" s="1"/>
  <c r="Q27" i="78"/>
  <c r="AJ19" i="78"/>
  <c r="AH7" i="65" s="1"/>
  <c r="AJ26" i="65" s="1"/>
  <c r="AE59" i="65" s="1"/>
  <c r="U33" i="78"/>
  <c r="AN21" i="78"/>
  <c r="AL9" i="65" s="1"/>
  <c r="AL22" i="65" s="1"/>
  <c r="AE67" i="65" s="1"/>
  <c r="R36" i="78"/>
  <c r="AK22" i="78"/>
  <c r="AI10" i="65" s="1"/>
  <c r="AM25" i="65" s="1"/>
  <c r="AE76" i="65" s="1"/>
  <c r="P39" i="78"/>
  <c r="AI23" i="78"/>
  <c r="AG11" i="65" s="1"/>
  <c r="AN27" i="65" s="1"/>
  <c r="AE84" i="65" s="1"/>
  <c r="Q42" i="78"/>
  <c r="S45" i="78"/>
  <c r="AL25" i="78"/>
  <c r="AJ13" i="65" s="1"/>
  <c r="AP24" i="65" s="1"/>
  <c r="AE93" i="65" s="1"/>
  <c r="Q48" i="78"/>
  <c r="W48" i="78" s="1"/>
  <c r="AB26" i="78" s="1"/>
  <c r="AD26" i="78" s="1"/>
  <c r="AJ26" i="78"/>
  <c r="AH14" i="65" s="1"/>
  <c r="AQ26" i="65" s="1"/>
  <c r="AE101" i="65" s="1"/>
  <c r="P16" i="79"/>
  <c r="AI16" i="79"/>
  <c r="AV3" i="65" s="1"/>
  <c r="AU27" i="65" s="1"/>
  <c r="AT36" i="65" s="1"/>
  <c r="T22" i="79"/>
  <c r="AM18" i="79"/>
  <c r="AZ5" i="65" s="1"/>
  <c r="AW23" i="65" s="1"/>
  <c r="AT44" i="65" s="1"/>
  <c r="R25" i="79"/>
  <c r="AK19" i="79"/>
  <c r="AX6" i="65" s="1"/>
  <c r="AX25" i="65" s="1"/>
  <c r="AT52" i="65" s="1"/>
  <c r="U31" i="79"/>
  <c r="AN21" i="79"/>
  <c r="BA8" i="65" s="1"/>
  <c r="AZ22" i="65" s="1"/>
  <c r="AT61" i="65" s="1"/>
  <c r="S34" i="79"/>
  <c r="AL22" i="79"/>
  <c r="AY9" i="65" s="1"/>
  <c r="BA24" i="65" s="1"/>
  <c r="AT69" i="65" s="1"/>
  <c r="Q37" i="79"/>
  <c r="AJ23" i="79"/>
  <c r="AW10" i="65" s="1"/>
  <c r="BB26" i="65" s="1"/>
  <c r="AT77" i="65" s="1"/>
  <c r="U43" i="79"/>
  <c r="AN25" i="79"/>
  <c r="BA12" i="65" s="1"/>
  <c r="BD22" i="65" s="1"/>
  <c r="AT85" i="65" s="1"/>
  <c r="S46" i="79"/>
  <c r="AL26" i="79"/>
  <c r="AY13" i="65" s="1"/>
  <c r="BE24" i="65" s="1"/>
  <c r="AT93" i="65" s="1"/>
  <c r="Q49" i="79"/>
  <c r="AJ27" i="79"/>
  <c r="AW14" i="65" s="1"/>
  <c r="BF26" i="65" s="1"/>
  <c r="AT101" i="65" s="1"/>
  <c r="U15" i="80"/>
  <c r="AN15" i="80"/>
  <c r="Q18" i="80"/>
  <c r="AJ16" i="80"/>
  <c r="U21" i="80"/>
  <c r="AN17" i="80"/>
  <c r="Q24" i="80"/>
  <c r="AJ18" i="80"/>
  <c r="U27" i="80"/>
  <c r="AN19" i="80"/>
  <c r="Q30" i="80"/>
  <c r="AJ20" i="80"/>
  <c r="U33" i="80"/>
  <c r="AN21" i="80"/>
  <c r="Q36" i="80"/>
  <c r="AJ22" i="80"/>
  <c r="U39" i="80"/>
  <c r="AN23" i="80"/>
  <c r="Q42" i="80"/>
  <c r="AJ24" i="80"/>
  <c r="U45" i="80"/>
  <c r="AN25" i="80"/>
  <c r="Q48" i="80"/>
  <c r="AJ26" i="80"/>
  <c r="Q18" i="66"/>
  <c r="AJ16" i="66"/>
  <c r="T42" i="66"/>
  <c r="AM24" i="66"/>
  <c r="T36" i="66"/>
  <c r="AM22" i="66"/>
  <c r="R15" i="74"/>
  <c r="AK15" i="74"/>
  <c r="T3" i="65" s="1"/>
  <c r="Q25" i="65" s="1"/>
  <c r="P34" i="65" s="1"/>
  <c r="S24" i="74"/>
  <c r="AL18" i="74"/>
  <c r="U6" i="65" s="1"/>
  <c r="T24" i="65" s="1"/>
  <c r="P51" i="65" s="1"/>
  <c r="R36" i="75"/>
  <c r="AK22" i="75"/>
  <c r="S33" i="76"/>
  <c r="AL21" i="76"/>
  <c r="P24" i="77"/>
  <c r="AI18" i="77"/>
  <c r="S30" i="77"/>
  <c r="AL20" i="77"/>
  <c r="U48" i="77"/>
  <c r="AN26" i="77"/>
  <c r="T36" i="78"/>
  <c r="AM22" i="78"/>
  <c r="AK10" i="65" s="1"/>
  <c r="AM23" i="65" s="1"/>
  <c r="AE74" i="65" s="1"/>
  <c r="P42" i="78"/>
  <c r="AI24" i="78"/>
  <c r="AG12" i="65" s="1"/>
  <c r="AO27" i="65" s="1"/>
  <c r="AE90" i="65" s="1"/>
  <c r="R16" i="79"/>
  <c r="V16" i="79" s="1"/>
  <c r="AK16" i="79"/>
  <c r="AX3" i="65" s="1"/>
  <c r="AU25" i="65" s="1"/>
  <c r="AT34" i="65" s="1"/>
  <c r="U34" i="79"/>
  <c r="AN22" i="79"/>
  <c r="BA9" i="65" s="1"/>
  <c r="BA22" i="65" s="1"/>
  <c r="AT67" i="65" s="1"/>
  <c r="S49" i="79"/>
  <c r="AL27" i="79"/>
  <c r="AY14" i="65" s="1"/>
  <c r="BF24" i="65" s="1"/>
  <c r="AT99" i="65" s="1"/>
  <c r="S18" i="80"/>
  <c r="AL16" i="80"/>
  <c r="S24" i="80"/>
  <c r="AL18" i="80"/>
  <c r="S30" i="80"/>
  <c r="AL20" i="80"/>
  <c r="U33" i="66"/>
  <c r="V33" i="66" s="1"/>
  <c r="AN21" i="66"/>
  <c r="R27" i="74"/>
  <c r="AK19" i="74"/>
  <c r="T7" i="65" s="1"/>
  <c r="U25" i="65" s="1"/>
  <c r="P58" i="65" s="1"/>
  <c r="U21" i="76"/>
  <c r="AN17" i="76"/>
  <c r="P39" i="76"/>
  <c r="AI23" i="76"/>
  <c r="Q48" i="76"/>
  <c r="V48" i="76" s="1"/>
  <c r="AJ26" i="76"/>
  <c r="U18" i="77"/>
  <c r="AN16" i="77"/>
  <c r="P33" i="80"/>
  <c r="AI21" i="80"/>
  <c r="P45" i="80"/>
  <c r="AI25" i="80"/>
  <c r="R15" i="66"/>
  <c r="AK15" i="66"/>
  <c r="P18" i="66"/>
  <c r="AI16" i="66"/>
  <c r="T24" i="66"/>
  <c r="AM18" i="66"/>
  <c r="R27" i="66"/>
  <c r="W27" i="66" s="1"/>
  <c r="AB19" i="66" s="1"/>
  <c r="AD19" i="82" s="1"/>
  <c r="AD36" i="82" s="1"/>
  <c r="AK19" i="66"/>
  <c r="P30" i="66"/>
  <c r="AI20" i="66"/>
  <c r="Q48" i="66"/>
  <c r="AJ26" i="66"/>
  <c r="S45" i="66"/>
  <c r="AL25" i="66"/>
  <c r="U42" i="66"/>
  <c r="AN24" i="66"/>
  <c r="Q39" i="66"/>
  <c r="AJ23" i="66"/>
  <c r="U36" i="66"/>
  <c r="AN22" i="66"/>
  <c r="T21" i="74"/>
  <c r="AM17" i="74"/>
  <c r="V5" i="65" s="1"/>
  <c r="S23" i="65" s="1"/>
  <c r="P44" i="65" s="1"/>
  <c r="R24" i="74"/>
  <c r="AK18" i="74"/>
  <c r="T6" i="65" s="1"/>
  <c r="T25" i="65" s="1"/>
  <c r="P52" i="65" s="1"/>
  <c r="P27" i="74"/>
  <c r="AI19" i="74"/>
  <c r="R7" i="65" s="1"/>
  <c r="U27" i="65" s="1"/>
  <c r="P60" i="65" s="1"/>
  <c r="T33" i="74"/>
  <c r="AM21" i="74"/>
  <c r="V9" i="65" s="1"/>
  <c r="W23" i="65" s="1"/>
  <c r="P68" i="65" s="1"/>
  <c r="R36" i="74"/>
  <c r="AK22" i="74"/>
  <c r="T10" i="65" s="1"/>
  <c r="X25" i="65" s="1"/>
  <c r="P76" i="65" s="1"/>
  <c r="P39" i="74"/>
  <c r="AI23" i="74"/>
  <c r="R11" i="65" s="1"/>
  <c r="Y27" i="65" s="1"/>
  <c r="P84" i="65" s="1"/>
  <c r="T45" i="74"/>
  <c r="AM25" i="74"/>
  <c r="V13" i="65" s="1"/>
  <c r="AA23" i="65" s="1"/>
  <c r="P92" i="65" s="1"/>
  <c r="R48" i="74"/>
  <c r="AK26" i="74"/>
  <c r="T14" i="65" s="1"/>
  <c r="AB25" i="65" s="1"/>
  <c r="P100" i="65" s="1"/>
  <c r="P15" i="75"/>
  <c r="AI15" i="75"/>
  <c r="T21" i="75"/>
  <c r="AM17" i="75"/>
  <c r="R24" i="75"/>
  <c r="AK18" i="75"/>
  <c r="P27" i="75"/>
  <c r="AI19" i="75"/>
  <c r="Q30" i="75"/>
  <c r="S33" i="75"/>
  <c r="AL21" i="75"/>
  <c r="Q36" i="75"/>
  <c r="AJ22" i="75"/>
  <c r="U42" i="75"/>
  <c r="AN24" i="75"/>
  <c r="S45" i="75"/>
  <c r="AL25" i="75"/>
  <c r="Q48" i="75"/>
  <c r="W48" i="75" s="1"/>
  <c r="AB26" i="75" s="1"/>
  <c r="AD26" i="75" s="1"/>
  <c r="AJ26" i="75"/>
  <c r="U18" i="76"/>
  <c r="AN16" i="76"/>
  <c r="S21" i="76"/>
  <c r="AL17" i="76"/>
  <c r="P24" i="76"/>
  <c r="AI18" i="76"/>
  <c r="T30" i="76"/>
  <c r="AM20" i="76"/>
  <c r="R33" i="76"/>
  <c r="AK21" i="76"/>
  <c r="P36" i="76"/>
  <c r="AI22" i="76"/>
  <c r="Q45" i="76"/>
  <c r="AJ25" i="76"/>
  <c r="U15" i="77"/>
  <c r="AN15" i="77"/>
  <c r="S18" i="77"/>
  <c r="AL16" i="77"/>
  <c r="Q21" i="77"/>
  <c r="AJ17" i="77"/>
  <c r="U27" i="77"/>
  <c r="AN19" i="77"/>
  <c r="R30" i="77"/>
  <c r="W30" i="77" s="1"/>
  <c r="AB20" i="77" s="1"/>
  <c r="AD20" i="77" s="1"/>
  <c r="AK20" i="77"/>
  <c r="T36" i="77"/>
  <c r="AM22" i="77"/>
  <c r="R39" i="77"/>
  <c r="AK23" i="77"/>
  <c r="P42" i="77"/>
  <c r="AI24" i="77"/>
  <c r="T48" i="77"/>
  <c r="AM26" i="77"/>
  <c r="R15" i="78"/>
  <c r="AK15" i="78"/>
  <c r="AI3" i="65" s="1"/>
  <c r="AF25" i="65" s="1"/>
  <c r="AE34" i="65" s="1"/>
  <c r="P18" i="78"/>
  <c r="AI16" i="78"/>
  <c r="AG4" i="65" s="1"/>
  <c r="AG27" i="65" s="1"/>
  <c r="AE42" i="65" s="1"/>
  <c r="T24" i="78"/>
  <c r="AM18" i="78"/>
  <c r="AK6" i="65" s="1"/>
  <c r="AI23" i="65" s="1"/>
  <c r="AE50" i="65" s="1"/>
  <c r="R27" i="78"/>
  <c r="W27" i="78" s="1"/>
  <c r="AB19" i="78" s="1"/>
  <c r="AD19" i="78" s="1"/>
  <c r="AK19" i="78"/>
  <c r="AI7" i="65" s="1"/>
  <c r="AJ25" i="65" s="1"/>
  <c r="AE58" i="65" s="1"/>
  <c r="P30" i="78"/>
  <c r="AI20" i="78"/>
  <c r="AG8" i="65" s="1"/>
  <c r="AK27" i="65" s="1"/>
  <c r="AE66" i="65" s="1"/>
  <c r="S36" i="78"/>
  <c r="AL22" i="78"/>
  <c r="AJ10" i="65" s="1"/>
  <c r="AM24" i="65" s="1"/>
  <c r="AE75" i="65" s="1"/>
  <c r="Q39" i="78"/>
  <c r="AJ23" i="78"/>
  <c r="AH11" i="65" s="1"/>
  <c r="AN26" i="65" s="1"/>
  <c r="AE83" i="65" s="1"/>
  <c r="T45" i="78"/>
  <c r="AM25" i="78"/>
  <c r="AK13" i="65" s="1"/>
  <c r="AP23" i="65" s="1"/>
  <c r="AE92" i="65" s="1"/>
  <c r="R48" i="78"/>
  <c r="AK26" i="78"/>
  <c r="AI14" i="65" s="1"/>
  <c r="AQ25" i="65" s="1"/>
  <c r="AE100" i="65" s="1"/>
  <c r="Q16" i="79"/>
  <c r="AJ16" i="79"/>
  <c r="AW3" i="65" s="1"/>
  <c r="AU26" i="65" s="1"/>
  <c r="AT35" i="65" s="1"/>
  <c r="U22" i="79"/>
  <c r="AN18" i="79"/>
  <c r="BA5" i="65" s="1"/>
  <c r="AW22" i="65" s="1"/>
  <c r="AT43" i="65" s="1"/>
  <c r="S25" i="79"/>
  <c r="AL19" i="79"/>
  <c r="AY6" i="65" s="1"/>
  <c r="AX24" i="65" s="1"/>
  <c r="AT51" i="65" s="1"/>
  <c r="P28" i="79"/>
  <c r="W28" i="79" s="1"/>
  <c r="AI20" i="79"/>
  <c r="AV7" i="65" s="1"/>
  <c r="AY27" i="65" s="1"/>
  <c r="AT60" i="65" s="1"/>
  <c r="T34" i="79"/>
  <c r="AM22" i="79"/>
  <c r="AZ9" i="65" s="1"/>
  <c r="BA23" i="65" s="1"/>
  <c r="AT68" i="65" s="1"/>
  <c r="R37" i="79"/>
  <c r="AK23" i="79"/>
  <c r="AX10" i="65" s="1"/>
  <c r="BB25" i="65" s="1"/>
  <c r="AT76" i="65" s="1"/>
  <c r="P40" i="79"/>
  <c r="AI24" i="79"/>
  <c r="AV11" i="65" s="1"/>
  <c r="BC27" i="65" s="1"/>
  <c r="AT84" i="65" s="1"/>
  <c r="T46" i="79"/>
  <c r="AM26" i="79"/>
  <c r="AZ13" i="65" s="1"/>
  <c r="BE23" i="65" s="1"/>
  <c r="AT92" i="65" s="1"/>
  <c r="R49" i="79"/>
  <c r="AK27" i="79"/>
  <c r="AX14" i="65" s="1"/>
  <c r="BF25" i="65" s="1"/>
  <c r="AT100" i="65" s="1"/>
  <c r="R18" i="80"/>
  <c r="AK16" i="80"/>
  <c r="R24" i="80"/>
  <c r="AK18" i="80"/>
  <c r="R30" i="80"/>
  <c r="AK20" i="80"/>
  <c r="R36" i="80"/>
  <c r="AK22" i="80"/>
  <c r="R42" i="80"/>
  <c r="AK24" i="80"/>
  <c r="R48" i="80"/>
  <c r="AK26" i="80"/>
  <c r="AB45" i="81"/>
  <c r="AB21" i="81"/>
  <c r="AB48" i="81"/>
  <c r="AB33" i="81"/>
  <c r="AB39" i="81"/>
  <c r="AB42" i="81"/>
  <c r="AB24" i="81"/>
  <c r="AB30" i="81"/>
  <c r="AB18" i="81"/>
  <c r="AB27" i="81"/>
  <c r="W23" i="80"/>
  <c r="W35" i="80"/>
  <c r="W47" i="80"/>
  <c r="W16" i="80"/>
  <c r="V17" i="80"/>
  <c r="W17" i="80"/>
  <c r="W26" i="80"/>
  <c r="W28" i="80"/>
  <c r="V29" i="80"/>
  <c r="W29" i="80"/>
  <c r="W38" i="80"/>
  <c r="W40" i="80"/>
  <c r="V41" i="80"/>
  <c r="W41" i="80"/>
  <c r="W50" i="80"/>
  <c r="W20" i="80"/>
  <c r="V20" i="80"/>
  <c r="V22" i="80"/>
  <c r="W22" i="80"/>
  <c r="V25" i="80"/>
  <c r="W25" i="80"/>
  <c r="V32" i="80"/>
  <c r="W32" i="80"/>
  <c r="V34" i="80"/>
  <c r="W34" i="80"/>
  <c r="W37" i="80"/>
  <c r="V37" i="80"/>
  <c r="W44" i="80"/>
  <c r="V44" i="80"/>
  <c r="V46" i="80"/>
  <c r="W46" i="80"/>
  <c r="V49" i="80"/>
  <c r="W49" i="80"/>
  <c r="W19" i="80"/>
  <c r="W31" i="80"/>
  <c r="W43" i="80"/>
  <c r="V16" i="80"/>
  <c r="V23" i="80"/>
  <c r="V28" i="80"/>
  <c r="V35" i="80"/>
  <c r="V40" i="80"/>
  <c r="V47" i="80"/>
  <c r="V19" i="80"/>
  <c r="V26" i="80"/>
  <c r="V31" i="80"/>
  <c r="V38" i="80"/>
  <c r="V43" i="80"/>
  <c r="V50" i="80"/>
  <c r="W26" i="79"/>
  <c r="W33" i="79"/>
  <c r="W35" i="79"/>
  <c r="V41" i="79"/>
  <c r="W41" i="79"/>
  <c r="W45" i="79"/>
  <c r="W20" i="79"/>
  <c r="V20" i="79"/>
  <c r="V32" i="79"/>
  <c r="W32" i="79"/>
  <c r="V44" i="79"/>
  <c r="W44" i="79"/>
  <c r="V18" i="79"/>
  <c r="V30" i="79"/>
  <c r="V42" i="79"/>
  <c r="W50" i="79"/>
  <c r="V17" i="79"/>
  <c r="W17" i="79"/>
  <c r="W21" i="79"/>
  <c r="W23" i="79"/>
  <c r="V29" i="79"/>
  <c r="W29" i="79"/>
  <c r="W38" i="79"/>
  <c r="V15" i="79"/>
  <c r="W15" i="79"/>
  <c r="W18" i="79"/>
  <c r="V23" i="79"/>
  <c r="V24" i="79"/>
  <c r="W24" i="79"/>
  <c r="V27" i="79"/>
  <c r="W27" i="79"/>
  <c r="W30" i="79"/>
  <c r="V35" i="79"/>
  <c r="V36" i="79"/>
  <c r="W36" i="79"/>
  <c r="V39" i="79"/>
  <c r="W39" i="79"/>
  <c r="W42" i="79"/>
  <c r="W47" i="79"/>
  <c r="V48" i="79"/>
  <c r="W48" i="79"/>
  <c r="V47" i="79"/>
  <c r="V21" i="79"/>
  <c r="V26" i="79"/>
  <c r="V33" i="79"/>
  <c r="V38" i="79"/>
  <c r="V45" i="79"/>
  <c r="V50" i="79"/>
  <c r="W18" i="78"/>
  <c r="W24" i="78"/>
  <c r="AB18" i="78" s="1"/>
  <c r="W29" i="78"/>
  <c r="W39" i="78"/>
  <c r="W41" i="78"/>
  <c r="W44" i="78"/>
  <c r="W16" i="78"/>
  <c r="W22" i="78"/>
  <c r="W34" i="78"/>
  <c r="W46" i="78"/>
  <c r="W49" i="78"/>
  <c r="V17" i="78"/>
  <c r="V41" i="78"/>
  <c r="W42" i="78"/>
  <c r="V42" i="78"/>
  <c r="V46" i="78"/>
  <c r="V47" i="78"/>
  <c r="W47" i="78"/>
  <c r="W50" i="78"/>
  <c r="V50" i="78"/>
  <c r="V16" i="78"/>
  <c r="V18" i="78"/>
  <c r="V24" i="78"/>
  <c r="V29" i="78"/>
  <c r="W33" i="78"/>
  <c r="AB21" i="78" s="1"/>
  <c r="AD21" i="78" s="1"/>
  <c r="V33" i="78"/>
  <c r="V34" i="78"/>
  <c r="W35" i="78"/>
  <c r="V35" i="78"/>
  <c r="W38" i="78"/>
  <c r="V38" i="78"/>
  <c r="V39" i="78"/>
  <c r="V40" i="78"/>
  <c r="W40" i="78"/>
  <c r="W43" i="78"/>
  <c r="V43" i="78"/>
  <c r="V44" i="78"/>
  <c r="V49" i="78"/>
  <c r="V22" i="78"/>
  <c r="W23" i="78"/>
  <c r="V23" i="78"/>
  <c r="W26" i="78"/>
  <c r="V26" i="78"/>
  <c r="W28" i="78"/>
  <c r="V28" i="78"/>
  <c r="W31" i="78"/>
  <c r="V31" i="78"/>
  <c r="W32" i="78"/>
  <c r="V32" i="78"/>
  <c r="W37" i="78"/>
  <c r="V37" i="78"/>
  <c r="W17" i="78"/>
  <c r="W19" i="78"/>
  <c r="V19" i="78"/>
  <c r="W20" i="78"/>
  <c r="V20" i="78"/>
  <c r="W25" i="78"/>
  <c r="V25" i="78"/>
  <c r="V17" i="77"/>
  <c r="W17" i="77"/>
  <c r="W26" i="77"/>
  <c r="W28" i="77"/>
  <c r="V41" i="77"/>
  <c r="W41" i="77"/>
  <c r="W45" i="77"/>
  <c r="V22" i="77"/>
  <c r="W22" i="77"/>
  <c r="V25" i="77"/>
  <c r="W25" i="77"/>
  <c r="V32" i="77"/>
  <c r="W32" i="77"/>
  <c r="V34" i="77"/>
  <c r="W34" i="77"/>
  <c r="V37" i="77"/>
  <c r="W37" i="77"/>
  <c r="W19" i="77"/>
  <c r="W31" i="77"/>
  <c r="W43" i="77"/>
  <c r="W50" i="77"/>
  <c r="W16" i="77"/>
  <c r="V29" i="77"/>
  <c r="W29" i="77"/>
  <c r="W38" i="77"/>
  <c r="W40" i="77"/>
  <c r="V20" i="77"/>
  <c r="W20" i="77"/>
  <c r="V44" i="77"/>
  <c r="W44" i="77"/>
  <c r="V46" i="77"/>
  <c r="W46" i="77"/>
  <c r="V49" i="77"/>
  <c r="W49" i="77"/>
  <c r="W23" i="77"/>
  <c r="W35" i="77"/>
  <c r="V36" i="77"/>
  <c r="W36" i="77"/>
  <c r="V39" i="77"/>
  <c r="W47" i="77"/>
  <c r="V16" i="77"/>
  <c r="V23" i="77"/>
  <c r="V28" i="77"/>
  <c r="V35" i="77"/>
  <c r="V40" i="77"/>
  <c r="V47" i="77"/>
  <c r="V19" i="77"/>
  <c r="V26" i="77"/>
  <c r="V31" i="77"/>
  <c r="V38" i="77"/>
  <c r="V43" i="77"/>
  <c r="V45" i="77"/>
  <c r="V50" i="77"/>
  <c r="W21" i="76"/>
  <c r="V22" i="76"/>
  <c r="W22" i="76"/>
  <c r="W25" i="76"/>
  <c r="V25" i="76"/>
  <c r="W28" i="76"/>
  <c r="V28" i="76"/>
  <c r="V29" i="76"/>
  <c r="W29" i="76"/>
  <c r="W45" i="76"/>
  <c r="AB25" i="76" s="1"/>
  <c r="AD25" i="76" s="1"/>
  <c r="W18" i="76"/>
  <c r="V18" i="76"/>
  <c r="W19" i="76"/>
  <c r="W26" i="76"/>
  <c r="V32" i="76"/>
  <c r="W32" i="76"/>
  <c r="W35" i="76"/>
  <c r="V35" i="76"/>
  <c r="V36" i="76"/>
  <c r="W36" i="76"/>
  <c r="V42" i="76"/>
  <c r="V44" i="76"/>
  <c r="W44" i="76"/>
  <c r="V46" i="76"/>
  <c r="W46" i="76"/>
  <c r="V49" i="76"/>
  <c r="W49" i="76"/>
  <c r="W16" i="76"/>
  <c r="V16" i="76"/>
  <c r="V17" i="76"/>
  <c r="W17" i="76"/>
  <c r="W33" i="76"/>
  <c r="V34" i="76"/>
  <c r="W34" i="76"/>
  <c r="V37" i="76"/>
  <c r="W37" i="76"/>
  <c r="W40" i="76"/>
  <c r="V40" i="76"/>
  <c r="V41" i="76"/>
  <c r="W41" i="76"/>
  <c r="W43" i="76"/>
  <c r="W50" i="76"/>
  <c r="V20" i="76"/>
  <c r="W20" i="76"/>
  <c r="W23" i="76"/>
  <c r="V23" i="76"/>
  <c r="W31" i="76"/>
  <c r="W38" i="76"/>
  <c r="W47" i="76"/>
  <c r="V47" i="76"/>
  <c r="V19" i="76"/>
  <c r="V21" i="76"/>
  <c r="V26" i="76"/>
  <c r="V31" i="76"/>
  <c r="V33" i="76"/>
  <c r="V38" i="76"/>
  <c r="V43" i="76"/>
  <c r="V50" i="76"/>
  <c r="V15" i="75"/>
  <c r="W15" i="75"/>
  <c r="AB15" i="75" s="1"/>
  <c r="AD15" i="75" s="1"/>
  <c r="V36" i="75"/>
  <c r="W36" i="75"/>
  <c r="V39" i="75"/>
  <c r="W39" i="75"/>
  <c r="W47" i="75"/>
  <c r="W38" i="75"/>
  <c r="V41" i="75"/>
  <c r="W41" i="75"/>
  <c r="V20" i="75"/>
  <c r="W20" i="75"/>
  <c r="V22" i="75"/>
  <c r="W22" i="75"/>
  <c r="V25" i="75"/>
  <c r="W25" i="75"/>
  <c r="V32" i="75"/>
  <c r="W32" i="75"/>
  <c r="V34" i="75"/>
  <c r="W34" i="75"/>
  <c r="V37" i="75"/>
  <c r="W37" i="75"/>
  <c r="V44" i="75"/>
  <c r="W44" i="75"/>
  <c r="V46" i="75"/>
  <c r="W46" i="75"/>
  <c r="V49" i="75"/>
  <c r="W49" i="75"/>
  <c r="W23" i="75"/>
  <c r="W27" i="75"/>
  <c r="AB19" i="75" s="1"/>
  <c r="AD19" i="75" s="1"/>
  <c r="W35" i="75"/>
  <c r="W16" i="75"/>
  <c r="V17" i="75"/>
  <c r="W17" i="75"/>
  <c r="W21" i="75"/>
  <c r="AB17" i="75" s="1"/>
  <c r="W26" i="75"/>
  <c r="W28" i="75"/>
  <c r="V29" i="75"/>
  <c r="W29" i="75"/>
  <c r="W40" i="75"/>
  <c r="W50" i="75"/>
  <c r="W19" i="75"/>
  <c r="W31" i="75"/>
  <c r="W43" i="75"/>
  <c r="V16" i="75"/>
  <c r="V23" i="75"/>
  <c r="V28" i="75"/>
  <c r="V35" i="75"/>
  <c r="V40" i="75"/>
  <c r="V47" i="75"/>
  <c r="V19" i="75"/>
  <c r="V21" i="75"/>
  <c r="V26" i="75"/>
  <c r="V31" i="75"/>
  <c r="V38" i="75"/>
  <c r="V43" i="75"/>
  <c r="V50" i="75"/>
  <c r="V16" i="74"/>
  <c r="W26" i="74"/>
  <c r="V29" i="74"/>
  <c r="W29" i="74"/>
  <c r="W16" i="74"/>
  <c r="W20" i="74"/>
  <c r="V20" i="74"/>
  <c r="V22" i="74"/>
  <c r="W22" i="74"/>
  <c r="W25" i="74"/>
  <c r="V25" i="74"/>
  <c r="W32" i="74"/>
  <c r="V32" i="74"/>
  <c r="V34" i="74"/>
  <c r="W34" i="74"/>
  <c r="W37" i="74"/>
  <c r="V37" i="74"/>
  <c r="W44" i="74"/>
  <c r="V44" i="74"/>
  <c r="V46" i="74"/>
  <c r="W46" i="74"/>
  <c r="W49" i="74"/>
  <c r="V49" i="74"/>
  <c r="W28" i="74"/>
  <c r="W33" i="74"/>
  <c r="W38" i="74"/>
  <c r="W40" i="74"/>
  <c r="W19" i="74"/>
  <c r="W31" i="74"/>
  <c r="W42" i="74"/>
  <c r="W43" i="74"/>
  <c r="W50" i="74"/>
  <c r="V17" i="74"/>
  <c r="W17" i="74"/>
  <c r="W23" i="74"/>
  <c r="V41" i="74"/>
  <c r="W41" i="74"/>
  <c r="W15" i="74"/>
  <c r="AB15" i="74" s="1"/>
  <c r="AD15" i="74" s="1"/>
  <c r="V23" i="74"/>
  <c r="V24" i="74"/>
  <c r="W24" i="74"/>
  <c r="W27" i="74"/>
  <c r="V27" i="74"/>
  <c r="W35" i="74"/>
  <c r="W39" i="74"/>
  <c r="AB23" i="74" s="1"/>
  <c r="AD23" i="74" s="1"/>
  <c r="V39" i="74"/>
  <c r="W47" i="74"/>
  <c r="V28" i="74"/>
  <c r="V35" i="74"/>
  <c r="V40" i="74"/>
  <c r="V42" i="74"/>
  <c r="V47" i="74"/>
  <c r="V19" i="74"/>
  <c r="V26" i="74"/>
  <c r="V31" i="74"/>
  <c r="V38" i="74"/>
  <c r="V43" i="74"/>
  <c r="V50" i="74"/>
  <c r="V38" i="66"/>
  <c r="V50" i="66"/>
  <c r="V46" i="66"/>
  <c r="V32" i="66"/>
  <c r="V34" i="66"/>
  <c r="V31" i="66"/>
  <c r="W50" i="66"/>
  <c r="V47" i="66"/>
  <c r="W47" i="66"/>
  <c r="W46" i="66"/>
  <c r="V43" i="66"/>
  <c r="W43" i="66"/>
  <c r="W38" i="66"/>
  <c r="V35" i="66"/>
  <c r="W35" i="66"/>
  <c r="W34" i="66"/>
  <c r="V48" i="66"/>
  <c r="V44" i="66"/>
  <c r="V40" i="66"/>
  <c r="V49" i="66"/>
  <c r="W49" i="66"/>
  <c r="W48" i="66"/>
  <c r="W44" i="66"/>
  <c r="V41" i="66"/>
  <c r="W41" i="66"/>
  <c r="W40" i="66"/>
  <c r="V37" i="66"/>
  <c r="W37" i="66"/>
  <c r="W32" i="66"/>
  <c r="W31" i="66"/>
  <c r="W17" i="66"/>
  <c r="V17" i="66"/>
  <c r="W15" i="66"/>
  <c r="AB15" i="66" s="1"/>
  <c r="AD15" i="82" s="1"/>
  <c r="AD32" i="82" s="1"/>
  <c r="V15" i="66"/>
  <c r="V16" i="66"/>
  <c r="W16" i="66"/>
  <c r="W19" i="66"/>
  <c r="V19" i="66"/>
  <c r="V20" i="66"/>
  <c r="W20" i="66"/>
  <c r="V22" i="66"/>
  <c r="W22" i="66"/>
  <c r="V26" i="66"/>
  <c r="W26" i="66"/>
  <c r="V28" i="66"/>
  <c r="W28" i="66"/>
  <c r="V30" i="66"/>
  <c r="W30" i="66"/>
  <c r="V18" i="66"/>
  <c r="W18" i="66"/>
  <c r="W23" i="66"/>
  <c r="V23" i="66"/>
  <c r="W25" i="66"/>
  <c r="V25" i="66"/>
  <c r="W29" i="66"/>
  <c r="V29" i="66"/>
  <c r="W16" i="79" l="1"/>
  <c r="AB16" i="79" s="1"/>
  <c r="V37" i="79"/>
  <c r="V19" i="79"/>
  <c r="V49" i="79"/>
  <c r="V34" i="79"/>
  <c r="W22" i="79"/>
  <c r="AB18" i="79" s="1"/>
  <c r="V43" i="79"/>
  <c r="V28" i="79"/>
  <c r="V46" i="79"/>
  <c r="W31" i="79"/>
  <c r="AB21" i="79" s="1"/>
  <c r="AD21" i="79" s="1"/>
  <c r="AB20" i="79"/>
  <c r="AD20" i="79" s="1"/>
  <c r="W37" i="79"/>
  <c r="AB23" i="79" s="1"/>
  <c r="AD23" i="79" s="1"/>
  <c r="W40" i="79"/>
  <c r="AB24" i="79" s="1"/>
  <c r="AD24" i="79" s="1"/>
  <c r="V25" i="79"/>
  <c r="V18" i="80"/>
  <c r="V42" i="80"/>
  <c r="V30" i="80"/>
  <c r="W42" i="80"/>
  <c r="V48" i="80"/>
  <c r="V36" i="80"/>
  <c r="V15" i="80"/>
  <c r="W45" i="80"/>
  <c r="AB25" i="80" s="1"/>
  <c r="AD25" i="80" s="1"/>
  <c r="AD42" i="80" s="1"/>
  <c r="W33" i="80"/>
  <c r="AB21" i="80" s="1"/>
  <c r="AD21" i="80" s="1"/>
  <c r="AD38" i="80" s="1"/>
  <c r="V21" i="80"/>
  <c r="V27" i="80"/>
  <c r="W30" i="80"/>
  <c r="W24" i="80"/>
  <c r="V39" i="80"/>
  <c r="W18" i="80"/>
  <c r="AB16" i="80" s="1"/>
  <c r="AD16" i="80" s="1"/>
  <c r="AD33" i="80" s="1"/>
  <c r="W36" i="80"/>
  <c r="AB22" i="80" s="1"/>
  <c r="AD22" i="80" s="1"/>
  <c r="AD39" i="80" s="1"/>
  <c r="AD18" i="76"/>
  <c r="P185" i="65"/>
  <c r="H3" i="65"/>
  <c r="B22" i="65" s="1"/>
  <c r="A31" i="65" s="1"/>
  <c r="BX127" i="65" s="1"/>
  <c r="AN30" i="82"/>
  <c r="W45" i="66"/>
  <c r="AB25" i="66" s="1"/>
  <c r="AD25" i="82" s="1"/>
  <c r="AD42" i="82" s="1"/>
  <c r="AB20" i="66"/>
  <c r="AD20" i="82" s="1"/>
  <c r="AD37" i="82" s="1"/>
  <c r="W36" i="66"/>
  <c r="AB22" i="66" s="1"/>
  <c r="AD22" i="82" s="1"/>
  <c r="AD39" i="82" s="1"/>
  <c r="W36" i="74"/>
  <c r="AB22" i="74" s="1"/>
  <c r="AD22" i="74" s="1"/>
  <c r="W18" i="74"/>
  <c r="AB16" i="74" s="1"/>
  <c r="V33" i="75"/>
  <c r="V48" i="75"/>
  <c r="W24" i="75"/>
  <c r="AB18" i="75" s="1"/>
  <c r="AD18" i="75" s="1"/>
  <c r="V24" i="76"/>
  <c r="W15" i="76"/>
  <c r="AB15" i="76" s="1"/>
  <c r="AD15" i="76" s="1"/>
  <c r="V33" i="77"/>
  <c r="W24" i="77"/>
  <c r="AB18" i="77" s="1"/>
  <c r="AD18" i="77" s="1"/>
  <c r="W18" i="77"/>
  <c r="AB16" i="77" s="1"/>
  <c r="W21" i="77"/>
  <c r="AB17" i="77" s="1"/>
  <c r="AD17" i="77" s="1"/>
  <c r="W49" i="79"/>
  <c r="V22" i="79"/>
  <c r="V33" i="80"/>
  <c r="W39" i="80"/>
  <c r="AB23" i="80" s="1"/>
  <c r="AD23" i="80" s="1"/>
  <c r="AD40" i="80" s="1"/>
  <c r="V24" i="80"/>
  <c r="AL31" i="80"/>
  <c r="BN4" i="65"/>
  <c r="BK24" i="65" s="1"/>
  <c r="BI39" i="65" s="1"/>
  <c r="AE139" i="65"/>
  <c r="G13" i="65"/>
  <c r="L23" i="65" s="1"/>
  <c r="A92" i="65" s="1"/>
  <c r="BX188" i="65" s="1"/>
  <c r="AM40" i="82"/>
  <c r="H5" i="65"/>
  <c r="D22" i="65" s="1"/>
  <c r="A43" i="65" s="1"/>
  <c r="BX139" i="65" s="1"/>
  <c r="AN32" i="82"/>
  <c r="G3" i="65"/>
  <c r="B23" i="65" s="1"/>
  <c r="A32" i="65" s="1"/>
  <c r="BX128" i="65" s="1"/>
  <c r="AM30" i="82"/>
  <c r="P143" i="65"/>
  <c r="AI34" i="80"/>
  <c r="BK7" i="65"/>
  <c r="BN27" i="65" s="1"/>
  <c r="BI60" i="65" s="1"/>
  <c r="AI38" i="80"/>
  <c r="BK11" i="65"/>
  <c r="BR27" i="65" s="1"/>
  <c r="BI84" i="65" s="1"/>
  <c r="AT186" i="65"/>
  <c r="P128" i="65"/>
  <c r="C13" i="65"/>
  <c r="L27" i="65" s="1"/>
  <c r="A96" i="65" s="1"/>
  <c r="BX192" i="65" s="1"/>
  <c r="AI40" i="82"/>
  <c r="F4" i="65"/>
  <c r="C24" i="65" s="1"/>
  <c r="A39" i="65" s="1"/>
  <c r="BX135" i="65" s="1"/>
  <c r="AL31" i="82"/>
  <c r="BO12" i="65"/>
  <c r="BS23" i="65" s="1"/>
  <c r="BI86" i="65" s="1"/>
  <c r="BI182" i="65" s="1"/>
  <c r="AM39" i="80"/>
  <c r="C14" i="65"/>
  <c r="M27" i="65" s="1"/>
  <c r="A102" i="65" s="1"/>
  <c r="BX198" i="65" s="1"/>
  <c r="AI41" i="82"/>
  <c r="AB16" i="78"/>
  <c r="P172" i="65"/>
  <c r="G10" i="65"/>
  <c r="I23" i="65" s="1"/>
  <c r="A74" i="65" s="1"/>
  <c r="BX170" i="65" s="1"/>
  <c r="AM37" i="82"/>
  <c r="AB26" i="66"/>
  <c r="AD26" i="82" s="1"/>
  <c r="AD43" i="82" s="1"/>
  <c r="V42" i="66"/>
  <c r="V30" i="74"/>
  <c r="V30" i="75"/>
  <c r="V30" i="77"/>
  <c r="AB24" i="78"/>
  <c r="AD24" i="78" s="1"/>
  <c r="AD18" i="78"/>
  <c r="V31" i="79"/>
  <c r="W19" i="79"/>
  <c r="W21" i="80"/>
  <c r="AB17" i="80" s="1"/>
  <c r="AD17" i="80" s="1"/>
  <c r="AD34" i="80" s="1"/>
  <c r="AK41" i="80"/>
  <c r="BM14" i="65"/>
  <c r="BU25" i="65" s="1"/>
  <c r="BI100" i="65" s="1"/>
  <c r="AK33" i="80"/>
  <c r="BM6" i="65"/>
  <c r="BM25" i="65" s="1"/>
  <c r="BI52" i="65" s="1"/>
  <c r="AE188" i="65"/>
  <c r="AE154" i="65"/>
  <c r="H12" i="65"/>
  <c r="K22" i="65" s="1"/>
  <c r="A85" i="65" s="1"/>
  <c r="BX181" i="65" s="1"/>
  <c r="AN39" i="82"/>
  <c r="E7" i="65"/>
  <c r="F25" i="65" s="1"/>
  <c r="A58" i="65" s="1"/>
  <c r="BX154" i="65" s="1"/>
  <c r="AK34" i="82"/>
  <c r="AN36" i="82"/>
  <c r="H9" i="65"/>
  <c r="H22" i="65" s="1"/>
  <c r="A67" i="65" s="1"/>
  <c r="BX163" i="65" s="1"/>
  <c r="BP13" i="65"/>
  <c r="BT22" i="65" s="1"/>
  <c r="BI91" i="65" s="1"/>
  <c r="AN40" i="80"/>
  <c r="AN36" i="80"/>
  <c r="BP9" i="65"/>
  <c r="BP22" i="65" s="1"/>
  <c r="BI67" i="65" s="1"/>
  <c r="BP5" i="65"/>
  <c r="BL22" i="65" s="1"/>
  <c r="BI43" i="65" s="1"/>
  <c r="BI139" i="65" s="1"/>
  <c r="AN32" i="80"/>
  <c r="P165" i="65"/>
  <c r="AI41" i="80"/>
  <c r="BK14" i="65"/>
  <c r="BU27" i="65" s="1"/>
  <c r="BI102" i="65" s="1"/>
  <c r="BI198" i="65" s="1"/>
  <c r="AI37" i="80"/>
  <c r="BK10" i="65"/>
  <c r="BQ27" i="65" s="1"/>
  <c r="BI78" i="65" s="1"/>
  <c r="AI33" i="80"/>
  <c r="BK6" i="65"/>
  <c r="BM27" i="65" s="1"/>
  <c r="BI54" i="65" s="1"/>
  <c r="BI150" i="65" s="1"/>
  <c r="AT198" i="65"/>
  <c r="AE140" i="65"/>
  <c r="H13" i="65"/>
  <c r="L22" i="65" s="1"/>
  <c r="A91" i="65" s="1"/>
  <c r="BX187" i="65" s="1"/>
  <c r="AN40" i="82"/>
  <c r="G5" i="65"/>
  <c r="D23" i="65" s="1"/>
  <c r="A44" i="65" s="1"/>
  <c r="BX140" i="65" s="1"/>
  <c r="AM32" i="82"/>
  <c r="BN11" i="65"/>
  <c r="BR24" i="65" s="1"/>
  <c r="BI81" i="65" s="1"/>
  <c r="AL38" i="80"/>
  <c r="BN3" i="65"/>
  <c r="BJ24" i="65" s="1"/>
  <c r="BI33" i="65" s="1"/>
  <c r="AL30" i="80"/>
  <c r="AT167" i="65"/>
  <c r="G11" i="65"/>
  <c r="J23" i="65" s="1"/>
  <c r="A80" i="65" s="1"/>
  <c r="BX176" i="65" s="1"/>
  <c r="AM38" i="82"/>
  <c r="D6" i="65"/>
  <c r="E26" i="65" s="1"/>
  <c r="A53" i="65" s="1"/>
  <c r="BX149" i="65" s="1"/>
  <c r="AJ33" i="82"/>
  <c r="AL41" i="80"/>
  <c r="BN14" i="65"/>
  <c r="BU24" i="65" s="1"/>
  <c r="BI99" i="65" s="1"/>
  <c r="AK34" i="80"/>
  <c r="BM7" i="65"/>
  <c r="BN25" i="65" s="1"/>
  <c r="BI58" i="65" s="1"/>
  <c r="BI154" i="65" s="1"/>
  <c r="AE192" i="65"/>
  <c r="P192" i="65"/>
  <c r="P127" i="65"/>
  <c r="AJ39" i="82"/>
  <c r="D12" i="65"/>
  <c r="K26" i="65" s="1"/>
  <c r="A89" i="65" s="1"/>
  <c r="BX185" i="65" s="1"/>
  <c r="E5" i="65"/>
  <c r="D25" i="65" s="1"/>
  <c r="A46" i="65" s="1"/>
  <c r="BX142" i="65" s="1"/>
  <c r="AK32" i="82"/>
  <c r="BL13" i="65"/>
  <c r="BT26" i="65" s="1"/>
  <c r="BI95" i="65" s="1"/>
  <c r="BI191" i="65" s="1"/>
  <c r="AJ40" i="80"/>
  <c r="BL9" i="65"/>
  <c r="BP26" i="65" s="1"/>
  <c r="BI71" i="65" s="1"/>
  <c r="AJ36" i="80"/>
  <c r="BL5" i="65"/>
  <c r="BL26" i="65" s="1"/>
  <c r="BI47" i="65" s="1"/>
  <c r="AJ32" i="80"/>
  <c r="AT185" i="65"/>
  <c r="AE193" i="65"/>
  <c r="AE127" i="65"/>
  <c r="AE128" i="65"/>
  <c r="F10" i="65"/>
  <c r="I24" i="65" s="1"/>
  <c r="A75" i="65" s="1"/>
  <c r="BX171" i="65" s="1"/>
  <c r="AL37" i="82"/>
  <c r="AB24" i="74"/>
  <c r="AD24" i="74" s="1"/>
  <c r="E14" i="65"/>
  <c r="M25" i="65" s="1"/>
  <c r="A100" i="65" s="1"/>
  <c r="BX196" i="65" s="1"/>
  <c r="AK41" i="82"/>
  <c r="P135" i="65"/>
  <c r="G9" i="65"/>
  <c r="H23" i="65" s="1"/>
  <c r="A68" i="65" s="1"/>
  <c r="BX164" i="65" s="1"/>
  <c r="AM36" i="82"/>
  <c r="V21" i="74"/>
  <c r="W18" i="75"/>
  <c r="AB16" i="75" s="1"/>
  <c r="V30" i="76"/>
  <c r="AB17" i="76"/>
  <c r="AB22" i="77"/>
  <c r="AD22" i="77" s="1"/>
  <c r="W15" i="77"/>
  <c r="AB15" i="77" s="1"/>
  <c r="AD15" i="77" s="1"/>
  <c r="AB25" i="77"/>
  <c r="AD25" i="77" s="1"/>
  <c r="V21" i="78"/>
  <c r="W30" i="78"/>
  <c r="AB20" i="78" s="1"/>
  <c r="AD20" i="78" s="1"/>
  <c r="V36" i="78"/>
  <c r="W15" i="78"/>
  <c r="AB15" i="78" s="1"/>
  <c r="AD15" i="78" s="1"/>
  <c r="W46" i="79"/>
  <c r="AB26" i="79" s="1"/>
  <c r="AD26" i="79" s="1"/>
  <c r="AK39" i="80"/>
  <c r="BM12" i="65"/>
  <c r="BS25" i="65" s="1"/>
  <c r="BI88" i="65" s="1"/>
  <c r="AK31" i="80"/>
  <c r="BM4" i="65"/>
  <c r="BK25" i="65" s="1"/>
  <c r="BI40" i="65" s="1"/>
  <c r="AT139" i="65"/>
  <c r="F13" i="65"/>
  <c r="L24" i="65" s="1"/>
  <c r="A93" i="65" s="1"/>
  <c r="BX189" i="65" s="1"/>
  <c r="AL40" i="82"/>
  <c r="G6" i="65"/>
  <c r="E23" i="65" s="1"/>
  <c r="A50" i="65" s="1"/>
  <c r="BX146" i="65" s="1"/>
  <c r="AM33" i="82"/>
  <c r="AI40" i="80"/>
  <c r="BK13" i="65"/>
  <c r="BT27" i="65" s="1"/>
  <c r="BI96" i="65" s="1"/>
  <c r="BI192" i="65" s="1"/>
  <c r="AJ39" i="80"/>
  <c r="BL12" i="65"/>
  <c r="BS26" i="65" s="1"/>
  <c r="BI89" i="65" s="1"/>
  <c r="BI185" i="65" s="1"/>
  <c r="BL8" i="65"/>
  <c r="BO26" i="65" s="1"/>
  <c r="BI65" i="65" s="1"/>
  <c r="AJ35" i="80"/>
  <c r="BL4" i="65"/>
  <c r="BK26" i="65" s="1"/>
  <c r="BI41" i="65" s="1"/>
  <c r="AJ31" i="80"/>
  <c r="P132" i="65"/>
  <c r="AM40" i="80"/>
  <c r="BO13" i="65"/>
  <c r="BT23" i="65" s="1"/>
  <c r="BI92" i="65" s="1"/>
  <c r="BI188" i="65" s="1"/>
  <c r="AM36" i="80"/>
  <c r="BO9" i="65"/>
  <c r="BP23" i="65" s="1"/>
  <c r="BI68" i="65" s="1"/>
  <c r="BI164" i="65" s="1"/>
  <c r="AM32" i="80"/>
  <c r="BO5" i="65"/>
  <c r="BL23" i="65" s="1"/>
  <c r="BI44" i="65" s="1"/>
  <c r="BI140" i="65" s="1"/>
  <c r="AE198" i="65"/>
  <c r="AE164" i="65"/>
  <c r="P198" i="65"/>
  <c r="F14" i="65"/>
  <c r="M24" i="65" s="1"/>
  <c r="A99" i="65" s="1"/>
  <c r="BX195" i="65" s="1"/>
  <c r="AL41" i="82"/>
  <c r="C3" i="65"/>
  <c r="B27" i="65" s="1"/>
  <c r="A36" i="65" s="1"/>
  <c r="BX132" i="65" s="1"/>
  <c r="AI30" i="82"/>
  <c r="AT171" i="65"/>
  <c r="P171" i="65"/>
  <c r="BN9" i="65"/>
  <c r="BP24" i="65" s="1"/>
  <c r="BI69" i="65" s="1"/>
  <c r="BI165" i="65" s="1"/>
  <c r="AL36" i="80"/>
  <c r="AT159" i="65"/>
  <c r="AE165" i="65"/>
  <c r="AI39" i="82"/>
  <c r="C12" i="65"/>
  <c r="K27" i="65" s="1"/>
  <c r="A90" i="65" s="1"/>
  <c r="BX186" i="65" s="1"/>
  <c r="F5" i="65"/>
  <c r="D24" i="65" s="1"/>
  <c r="A45" i="65" s="1"/>
  <c r="BX141" i="65" s="1"/>
  <c r="AL32" i="82"/>
  <c r="AL39" i="80"/>
  <c r="BN12" i="65"/>
  <c r="BS24" i="65" s="1"/>
  <c r="BI87" i="65" s="1"/>
  <c r="BM13" i="65"/>
  <c r="BT25" i="65" s="1"/>
  <c r="BI94" i="65" s="1"/>
  <c r="BI190" i="65" s="1"/>
  <c r="AK40" i="80"/>
  <c r="BM5" i="65"/>
  <c r="BL25" i="65" s="1"/>
  <c r="BI46" i="65" s="1"/>
  <c r="BI142" i="65" s="1"/>
  <c r="AK32" i="80"/>
  <c r="AT176" i="65"/>
  <c r="P184" i="65"/>
  <c r="F9" i="65"/>
  <c r="H24" i="65" s="1"/>
  <c r="A69" i="65" s="1"/>
  <c r="BX165" i="65" s="1"/>
  <c r="AL36" i="82"/>
  <c r="H14" i="65"/>
  <c r="M22" i="65" s="1"/>
  <c r="A97" i="65" s="1"/>
  <c r="BX193" i="65" s="1"/>
  <c r="AN41" i="82"/>
  <c r="G4" i="65"/>
  <c r="C23" i="65" s="1"/>
  <c r="A38" i="65" s="1"/>
  <c r="BX134" i="65" s="1"/>
  <c r="AM31" i="82"/>
  <c r="AE145" i="65"/>
  <c r="BP12" i="65"/>
  <c r="BS22" i="65" s="1"/>
  <c r="BI85" i="65" s="1"/>
  <c r="AN39" i="80"/>
  <c r="AN35" i="80"/>
  <c r="BP8" i="65"/>
  <c r="BO22" i="65" s="1"/>
  <c r="BI61" i="65" s="1"/>
  <c r="BP4" i="65"/>
  <c r="BK22" i="65" s="1"/>
  <c r="BI37" i="65" s="1"/>
  <c r="AN31" i="80"/>
  <c r="AT144" i="65"/>
  <c r="AB21" i="74"/>
  <c r="AD21" i="74" s="1"/>
  <c r="AE170" i="65"/>
  <c r="D3" i="65"/>
  <c r="B26" i="65" s="1"/>
  <c r="A35" i="65" s="1"/>
  <c r="AJ30" i="82"/>
  <c r="AM35" i="80"/>
  <c r="BO8" i="65"/>
  <c r="BO23" i="65" s="1"/>
  <c r="BI62" i="65" s="1"/>
  <c r="F8" i="65"/>
  <c r="G24" i="65" s="1"/>
  <c r="A63" i="65" s="1"/>
  <c r="BX159" i="65" s="1"/>
  <c r="AL35" i="82"/>
  <c r="H6" i="65"/>
  <c r="E22" i="65" s="1"/>
  <c r="A49" i="65" s="1"/>
  <c r="BX145" i="65" s="1"/>
  <c r="AN33" i="82"/>
  <c r="W39" i="66"/>
  <c r="AB23" i="66" s="1"/>
  <c r="AD23" i="82" s="1"/>
  <c r="AD40" i="82" s="1"/>
  <c r="W48" i="74"/>
  <c r="AB26" i="74" s="1"/>
  <c r="AD26" i="74" s="1"/>
  <c r="AD17" i="75"/>
  <c r="V21" i="66"/>
  <c r="AB19" i="74"/>
  <c r="AD19" i="74" s="1"/>
  <c r="AB23" i="75"/>
  <c r="AD23" i="75" s="1"/>
  <c r="W39" i="76"/>
  <c r="AB23" i="76" s="1"/>
  <c r="AD23" i="76" s="1"/>
  <c r="W42" i="77"/>
  <c r="AB24" i="77" s="1"/>
  <c r="AD24" i="77" s="1"/>
  <c r="V48" i="78"/>
  <c r="V27" i="78"/>
  <c r="V40" i="79"/>
  <c r="P164" i="65"/>
  <c r="AL35" i="80"/>
  <c r="BN8" i="65"/>
  <c r="BO24" i="65" s="1"/>
  <c r="BI63" i="65" s="1"/>
  <c r="BI159" i="65" s="1"/>
  <c r="AT163" i="65"/>
  <c r="AM39" i="82"/>
  <c r="G12" i="65"/>
  <c r="K23" i="65" s="1"/>
  <c r="A86" i="65" s="1"/>
  <c r="BX182" i="65" s="1"/>
  <c r="AE155" i="65"/>
  <c r="AJ34" i="82"/>
  <c r="D7" i="65"/>
  <c r="F26" i="65" s="1"/>
  <c r="A59" i="65" s="1"/>
  <c r="BX155" i="65" s="1"/>
  <c r="AI30" i="80"/>
  <c r="BK3" i="65"/>
  <c r="BJ27" i="65" s="1"/>
  <c r="BI36" i="65" s="1"/>
  <c r="BI132" i="65" s="1"/>
  <c r="D13" i="65"/>
  <c r="L26" i="65" s="1"/>
  <c r="A95" i="65" s="1"/>
  <c r="BX191" i="65" s="1"/>
  <c r="AJ40" i="82"/>
  <c r="P159" i="65"/>
  <c r="P170" i="65"/>
  <c r="F12" i="65"/>
  <c r="K24" i="65" s="1"/>
  <c r="A87" i="65" s="1"/>
  <c r="BX183" i="65" s="1"/>
  <c r="AL39" i="82"/>
  <c r="AM33" i="80"/>
  <c r="BO6" i="65"/>
  <c r="BM23" i="65" s="1"/>
  <c r="BI50" i="65" s="1"/>
  <c r="BI146" i="65" s="1"/>
  <c r="P177" i="65"/>
  <c r="E10" i="65"/>
  <c r="I25" i="65" s="1"/>
  <c r="A76" i="65" s="1"/>
  <c r="BX172" i="65" s="1"/>
  <c r="AK37" i="82"/>
  <c r="H7" i="65"/>
  <c r="F22" i="65" s="1"/>
  <c r="A55" i="65" s="1"/>
  <c r="BX151" i="65" s="1"/>
  <c r="AN34" i="82"/>
  <c r="AE129" i="65"/>
  <c r="BN10" i="65"/>
  <c r="BQ24" i="65" s="1"/>
  <c r="BI75" i="65" s="1"/>
  <c r="BI171" i="65" s="1"/>
  <c r="AL37" i="80"/>
  <c r="F3" i="65"/>
  <c r="B24" i="65" s="1"/>
  <c r="A33" i="65" s="1"/>
  <c r="BX129" i="65" s="1"/>
  <c r="AL30" i="82"/>
  <c r="AE131" i="65"/>
  <c r="G7" i="65"/>
  <c r="F23" i="65" s="1"/>
  <c r="A56" i="65" s="1"/>
  <c r="BX152" i="65" s="1"/>
  <c r="AM34" i="82"/>
  <c r="V27" i="76"/>
  <c r="W43" i="79"/>
  <c r="AB25" i="79" s="1"/>
  <c r="AD25" i="79" s="1"/>
  <c r="W25" i="79"/>
  <c r="AB19" i="79" s="1"/>
  <c r="AD19" i="79" s="1"/>
  <c r="V45" i="80"/>
  <c r="W48" i="80"/>
  <c r="W27" i="80"/>
  <c r="BM10" i="65"/>
  <c r="BQ25" i="65" s="1"/>
  <c r="BI76" i="65" s="1"/>
  <c r="BI172" i="65" s="1"/>
  <c r="AK37" i="80"/>
  <c r="AT196" i="65"/>
  <c r="AT164" i="65"/>
  <c r="AT131" i="65"/>
  <c r="AE171" i="65"/>
  <c r="AE138" i="65"/>
  <c r="H10" i="65"/>
  <c r="I22" i="65" s="1"/>
  <c r="A73" i="65" s="1"/>
  <c r="BX169" i="65" s="1"/>
  <c r="AN37" i="82"/>
  <c r="D14" i="65"/>
  <c r="M26" i="65" s="1"/>
  <c r="A101" i="65" s="1"/>
  <c r="BX197" i="65" s="1"/>
  <c r="AJ41" i="82"/>
  <c r="C4" i="65"/>
  <c r="C27" i="65" s="1"/>
  <c r="A42" i="65" s="1"/>
  <c r="BX138" i="65" s="1"/>
  <c r="AI31" i="82"/>
  <c r="AI36" i="80"/>
  <c r="BK9" i="65"/>
  <c r="BP27" i="65" s="1"/>
  <c r="BI72" i="65" s="1"/>
  <c r="BI168" i="65" s="1"/>
  <c r="BP11" i="65"/>
  <c r="BR22" i="65" s="1"/>
  <c r="BI79" i="65" s="1"/>
  <c r="AN38" i="80"/>
  <c r="AN34" i="80"/>
  <c r="BP7" i="65"/>
  <c r="BN22" i="65" s="1"/>
  <c r="BI55" i="65" s="1"/>
  <c r="BI151" i="65" s="1"/>
  <c r="BP3" i="65"/>
  <c r="BJ22" i="65" s="1"/>
  <c r="BI31" i="65" s="1"/>
  <c r="BI127" i="65" s="1"/>
  <c r="AN30" i="80"/>
  <c r="AT140" i="65"/>
  <c r="P149" i="65"/>
  <c r="C9" i="65"/>
  <c r="H27" i="65" s="1"/>
  <c r="A72" i="65" s="1"/>
  <c r="BX168" i="65" s="1"/>
  <c r="AI36" i="82"/>
  <c r="F7" i="65"/>
  <c r="F24" i="65" s="1"/>
  <c r="A57" i="65" s="1"/>
  <c r="BX153" i="65" s="1"/>
  <c r="AL34" i="82"/>
  <c r="BK12" i="65"/>
  <c r="BS27" i="65" s="1"/>
  <c r="BI90" i="65" s="1"/>
  <c r="BI186" i="65" s="1"/>
  <c r="AI39" i="80"/>
  <c r="BK8" i="65"/>
  <c r="BO27" i="65" s="1"/>
  <c r="BI66" i="65" s="1"/>
  <c r="AI35" i="80"/>
  <c r="BK4" i="65"/>
  <c r="BK27" i="65" s="1"/>
  <c r="BI42" i="65" s="1"/>
  <c r="BI138" i="65" s="1"/>
  <c r="AI31" i="80"/>
  <c r="AT182" i="65"/>
  <c r="AT149" i="65"/>
  <c r="AE156" i="65"/>
  <c r="P158" i="65"/>
  <c r="AJ36" i="82"/>
  <c r="D9" i="65"/>
  <c r="H26" i="65" s="1"/>
  <c r="A71" i="65" s="1"/>
  <c r="BX167" i="65" s="1"/>
  <c r="C7" i="65"/>
  <c r="F27" i="65" s="1"/>
  <c r="A60" i="65" s="1"/>
  <c r="BX156" i="65" s="1"/>
  <c r="AI34" i="82"/>
  <c r="AE195" i="65"/>
  <c r="P139" i="65"/>
  <c r="AL34" i="80"/>
  <c r="BN7" i="65"/>
  <c r="BN24" i="65" s="1"/>
  <c r="BI57" i="65" s="1"/>
  <c r="BI153" i="65" s="1"/>
  <c r="AT183" i="65"/>
  <c r="AE191" i="65"/>
  <c r="E9" i="65"/>
  <c r="H25" i="65" s="1"/>
  <c r="A70" i="65" s="1"/>
  <c r="BX166" i="65" s="1"/>
  <c r="AK36" i="82"/>
  <c r="G14" i="65"/>
  <c r="M23" i="65" s="1"/>
  <c r="A98" i="65" s="1"/>
  <c r="BX194" i="65" s="1"/>
  <c r="AM41" i="82"/>
  <c r="H4" i="65"/>
  <c r="C22" i="65" s="1"/>
  <c r="A37" i="65" s="1"/>
  <c r="BX133" i="65" s="1"/>
  <c r="AN31" i="82"/>
  <c r="AE153" i="65"/>
  <c r="E13" i="65"/>
  <c r="L25" i="65" s="1"/>
  <c r="A94" i="65" s="1"/>
  <c r="BX190" i="65" s="1"/>
  <c r="AK40" i="82"/>
  <c r="AK38" i="80"/>
  <c r="BM11" i="65"/>
  <c r="BR25" i="65" s="1"/>
  <c r="BI82" i="65" s="1"/>
  <c r="AK30" i="80"/>
  <c r="BM3" i="65"/>
  <c r="BJ25" i="65" s="1"/>
  <c r="BI34" i="65" s="1"/>
  <c r="AT168" i="65"/>
  <c r="AT135" i="65"/>
  <c r="AE142" i="65"/>
  <c r="P176" i="65"/>
  <c r="D10" i="65"/>
  <c r="I26" i="65" s="1"/>
  <c r="A77" i="65" s="1"/>
  <c r="BX173" i="65" s="1"/>
  <c r="AJ37" i="82"/>
  <c r="G8" i="65"/>
  <c r="G23" i="65" s="1"/>
  <c r="A62" i="65" s="1"/>
  <c r="BX158" i="65" s="1"/>
  <c r="AM35" i="82"/>
  <c r="AJ38" i="80"/>
  <c r="BL11" i="65"/>
  <c r="BR26" i="65" s="1"/>
  <c r="BI83" i="65" s="1"/>
  <c r="AJ34" i="80"/>
  <c r="BL7" i="65"/>
  <c r="BN26" i="65" s="1"/>
  <c r="BI59" i="65" s="1"/>
  <c r="BI155" i="65" s="1"/>
  <c r="AJ30" i="80"/>
  <c r="BL3" i="65"/>
  <c r="BJ26" i="65" s="1"/>
  <c r="BI35" i="65" s="1"/>
  <c r="BI131" i="65" s="1"/>
  <c r="AT169" i="65"/>
  <c r="AT136" i="65"/>
  <c r="AE176" i="65"/>
  <c r="AB18" i="74"/>
  <c r="AD18" i="74" s="1"/>
  <c r="V45" i="75"/>
  <c r="V27" i="66"/>
  <c r="AB16" i="66"/>
  <c r="AD16" i="82" s="1"/>
  <c r="AD33" i="82" s="1"/>
  <c r="W24" i="66"/>
  <c r="AB18" i="66" s="1"/>
  <c r="AD18" i="82" s="1"/>
  <c r="AD35" i="82" s="1"/>
  <c r="W33" i="66"/>
  <c r="AB21" i="66" s="1"/>
  <c r="AD21" i="82" s="1"/>
  <c r="AD38" i="82" s="1"/>
  <c r="V42" i="75"/>
  <c r="AB22" i="75"/>
  <c r="AD22" i="75" s="1"/>
  <c r="W48" i="76"/>
  <c r="AB26" i="76" s="1"/>
  <c r="AD26" i="76" s="1"/>
  <c r="AB22" i="76"/>
  <c r="AD22" i="76" s="1"/>
  <c r="W48" i="77"/>
  <c r="AB26" i="77" s="1"/>
  <c r="AD26" i="77" s="1"/>
  <c r="V27" i="77"/>
  <c r="V45" i="78"/>
  <c r="AB23" i="78"/>
  <c r="AD23" i="78" s="1"/>
  <c r="P188" i="65"/>
  <c r="P156" i="65"/>
  <c r="BN6" i="65"/>
  <c r="BM24" i="65" s="1"/>
  <c r="BI51" i="65" s="1"/>
  <c r="AL33" i="80"/>
  <c r="D4" i="65"/>
  <c r="C26" i="65" s="1"/>
  <c r="A41" i="65" s="1"/>
  <c r="BX137" i="65" s="1"/>
  <c r="AJ31" i="82"/>
  <c r="F6" i="65"/>
  <c r="E24" i="65" s="1"/>
  <c r="A51" i="65" s="1"/>
  <c r="BX147" i="65" s="1"/>
  <c r="AL33" i="82"/>
  <c r="AE185" i="65"/>
  <c r="BO4" i="65"/>
  <c r="BK23" i="65" s="1"/>
  <c r="BI38" i="65" s="1"/>
  <c r="BI134" i="65" s="1"/>
  <c r="AM31" i="80"/>
  <c r="E8" i="65"/>
  <c r="G25" i="65" s="1"/>
  <c r="A64" i="65" s="1"/>
  <c r="BX160" i="65" s="1"/>
  <c r="AK35" i="82"/>
  <c r="P183" i="65"/>
  <c r="P151" i="65"/>
  <c r="AE169" i="65"/>
  <c r="C5" i="65"/>
  <c r="D27" i="65" s="1"/>
  <c r="A48" i="65" s="1"/>
  <c r="BX144" i="65" s="1"/>
  <c r="AI32" i="82"/>
  <c r="AI32" i="80"/>
  <c r="BK5" i="65"/>
  <c r="BL27" i="65" s="1"/>
  <c r="BI48" i="65" s="1"/>
  <c r="BI144" i="65" s="1"/>
  <c r="AE136" i="65"/>
  <c r="P169" i="65"/>
  <c r="E12" i="65"/>
  <c r="K25" i="65" s="1"/>
  <c r="A88" i="65" s="1"/>
  <c r="BX184" i="65" s="1"/>
  <c r="AK39" i="82"/>
  <c r="AJ32" i="82"/>
  <c r="D5" i="65"/>
  <c r="D26" i="65" s="1"/>
  <c r="A47" i="65" s="1"/>
  <c r="BX143" i="65" s="1"/>
  <c r="AM41" i="80"/>
  <c r="BO14" i="65"/>
  <c r="BU23" i="65" s="1"/>
  <c r="BI98" i="65" s="1"/>
  <c r="BI194" i="65" s="1"/>
  <c r="AT154" i="65"/>
  <c r="AK31" i="82"/>
  <c r="E4" i="65"/>
  <c r="C25" i="65" s="1"/>
  <c r="A40" i="65" s="1"/>
  <c r="BX136" i="65" s="1"/>
  <c r="C11" i="65"/>
  <c r="J27" i="65" s="1"/>
  <c r="A84" i="65" s="1"/>
  <c r="BX180" i="65" s="1"/>
  <c r="AI38" i="82"/>
  <c r="AE163" i="65"/>
  <c r="AT145" i="65"/>
  <c r="P153" i="65"/>
  <c r="BO10" i="65"/>
  <c r="BQ23" i="65" s="1"/>
  <c r="BI74" i="65" s="1"/>
  <c r="BI170" i="65" s="1"/>
  <c r="AM37" i="80"/>
  <c r="V45" i="74"/>
  <c r="AB21" i="76"/>
  <c r="AD21" i="76" s="1"/>
  <c r="AB16" i="76"/>
  <c r="AD16" i="76" s="1"/>
  <c r="AK35" i="80"/>
  <c r="BM8" i="65"/>
  <c r="BO25" i="65" s="1"/>
  <c r="BI64" i="65" s="1"/>
  <c r="BI160" i="65" s="1"/>
  <c r="AT188" i="65"/>
  <c r="AT156" i="65"/>
  <c r="AJ38" i="82"/>
  <c r="D11" i="65"/>
  <c r="J26" i="65" s="1"/>
  <c r="A83" i="65" s="1"/>
  <c r="BX179" i="65" s="1"/>
  <c r="C8" i="65"/>
  <c r="G27" i="65" s="1"/>
  <c r="A66" i="65" s="1"/>
  <c r="BX162" i="65" s="1"/>
  <c r="AI35" i="82"/>
  <c r="E3" i="65"/>
  <c r="B25" i="65" s="1"/>
  <c r="A34" i="65" s="1"/>
  <c r="BX130" i="65" s="1"/>
  <c r="AK30" i="82"/>
  <c r="P154" i="65"/>
  <c r="AJ41" i="80"/>
  <c r="BL14" i="65"/>
  <c r="BU26" i="65" s="1"/>
  <c r="BI101" i="65" s="1"/>
  <c r="BI197" i="65" s="1"/>
  <c r="AJ37" i="80"/>
  <c r="BL10" i="65"/>
  <c r="BQ26" i="65" s="1"/>
  <c r="BI77" i="65" s="1"/>
  <c r="BI173" i="65" s="1"/>
  <c r="AJ33" i="80"/>
  <c r="BL6" i="65"/>
  <c r="BM26" i="65" s="1"/>
  <c r="BI53" i="65" s="1"/>
  <c r="BI149" i="65" s="1"/>
  <c r="AT197" i="65"/>
  <c r="AT165" i="65"/>
  <c r="AT132" i="65"/>
  <c r="P173" i="65"/>
  <c r="P141" i="65"/>
  <c r="E11" i="65"/>
  <c r="J25" i="65" s="1"/>
  <c r="A82" i="65" s="1"/>
  <c r="BX178" i="65" s="1"/>
  <c r="AK38" i="82"/>
  <c r="AE160" i="65"/>
  <c r="BO11" i="65"/>
  <c r="BR23" i="65" s="1"/>
  <c r="BI80" i="65" s="1"/>
  <c r="BI176" i="65" s="1"/>
  <c r="AM38" i="80"/>
  <c r="AM34" i="80"/>
  <c r="BO7" i="65"/>
  <c r="BN23" i="65" s="1"/>
  <c r="BI56" i="65" s="1"/>
  <c r="BI152" i="65" s="1"/>
  <c r="BO3" i="65"/>
  <c r="BJ23" i="65" s="1"/>
  <c r="BI32" i="65" s="1"/>
  <c r="BI128" i="65" s="1"/>
  <c r="AM30" i="80"/>
  <c r="AT174" i="65"/>
  <c r="AT141" i="65"/>
  <c r="P182" i="65"/>
  <c r="AL38" i="82"/>
  <c r="F11" i="65"/>
  <c r="J24" i="65" s="1"/>
  <c r="A81" i="65" s="1"/>
  <c r="BX177" i="65" s="1"/>
  <c r="E6" i="65"/>
  <c r="E25" i="65" s="1"/>
  <c r="A52" i="65" s="1"/>
  <c r="BX148" i="65" s="1"/>
  <c r="AK33" i="82"/>
  <c r="D8" i="65"/>
  <c r="G26" i="65" s="1"/>
  <c r="A65" i="65" s="1"/>
  <c r="BX161" i="65" s="1"/>
  <c r="AJ35" i="82"/>
  <c r="AL40" i="80"/>
  <c r="BN13" i="65"/>
  <c r="BT24" i="65" s="1"/>
  <c r="BI93" i="65" s="1"/>
  <c r="BI189" i="65" s="1"/>
  <c r="AL32" i="80"/>
  <c r="BN5" i="65"/>
  <c r="BL24" i="65" s="1"/>
  <c r="BI45" i="65" s="1"/>
  <c r="BI141" i="65" s="1"/>
  <c r="AE182" i="65"/>
  <c r="AE149" i="65"/>
  <c r="C10" i="65"/>
  <c r="I27" i="65" s="1"/>
  <c r="A78" i="65" s="1"/>
  <c r="BX174" i="65" s="1"/>
  <c r="AI37" i="82"/>
  <c r="H8" i="65"/>
  <c r="G22" i="65" s="1"/>
  <c r="A61" i="65" s="1"/>
  <c r="BX157" i="65" s="1"/>
  <c r="AN35" i="82"/>
  <c r="BM9" i="65"/>
  <c r="BP25" i="65" s="1"/>
  <c r="BI70" i="65" s="1"/>
  <c r="BI166" i="65" s="1"/>
  <c r="AK36" i="80"/>
  <c r="AT192" i="65"/>
  <c r="AT160" i="65"/>
  <c r="AT127" i="65"/>
  <c r="AE166" i="65"/>
  <c r="AE134" i="65"/>
  <c r="P168" i="65"/>
  <c r="P136" i="65"/>
  <c r="H11" i="65"/>
  <c r="J22" i="65" s="1"/>
  <c r="A79" i="65" s="1"/>
  <c r="BX175" i="65" s="1"/>
  <c r="AN38" i="82"/>
  <c r="C6" i="65"/>
  <c r="E27" i="65" s="1"/>
  <c r="A54" i="65" s="1"/>
  <c r="BX150" i="65" s="1"/>
  <c r="AI33" i="82"/>
  <c r="AT155" i="65"/>
  <c r="P155" i="65"/>
  <c r="AN41" i="80"/>
  <c r="BP14" i="65"/>
  <c r="BU22" i="65" s="1"/>
  <c r="BI97" i="65" s="1"/>
  <c r="BI193" i="65" s="1"/>
  <c r="BP10" i="65"/>
  <c r="BQ22" i="65" s="1"/>
  <c r="BI73" i="65" s="1"/>
  <c r="BI169" i="65" s="1"/>
  <c r="AN37" i="80"/>
  <c r="AN33" i="80"/>
  <c r="BP6" i="65"/>
  <c r="BM22" i="65" s="1"/>
  <c r="BI49" i="65" s="1"/>
  <c r="BI145" i="65" s="1"/>
  <c r="AT193" i="65"/>
  <c r="AT161" i="65"/>
  <c r="AT128" i="65"/>
  <c r="AE167" i="65"/>
  <c r="AE135" i="65"/>
  <c r="AE152" i="65"/>
  <c r="AB20" i="80"/>
  <c r="AD20" i="80" s="1"/>
  <c r="AD37" i="80" s="1"/>
  <c r="AB26" i="80"/>
  <c r="AD26" i="80" s="1"/>
  <c r="AD43" i="80" s="1"/>
  <c r="AB19" i="80"/>
  <c r="AD19" i="80" s="1"/>
  <c r="AD36" i="80" s="1"/>
  <c r="AD15" i="80"/>
  <c r="AD32" i="80" s="1"/>
  <c r="AB24" i="80"/>
  <c r="AD24" i="80" s="1"/>
  <c r="AD41" i="80" s="1"/>
  <c r="AB18" i="80"/>
  <c r="AD18" i="80" s="1"/>
  <c r="AD35" i="80" s="1"/>
  <c r="AB17" i="79" l="1"/>
  <c r="AD17" i="79" s="1"/>
  <c r="AB27" i="79"/>
  <c r="AD27" i="79" s="1"/>
  <c r="AE147" i="65"/>
  <c r="AT178" i="65"/>
  <c r="AE177" i="65"/>
  <c r="AT162" i="65"/>
  <c r="P191" i="65"/>
  <c r="P138" i="65"/>
  <c r="AT177" i="65"/>
  <c r="AE150" i="65"/>
  <c r="BI183" i="65"/>
  <c r="AT134" i="65"/>
  <c r="AT181" i="65"/>
  <c r="AT172" i="65"/>
  <c r="AD16" i="75"/>
  <c r="AT195" i="65"/>
  <c r="AT153" i="65"/>
  <c r="AT138" i="65"/>
  <c r="AE158" i="65"/>
  <c r="P142" i="65"/>
  <c r="P197" i="65"/>
  <c r="AD16" i="78"/>
  <c r="BI180" i="65"/>
  <c r="P175" i="65"/>
  <c r="P180" i="65"/>
  <c r="AD16" i="77"/>
  <c r="AD16" i="74"/>
  <c r="AT170" i="65"/>
  <c r="AE180" i="65"/>
  <c r="AE143" i="65"/>
  <c r="BI179" i="65"/>
  <c r="P144" i="65"/>
  <c r="BI178" i="65"/>
  <c r="P190" i="65"/>
  <c r="BI162" i="65"/>
  <c r="AT194" i="65"/>
  <c r="AE183" i="65"/>
  <c r="AT158" i="65"/>
  <c r="P179" i="65"/>
  <c r="BI136" i="65"/>
  <c r="BI129" i="65"/>
  <c r="P174" i="65"/>
  <c r="BI174" i="65"/>
  <c r="AE197" i="65"/>
  <c r="BI187" i="65"/>
  <c r="P186" i="65"/>
  <c r="BI130" i="65"/>
  <c r="AT148" i="65"/>
  <c r="P150" i="65"/>
  <c r="P181" i="65"/>
  <c r="BI175" i="65"/>
  <c r="P131" i="65"/>
  <c r="BX131" i="65"/>
  <c r="BI133" i="65"/>
  <c r="AT143" i="65"/>
  <c r="AT191" i="65"/>
  <c r="AT190" i="65"/>
  <c r="AT179" i="65"/>
  <c r="BI137" i="65"/>
  <c r="AT152" i="65"/>
  <c r="AT157" i="65"/>
  <c r="AT147" i="65"/>
  <c r="AE187" i="65"/>
  <c r="P146" i="65"/>
  <c r="AE172" i="65"/>
  <c r="P140" i="65"/>
  <c r="BI147" i="65"/>
  <c r="P148" i="65"/>
  <c r="P187" i="65"/>
  <c r="AE190" i="65"/>
  <c r="BI157" i="65"/>
  <c r="P134" i="65"/>
  <c r="BI184" i="65"/>
  <c r="BI143" i="65"/>
  <c r="AT184" i="65"/>
  <c r="BI177" i="65"/>
  <c r="AE173" i="65"/>
  <c r="AT189" i="65"/>
  <c r="AT180" i="65"/>
  <c r="P167" i="65"/>
  <c r="P163" i="65"/>
  <c r="P194" i="65"/>
  <c r="P178" i="65"/>
  <c r="P130" i="65"/>
  <c r="AE130" i="65"/>
  <c r="P147" i="65"/>
  <c r="AT187" i="65"/>
  <c r="AE175" i="65"/>
  <c r="AE157" i="65"/>
  <c r="AT173" i="65"/>
  <c r="P166" i="65"/>
  <c r="P157" i="65"/>
  <c r="BI161" i="65"/>
  <c r="AE141" i="65"/>
  <c r="AT133" i="65"/>
  <c r="BI148" i="65"/>
  <c r="P129" i="65"/>
  <c r="AT146" i="65"/>
  <c r="AE168" i="65"/>
  <c r="AT129" i="65"/>
  <c r="AE186" i="65"/>
  <c r="AD17" i="78"/>
  <c r="AT150" i="65"/>
  <c r="AE161" i="65"/>
  <c r="AE181" i="65"/>
  <c r="AE162" i="65"/>
  <c r="P162" i="65"/>
  <c r="AT130" i="65"/>
  <c r="AE151" i="65"/>
  <c r="P189" i="65"/>
  <c r="AE146" i="65"/>
  <c r="AD16" i="79"/>
  <c r="AE144" i="65"/>
  <c r="BI167" i="65"/>
  <c r="AE174" i="65"/>
  <c r="AT166" i="65"/>
  <c r="P195" i="65"/>
  <c r="AE194" i="65"/>
  <c r="P161" i="65"/>
  <c r="BI156" i="65"/>
  <c r="BI135" i="65"/>
  <c r="AD17" i="74"/>
  <c r="AE148" i="65"/>
  <c r="AT175" i="65"/>
  <c r="AE137" i="65"/>
  <c r="AE196" i="65"/>
  <c r="P137" i="65"/>
  <c r="AT151" i="65"/>
  <c r="AE178" i="65"/>
  <c r="P145" i="65"/>
  <c r="AT137" i="65"/>
  <c r="P196" i="65"/>
  <c r="BI158" i="65"/>
  <c r="AE184" i="65"/>
  <c r="BI181" i="65"/>
  <c r="P152" i="65"/>
  <c r="AE133" i="65"/>
  <c r="AE132" i="65"/>
  <c r="AE189" i="65"/>
  <c r="AE179" i="65"/>
  <c r="AD17" i="76"/>
  <c r="AE159" i="65"/>
  <c r="P160" i="65"/>
  <c r="BI195" i="65"/>
  <c r="AT142" i="65"/>
  <c r="P133" i="65"/>
  <c r="BI163" i="65"/>
  <c r="BI196" i="65"/>
  <c r="P193" i="65"/>
  <c r="AD18" i="79"/>
  <c r="AH33" i="58"/>
  <c r="AH42" i="58" s="1"/>
  <c r="AH32" i="58"/>
  <c r="AH41" i="58" s="1"/>
  <c r="AH31" i="58"/>
  <c r="AH40" i="58" s="1"/>
  <c r="AH30" i="58"/>
  <c r="AH39" i="58" s="1"/>
  <c r="K87" i="2" l="1"/>
  <c r="K88" i="2"/>
  <c r="K89" i="2"/>
  <c r="K86" i="2"/>
  <c r="S82" i="2"/>
  <c r="T82" i="2"/>
  <c r="S83" i="2"/>
  <c r="T83" i="2"/>
  <c r="S84" i="2"/>
  <c r="T84" i="2"/>
  <c r="S85" i="2"/>
  <c r="T85" i="2"/>
  <c r="R83" i="2"/>
  <c r="R84" i="2"/>
  <c r="R85" i="2"/>
  <c r="R82" i="2"/>
  <c r="F41" i="12" l="1"/>
  <c r="P9" i="58"/>
  <c r="P10" i="58"/>
  <c r="P11" i="58"/>
  <c r="P12" i="58"/>
  <c r="P13" i="58"/>
  <c r="P14" i="58"/>
  <c r="P15" i="58"/>
  <c r="P16" i="58"/>
  <c r="P17" i="58"/>
  <c r="P18" i="58"/>
  <c r="P19" i="58"/>
  <c r="P20" i="58"/>
  <c r="P21" i="58"/>
  <c r="P22" i="58"/>
  <c r="P23" i="58"/>
  <c r="P8" i="58"/>
  <c r="J64" i="58" l="1"/>
  <c r="K64" i="58" s="1"/>
  <c r="L64" i="58" s="1"/>
  <c r="M64" i="58" s="1"/>
  <c r="N64" i="58" s="1"/>
  <c r="J65" i="58"/>
  <c r="K65" i="58" s="1"/>
  <c r="L65" i="58" s="1"/>
  <c r="M65" i="58" s="1"/>
  <c r="N65" i="58" s="1"/>
  <c r="J66" i="58"/>
  <c r="K66" i="58" s="1"/>
  <c r="L66" i="58" s="1"/>
  <c r="M66" i="58" s="1"/>
  <c r="N66" i="58" s="1"/>
  <c r="J67" i="58"/>
  <c r="K67" i="58" s="1"/>
  <c r="L67" i="58" s="1"/>
  <c r="M67" i="58" s="1"/>
  <c r="N67" i="58" s="1"/>
  <c r="J68" i="58"/>
  <c r="K68" i="58" s="1"/>
  <c r="L68" i="58" s="1"/>
  <c r="M68" i="58" s="1"/>
  <c r="N68" i="58" s="1"/>
  <c r="J69" i="58"/>
  <c r="K69" i="58" s="1"/>
  <c r="L69" i="58" s="1"/>
  <c r="M69" i="58" s="1"/>
  <c r="N69" i="58" s="1"/>
  <c r="J70" i="58"/>
  <c r="K70" i="58" s="1"/>
  <c r="L70" i="58" s="1"/>
  <c r="M70" i="58" s="1"/>
  <c r="N70" i="58" s="1"/>
  <c r="J71" i="58"/>
  <c r="K71" i="58" s="1"/>
  <c r="L71" i="58" s="1"/>
  <c r="M71" i="58" s="1"/>
  <c r="N71" i="58" s="1"/>
  <c r="J63" i="58"/>
  <c r="K63" i="58" s="1"/>
  <c r="L63" i="58" s="1"/>
  <c r="M63" i="58" s="1"/>
  <c r="N63" i="58" s="1"/>
  <c r="J62" i="58"/>
  <c r="K62" i="58" s="1"/>
  <c r="L62" i="58" s="1"/>
  <c r="M62" i="58" s="1"/>
  <c r="N62" i="58" s="1"/>
  <c r="J61" i="58"/>
  <c r="K61" i="58" s="1"/>
  <c r="L61" i="58" s="1"/>
  <c r="M61" i="58" s="1"/>
  <c r="N61" i="58" s="1"/>
  <c r="J60" i="58"/>
  <c r="K60" i="58" s="1"/>
  <c r="L60" i="58" s="1"/>
  <c r="M60" i="58" s="1"/>
  <c r="N60" i="58" s="1"/>
  <c r="J59" i="58"/>
  <c r="K59" i="58" s="1"/>
  <c r="L59" i="58" s="1"/>
  <c r="M59" i="58" s="1"/>
  <c r="N59" i="58" s="1"/>
  <c r="J58" i="58"/>
  <c r="K58" i="58" s="1"/>
  <c r="L58" i="58" s="1"/>
  <c r="M58" i="58" s="1"/>
  <c r="N58" i="58" s="1"/>
  <c r="J57" i="58"/>
  <c r="K57" i="58" s="1"/>
  <c r="L57" i="58" s="1"/>
  <c r="M57" i="58" s="1"/>
  <c r="N57" i="58" s="1"/>
  <c r="J56" i="58"/>
  <c r="K56" i="58" s="1"/>
  <c r="L56" i="58" s="1"/>
  <c r="M56" i="58" s="1"/>
  <c r="N56" i="58" s="1"/>
  <c r="J55" i="58"/>
  <c r="K55" i="58" s="1"/>
  <c r="L55" i="58" s="1"/>
  <c r="M55" i="58" s="1"/>
  <c r="N55" i="58" s="1"/>
  <c r="J54" i="58"/>
  <c r="K54" i="58" s="1"/>
  <c r="L54" i="58" s="1"/>
  <c r="M54" i="58" s="1"/>
  <c r="N54" i="58" s="1"/>
  <c r="J53" i="58"/>
  <c r="K53" i="58" s="1"/>
  <c r="L53" i="58" s="1"/>
  <c r="M53" i="58" s="1"/>
  <c r="N53" i="58" s="1"/>
  <c r="J52" i="58"/>
  <c r="K52" i="58" s="1"/>
  <c r="L52" i="58" s="1"/>
  <c r="M52" i="58" s="1"/>
  <c r="N52" i="58" s="1"/>
  <c r="J51" i="58"/>
  <c r="K51" i="58" s="1"/>
  <c r="L51" i="58" s="1"/>
  <c r="M51" i="58" s="1"/>
  <c r="N51" i="58" s="1"/>
  <c r="J50" i="58"/>
  <c r="K50" i="58" s="1"/>
  <c r="L50" i="58" s="1"/>
  <c r="M50" i="58" s="1"/>
  <c r="N50" i="58" s="1"/>
  <c r="J49" i="58"/>
  <c r="K49" i="58" s="1"/>
  <c r="L49" i="58" s="1"/>
  <c r="M49" i="58" s="1"/>
  <c r="N49" i="58" s="1"/>
  <c r="J48" i="58"/>
  <c r="K48" i="58" s="1"/>
  <c r="L48" i="58" s="1"/>
  <c r="M48" i="58" s="1"/>
  <c r="N48" i="58" s="1"/>
  <c r="J47" i="58"/>
  <c r="K47" i="58" s="1"/>
  <c r="L47" i="58" s="1"/>
  <c r="M47" i="58" s="1"/>
  <c r="N47" i="58" s="1"/>
  <c r="J46" i="58"/>
  <c r="K46" i="58" s="1"/>
  <c r="L46" i="58" s="1"/>
  <c r="M46" i="58" s="1"/>
  <c r="N46" i="58" s="1"/>
  <c r="J45" i="58"/>
  <c r="K45" i="58" s="1"/>
  <c r="L45" i="58" s="1"/>
  <c r="M45" i="58" s="1"/>
  <c r="N45" i="58" s="1"/>
  <c r="J44" i="58"/>
  <c r="K44" i="58" s="1"/>
  <c r="L44" i="58" s="1"/>
  <c r="M44" i="58" s="1"/>
  <c r="N44" i="58" s="1"/>
  <c r="J43" i="58"/>
  <c r="K43" i="58" s="1"/>
  <c r="L43" i="58" s="1"/>
  <c r="M43" i="58" s="1"/>
  <c r="N43" i="58" s="1"/>
  <c r="J42" i="58"/>
  <c r="K42" i="58" s="1"/>
  <c r="L42" i="58" s="1"/>
  <c r="M42" i="58" s="1"/>
  <c r="N42" i="58" s="1"/>
  <c r="J41" i="58"/>
  <c r="K41" i="58" s="1"/>
  <c r="L41" i="58" s="1"/>
  <c r="M41" i="58" s="1"/>
  <c r="N41" i="58" s="1"/>
  <c r="J40" i="58"/>
  <c r="K40" i="58" s="1"/>
  <c r="L40" i="58" s="1"/>
  <c r="M40" i="58" s="1"/>
  <c r="N40" i="58" s="1"/>
  <c r="J39" i="58"/>
  <c r="K39" i="58" s="1"/>
  <c r="L39" i="58" s="1"/>
  <c r="M39" i="58" s="1"/>
  <c r="N39" i="58" s="1"/>
  <c r="J38" i="58"/>
  <c r="K38" i="58" s="1"/>
  <c r="L38" i="58" s="1"/>
  <c r="M38" i="58" s="1"/>
  <c r="N38" i="58" s="1"/>
  <c r="J37" i="58"/>
  <c r="K37" i="58" s="1"/>
  <c r="L37" i="58" s="1"/>
  <c r="M37" i="58" s="1"/>
  <c r="N37" i="58" s="1"/>
  <c r="J36" i="58"/>
  <c r="K36" i="58" s="1"/>
  <c r="L36" i="58" s="1"/>
  <c r="M36" i="58" s="1"/>
  <c r="N36" i="58" s="1"/>
  <c r="J35" i="58"/>
  <c r="K35" i="58" s="1"/>
  <c r="L35" i="58" s="1"/>
  <c r="M35" i="58" s="1"/>
  <c r="N35" i="58" s="1"/>
  <c r="J34" i="58"/>
  <c r="K34" i="58" s="1"/>
  <c r="L34" i="58" s="1"/>
  <c r="M34" i="58" s="1"/>
  <c r="N34" i="58" s="1"/>
  <c r="J33" i="58"/>
  <c r="K33" i="58" s="1"/>
  <c r="L33" i="58" s="1"/>
  <c r="M33" i="58" s="1"/>
  <c r="N33" i="58" s="1"/>
  <c r="J32" i="58"/>
  <c r="K32" i="58" s="1"/>
  <c r="L32" i="58" s="1"/>
  <c r="M32" i="58" s="1"/>
  <c r="N32" i="58" s="1"/>
  <c r="J31" i="58"/>
  <c r="K31" i="58" s="1"/>
  <c r="L31" i="58" s="1"/>
  <c r="M31" i="58" s="1"/>
  <c r="N31" i="58" s="1"/>
  <c r="J30" i="58"/>
  <c r="K30" i="58" s="1"/>
  <c r="L30" i="58" s="1"/>
  <c r="M30" i="58" s="1"/>
  <c r="N30" i="58" s="1"/>
  <c r="J29" i="58"/>
  <c r="K29" i="58" s="1"/>
  <c r="L29" i="58" s="1"/>
  <c r="M29" i="58" s="1"/>
  <c r="N29" i="58" s="1"/>
  <c r="J28" i="58"/>
  <c r="K28" i="58" s="1"/>
  <c r="L28" i="58" s="1"/>
  <c r="M28" i="58" s="1"/>
  <c r="N28" i="58" s="1"/>
  <c r="J27" i="58"/>
  <c r="K27" i="58" s="1"/>
  <c r="L27" i="58" s="1"/>
  <c r="M27" i="58" s="1"/>
  <c r="N27" i="58" s="1"/>
  <c r="J26" i="58"/>
  <c r="K26" i="58" s="1"/>
  <c r="L26" i="58" s="1"/>
  <c r="M26" i="58" s="1"/>
  <c r="N26" i="58" s="1"/>
  <c r="J25" i="58"/>
  <c r="K25" i="58" s="1"/>
  <c r="L25" i="58" s="1"/>
  <c r="M25" i="58" s="1"/>
  <c r="N25" i="58" s="1"/>
  <c r="J24" i="58"/>
  <c r="K24" i="58" s="1"/>
  <c r="L24" i="58" s="1"/>
  <c r="M24" i="58" s="1"/>
  <c r="N24" i="58" s="1"/>
  <c r="J23" i="58"/>
  <c r="K23" i="58" s="1"/>
  <c r="L23" i="58" s="1"/>
  <c r="M23" i="58" s="1"/>
  <c r="N23" i="58" s="1"/>
  <c r="J22" i="58"/>
  <c r="K22" i="58" s="1"/>
  <c r="L22" i="58" s="1"/>
  <c r="M22" i="58" s="1"/>
  <c r="N22" i="58" s="1"/>
  <c r="J21" i="58"/>
  <c r="K21" i="58" s="1"/>
  <c r="L21" i="58" s="1"/>
  <c r="M21" i="58" s="1"/>
  <c r="N21" i="58" s="1"/>
  <c r="J20" i="58"/>
  <c r="K20" i="58" s="1"/>
  <c r="L20" i="58" s="1"/>
  <c r="M20" i="58" s="1"/>
  <c r="N20" i="58" s="1"/>
  <c r="J19" i="58"/>
  <c r="K19" i="58" s="1"/>
  <c r="L19" i="58" s="1"/>
  <c r="M19" i="58" s="1"/>
  <c r="N19" i="58" s="1"/>
  <c r="J18" i="58"/>
  <c r="K18" i="58" s="1"/>
  <c r="L18" i="58" s="1"/>
  <c r="M18" i="58" s="1"/>
  <c r="N18" i="58" s="1"/>
  <c r="J17" i="58"/>
  <c r="K17" i="58" s="1"/>
  <c r="L17" i="58" s="1"/>
  <c r="M17" i="58" s="1"/>
  <c r="N17" i="58" s="1"/>
  <c r="J16" i="58"/>
  <c r="K16" i="58" s="1"/>
  <c r="L16" i="58" s="1"/>
  <c r="M16" i="58" s="1"/>
  <c r="N16" i="58" s="1"/>
  <c r="J15" i="58"/>
  <c r="K15" i="58" s="1"/>
  <c r="L15" i="58" s="1"/>
  <c r="M15" i="58" s="1"/>
  <c r="N15" i="58" s="1"/>
  <c r="J14" i="58"/>
  <c r="K14" i="58" s="1"/>
  <c r="L14" i="58" s="1"/>
  <c r="M14" i="58" s="1"/>
  <c r="N14" i="58" s="1"/>
  <c r="J13" i="58"/>
  <c r="K13" i="58" s="1"/>
  <c r="L13" i="58" s="1"/>
  <c r="M13" i="58" s="1"/>
  <c r="N13" i="58" s="1"/>
  <c r="J12" i="58"/>
  <c r="K12" i="58" s="1"/>
  <c r="L12" i="58" s="1"/>
  <c r="M12" i="58" s="1"/>
  <c r="N12" i="58" s="1"/>
  <c r="J11" i="58"/>
  <c r="K11" i="58" s="1"/>
  <c r="L11" i="58" s="1"/>
  <c r="M11" i="58" s="1"/>
  <c r="N11" i="58" s="1"/>
  <c r="K10" i="58"/>
  <c r="L10" i="58" s="1"/>
  <c r="M10" i="58" s="1"/>
  <c r="N10" i="58" s="1"/>
  <c r="J9" i="58"/>
  <c r="K9" i="58" s="1"/>
  <c r="L9" i="58" s="1"/>
  <c r="M9" i="58" s="1"/>
  <c r="N9" i="58" s="1"/>
  <c r="J8" i="58"/>
  <c r="L8" i="58" s="1"/>
  <c r="M8" i="58" s="1"/>
  <c r="N8" i="58" s="1"/>
  <c r="AA9" i="2" l="1"/>
  <c r="AA7" i="2"/>
  <c r="AA6" i="2"/>
  <c r="AA5" i="2"/>
  <c r="AA4" i="2"/>
  <c r="O36" i="2"/>
  <c r="O29" i="2"/>
  <c r="O20" i="2"/>
  <c r="O12" i="2"/>
  <c r="N12" i="2"/>
  <c r="M12" i="2"/>
  <c r="L12" i="2"/>
  <c r="K12" i="2"/>
  <c r="N14" i="2"/>
  <c r="M17" i="2"/>
  <c r="M16" i="2"/>
  <c r="L14" i="2"/>
  <c r="O40" i="2"/>
  <c r="M30" i="2"/>
  <c r="L22" i="2"/>
  <c r="K13" i="2"/>
  <c r="F20" i="27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39" i="2"/>
  <c r="O38" i="2"/>
  <c r="O37" i="2"/>
  <c r="O35" i="2"/>
  <c r="O34" i="2"/>
  <c r="O33" i="2"/>
  <c r="O32" i="2"/>
  <c r="O31" i="2"/>
  <c r="O30" i="2"/>
  <c r="O28" i="2"/>
  <c r="O27" i="2"/>
  <c r="O26" i="2"/>
  <c r="O25" i="2"/>
  <c r="O24" i="2"/>
  <c r="O23" i="2"/>
  <c r="O22" i="2"/>
  <c r="O21" i="2"/>
  <c r="O19" i="2"/>
  <c r="O18" i="2"/>
  <c r="O17" i="2"/>
  <c r="O16" i="2"/>
  <c r="O15" i="2"/>
  <c r="O14" i="2"/>
  <c r="O13" i="2"/>
  <c r="I28" i="27"/>
  <c r="H28" i="27"/>
  <c r="G28" i="27"/>
  <c r="F28" i="27"/>
  <c r="I27" i="27"/>
  <c r="H27" i="27"/>
  <c r="G27" i="27"/>
  <c r="F27" i="27"/>
  <c r="I26" i="27"/>
  <c r="H26" i="27"/>
  <c r="G26" i="27"/>
  <c r="F26" i="27"/>
  <c r="I25" i="27"/>
  <c r="H25" i="27"/>
  <c r="G25" i="27"/>
  <c r="F25" i="27"/>
  <c r="I24" i="27"/>
  <c r="H24" i="27"/>
  <c r="G24" i="27"/>
  <c r="F24" i="27"/>
  <c r="I23" i="27"/>
  <c r="M23" i="27" s="1"/>
  <c r="H23" i="27"/>
  <c r="L23" i="27" s="1"/>
  <c r="G23" i="27"/>
  <c r="K23" i="27" s="1"/>
  <c r="F23" i="27"/>
  <c r="J23" i="27" s="1"/>
  <c r="I22" i="27"/>
  <c r="H22" i="27"/>
  <c r="G22" i="27"/>
  <c r="F22" i="27"/>
  <c r="I21" i="27"/>
  <c r="M21" i="27" s="1"/>
  <c r="H21" i="27"/>
  <c r="L21" i="27" s="1"/>
  <c r="G21" i="27"/>
  <c r="F21" i="27"/>
  <c r="J21" i="27" s="1"/>
  <c r="I20" i="27"/>
  <c r="H20" i="27"/>
  <c r="G20" i="27"/>
  <c r="I19" i="27"/>
  <c r="H19" i="27"/>
  <c r="G19" i="27"/>
  <c r="F19" i="27"/>
  <c r="I18" i="27"/>
  <c r="H18" i="27"/>
  <c r="G18" i="27"/>
  <c r="F18" i="27"/>
  <c r="I17" i="27"/>
  <c r="H17" i="27"/>
  <c r="G17" i="27"/>
  <c r="K17" i="27" s="1"/>
  <c r="F17" i="27"/>
  <c r="I16" i="27"/>
  <c r="H16" i="27"/>
  <c r="G16" i="27"/>
  <c r="F16" i="27"/>
  <c r="I15" i="27"/>
  <c r="H15" i="27"/>
  <c r="G15" i="27"/>
  <c r="F15" i="27"/>
  <c r="I14" i="27"/>
  <c r="H14" i="27"/>
  <c r="G14" i="27"/>
  <c r="F14" i="27"/>
  <c r="I13" i="27"/>
  <c r="H13" i="27"/>
  <c r="G13" i="27"/>
  <c r="F13" i="27"/>
  <c r="Q10" i="27"/>
  <c r="Q11" i="27" s="1"/>
  <c r="P10" i="27"/>
  <c r="P11" i="27" s="1"/>
  <c r="O10" i="27"/>
  <c r="O11" i="27" s="1"/>
  <c r="N10" i="27"/>
  <c r="N11" i="27" s="1"/>
  <c r="N75" i="2"/>
  <c r="M75" i="2"/>
  <c r="L75" i="2"/>
  <c r="K75" i="2"/>
  <c r="N74" i="2"/>
  <c r="M74" i="2"/>
  <c r="L74" i="2"/>
  <c r="K74" i="2"/>
  <c r="N73" i="2"/>
  <c r="M73" i="2"/>
  <c r="L73" i="2"/>
  <c r="K73" i="2"/>
  <c r="N72" i="2"/>
  <c r="Y72" i="2" s="1"/>
  <c r="M72" i="2"/>
  <c r="L72" i="2"/>
  <c r="K72" i="2"/>
  <c r="N71" i="2"/>
  <c r="M71" i="2"/>
  <c r="L71" i="2"/>
  <c r="K71" i="2"/>
  <c r="N70" i="2"/>
  <c r="M70" i="2"/>
  <c r="L70" i="2"/>
  <c r="K70" i="2"/>
  <c r="N69" i="2"/>
  <c r="M69" i="2"/>
  <c r="L69" i="2"/>
  <c r="K69" i="2"/>
  <c r="N68" i="2"/>
  <c r="M68" i="2"/>
  <c r="L68" i="2"/>
  <c r="K68" i="2"/>
  <c r="N67" i="2"/>
  <c r="M67" i="2"/>
  <c r="L67" i="2"/>
  <c r="K67" i="2"/>
  <c r="N66" i="2"/>
  <c r="M66" i="2"/>
  <c r="L66" i="2"/>
  <c r="K66" i="2"/>
  <c r="N65" i="2"/>
  <c r="M65" i="2"/>
  <c r="L65" i="2"/>
  <c r="K65" i="2"/>
  <c r="N64" i="2"/>
  <c r="Y64" i="2" s="1"/>
  <c r="M64" i="2"/>
  <c r="L64" i="2"/>
  <c r="K64" i="2"/>
  <c r="N63" i="2"/>
  <c r="M63" i="2"/>
  <c r="L63" i="2"/>
  <c r="K63" i="2"/>
  <c r="N62" i="2"/>
  <c r="M62" i="2"/>
  <c r="L62" i="2"/>
  <c r="K62" i="2"/>
  <c r="N61" i="2"/>
  <c r="M61" i="2"/>
  <c r="L61" i="2"/>
  <c r="K61" i="2"/>
  <c r="N60" i="2"/>
  <c r="M60" i="2"/>
  <c r="L60" i="2"/>
  <c r="K60" i="2"/>
  <c r="N59" i="2"/>
  <c r="M59" i="2"/>
  <c r="L59" i="2"/>
  <c r="K59" i="2"/>
  <c r="N58" i="2"/>
  <c r="M58" i="2"/>
  <c r="L58" i="2"/>
  <c r="K58" i="2"/>
  <c r="N57" i="2"/>
  <c r="M57" i="2"/>
  <c r="L57" i="2"/>
  <c r="K57" i="2"/>
  <c r="N56" i="2"/>
  <c r="Y56" i="2" s="1"/>
  <c r="M56" i="2"/>
  <c r="L56" i="2"/>
  <c r="K56" i="2"/>
  <c r="N55" i="2"/>
  <c r="M55" i="2"/>
  <c r="L55" i="2"/>
  <c r="K55" i="2"/>
  <c r="N54" i="2"/>
  <c r="M54" i="2"/>
  <c r="L54" i="2"/>
  <c r="K54" i="2"/>
  <c r="N53" i="2"/>
  <c r="M53" i="2"/>
  <c r="L53" i="2"/>
  <c r="K53" i="2"/>
  <c r="N52" i="2"/>
  <c r="M52" i="2"/>
  <c r="L52" i="2"/>
  <c r="K52" i="2"/>
  <c r="N51" i="2"/>
  <c r="M51" i="2"/>
  <c r="L51" i="2"/>
  <c r="K51" i="2"/>
  <c r="N50" i="2"/>
  <c r="M50" i="2"/>
  <c r="L50" i="2"/>
  <c r="K50" i="2"/>
  <c r="N49" i="2"/>
  <c r="M49" i="2"/>
  <c r="L49" i="2"/>
  <c r="K49" i="2"/>
  <c r="N48" i="2"/>
  <c r="Y48" i="2" s="1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Y39" i="2" s="1"/>
  <c r="M39" i="2"/>
  <c r="L39" i="2"/>
  <c r="K39" i="2"/>
  <c r="N38" i="2"/>
  <c r="M38" i="2"/>
  <c r="L38" i="2"/>
  <c r="K38" i="2"/>
  <c r="N37" i="2"/>
  <c r="M37" i="2"/>
  <c r="L37" i="2"/>
  <c r="K37" i="2"/>
  <c r="N36" i="2"/>
  <c r="M36" i="2"/>
  <c r="L36" i="2"/>
  <c r="K36" i="2"/>
  <c r="N35" i="2"/>
  <c r="M35" i="2"/>
  <c r="L35" i="2"/>
  <c r="K35" i="2"/>
  <c r="N34" i="2"/>
  <c r="M34" i="2"/>
  <c r="L34" i="2"/>
  <c r="K34" i="2"/>
  <c r="N33" i="2"/>
  <c r="M33" i="2"/>
  <c r="L33" i="2"/>
  <c r="K33" i="2"/>
  <c r="N32" i="2"/>
  <c r="M32" i="2"/>
  <c r="L32" i="2"/>
  <c r="K32" i="2"/>
  <c r="N31" i="2"/>
  <c r="M31" i="2"/>
  <c r="L31" i="2"/>
  <c r="K31" i="2"/>
  <c r="N30" i="2"/>
  <c r="Y30" i="2" s="1"/>
  <c r="L30" i="2"/>
  <c r="K30" i="2"/>
  <c r="N29" i="2"/>
  <c r="M29" i="2"/>
  <c r="L29" i="2"/>
  <c r="K29" i="2"/>
  <c r="N28" i="2"/>
  <c r="M28" i="2"/>
  <c r="L28" i="2"/>
  <c r="K28" i="2"/>
  <c r="E30" i="27"/>
  <c r="D30" i="27"/>
  <c r="C30" i="27"/>
  <c r="B30" i="27"/>
  <c r="F12" i="27"/>
  <c r="L13" i="2"/>
  <c r="M13" i="2"/>
  <c r="N13" i="2"/>
  <c r="K14" i="2"/>
  <c r="M14" i="2"/>
  <c r="K15" i="2"/>
  <c r="L15" i="2"/>
  <c r="M15" i="2"/>
  <c r="N15" i="2"/>
  <c r="K16" i="2"/>
  <c r="L16" i="2"/>
  <c r="N16" i="2"/>
  <c r="K17" i="2"/>
  <c r="L17" i="2"/>
  <c r="N17" i="2"/>
  <c r="K18" i="2"/>
  <c r="L18" i="2"/>
  <c r="M18" i="2"/>
  <c r="N18" i="2"/>
  <c r="Y18" i="2" s="1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G12" i="27"/>
  <c r="H12" i="27"/>
  <c r="I12" i="27"/>
  <c r="Y20" i="2" l="1"/>
  <c r="Y36" i="2"/>
  <c r="R21" i="58"/>
  <c r="R15" i="58"/>
  <c r="R23" i="58"/>
  <c r="R16" i="58"/>
  <c r="R18" i="58"/>
  <c r="R14" i="58"/>
  <c r="R11" i="58"/>
  <c r="R8" i="58"/>
  <c r="R22" i="58"/>
  <c r="R10" i="58"/>
  <c r="R20" i="58"/>
  <c r="Y20" i="58" s="1"/>
  <c r="AD20" i="58" s="1"/>
  <c r="AJ20" i="58" s="1"/>
  <c r="AJ32" i="58" s="1"/>
  <c r="AJ41" i="58" s="1"/>
  <c r="R9" i="58"/>
  <c r="R17" i="58"/>
  <c r="R13" i="58"/>
  <c r="R12" i="58"/>
  <c r="Y12" i="58" s="1"/>
  <c r="AD12" i="58" s="1"/>
  <c r="AJ12" i="58" s="1"/>
  <c r="AJ30" i="58" s="1"/>
  <c r="AJ39" i="58" s="1"/>
  <c r="R19" i="58"/>
  <c r="Y35" i="2"/>
  <c r="Y45" i="2"/>
  <c r="Y53" i="2"/>
  <c r="Y69" i="2"/>
  <c r="Y42" i="2"/>
  <c r="Y46" i="2"/>
  <c r="Y50" i="2"/>
  <c r="Y58" i="2"/>
  <c r="Y62" i="2"/>
  <c r="Y66" i="2"/>
  <c r="Y70" i="2"/>
  <c r="Y74" i="2"/>
  <c r="W62" i="2"/>
  <c r="W73" i="2"/>
  <c r="Y27" i="2"/>
  <c r="Y26" i="2"/>
  <c r="Y23" i="2"/>
  <c r="X17" i="2"/>
  <c r="X16" i="2"/>
  <c r="X26" i="2"/>
  <c r="X24" i="2"/>
  <c r="X22" i="2"/>
  <c r="Y12" i="2"/>
  <c r="W18" i="2"/>
  <c r="X28" i="2"/>
  <c r="W32" i="2"/>
  <c r="Y47" i="2"/>
  <c r="Y55" i="2"/>
  <c r="Y63" i="2"/>
  <c r="Y71" i="2"/>
  <c r="L17" i="27"/>
  <c r="Y16" i="2"/>
  <c r="W14" i="2"/>
  <c r="M17" i="27"/>
  <c r="W12" i="2"/>
  <c r="Y38" i="2"/>
  <c r="W54" i="2"/>
  <c r="Y19" i="2"/>
  <c r="X30" i="2"/>
  <c r="W33" i="2"/>
  <c r="W49" i="2"/>
  <c r="W53" i="2"/>
  <c r="W69" i="2"/>
  <c r="X12" i="2"/>
  <c r="X21" i="2"/>
  <c r="X19" i="2"/>
  <c r="Y34" i="2"/>
  <c r="Y40" i="2"/>
  <c r="Y44" i="2"/>
  <c r="Y52" i="2"/>
  <c r="Y60" i="2"/>
  <c r="Y68" i="2"/>
  <c r="X27" i="2"/>
  <c r="X25" i="2"/>
  <c r="X23" i="2"/>
  <c r="X14" i="2"/>
  <c r="J12" i="27"/>
  <c r="Y28" i="2"/>
  <c r="K21" i="27"/>
  <c r="Y14" i="2"/>
  <c r="X31" i="2"/>
  <c r="X33" i="2"/>
  <c r="X35" i="2"/>
  <c r="X37" i="2"/>
  <c r="X39" i="2"/>
  <c r="X41" i="2"/>
  <c r="X43" i="2"/>
  <c r="X45" i="2"/>
  <c r="X47" i="2"/>
  <c r="X49" i="2"/>
  <c r="X51" i="2"/>
  <c r="X53" i="2"/>
  <c r="X55" i="2"/>
  <c r="X57" i="2"/>
  <c r="X59" i="2"/>
  <c r="X61" i="2"/>
  <c r="X63" i="2"/>
  <c r="X65" i="2"/>
  <c r="X67" i="2"/>
  <c r="X69" i="2"/>
  <c r="X71" i="2"/>
  <c r="X73" i="2"/>
  <c r="X75" i="2"/>
  <c r="Y24" i="2"/>
  <c r="Y22" i="2"/>
  <c r="X20" i="2"/>
  <c r="X18" i="2"/>
  <c r="X13" i="2"/>
  <c r="X29" i="2"/>
  <c r="Y31" i="2"/>
  <c r="Y33" i="2"/>
  <c r="W37" i="2"/>
  <c r="Y41" i="2"/>
  <c r="Y43" i="2"/>
  <c r="Y49" i="2"/>
  <c r="Y51" i="2"/>
  <c r="W57" i="2"/>
  <c r="Y59" i="2"/>
  <c r="W61" i="2"/>
  <c r="Y65" i="2"/>
  <c r="Y67" i="2"/>
  <c r="Y73" i="2"/>
  <c r="Y75" i="2"/>
  <c r="Y15" i="2"/>
  <c r="H30" i="27"/>
  <c r="X15" i="2"/>
  <c r="K12" i="27"/>
  <c r="X32" i="2"/>
  <c r="X34" i="2"/>
  <c r="X36" i="2"/>
  <c r="X38" i="2"/>
  <c r="X40" i="2"/>
  <c r="X42" i="2"/>
  <c r="X44" i="2"/>
  <c r="X46" i="2"/>
  <c r="X48" i="2"/>
  <c r="X50" i="2"/>
  <c r="X52" i="2"/>
  <c r="X54" i="2"/>
  <c r="X56" i="2"/>
  <c r="X58" i="2"/>
  <c r="X60" i="2"/>
  <c r="X62" i="2"/>
  <c r="X64" i="2"/>
  <c r="X66" i="2"/>
  <c r="X68" i="2"/>
  <c r="X70" i="2"/>
  <c r="X72" i="2"/>
  <c r="X74" i="2"/>
  <c r="Y13" i="2"/>
  <c r="Y17" i="2"/>
  <c r="Y21" i="2"/>
  <c r="Y25" i="2"/>
  <c r="W29" i="2"/>
  <c r="W41" i="2"/>
  <c r="W64" i="2"/>
  <c r="W46" i="2"/>
  <c r="Y54" i="2"/>
  <c r="Y29" i="2"/>
  <c r="Y37" i="2"/>
  <c r="Y57" i="2"/>
  <c r="Y61" i="2"/>
  <c r="W52" i="2"/>
  <c r="W60" i="2"/>
  <c r="Y32" i="2"/>
  <c r="W75" i="2"/>
  <c r="W55" i="2"/>
  <c r="W17" i="2"/>
  <c r="W70" i="2"/>
  <c r="W48" i="2"/>
  <c r="W56" i="2"/>
  <c r="W59" i="2"/>
  <c r="W66" i="2"/>
  <c r="W28" i="2"/>
  <c r="W36" i="2"/>
  <c r="W40" i="2"/>
  <c r="W44" i="2"/>
  <c r="W67" i="2"/>
  <c r="W63" i="2"/>
  <c r="W74" i="2"/>
  <c r="W31" i="2"/>
  <c r="W43" i="2"/>
  <c r="W30" i="2"/>
  <c r="W42" i="2"/>
  <c r="W68" i="2"/>
  <c r="W72" i="2"/>
  <c r="W24" i="2"/>
  <c r="W20" i="2"/>
  <c r="W16" i="2"/>
  <c r="W15" i="2"/>
  <c r="W34" i="2"/>
  <c r="W35" i="2"/>
  <c r="W38" i="2"/>
  <c r="W39" i="2"/>
  <c r="W47" i="2"/>
  <c r="W50" i="2"/>
  <c r="W51" i="2"/>
  <c r="W58" i="2"/>
  <c r="W65" i="2"/>
  <c r="W27" i="2"/>
  <c r="W26" i="2"/>
  <c r="W22" i="2"/>
  <c r="W13" i="2"/>
  <c r="W23" i="2"/>
  <c r="W19" i="2"/>
  <c r="W45" i="2"/>
  <c r="W25" i="2"/>
  <c r="W21" i="2"/>
  <c r="W71" i="2"/>
  <c r="J17" i="27"/>
  <c r="I30" i="27"/>
  <c r="Q12" i="27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M12" i="27"/>
  <c r="P12" i="27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L12" i="27"/>
  <c r="G30" i="27"/>
  <c r="O12" i="27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O24" i="27" s="1"/>
  <c r="O25" i="27" s="1"/>
  <c r="O26" i="27" s="1"/>
  <c r="O27" i="27" s="1"/>
  <c r="O28" i="27" s="1"/>
  <c r="F30" i="27"/>
  <c r="N12" i="27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Y16" i="58" l="1"/>
  <c r="AD16" i="58" s="1"/>
  <c r="AJ16" i="58" s="1"/>
  <c r="AJ33" i="58" s="1"/>
  <c r="AJ42" i="58" s="1"/>
  <c r="Y8" i="58"/>
  <c r="AD8" i="58" s="1"/>
  <c r="AJ8" i="58" s="1"/>
  <c r="AJ31" i="58" s="1"/>
  <c r="AJ40" i="58" s="1"/>
  <c r="Q14" i="58"/>
  <c r="R31" i="58" s="1"/>
  <c r="Q22" i="58"/>
  <c r="S31" i="58" s="1"/>
  <c r="Q18" i="58"/>
  <c r="S35" i="58" s="1"/>
  <c r="Q9" i="58"/>
  <c r="R34" i="58" s="1"/>
  <c r="Q15" i="58"/>
  <c r="R32" i="58" s="1"/>
  <c r="Q23" i="58"/>
  <c r="S32" i="58" s="1"/>
  <c r="Q19" i="58"/>
  <c r="S36" i="58" s="1"/>
  <c r="Q13" i="58"/>
  <c r="R30" i="58" s="1"/>
  <c r="Q11" i="58"/>
  <c r="R36" i="58" s="1"/>
  <c r="Q21" i="58"/>
  <c r="S30" i="58" s="1"/>
  <c r="Q10" i="58"/>
  <c r="R35" i="58" s="1"/>
  <c r="Q17" i="58"/>
  <c r="S34" i="58" s="1"/>
  <c r="Q8" i="58"/>
  <c r="Q12" i="58"/>
  <c r="R29" i="58" s="1"/>
  <c r="Q16" i="58"/>
  <c r="Q20" i="58"/>
  <c r="S29" i="58" s="1"/>
  <c r="AA4" i="58" l="1"/>
  <c r="U11" i="58" s="1"/>
  <c r="R62" i="58" s="1"/>
  <c r="X16" i="58"/>
  <c r="AC16" i="58" s="1"/>
  <c r="AI16" i="58" s="1"/>
  <c r="X8" i="58"/>
  <c r="AC8" i="58" s="1"/>
  <c r="S33" i="58"/>
  <c r="R33" i="58"/>
  <c r="X20" i="58"/>
  <c r="AA20" i="58" s="1"/>
  <c r="X12" i="58"/>
  <c r="AA12" i="58" s="1"/>
  <c r="U10" i="58"/>
  <c r="R61" i="58" s="1"/>
  <c r="U22" i="58"/>
  <c r="S57" i="58" s="1"/>
  <c r="U20" i="58" l="1"/>
  <c r="S55" i="58" s="1"/>
  <c r="U14" i="58"/>
  <c r="R57" i="58" s="1"/>
  <c r="AA16" i="58"/>
  <c r="AC20" i="58"/>
  <c r="AI20" i="58" s="1"/>
  <c r="AK20" i="58" s="1"/>
  <c r="AK32" i="58" s="1"/>
  <c r="AK41" i="58" s="1"/>
  <c r="U18" i="58"/>
  <c r="S61" i="58" s="1"/>
  <c r="U15" i="58"/>
  <c r="R58" i="58" s="1"/>
  <c r="U13" i="58"/>
  <c r="R56" i="58" s="1"/>
  <c r="U12" i="58"/>
  <c r="R55" i="58" s="1"/>
  <c r="U17" i="58"/>
  <c r="S60" i="58" s="1"/>
  <c r="U23" i="58"/>
  <c r="S58" i="58" s="1"/>
  <c r="U16" i="58"/>
  <c r="S59" i="58" s="1"/>
  <c r="U8" i="58"/>
  <c r="R59" i="58" s="1"/>
  <c r="U21" i="58"/>
  <c r="S56" i="58" s="1"/>
  <c r="U9" i="58"/>
  <c r="R60" i="58" s="1"/>
  <c r="U19" i="58"/>
  <c r="S62" i="58" s="1"/>
  <c r="AA8" i="58"/>
  <c r="AC12" i="58"/>
  <c r="AI12" i="58" s="1"/>
  <c r="AK12" i="58" s="1"/>
  <c r="AK30" i="58" s="1"/>
  <c r="AK39" i="58" s="1"/>
  <c r="AI8" i="58"/>
  <c r="AI31" i="58" s="1"/>
  <c r="AI40" i="58" s="1"/>
  <c r="Z4" i="58"/>
  <c r="AI33" i="58"/>
  <c r="AI42" i="58" s="1"/>
  <c r="AK16" i="58"/>
  <c r="AK33" i="58" s="1"/>
  <c r="AK42" i="58" s="1"/>
  <c r="AI32" i="58" l="1"/>
  <c r="AI41" i="58" s="1"/>
  <c r="AI30" i="58"/>
  <c r="AI39" i="58" s="1"/>
  <c r="T8" i="58"/>
  <c r="R44" i="58" s="1"/>
  <c r="T10" i="58"/>
  <c r="R46" i="58" s="1"/>
  <c r="T12" i="58"/>
  <c r="R40" i="58" s="1"/>
  <c r="T19" i="58"/>
  <c r="S47" i="58" s="1"/>
  <c r="T16" i="58"/>
  <c r="S44" i="58" s="1"/>
  <c r="T22" i="58"/>
  <c r="S42" i="58" s="1"/>
  <c r="T20" i="58"/>
  <c r="S40" i="58" s="1"/>
  <c r="T9" i="58"/>
  <c r="R45" i="58" s="1"/>
  <c r="T15" i="58"/>
  <c r="R43" i="58" s="1"/>
  <c r="T17" i="58"/>
  <c r="S45" i="58" s="1"/>
  <c r="T23" i="58"/>
  <c r="S43" i="58" s="1"/>
  <c r="T13" i="58"/>
  <c r="R41" i="58" s="1"/>
  <c r="T14" i="58"/>
  <c r="R42" i="58" s="1"/>
  <c r="T11" i="58"/>
  <c r="R47" i="58" s="1"/>
  <c r="T18" i="58"/>
  <c r="S46" i="58" s="1"/>
  <c r="T21" i="58"/>
  <c r="S41" i="58" s="1"/>
  <c r="AK8" i="58"/>
  <c r="AK31" i="58" s="1"/>
  <c r="AK40" i="58" s="1"/>
</calcChain>
</file>

<file path=xl/sharedStrings.xml><?xml version="1.0" encoding="utf-8"?>
<sst xmlns="http://schemas.openxmlformats.org/spreadsheetml/2006/main" count="1243" uniqueCount="153">
  <si>
    <t>Soil Water Readings</t>
  </si>
  <si>
    <t>Probe:</t>
  </si>
  <si>
    <t>Place the correct calibration values in cells I3 and I4</t>
  </si>
  <si>
    <t>Experiment:  ACR Intensive Wheat Residue, 2002</t>
  </si>
  <si>
    <t>Cal slope</t>
  </si>
  <si>
    <t>Probe</t>
  </si>
  <si>
    <t>slope</t>
  </si>
  <si>
    <t>Intercept</t>
  </si>
  <si>
    <t>Date:</t>
  </si>
  <si>
    <t>Cal intercept</t>
  </si>
  <si>
    <t>0.154541</t>
  </si>
  <si>
    <t>-0.022518</t>
  </si>
  <si>
    <t>Time:</t>
  </si>
  <si>
    <t>0.169478</t>
  </si>
  <si>
    <t>0.025909</t>
  </si>
  <si>
    <t>Operator:</t>
  </si>
  <si>
    <t>Standard Count:</t>
  </si>
  <si>
    <t>notes:</t>
  </si>
  <si>
    <t>TOTAL</t>
  </si>
  <si>
    <t>------------------------------------COUNTS-------------------------------------------</t>
  </si>
  <si>
    <t>------------------------------------% WATER-------------------------------------------</t>
  </si>
  <si>
    <t>------------------------------AVAIL. WATER (cm)-------------------------------</t>
  </si>
  <si>
    <t>WATER</t>
  </si>
  <si>
    <t>PLOT</t>
  </si>
  <si>
    <t>TUBE</t>
  </si>
  <si>
    <t>(cm)</t>
  </si>
  <si>
    <t>Water Use</t>
  </si>
  <si>
    <t/>
  </si>
  <si>
    <t xml:space="preserve">Interval </t>
  </si>
  <si>
    <t>Precip (in)</t>
  </si>
  <si>
    <t>Full Season</t>
  </si>
  <si>
    <t>ET between dates</t>
  </si>
  <si>
    <t>Evapotranspiration</t>
  </si>
  <si>
    <t>Total (in)</t>
  </si>
  <si>
    <t>(in)</t>
  </si>
  <si>
    <t>Using Lower Limit for Corn</t>
  </si>
  <si>
    <t>Beginnig Soil Water</t>
  </si>
  <si>
    <t>This version uses  Neutron probe for all depths</t>
  </si>
  <si>
    <t xml:space="preserve">Used </t>
  </si>
  <si>
    <t xml:space="preserve">Probe </t>
  </si>
  <si>
    <t>Used probe 8346</t>
  </si>
  <si>
    <t>1-6 FT</t>
  </si>
  <si>
    <t>Available Water (in/6 ft) in Profile</t>
  </si>
  <si>
    <t>Date</t>
  </si>
  <si>
    <t>Time</t>
  </si>
  <si>
    <t>Irrig Trt</t>
  </si>
  <si>
    <t>Irrig (in)</t>
  </si>
  <si>
    <t>Treatment</t>
  </si>
  <si>
    <t>inches</t>
  </si>
  <si>
    <t>Line 7</t>
  </si>
  <si>
    <t>Line 8</t>
  </si>
  <si>
    <t>Line 9</t>
  </si>
  <si>
    <t>Full</t>
  </si>
  <si>
    <t>GS Limit</t>
  </si>
  <si>
    <t>Inad Cap</t>
  </si>
  <si>
    <t>Irrigation amounts for LIC corn, 2010</t>
  </si>
  <si>
    <t>First Half</t>
  </si>
  <si>
    <t>Second Half</t>
  </si>
  <si>
    <t>Plot</t>
  </si>
  <si>
    <t>VolWat6</t>
  </si>
  <si>
    <t>VolWat5</t>
  </si>
  <si>
    <t>VolWat4</t>
  </si>
  <si>
    <t>VolWat3</t>
  </si>
  <si>
    <t>VolWat2</t>
  </si>
  <si>
    <t>VolWat1</t>
  </si>
  <si>
    <t>notes</t>
  </si>
  <si>
    <t>First soil water readings</t>
  </si>
  <si>
    <t>New nozzle application rate = 0.42"/hr</t>
  </si>
  <si>
    <t>Irrigation Treatment 1 =</t>
  </si>
  <si>
    <t xml:space="preserve">Irrigation Treatment 2 = </t>
  </si>
  <si>
    <t xml:space="preserve">Irrigation Treatment 3 = </t>
  </si>
  <si>
    <t>TRT1</t>
  </si>
  <si>
    <t>TRT2</t>
  </si>
  <si>
    <t>TRT3</t>
  </si>
  <si>
    <t>TRT4</t>
  </si>
  <si>
    <t>D1</t>
  </si>
  <si>
    <t>D2</t>
  </si>
  <si>
    <t>D3</t>
  </si>
  <si>
    <t>D4</t>
  </si>
  <si>
    <t>D5</t>
  </si>
  <si>
    <t>D6</t>
  </si>
  <si>
    <t xml:space="preserve">These averages were computed with Statistix using the Split-Split Plot ANOVA design. </t>
  </si>
  <si>
    <t xml:space="preserve">The means and standard errors result were cut and pasted into this page and I used Text to Columns tool on the Data tab. </t>
  </si>
  <si>
    <t>Then the data were sorted by TRT, Hyb, and Date</t>
  </si>
  <si>
    <t>TRT</t>
  </si>
  <si>
    <t>Hyb</t>
  </si>
  <si>
    <t>Line 6</t>
  </si>
  <si>
    <t>------------------------hours ----------------------</t>
  </si>
  <si>
    <t>------------------------inches--------------------</t>
  </si>
  <si>
    <t>0816-1245</t>
  </si>
  <si>
    <t>2013 Limited Irrigation Corn (Monsanto)</t>
  </si>
  <si>
    <t>6/18-7/3</t>
  </si>
  <si>
    <t>7/3-7/18</t>
  </si>
  <si>
    <t>7/18-7/30</t>
  </si>
  <si>
    <t>8/13-10/3</t>
  </si>
  <si>
    <t>7/30-8/13</t>
  </si>
  <si>
    <t>Total</t>
  </si>
  <si>
    <t>198-00DG</t>
  </si>
  <si>
    <t>199-00DG</t>
  </si>
  <si>
    <t>208-71VT</t>
  </si>
  <si>
    <t>DKC47</t>
  </si>
  <si>
    <t>DKC50</t>
  </si>
  <si>
    <t>DKC51</t>
  </si>
  <si>
    <t>DKC52</t>
  </si>
  <si>
    <t>DKC57</t>
  </si>
  <si>
    <t>ET Between Dates</t>
  </si>
  <si>
    <t>Cumulative ET (inches)</t>
  </si>
  <si>
    <t>Irrigated Corn Residue</t>
  </si>
  <si>
    <t>NT/R</t>
  </si>
  <si>
    <t>T/NR</t>
  </si>
  <si>
    <t>NT/NR</t>
  </si>
  <si>
    <t>T/R</t>
  </si>
  <si>
    <t>Early</t>
  </si>
  <si>
    <t>Late</t>
  </si>
  <si>
    <t>R</t>
  </si>
  <si>
    <t>NT</t>
  </si>
  <si>
    <t>T</t>
  </si>
  <si>
    <t>NR</t>
  </si>
  <si>
    <t>Anova: Two-Factor With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</si>
  <si>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</si>
  <si>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</si>
  <si>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</si>
  <si>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</si>
  <si>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</si>
  <si>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</si>
  <si>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</si>
  <si>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</si>
  <si>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</si>
  <si>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</si>
  <si>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</si>
  <si>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</si>
  <si>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</si>
  <si>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</si>
  <si>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</si>
  <si>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</si>
  <si>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</si>
  <si>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Rep</t>
  </si>
  <si>
    <t>Water</t>
  </si>
  <si>
    <t>Nrate</t>
  </si>
  <si>
    <t>1-1</t>
  </si>
  <si>
    <t>1-2</t>
  </si>
  <si>
    <t>1-3</t>
  </si>
  <si>
    <t>1-4</t>
  </si>
  <si>
    <t>1-5</t>
  </si>
  <si>
    <t>1-6</t>
  </si>
  <si>
    <t>2-1</t>
  </si>
  <si>
    <t>2-2</t>
  </si>
  <si>
    <t>2-3</t>
  </si>
  <si>
    <t>2-4</t>
  </si>
  <si>
    <t>2-5</t>
  </si>
  <si>
    <t>2-6</t>
  </si>
  <si>
    <t>NxWater</t>
  </si>
  <si>
    <t xml:space="preserve">These calculations are pointing to incorrect cells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</si>
</sst>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sz val="10"/>
      <name val="Arial"/>
    </font>
    <font>
      <sz val="10"/>
      <color rgb="FFFF000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42"/>
        <bgColor indexed="11"/>
      </patternFill>
    </fill>
    <fill>
      <patternFill patternType="solid">
        <fgColor indexed="13"/>
        <bgColor indexed="9"/>
      </patternFill>
    </fill>
    <fill>
      <patternFill patternType="solid">
        <fgColor indexed="10"/>
        <bgColor indexed="20"/>
      </patternFill>
    </fill>
    <fill>
      <patternFill patternType="gray0625">
        <fgColor indexed="11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12"/>
      </patternFill>
    </fill>
    <fill>
      <patternFill patternType="solid">
        <fgColor indexed="47"/>
        <bgColor indexed="20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13"/>
      </patternFill>
    </fill>
    <fill>
      <patternFill patternType="solid">
        <fgColor indexed="41"/>
        <bgColor indexed="13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00FF00"/>
        <bgColor indexed="13"/>
      </patternFill>
    </fill>
    <fill>
      <patternFill patternType="solid">
        <fgColor rgb="FF00FF00"/>
        <bgColor indexed="64"/>
      </patternFill>
    </fill>
    <fill>
      <patternFill patternType="solid">
        <fgColor theme="8" tint="0.79998168889431442"/>
        <bgColor indexed="13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00"/>
        <bgColor indexed="13"/>
      </patternFill>
    </fill>
    <fill>
      <patternFill patternType="solid">
        <fgColor rgb="FFFFCC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9" fillId="0" borderId="0" applyFont="0" applyFill="0" applyBorder="0" applyAlignment="0" applyProtection="0"/>
  </cellStyleXfs>
  <cellXfs count="100">
    <xf numFmtId="0" fontId="0" fillId="0" borderId="0" xfId="0"/>
    <xf numFmtId="0" fontId="1" fillId="0" borderId="0" xfId="0" applyFont="1"/>
    <xf numFmtId="0" fontId="0" fillId="2" borderId="0" xfId="0" applyFill="1"/>
    <xf numFmtId="15" fontId="0" fillId="0" borderId="0" xfId="0" applyNumberFormat="1"/>
    <xf numFmtId="0" fontId="0" fillId="3" borderId="0" xfId="0" applyFill="1"/>
    <xf numFmtId="0" fontId="2" fillId="4" borderId="0" xfId="0" applyFont="1" applyFill="1"/>
    <xf numFmtId="0" fontId="0" fillId="0" borderId="1" xfId="0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0" fillId="5" borderId="5" xfId="0" applyFill="1" applyBorder="1" applyAlignment="1">
      <alignment horizontal="centerContinuous"/>
    </xf>
    <xf numFmtId="0" fontId="0" fillId="5" borderId="6" xfId="0" applyFill="1" applyBorder="1" applyAlignment="1">
      <alignment horizontal="centerContinuous"/>
    </xf>
    <xf numFmtId="15" fontId="0" fillId="0" borderId="0" xfId="0" applyNumberFormat="1" applyAlignment="1">
      <alignment horizontal="center"/>
    </xf>
    <xf numFmtId="0" fontId="3" fillId="0" borderId="0" xfId="0" applyFont="1"/>
    <xf numFmtId="1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164" fontId="2" fillId="4" borderId="0" xfId="0" applyNumberFormat="1" applyFont="1" applyFill="1"/>
    <xf numFmtId="1" fontId="0" fillId="0" borderId="1" xfId="0" applyNumberFormat="1" applyBorder="1"/>
    <xf numFmtId="0" fontId="0" fillId="0" borderId="1" xfId="0" quotePrefix="1" applyBorder="1"/>
    <xf numFmtId="2" fontId="0" fillId="0" borderId="0" xfId="0" applyNumberFormat="1" applyBorder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14" fontId="0" fillId="0" borderId="0" xfId="0" applyNumberFormat="1"/>
    <xf numFmtId="0" fontId="0" fillId="6" borderId="0" xfId="0" applyFill="1"/>
    <xf numFmtId="0" fontId="4" fillId="0" borderId="0" xfId="0" applyFont="1"/>
    <xf numFmtId="0" fontId="0" fillId="5" borderId="3" xfId="0" applyFill="1" applyBorder="1" applyAlignment="1">
      <alignment horizontal="centerContinuous"/>
    </xf>
    <xf numFmtId="2" fontId="0" fillId="5" borderId="7" xfId="0" applyNumberFormat="1" applyFill="1" applyBorder="1" applyAlignment="1">
      <alignment horizontal="centerContinuous"/>
    </xf>
    <xf numFmtId="15" fontId="0" fillId="0" borderId="0" xfId="0" applyNumberFormat="1" applyBorder="1"/>
    <xf numFmtId="0" fontId="0" fillId="7" borderId="0" xfId="0" applyFill="1"/>
    <xf numFmtId="0" fontId="0" fillId="8" borderId="0" xfId="0" applyFill="1"/>
    <xf numFmtId="2" fontId="0" fillId="8" borderId="0" xfId="0" applyNumberFormat="1" applyFill="1"/>
    <xf numFmtId="0" fontId="0" fillId="9" borderId="0" xfId="0" applyFill="1"/>
    <xf numFmtId="2" fontId="0" fillId="9" borderId="0" xfId="0" applyNumberFormat="1" applyFill="1"/>
    <xf numFmtId="0" fontId="0" fillId="10" borderId="5" xfId="0" applyFill="1" applyBorder="1" applyAlignment="1">
      <alignment horizontal="centerContinuous"/>
    </xf>
    <xf numFmtId="0" fontId="0" fillId="10" borderId="6" xfId="0" applyFill="1" applyBorder="1" applyAlignment="1">
      <alignment horizontal="centerContinuous"/>
    </xf>
    <xf numFmtId="0" fontId="0" fillId="10" borderId="8" xfId="0" applyFill="1" applyBorder="1" applyAlignment="1">
      <alignment horizontal="centerContinuous"/>
    </xf>
    <xf numFmtId="0" fontId="0" fillId="11" borderId="5" xfId="0" applyFill="1" applyBorder="1" applyAlignment="1">
      <alignment horizontal="centerContinuous"/>
    </xf>
    <xf numFmtId="0" fontId="0" fillId="12" borderId="0" xfId="0" applyFill="1"/>
    <xf numFmtId="0" fontId="0" fillId="13" borderId="0" xfId="0" applyFill="1"/>
    <xf numFmtId="2" fontId="0" fillId="13" borderId="0" xfId="0" applyNumberFormat="1" applyFill="1"/>
    <xf numFmtId="0" fontId="0" fillId="14" borderId="0" xfId="0" applyFill="1"/>
    <xf numFmtId="2" fontId="0" fillId="14" borderId="0" xfId="0" applyNumberFormat="1" applyFill="1"/>
    <xf numFmtId="0" fontId="5" fillId="0" borderId="0" xfId="0" applyFont="1"/>
    <xf numFmtId="2" fontId="5" fillId="0" borderId="0" xfId="0" applyNumberFormat="1" applyFont="1"/>
    <xf numFmtId="2" fontId="0" fillId="15" borderId="0" xfId="0" applyNumberFormat="1" applyFill="1"/>
    <xf numFmtId="2" fontId="0" fillId="8" borderId="0" xfId="0" applyNumberFormat="1" applyFill="1" applyBorder="1"/>
    <xf numFmtId="14" fontId="5" fillId="0" borderId="0" xfId="0" applyNumberFormat="1" applyFont="1"/>
    <xf numFmtId="2" fontId="0" fillId="8" borderId="9" xfId="0" applyNumberFormat="1" applyFill="1" applyBorder="1"/>
    <xf numFmtId="2" fontId="0" fillId="8" borderId="9" xfId="0" applyNumberFormat="1" applyFill="1" applyBorder="1" applyAlignment="1" applyProtection="1">
      <alignment horizontal="center"/>
      <protection locked="0"/>
    </xf>
    <xf numFmtId="2" fontId="0" fillId="8" borderId="0" xfId="0" applyNumberFormat="1" applyFill="1" applyAlignment="1" applyProtection="1">
      <alignment horizontal="center"/>
      <protection locked="0"/>
    </xf>
    <xf numFmtId="2" fontId="0" fillId="8" borderId="10" xfId="0" applyNumberFormat="1" applyFill="1" applyBorder="1" applyAlignment="1" applyProtection="1">
      <alignment horizontal="center"/>
      <protection locked="0"/>
    </xf>
    <xf numFmtId="0" fontId="0" fillId="16" borderId="0" xfId="0" applyFill="1"/>
    <xf numFmtId="2" fontId="0" fillId="16" borderId="9" xfId="0" applyNumberFormat="1" applyFill="1" applyBorder="1"/>
    <xf numFmtId="2" fontId="0" fillId="16" borderId="0" xfId="0" applyNumberFormat="1" applyFill="1"/>
    <xf numFmtId="2" fontId="0" fillId="16" borderId="9" xfId="0" applyNumberFormat="1" applyFill="1" applyBorder="1" applyAlignment="1" applyProtection="1">
      <alignment horizontal="center"/>
      <protection locked="0"/>
    </xf>
    <xf numFmtId="2" fontId="0" fillId="16" borderId="0" xfId="0" applyNumberFormat="1" applyFill="1" applyAlignment="1" applyProtection="1">
      <alignment horizontal="center"/>
      <protection locked="0"/>
    </xf>
    <xf numFmtId="2" fontId="0" fillId="16" borderId="10" xfId="0" applyNumberFormat="1" applyFill="1" applyBorder="1" applyAlignment="1" applyProtection="1">
      <alignment horizontal="center"/>
      <protection locked="0"/>
    </xf>
    <xf numFmtId="0" fontId="0" fillId="17" borderId="0" xfId="0" applyFill="1"/>
    <xf numFmtId="2" fontId="0" fillId="17" borderId="9" xfId="0" applyNumberFormat="1" applyFill="1" applyBorder="1"/>
    <xf numFmtId="2" fontId="0" fillId="17" borderId="0" xfId="0" applyNumberFormat="1" applyFill="1"/>
    <xf numFmtId="0" fontId="0" fillId="18" borderId="0" xfId="0" applyFill="1"/>
    <xf numFmtId="2" fontId="0" fillId="18" borderId="0" xfId="0" applyNumberFormat="1" applyFill="1"/>
    <xf numFmtId="2" fontId="0" fillId="16" borderId="0" xfId="0" applyNumberFormat="1" applyFill="1" applyBorder="1"/>
    <xf numFmtId="2" fontId="0" fillId="18" borderId="0" xfId="0" applyNumberFormat="1" applyFill="1" applyBorder="1"/>
    <xf numFmtId="2" fontId="0" fillId="17" borderId="0" xfId="0" applyNumberFormat="1" applyFill="1" applyBorder="1"/>
    <xf numFmtId="2" fontId="0" fillId="0" borderId="9" xfId="0" applyNumberFormat="1" applyFill="1" applyBorder="1"/>
    <xf numFmtId="0" fontId="5" fillId="19" borderId="0" xfId="0" quotePrefix="1" applyFont="1" applyFill="1"/>
    <xf numFmtId="0" fontId="0" fillId="19" borderId="0" xfId="0" applyFill="1"/>
    <xf numFmtId="0" fontId="5" fillId="19" borderId="0" xfId="0" applyFont="1" applyFill="1"/>
    <xf numFmtId="2" fontId="0" fillId="19" borderId="0" xfId="0" applyNumberFormat="1" applyFill="1" applyBorder="1"/>
    <xf numFmtId="2" fontId="0" fillId="19" borderId="0" xfId="0" applyNumberFormat="1" applyFill="1"/>
    <xf numFmtId="0" fontId="0" fillId="20" borderId="0" xfId="0" applyFill="1"/>
    <xf numFmtId="0" fontId="5" fillId="20" borderId="0" xfId="0" quotePrefix="1" applyFont="1" applyFill="1"/>
    <xf numFmtId="0" fontId="5" fillId="20" borderId="0" xfId="0" applyFont="1" applyFill="1"/>
    <xf numFmtId="2" fontId="0" fillId="20" borderId="0" xfId="0" applyNumberFormat="1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2" fontId="0" fillId="23" borderId="0" xfId="0" applyNumberFormat="1" applyFill="1"/>
    <xf numFmtId="0" fontId="1" fillId="0" borderId="0" xfId="0" applyFont="1" applyFill="1"/>
    <xf numFmtId="0" fontId="0" fillId="0" borderId="0" xfId="0" applyFill="1" applyBorder="1" applyAlignment="1"/>
    <xf numFmtId="0" fontId="7" fillId="0" borderId="11" xfId="0" applyFont="1" applyFill="1" applyBorder="1" applyAlignment="1">
      <alignment horizontal="right"/>
    </xf>
    <xf numFmtId="0" fontId="0" fillId="0" borderId="12" xfId="0" applyFill="1" applyBorder="1" applyAlignment="1"/>
    <xf numFmtId="0" fontId="8" fillId="0" borderId="13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quotePrefix="1"/>
    <xf numFmtId="16" fontId="0" fillId="0" borderId="0" xfId="0" quotePrefix="1" applyNumberFormat="1"/>
    <xf numFmtId="43" fontId="0" fillId="0" borderId="0" xfId="2" quotePrefix="1" applyFont="1"/>
    <xf numFmtId="43" fontId="0" fillId="0" borderId="0" xfId="0" applyNumberFormat="1"/>
    <xf numFmtId="0" fontId="10" fillId="0" borderId="0" xfId="0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66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Graphs'!$B$31:$B$102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97-4069-ACEC-A9770702A039}"/>
            </c:ext>
          </c:extLst>
        </c:ser>
        <c:ser>
          <c:idx val="1"/>
          <c:order val="1"/>
          <c:tx>
            <c:strRef>
              <c:f>'Soil Moisture Graphs'!$C$30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Graphs'!$C$31:$C$102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7-4069-ACEC-A9770702A039}"/>
            </c:ext>
          </c:extLst>
        </c:ser>
        <c:ser>
          <c:idx val="2"/>
          <c:order val="2"/>
          <c:tx>
            <c:strRef>
              <c:f>'Soil Moisture Graphs'!$D$30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Graphs'!$D$31:$D$102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97-4069-ACEC-A9770702A039}"/>
            </c:ext>
          </c:extLst>
        </c:ser>
        <c:ser>
          <c:idx val="3"/>
          <c:order val="3"/>
          <c:tx>
            <c:strRef>
              <c:f>'Soil Moisture Graphs'!$E$30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Graphs'!$E$31:$E$102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97-4069-ACEC-A9770702A039}"/>
            </c:ext>
          </c:extLst>
        </c:ser>
        <c:ser>
          <c:idx val="4"/>
          <c:order val="4"/>
          <c:tx>
            <c:strRef>
              <c:f>'Soil Moisture Graphs'!$F$30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Graphs'!$F$31:$F$102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97-4069-ACEC-A9770702A039}"/>
            </c:ext>
          </c:extLst>
        </c:ser>
        <c:ser>
          <c:idx val="5"/>
          <c:order val="5"/>
          <c:tx>
            <c:strRef>
              <c:f>'Soil Moisture Graphs'!$G$30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Graphs'!$G$31:$G$102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97-4069-ACEC-A9770702A039}"/>
            </c:ext>
          </c:extLst>
        </c:ser>
        <c:ser>
          <c:idx val="6"/>
          <c:order val="6"/>
          <c:tx>
            <c:strRef>
              <c:f>'Soil Moisture Graphs'!$H$30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Graphs'!$H$31:$H$102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97-4069-ACEC-A9770702A039}"/>
            </c:ext>
          </c:extLst>
        </c:ser>
        <c:ser>
          <c:idx val="7"/>
          <c:order val="7"/>
          <c:tx>
            <c:strRef>
              <c:f>'Soil Moisture Graphs'!$I$30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Graphs'!$I$31:$I$102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97-4069-ACEC-A9770702A039}"/>
            </c:ext>
          </c:extLst>
        </c:ser>
        <c:ser>
          <c:idx val="8"/>
          <c:order val="8"/>
          <c:tx>
            <c:strRef>
              <c:f>'Soil Moisture Graphs'!$J$30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Graphs'!$J$31:$J$102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97-4069-ACEC-A9770702A039}"/>
            </c:ext>
          </c:extLst>
        </c:ser>
        <c:ser>
          <c:idx val="9"/>
          <c:order val="9"/>
          <c:tx>
            <c:strRef>
              <c:f>'Soil Moisture Graphs'!$K$30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Graphs'!$K$31:$K$102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97-4069-ACEC-A9770702A039}"/>
            </c:ext>
          </c:extLst>
        </c:ser>
        <c:ser>
          <c:idx val="10"/>
          <c:order val="10"/>
          <c:tx>
            <c:strRef>
              <c:f>'Soil Moisture Graphs'!$L$30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Graphs'!$L$31:$L$102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97-4069-ACEC-A9770702A039}"/>
            </c:ext>
          </c:extLst>
        </c:ser>
        <c:ser>
          <c:idx val="11"/>
          <c:order val="11"/>
          <c:tx>
            <c:strRef>
              <c:f>'Soil Moisture Graphs'!$M$30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Graphs'!$A$31:$A$102</c:f>
              <c:numCache>
                <c:formatCode>_(* #,##0.00_);_(* \(#,##0.00\);_(* "-"??_);_(@_)</c:formatCode>
                <c:ptCount val="72"/>
                <c:pt idx="0">
                  <c:v>22.454254853728582</c:v>
                </c:pt>
                <c:pt idx="1">
                  <c:v>30.482321450587836</c:v>
                </c:pt>
                <c:pt idx="2">
                  <c:v>25.333685360407571</c:v>
                </c:pt>
                <c:pt idx="3">
                  <c:v>26.864715633613258</c:v>
                </c:pt>
                <c:pt idx="4">
                  <c:v>25.315094278518643</c:v>
                </c:pt>
                <c:pt idx="5">
                  <c:v>26.488519623625574</c:v>
                </c:pt>
                <c:pt idx="6">
                  <c:v>21.579380411896764</c:v>
                </c:pt>
                <c:pt idx="7">
                  <c:v>29.975987867377672</c:v>
                </c:pt>
                <c:pt idx="8">
                  <c:v>25.91219608506886</c:v>
                </c:pt>
                <c:pt idx="9">
                  <c:v>25.435389514270515</c:v>
                </c:pt>
                <c:pt idx="10">
                  <c:v>25.440857479531967</c:v>
                </c:pt>
                <c:pt idx="11">
                  <c:v>27.7800530183798</c:v>
                </c:pt>
                <c:pt idx="12">
                  <c:v>22.260688883473293</c:v>
                </c:pt>
                <c:pt idx="13">
                  <c:v>30.648547594535888</c:v>
                </c:pt>
                <c:pt idx="14">
                  <c:v>26.021555390297838</c:v>
                </c:pt>
                <c:pt idx="15">
                  <c:v>25.747063534173105</c:v>
                </c:pt>
                <c:pt idx="16">
                  <c:v>25.67051202051282</c:v>
                </c:pt>
                <c:pt idx="17">
                  <c:v>25.263695405061025</c:v>
                </c:pt>
                <c:pt idx="18">
                  <c:v>19.891966332213638</c:v>
                </c:pt>
                <c:pt idx="19">
                  <c:v>30.609178244653453</c:v>
                </c:pt>
                <c:pt idx="20">
                  <c:v>27.500093196993618</c:v>
                </c:pt>
                <c:pt idx="21">
                  <c:v>25.743782755016237</c:v>
                </c:pt>
                <c:pt idx="22">
                  <c:v>27.20701025897996</c:v>
                </c:pt>
                <c:pt idx="23">
                  <c:v>28.476671792688389</c:v>
                </c:pt>
                <c:pt idx="24">
                  <c:v>20.106310570462433</c:v>
                </c:pt>
                <c:pt idx="25">
                  <c:v>31.621845411073789</c:v>
                </c:pt>
                <c:pt idx="26">
                  <c:v>26.422904040488188</c:v>
                </c:pt>
                <c:pt idx="27">
                  <c:v>25.401488129649533</c:v>
                </c:pt>
                <c:pt idx="28">
                  <c:v>25.065755062596576</c:v>
                </c:pt>
                <c:pt idx="29">
                  <c:v>25.005607444720635</c:v>
                </c:pt>
                <c:pt idx="30">
                  <c:v>20.755904843522561</c:v>
                </c:pt>
                <c:pt idx="31">
                  <c:v>32.058189038937407</c:v>
                </c:pt>
                <c:pt idx="32">
                  <c:v>27.642260293791285</c:v>
                </c:pt>
                <c:pt idx="33">
                  <c:v>25.744876348068527</c:v>
                </c:pt>
                <c:pt idx="34">
                  <c:v>25.706600591238384</c:v>
                </c:pt>
                <c:pt idx="35">
                  <c:v>28.180308075517861</c:v>
                </c:pt>
                <c:pt idx="36">
                  <c:v>22.049625424381365</c:v>
                </c:pt>
                <c:pt idx="37">
                  <c:v>29.644629172533872</c:v>
                </c:pt>
                <c:pt idx="38">
                  <c:v>25.144493762361439</c:v>
                </c:pt>
                <c:pt idx="39">
                  <c:v>26.368224387873695</c:v>
                </c:pt>
                <c:pt idx="40">
                  <c:v>26.19434309255962</c:v>
                </c:pt>
                <c:pt idx="41">
                  <c:v>27.114054849535325</c:v>
                </c:pt>
                <c:pt idx="42">
                  <c:v>19.622942441350354</c:v>
                </c:pt>
                <c:pt idx="43">
                  <c:v>30.30953374832605</c:v>
                </c:pt>
                <c:pt idx="44">
                  <c:v>25.281192893897657</c:v>
                </c:pt>
                <c:pt idx="45">
                  <c:v>24.83172614940656</c:v>
                </c:pt>
                <c:pt idx="46">
                  <c:v>25.801743186787593</c:v>
                </c:pt>
                <c:pt idx="47">
                  <c:v>26.927050437593774</c:v>
                </c:pt>
                <c:pt idx="48">
                  <c:v>20.637796793875268</c:v>
                </c:pt>
                <c:pt idx="49">
                  <c:v>32.338148860323592</c:v>
                </c:pt>
                <c:pt idx="50">
                  <c:v>27.316369564208937</c:v>
                </c:pt>
                <c:pt idx="51">
                  <c:v>25.871733142134136</c:v>
                </c:pt>
                <c:pt idx="52">
                  <c:v>25.989841191781437</c:v>
                </c:pt>
                <c:pt idx="53">
                  <c:v>27.026567405352139</c:v>
                </c:pt>
                <c:pt idx="54">
                  <c:v>20.329403553129548</c:v>
                </c:pt>
                <c:pt idx="55">
                  <c:v>30.948192090863284</c:v>
                </c:pt>
                <c:pt idx="56">
                  <c:v>25.356650814505656</c:v>
                </c:pt>
                <c:pt idx="57">
                  <c:v>25.552403970865527</c:v>
                </c:pt>
                <c:pt idx="58">
                  <c:v>26.216214953605416</c:v>
                </c:pt>
                <c:pt idx="59">
                  <c:v>26.875651564136152</c:v>
                </c:pt>
                <c:pt idx="60">
                  <c:v>21.759823265524577</c:v>
                </c:pt>
                <c:pt idx="61">
                  <c:v>31.092546373765529</c:v>
                </c:pt>
                <c:pt idx="62">
                  <c:v>26.882213122449894</c:v>
                </c:pt>
                <c:pt idx="63">
                  <c:v>24.989203548936292</c:v>
                </c:pt>
                <c:pt idx="64">
                  <c:v>25.936255132219241</c:v>
                </c:pt>
                <c:pt idx="65">
                  <c:v>26.964232601371624</c:v>
                </c:pt>
                <c:pt idx="66">
                  <c:v>21.947921270518425</c:v>
                </c:pt>
                <c:pt idx="67">
                  <c:v>30.798369842699582</c:v>
                </c:pt>
                <c:pt idx="68">
                  <c:v>27.383078740398613</c:v>
                </c:pt>
                <c:pt idx="69">
                  <c:v>24.95420857126302</c:v>
                </c:pt>
                <c:pt idx="70">
                  <c:v>25.994215563990593</c:v>
                </c:pt>
                <c:pt idx="71">
                  <c:v>26.316825514416077</c:v>
                </c:pt>
              </c:numCache>
            </c:numRef>
          </c:xVal>
          <c:yVal>
            <c:numRef>
              <c:f>'Soil Moisture Graphs'!$M$31:$M$102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97-4069-ACEC-A9770702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72352"/>
        <c:axId val="1698171520"/>
      </c:scatterChart>
      <c:valAx>
        <c:axId val="1698172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1520"/>
        <c:crosses val="autoZero"/>
        <c:crossBetween val="midCat"/>
      </c:valAx>
      <c:valAx>
        <c:axId val="1698171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Graphs'!$BY$30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Graphs'!$BY$31:$BY$102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1-4096-A2FD-6D27D48A1163}"/>
            </c:ext>
          </c:extLst>
        </c:ser>
        <c:ser>
          <c:idx val="1"/>
          <c:order val="1"/>
          <c:tx>
            <c:strRef>
              <c:f>'Soil Moisture Graphs'!$BZ$30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Graphs'!$BZ$31:$BZ$102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01-4096-A2FD-6D27D48A1163}"/>
            </c:ext>
          </c:extLst>
        </c:ser>
        <c:ser>
          <c:idx val="2"/>
          <c:order val="2"/>
          <c:tx>
            <c:strRef>
              <c:f>'Soil Moisture Graphs'!$CA$30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Graphs'!$CA$31:$CA$102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01-4096-A2FD-6D27D48A1163}"/>
            </c:ext>
          </c:extLst>
        </c:ser>
        <c:ser>
          <c:idx val="3"/>
          <c:order val="3"/>
          <c:tx>
            <c:strRef>
              <c:f>'Soil Moisture Graphs'!$CB$30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Graphs'!$CB$31:$CB$102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01-4096-A2FD-6D27D48A1163}"/>
            </c:ext>
          </c:extLst>
        </c:ser>
        <c:ser>
          <c:idx val="4"/>
          <c:order val="4"/>
          <c:tx>
            <c:strRef>
              <c:f>'Soil Moisture Graphs'!$CC$30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Graphs'!$CC$31:$CC$102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01-4096-A2FD-6D27D48A1163}"/>
            </c:ext>
          </c:extLst>
        </c:ser>
        <c:ser>
          <c:idx val="5"/>
          <c:order val="5"/>
          <c:tx>
            <c:strRef>
              <c:f>'Soil Moisture Graphs'!$CD$30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Graphs'!$CD$31:$CD$102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01-4096-A2FD-6D27D48A1163}"/>
            </c:ext>
          </c:extLst>
        </c:ser>
        <c:ser>
          <c:idx val="6"/>
          <c:order val="6"/>
          <c:tx>
            <c:strRef>
              <c:f>'Soil Moisture Graphs'!$CE$30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Graphs'!$CE$31:$CE$102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01-4096-A2FD-6D27D48A1163}"/>
            </c:ext>
          </c:extLst>
        </c:ser>
        <c:ser>
          <c:idx val="7"/>
          <c:order val="7"/>
          <c:tx>
            <c:strRef>
              <c:f>'Soil Moisture Graphs'!$CF$30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Graphs'!$CF$31:$CF$102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01-4096-A2FD-6D27D48A1163}"/>
            </c:ext>
          </c:extLst>
        </c:ser>
        <c:ser>
          <c:idx val="8"/>
          <c:order val="8"/>
          <c:tx>
            <c:strRef>
              <c:f>'Soil Moisture Graphs'!$CG$30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Graphs'!$CG$31:$CG$102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01-4096-A2FD-6D27D48A1163}"/>
            </c:ext>
          </c:extLst>
        </c:ser>
        <c:ser>
          <c:idx val="9"/>
          <c:order val="9"/>
          <c:tx>
            <c:strRef>
              <c:f>'Soil Moisture Graphs'!$CH$30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Graphs'!$CH$31:$CH$102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01-4096-A2FD-6D27D48A1163}"/>
            </c:ext>
          </c:extLst>
        </c:ser>
        <c:ser>
          <c:idx val="10"/>
          <c:order val="10"/>
          <c:tx>
            <c:strRef>
              <c:f>'Soil Moisture Graphs'!$CI$30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Graphs'!$CI$31:$CI$102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01-4096-A2FD-6D27D48A1163}"/>
            </c:ext>
          </c:extLst>
        </c:ser>
        <c:ser>
          <c:idx val="11"/>
          <c:order val="11"/>
          <c:tx>
            <c:strRef>
              <c:f>'Soil Moisture Graphs'!$CJ$30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Graphs'!$BX$31:$BX$102</c:f>
              <c:numCache>
                <c:formatCode>_(* #,##0.00_);_(* \(#,##0.00\);_(* "-"??_);_(@_)</c:formatCode>
                <c:ptCount val="72"/>
                <c:pt idx="0">
                  <c:v>28.11713168036232</c:v>
                </c:pt>
                <c:pt idx="1">
                  <c:v>28.387085804570393</c:v>
                </c:pt>
                <c:pt idx="2">
                  <c:v>22.126576676868535</c:v>
                </c:pt>
                <c:pt idx="3">
                  <c:v>24.142638563276403</c:v>
                </c:pt>
                <c:pt idx="4">
                  <c:v>22.984970128002072</c:v>
                </c:pt>
                <c:pt idx="5">
                  <c:v>24.84633920166149</c:v>
                </c:pt>
                <c:pt idx="6">
                  <c:v>26.256773670838513</c:v>
                </c:pt>
                <c:pt idx="7">
                  <c:v>25.410512989332293</c:v>
                </c:pt>
                <c:pt idx="8">
                  <c:v>22.180163076055901</c:v>
                </c:pt>
                <c:pt idx="9">
                  <c:v>21.208530441733952</c:v>
                </c:pt>
                <c:pt idx="10">
                  <c:v>22.464272098162525</c:v>
                </c:pt>
                <c:pt idx="11">
                  <c:v>24.92419114010352</c:v>
                </c:pt>
                <c:pt idx="12">
                  <c:v>26.301260492805383</c:v>
                </c:pt>
                <c:pt idx="13">
                  <c:v>27.505437878317807</c:v>
                </c:pt>
                <c:pt idx="14">
                  <c:v>21.948629389001038</c:v>
                </c:pt>
                <c:pt idx="15">
                  <c:v>21.784836999032091</c:v>
                </c:pt>
                <c:pt idx="16">
                  <c:v>22.333844824668734</c:v>
                </c:pt>
                <c:pt idx="17">
                  <c:v>22.080067726630432</c:v>
                </c:pt>
                <c:pt idx="18">
                  <c:v>26.379112431247407</c:v>
                </c:pt>
                <c:pt idx="19">
                  <c:v>25.961542943240165</c:v>
                </c:pt>
                <c:pt idx="20">
                  <c:v>21.694852290962729</c:v>
                </c:pt>
                <c:pt idx="21">
                  <c:v>22.020414942629397</c:v>
                </c:pt>
                <c:pt idx="22">
                  <c:v>23.431860475942027</c:v>
                </c:pt>
                <c:pt idx="23">
                  <c:v>25.195156328447208</c:v>
                </c:pt>
                <c:pt idx="24">
                  <c:v>23.65631671404762</c:v>
                </c:pt>
                <c:pt idx="25">
                  <c:v>26.016140406563149</c:v>
                </c:pt>
                <c:pt idx="26">
                  <c:v>20.333959964430644</c:v>
                </c:pt>
                <c:pt idx="27">
                  <c:v>21.030583153866459</c:v>
                </c:pt>
                <c:pt idx="28">
                  <c:v>21.327836009736021</c:v>
                </c:pt>
                <c:pt idx="29">
                  <c:v>21.627110993876812</c:v>
                </c:pt>
                <c:pt idx="30">
                  <c:v>26.396300521552792</c:v>
                </c:pt>
                <c:pt idx="31">
                  <c:v>26.690520185015529</c:v>
                </c:pt>
                <c:pt idx="32">
                  <c:v>23.362097050584882</c:v>
                </c:pt>
                <c:pt idx="33">
                  <c:v>22.756469633354033</c:v>
                </c:pt>
                <c:pt idx="34">
                  <c:v>22.884874778576602</c:v>
                </c:pt>
                <c:pt idx="35">
                  <c:v>25.571272186894408</c:v>
                </c:pt>
                <c:pt idx="36">
                  <c:v>17.786078342691511</c:v>
                </c:pt>
                <c:pt idx="37">
                  <c:v>19.229877928343686</c:v>
                </c:pt>
                <c:pt idx="38">
                  <c:v>15.333236749699793</c:v>
                </c:pt>
                <c:pt idx="39">
                  <c:v>20.275318244565216</c:v>
                </c:pt>
                <c:pt idx="40">
                  <c:v>21.403665819906834</c:v>
                </c:pt>
                <c:pt idx="41">
                  <c:v>23.077988028478259</c:v>
                </c:pt>
                <c:pt idx="42">
                  <c:v>16.111756134120082</c:v>
                </c:pt>
                <c:pt idx="43">
                  <c:v>18.240046139580741</c:v>
                </c:pt>
                <c:pt idx="44">
                  <c:v>12.314199240766046</c:v>
                </c:pt>
                <c:pt idx="45">
                  <c:v>18.139950790155279</c:v>
                </c:pt>
                <c:pt idx="46">
                  <c:v>21.784836999032091</c:v>
                </c:pt>
                <c:pt idx="47">
                  <c:v>23.142696133157354</c:v>
                </c:pt>
                <c:pt idx="48">
                  <c:v>16.841744440031054</c:v>
                </c:pt>
                <c:pt idx="49">
                  <c:v>19.779896818115944</c:v>
                </c:pt>
                <c:pt idx="50">
                  <c:v>14.898479171387166</c:v>
                </c:pt>
                <c:pt idx="51">
                  <c:v>19.457367358856107</c:v>
                </c:pt>
                <c:pt idx="52">
                  <c:v>21.280315995362319</c:v>
                </c:pt>
                <c:pt idx="53">
                  <c:v>23.114386337360244</c:v>
                </c:pt>
                <c:pt idx="54">
                  <c:v>15.822591791335403</c:v>
                </c:pt>
                <c:pt idx="55">
                  <c:v>17.887184756252584</c:v>
                </c:pt>
                <c:pt idx="56">
                  <c:v>11.51849176604037</c:v>
                </c:pt>
                <c:pt idx="57">
                  <c:v>17.934704770626293</c:v>
                </c:pt>
                <c:pt idx="58">
                  <c:v>20.767706478607661</c:v>
                </c:pt>
                <c:pt idx="59">
                  <c:v>22.475393803654246</c:v>
                </c:pt>
                <c:pt idx="60">
                  <c:v>15.286727799461696</c:v>
                </c:pt>
                <c:pt idx="61">
                  <c:v>18.087375455103516</c:v>
                </c:pt>
                <c:pt idx="62">
                  <c:v>12.598308262872671</c:v>
                </c:pt>
                <c:pt idx="63">
                  <c:v>16.840733375895443</c:v>
                </c:pt>
                <c:pt idx="64">
                  <c:v>20.539205983959629</c:v>
                </c:pt>
                <c:pt idx="65">
                  <c:v>22.286324810295032</c:v>
                </c:pt>
                <c:pt idx="66">
                  <c:v>14.587071417619049</c:v>
                </c:pt>
                <c:pt idx="67">
                  <c:v>18.163205265274328</c:v>
                </c:pt>
                <c:pt idx="68">
                  <c:v>12.562921018126296</c:v>
                </c:pt>
                <c:pt idx="69">
                  <c:v>17.160229642748444</c:v>
                </c:pt>
                <c:pt idx="70">
                  <c:v>21.496683720383022</c:v>
                </c:pt>
                <c:pt idx="71">
                  <c:v>21.027549961459627</c:v>
                </c:pt>
              </c:numCache>
            </c:numRef>
          </c:xVal>
          <c:yVal>
            <c:numRef>
              <c:f>'Soil Moisture Graphs'!$CJ$31:$CJ$102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01-4096-A2FD-6D27D48A1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189823"/>
        <c:axId val="2008557071"/>
      </c:scatterChart>
      <c:valAx>
        <c:axId val="20071898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557071"/>
        <c:crosses val="autoZero"/>
        <c:crossBetween val="midCat"/>
      </c:valAx>
      <c:valAx>
        <c:axId val="200855707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18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Graphs'!$BY$126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Graphs'!$BY$127:$BY$198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2-4F81-88DC-CD44798949B7}"/>
            </c:ext>
          </c:extLst>
        </c:ser>
        <c:ser>
          <c:idx val="1"/>
          <c:order val="1"/>
          <c:tx>
            <c:strRef>
              <c:f>'Soil Moisture Graphs'!$BZ$126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Graphs'!$BZ$127:$BZ$198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2-4F81-88DC-CD44798949B7}"/>
            </c:ext>
          </c:extLst>
        </c:ser>
        <c:ser>
          <c:idx val="2"/>
          <c:order val="2"/>
          <c:tx>
            <c:strRef>
              <c:f>'Soil Moisture Graphs'!$CA$126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Graphs'!$CA$127:$CA$198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2-4F81-88DC-CD44798949B7}"/>
            </c:ext>
          </c:extLst>
        </c:ser>
        <c:ser>
          <c:idx val="3"/>
          <c:order val="3"/>
          <c:tx>
            <c:strRef>
              <c:f>'Soil Moisture Graphs'!$CB$126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Graphs'!$CB$127:$CB$198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2-4F81-88DC-CD44798949B7}"/>
            </c:ext>
          </c:extLst>
        </c:ser>
        <c:ser>
          <c:idx val="4"/>
          <c:order val="4"/>
          <c:tx>
            <c:strRef>
              <c:f>'Soil Moisture Graphs'!$CC$126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Graphs'!$CC$127:$CC$198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12-4F81-88DC-CD44798949B7}"/>
            </c:ext>
          </c:extLst>
        </c:ser>
        <c:ser>
          <c:idx val="5"/>
          <c:order val="5"/>
          <c:tx>
            <c:strRef>
              <c:f>'Soil Moisture Graphs'!$CD$126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Graphs'!$CD$127:$CD$198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12-4F81-88DC-CD44798949B7}"/>
            </c:ext>
          </c:extLst>
        </c:ser>
        <c:ser>
          <c:idx val="6"/>
          <c:order val="6"/>
          <c:tx>
            <c:strRef>
              <c:f>'Soil Moisture Graphs'!$CE$126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Graphs'!$CE$127:$CE$198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12-4F81-88DC-CD44798949B7}"/>
            </c:ext>
          </c:extLst>
        </c:ser>
        <c:ser>
          <c:idx val="7"/>
          <c:order val="7"/>
          <c:tx>
            <c:strRef>
              <c:f>'Soil Moisture Graphs'!$CF$126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Graphs'!$CF$127:$CF$198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12-4F81-88DC-CD44798949B7}"/>
            </c:ext>
          </c:extLst>
        </c:ser>
        <c:ser>
          <c:idx val="8"/>
          <c:order val="8"/>
          <c:tx>
            <c:strRef>
              <c:f>'Soil Moisture Graphs'!$CG$126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Graphs'!$CG$127:$CG$198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12-4F81-88DC-CD44798949B7}"/>
            </c:ext>
          </c:extLst>
        </c:ser>
        <c:ser>
          <c:idx val="9"/>
          <c:order val="9"/>
          <c:tx>
            <c:strRef>
              <c:f>'Soil Moisture Graphs'!$CH$126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Graphs'!$CH$127:$CH$198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12-4F81-88DC-CD44798949B7}"/>
            </c:ext>
          </c:extLst>
        </c:ser>
        <c:ser>
          <c:idx val="10"/>
          <c:order val="10"/>
          <c:tx>
            <c:strRef>
              <c:f>'Soil Moisture Graphs'!$CI$126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Graphs'!$CI$127:$CI$198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12-4F81-88DC-CD44798949B7}"/>
            </c:ext>
          </c:extLst>
        </c:ser>
        <c:ser>
          <c:idx val="11"/>
          <c:order val="11"/>
          <c:tx>
            <c:strRef>
              <c:f>'Soil Moisture Graphs'!$CJ$126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Graphs'!$BX$127:$BX$198</c:f>
              <c:numCache>
                <c:formatCode>_(* #,##0.00_);_(* \(#,##0.00\);_(* "-"??_);_(@_)</c:formatCode>
                <c:ptCount val="72"/>
                <c:pt idx="0">
                  <c:v>5.6628768266337381</c:v>
                </c:pt>
                <c:pt idx="1">
                  <c:v>-2.0952356460174428</c:v>
                </c:pt>
                <c:pt idx="2">
                  <c:v>-3.2071086835390368</c:v>
                </c:pt>
                <c:pt idx="3">
                  <c:v>-2.7220770703368551</c:v>
                </c:pt>
                <c:pt idx="4">
                  <c:v>-2.3301241505165713</c:v>
                </c:pt>
                <c:pt idx="5">
                  <c:v>-1.6421804219640848</c:v>
                </c:pt>
                <c:pt idx="6">
                  <c:v>4.6773932589417484</c:v>
                </c:pt>
                <c:pt idx="7">
                  <c:v>-4.5654748780453787</c:v>
                </c:pt>
                <c:pt idx="8">
                  <c:v>-3.7320330090129588</c:v>
                </c:pt>
                <c:pt idx="9">
                  <c:v>-4.2268590725365627</c:v>
                </c:pt>
                <c:pt idx="10">
                  <c:v>-2.9765853813694427</c:v>
                </c:pt>
                <c:pt idx="11">
                  <c:v>-2.8558618782762792</c:v>
                </c:pt>
                <c:pt idx="12">
                  <c:v>4.0405716093320905</c:v>
                </c:pt>
                <c:pt idx="13">
                  <c:v>-3.1431097162180812</c:v>
                </c:pt>
                <c:pt idx="14">
                  <c:v>-4.0729260012967998</c:v>
                </c:pt>
                <c:pt idx="15">
                  <c:v>-3.9622265351410135</c:v>
                </c:pt>
                <c:pt idx="16">
                  <c:v>-3.3366671958440861</c:v>
                </c:pt>
                <c:pt idx="17">
                  <c:v>-3.183627678430593</c:v>
                </c:pt>
                <c:pt idx="18">
                  <c:v>6.4871460990337688</c:v>
                </c:pt>
                <c:pt idx="19">
                  <c:v>-4.6476353014132883</c:v>
                </c:pt>
                <c:pt idx="20">
                  <c:v>-5.8052409060308889</c:v>
                </c:pt>
                <c:pt idx="21">
                  <c:v>-3.7233678123868401</c:v>
                </c:pt>
                <c:pt idx="22">
                  <c:v>-3.7751497830379321</c:v>
                </c:pt>
                <c:pt idx="23">
                  <c:v>-3.2815154642411812</c:v>
                </c:pt>
                <c:pt idx="24">
                  <c:v>3.5500061435851862</c:v>
                </c:pt>
                <c:pt idx="25">
                  <c:v>-5.6057050045106394</c:v>
                </c:pt>
                <c:pt idx="26">
                  <c:v>-6.088944076057544</c:v>
                </c:pt>
                <c:pt idx="27">
                  <c:v>-4.3709049757830734</c:v>
                </c:pt>
                <c:pt idx="28">
                  <c:v>-3.7379190528605548</c:v>
                </c:pt>
                <c:pt idx="29">
                  <c:v>-3.3784964508438229</c:v>
                </c:pt>
                <c:pt idx="30">
                  <c:v>5.6403956780302309</c:v>
                </c:pt>
                <c:pt idx="31">
                  <c:v>-5.3676688539218773</c:v>
                </c:pt>
                <c:pt idx="32">
                  <c:v>-4.2801632432064025</c:v>
                </c:pt>
                <c:pt idx="33">
                  <c:v>-2.9884067147144933</c:v>
                </c:pt>
                <c:pt idx="34">
                  <c:v>-2.8217258126617821</c:v>
                </c:pt>
                <c:pt idx="35">
                  <c:v>-2.6090358886234526</c:v>
                </c:pt>
                <c:pt idx="36">
                  <c:v>-4.263547081689854</c:v>
                </c:pt>
                <c:pt idx="37">
                  <c:v>-10.414751244190185</c:v>
                </c:pt>
                <c:pt idx="38">
                  <c:v>-9.8112570126616454</c:v>
                </c:pt>
                <c:pt idx="39">
                  <c:v>-6.092906143308479</c:v>
                </c:pt>
                <c:pt idx="40">
                  <c:v>-4.7906772726527862</c:v>
                </c:pt>
                <c:pt idx="41">
                  <c:v>-4.0360668210570658</c:v>
                </c:pt>
                <c:pt idx="42">
                  <c:v>-3.5111863072302718</c:v>
                </c:pt>
                <c:pt idx="43">
                  <c:v>-12.069487608745309</c:v>
                </c:pt>
                <c:pt idx="44">
                  <c:v>-12.966993653131611</c:v>
                </c:pt>
                <c:pt idx="45">
                  <c:v>-6.691775359251281</c:v>
                </c:pt>
                <c:pt idx="46">
                  <c:v>-4.0169061877555023</c:v>
                </c:pt>
                <c:pt idx="47">
                  <c:v>-3.7843543044364196</c:v>
                </c:pt>
                <c:pt idx="48">
                  <c:v>-3.7960523538442139</c:v>
                </c:pt>
                <c:pt idx="49">
                  <c:v>-12.558252042207648</c:v>
                </c:pt>
                <c:pt idx="50">
                  <c:v>-12.417890392821771</c:v>
                </c:pt>
                <c:pt idx="51">
                  <c:v>-6.4143657832780292</c:v>
                </c:pt>
                <c:pt idx="52">
                  <c:v>-4.7095251964191185</c:v>
                </c:pt>
                <c:pt idx="53">
                  <c:v>-3.9121810679918951</c:v>
                </c:pt>
                <c:pt idx="54">
                  <c:v>-4.506811761794145</c:v>
                </c:pt>
                <c:pt idx="55">
                  <c:v>-13.0610073346107</c:v>
                </c:pt>
                <c:pt idx="56">
                  <c:v>-13.838159048465286</c:v>
                </c:pt>
                <c:pt idx="57">
                  <c:v>-7.6176992002392332</c:v>
                </c:pt>
                <c:pt idx="58">
                  <c:v>-5.4485084749977553</c:v>
                </c:pt>
                <c:pt idx="59">
                  <c:v>-4.4002577604819066</c:v>
                </c:pt>
                <c:pt idx="60">
                  <c:v>-6.4730954660628814</c:v>
                </c:pt>
                <c:pt idx="61">
                  <c:v>-13.005170918662014</c:v>
                </c:pt>
                <c:pt idx="62">
                  <c:v>-14.283904859577223</c:v>
                </c:pt>
                <c:pt idx="63">
                  <c:v>-8.1484701730408489</c:v>
                </c:pt>
                <c:pt idx="64">
                  <c:v>-5.3970491482596117</c:v>
                </c:pt>
                <c:pt idx="65">
                  <c:v>-4.677907791076592</c:v>
                </c:pt>
                <c:pt idx="66">
                  <c:v>-7.360849852899376</c:v>
                </c:pt>
                <c:pt idx="67">
                  <c:v>-12.635164577425254</c:v>
                </c:pt>
                <c:pt idx="68">
                  <c:v>-14.820157722272317</c:v>
                </c:pt>
                <c:pt idx="69">
                  <c:v>-7.7939789285145764</c:v>
                </c:pt>
                <c:pt idx="70">
                  <c:v>-4.4975318436075717</c:v>
                </c:pt>
                <c:pt idx="71">
                  <c:v>-5.2892755529564504</c:v>
                </c:pt>
              </c:numCache>
            </c:numRef>
          </c:xVal>
          <c:yVal>
            <c:numRef>
              <c:f>'Soil Moisture Graphs'!$CJ$127:$CJ$198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12-4F81-88DC-CD4479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94351"/>
        <c:axId val="2013736479"/>
      </c:scatterChart>
      <c:valAx>
        <c:axId val="19476943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36479"/>
        <c:crosses val="autoZero"/>
        <c:crossBetween val="midCat"/>
      </c:valAx>
      <c:valAx>
        <c:axId val="20137364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94351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Graphs'!$CN$30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Graphs'!$CN$31:$CN$102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8-4A32-9711-241FC698D22F}"/>
            </c:ext>
          </c:extLst>
        </c:ser>
        <c:ser>
          <c:idx val="1"/>
          <c:order val="1"/>
          <c:tx>
            <c:strRef>
              <c:f>'Soil Moisture Graphs'!$CO$30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Graphs'!$CO$31:$CO$102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8-4A32-9711-241FC698D22F}"/>
            </c:ext>
          </c:extLst>
        </c:ser>
        <c:ser>
          <c:idx val="2"/>
          <c:order val="2"/>
          <c:tx>
            <c:strRef>
              <c:f>'Soil Moisture Graphs'!$CP$30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Graphs'!$CP$31:$CP$102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B8-4A32-9711-241FC698D22F}"/>
            </c:ext>
          </c:extLst>
        </c:ser>
        <c:ser>
          <c:idx val="3"/>
          <c:order val="3"/>
          <c:tx>
            <c:strRef>
              <c:f>'Soil Moisture Graphs'!$CQ$30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Graphs'!$CQ$31:$CQ$102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B8-4A32-9711-241FC698D22F}"/>
            </c:ext>
          </c:extLst>
        </c:ser>
        <c:ser>
          <c:idx val="4"/>
          <c:order val="4"/>
          <c:tx>
            <c:strRef>
              <c:f>'Soil Moisture Graphs'!$CR$30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Graphs'!$CR$31:$CR$102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B8-4A32-9711-241FC698D22F}"/>
            </c:ext>
          </c:extLst>
        </c:ser>
        <c:ser>
          <c:idx val="5"/>
          <c:order val="5"/>
          <c:tx>
            <c:strRef>
              <c:f>'Soil Moisture Graphs'!$CS$30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Graphs'!$CS$31:$CS$102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B8-4A32-9711-241FC698D22F}"/>
            </c:ext>
          </c:extLst>
        </c:ser>
        <c:ser>
          <c:idx val="6"/>
          <c:order val="6"/>
          <c:tx>
            <c:strRef>
              <c:f>'Soil Moisture Graphs'!$CT$30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Graphs'!$CT$31:$CT$102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1B8-4A32-9711-241FC698D22F}"/>
            </c:ext>
          </c:extLst>
        </c:ser>
        <c:ser>
          <c:idx val="7"/>
          <c:order val="7"/>
          <c:tx>
            <c:strRef>
              <c:f>'Soil Moisture Graphs'!$CU$30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Graphs'!$CU$31:$CU$102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B8-4A32-9711-241FC698D22F}"/>
            </c:ext>
          </c:extLst>
        </c:ser>
        <c:ser>
          <c:idx val="8"/>
          <c:order val="8"/>
          <c:tx>
            <c:strRef>
              <c:f>'Soil Moisture Graphs'!$CV$30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Graphs'!$CV$31:$CV$102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1B8-4A32-9711-241FC698D22F}"/>
            </c:ext>
          </c:extLst>
        </c:ser>
        <c:ser>
          <c:idx val="9"/>
          <c:order val="9"/>
          <c:tx>
            <c:strRef>
              <c:f>'Soil Moisture Graphs'!$CW$30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Graphs'!$CW$31:$CW$102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1B8-4A32-9711-241FC698D22F}"/>
            </c:ext>
          </c:extLst>
        </c:ser>
        <c:ser>
          <c:idx val="10"/>
          <c:order val="10"/>
          <c:tx>
            <c:strRef>
              <c:f>'Soil Moisture Graphs'!$CX$30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Graphs'!$CX$31:$CX$102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1B8-4A32-9711-241FC698D22F}"/>
            </c:ext>
          </c:extLst>
        </c:ser>
        <c:ser>
          <c:idx val="11"/>
          <c:order val="11"/>
          <c:tx>
            <c:strRef>
              <c:f>'Soil Moisture Graphs'!$CY$30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Graphs'!$CM$31:$CM$102</c:f>
              <c:numCache>
                <c:formatCode>_(* #,##0.00_);_(* \(#,##0.00\);_(* "-"??_);_(@_)</c:formatCode>
                <c:ptCount val="72"/>
                <c:pt idx="0">
                  <c:v>20.548403553952372</c:v>
                </c:pt>
                <c:pt idx="1">
                  <c:v>27.25305006490542</c:v>
                </c:pt>
                <c:pt idx="2">
                  <c:v>19.817579780631544</c:v>
                </c:pt>
                <c:pt idx="3">
                  <c:v>22.203444578213745</c:v>
                </c:pt>
                <c:pt idx="4">
                  <c:v>21.338263230967641</c:v>
                </c:pt>
                <c:pt idx="5">
                  <c:v>23.446252137022565</c:v>
                </c:pt>
                <c:pt idx="6">
                  <c:v>18.176788802089522</c:v>
                </c:pt>
                <c:pt idx="7">
                  <c:v>22.414141682778382</c:v>
                </c:pt>
                <c:pt idx="8">
                  <c:v>18.192056708217393</c:v>
                </c:pt>
                <c:pt idx="9">
                  <c:v>18.40987883564171</c:v>
                </c:pt>
                <c:pt idx="10">
                  <c:v>21.071583803934136</c:v>
                </c:pt>
                <c:pt idx="11">
                  <c:v>23.902253600041686</c:v>
                </c:pt>
                <c:pt idx="12">
                  <c:v>18.284682005393154</c:v>
                </c:pt>
                <c:pt idx="13">
                  <c:v>23.365841164749099</c:v>
                </c:pt>
                <c:pt idx="14">
                  <c:v>17.542661767578554</c:v>
                </c:pt>
                <c:pt idx="15">
                  <c:v>19.045023730561201</c:v>
                </c:pt>
                <c:pt idx="16">
                  <c:v>20.266456220790996</c:v>
                </c:pt>
                <c:pt idx="17">
                  <c:v>20.444581792282836</c:v>
                </c:pt>
                <c:pt idx="18">
                  <c:v>16.715141255447865</c:v>
                </c:pt>
                <c:pt idx="19">
                  <c:v>23.265072984305139</c:v>
                </c:pt>
                <c:pt idx="20">
                  <c:v>19.10202391343859</c:v>
                </c:pt>
                <c:pt idx="21">
                  <c:v>20.846636653650148</c:v>
                </c:pt>
                <c:pt idx="22">
                  <c:v>22.399891637059039</c:v>
                </c:pt>
                <c:pt idx="23">
                  <c:v>23.709877982830491</c:v>
                </c:pt>
                <c:pt idx="24">
                  <c:v>16.411818853707462</c:v>
                </c:pt>
                <c:pt idx="25">
                  <c:v>22.299123456615078</c:v>
                </c:pt>
                <c:pt idx="26">
                  <c:v>15.57819117912563</c:v>
                </c:pt>
                <c:pt idx="27">
                  <c:v>18.09230638818196</c:v>
                </c:pt>
                <c:pt idx="28">
                  <c:v>18.909648296227399</c:v>
                </c:pt>
                <c:pt idx="29">
                  <c:v>20.584028668250742</c:v>
                </c:pt>
                <c:pt idx="30">
                  <c:v>15.087582462216666</c:v>
                </c:pt>
                <c:pt idx="31">
                  <c:v>21.653799957610335</c:v>
                </c:pt>
                <c:pt idx="32">
                  <c:v>15.650459268130893</c:v>
                </c:pt>
                <c:pt idx="33">
                  <c:v>17.95489523303111</c:v>
                </c:pt>
                <c:pt idx="34">
                  <c:v>20.326509984893963</c:v>
                </c:pt>
                <c:pt idx="35">
                  <c:v>23.223340707555622</c:v>
                </c:pt>
                <c:pt idx="36">
                  <c:v>16.664248235021621</c:v>
                </c:pt>
                <c:pt idx="37">
                  <c:v>17.876519981574699</c:v>
                </c:pt>
                <c:pt idx="38">
                  <c:v>13.141433361117192</c:v>
                </c:pt>
                <c:pt idx="39">
                  <c:v>15.977192459267366</c:v>
                </c:pt>
                <c:pt idx="40">
                  <c:v>18.270431959673804</c:v>
                </c:pt>
                <c:pt idx="41">
                  <c:v>20.204366735870977</c:v>
                </c:pt>
                <c:pt idx="42">
                  <c:v>17.424589960189675</c:v>
                </c:pt>
                <c:pt idx="43">
                  <c:v>17.225089320118805</c:v>
                </c:pt>
                <c:pt idx="44">
                  <c:v>11.26348090738888</c:v>
                </c:pt>
                <c:pt idx="45">
                  <c:v>13.969971733656401</c:v>
                </c:pt>
                <c:pt idx="46">
                  <c:v>18.77529072230212</c:v>
                </c:pt>
                <c:pt idx="47">
                  <c:v>20.697011173597001</c:v>
                </c:pt>
                <c:pt idx="48">
                  <c:v>14.474830496284712</c:v>
                </c:pt>
                <c:pt idx="49">
                  <c:v>18.826183742728364</c:v>
                </c:pt>
                <c:pt idx="50">
                  <c:v>12.703753385451513</c:v>
                </c:pt>
                <c:pt idx="51">
                  <c:v>16.310032812854985</c:v>
                </c:pt>
                <c:pt idx="52">
                  <c:v>19.188542048163203</c:v>
                </c:pt>
                <c:pt idx="53">
                  <c:v>20.946386973685581</c:v>
                </c:pt>
                <c:pt idx="54">
                  <c:v>13.830524857688497</c:v>
                </c:pt>
                <c:pt idx="55">
                  <c:v>16.276443419373663</c:v>
                </c:pt>
                <c:pt idx="56">
                  <c:v>10.219156128242405</c:v>
                </c:pt>
                <c:pt idx="57">
                  <c:v>12.473716933124903</c:v>
                </c:pt>
                <c:pt idx="58">
                  <c:v>16.664248235021624</c:v>
                </c:pt>
                <c:pt idx="59">
                  <c:v>19.381935525782918</c:v>
                </c:pt>
                <c:pt idx="60">
                  <c:v>14.242758323141054</c:v>
                </c:pt>
                <c:pt idx="61">
                  <c:v>16.596051587650461</c:v>
                </c:pt>
                <c:pt idx="62">
                  <c:v>10.232388313553228</c:v>
                </c:pt>
                <c:pt idx="63">
                  <c:v>10.983569295044552</c:v>
                </c:pt>
                <c:pt idx="64">
                  <c:v>16.990981426158097</c:v>
                </c:pt>
                <c:pt idx="65">
                  <c:v>19.683222206706265</c:v>
                </c:pt>
                <c:pt idx="66">
                  <c:v>12.525627813959668</c:v>
                </c:pt>
                <c:pt idx="67">
                  <c:v>16.907516872659059</c:v>
                </c:pt>
                <c:pt idx="68">
                  <c:v>10.568282248366421</c:v>
                </c:pt>
                <c:pt idx="69">
                  <c:v>11.695053720603406</c:v>
                </c:pt>
                <c:pt idx="70">
                  <c:v>18.282646284576099</c:v>
                </c:pt>
                <c:pt idx="71">
                  <c:v>18.366110838075141</c:v>
                </c:pt>
              </c:numCache>
            </c:numRef>
          </c:xVal>
          <c:yVal>
            <c:numRef>
              <c:f>'Soil Moisture Graphs'!$CY$31:$CY$102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1B8-4A32-9711-241FC698D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63583"/>
        <c:axId val="1279470239"/>
      </c:scatterChart>
      <c:valAx>
        <c:axId val="127946358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70239"/>
        <c:crosses val="autoZero"/>
        <c:crossBetween val="midCat"/>
      </c:valAx>
      <c:valAx>
        <c:axId val="12794702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3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Graphs'!$CN$126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Graphs'!$CN$127:$CN$198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C-40A7-96A9-07F0D0AB9744}"/>
            </c:ext>
          </c:extLst>
        </c:ser>
        <c:ser>
          <c:idx val="1"/>
          <c:order val="1"/>
          <c:tx>
            <c:strRef>
              <c:f>'Soil Moisture Graphs'!$CO$126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Graphs'!$CO$127:$CO$198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C-40A7-96A9-07F0D0AB9744}"/>
            </c:ext>
          </c:extLst>
        </c:ser>
        <c:ser>
          <c:idx val="2"/>
          <c:order val="2"/>
          <c:tx>
            <c:strRef>
              <c:f>'Soil Moisture Graphs'!$CP$126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Graphs'!$CP$127:$CP$198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C-40A7-96A9-07F0D0AB9744}"/>
            </c:ext>
          </c:extLst>
        </c:ser>
        <c:ser>
          <c:idx val="3"/>
          <c:order val="3"/>
          <c:tx>
            <c:strRef>
              <c:f>'Soil Moisture Graphs'!$CQ$126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Graphs'!$CQ$127:$CQ$198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C-40A7-96A9-07F0D0AB9744}"/>
            </c:ext>
          </c:extLst>
        </c:ser>
        <c:ser>
          <c:idx val="4"/>
          <c:order val="4"/>
          <c:tx>
            <c:strRef>
              <c:f>'Soil Moisture Graphs'!$CR$126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Graphs'!$CR$127:$CR$198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C-40A7-96A9-07F0D0AB9744}"/>
            </c:ext>
          </c:extLst>
        </c:ser>
        <c:ser>
          <c:idx val="5"/>
          <c:order val="5"/>
          <c:tx>
            <c:strRef>
              <c:f>'Soil Moisture Graphs'!$CS$126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Graphs'!$CS$127:$CS$198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C-40A7-96A9-07F0D0AB9744}"/>
            </c:ext>
          </c:extLst>
        </c:ser>
        <c:ser>
          <c:idx val="6"/>
          <c:order val="6"/>
          <c:tx>
            <c:strRef>
              <c:f>'Soil Moisture Graphs'!$CT$126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Graphs'!$CT$127:$CT$198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C-40A7-96A9-07F0D0AB9744}"/>
            </c:ext>
          </c:extLst>
        </c:ser>
        <c:ser>
          <c:idx val="7"/>
          <c:order val="7"/>
          <c:tx>
            <c:strRef>
              <c:f>'Soil Moisture Graphs'!$CU$126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Graphs'!$CU$127:$CU$198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EC-40A7-96A9-07F0D0AB9744}"/>
            </c:ext>
          </c:extLst>
        </c:ser>
        <c:ser>
          <c:idx val="8"/>
          <c:order val="8"/>
          <c:tx>
            <c:strRef>
              <c:f>'Soil Moisture Graphs'!$CV$126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Graphs'!$CV$127:$CV$198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EC-40A7-96A9-07F0D0AB9744}"/>
            </c:ext>
          </c:extLst>
        </c:ser>
        <c:ser>
          <c:idx val="9"/>
          <c:order val="9"/>
          <c:tx>
            <c:strRef>
              <c:f>'Soil Moisture Graphs'!$CW$126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Graphs'!$CW$127:$CW$198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EC-40A7-96A9-07F0D0AB9744}"/>
            </c:ext>
          </c:extLst>
        </c:ser>
        <c:ser>
          <c:idx val="10"/>
          <c:order val="10"/>
          <c:tx>
            <c:strRef>
              <c:f>'Soil Moisture Graphs'!$CX$126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Graphs'!$CX$127:$CX$198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EC-40A7-96A9-07F0D0AB9744}"/>
            </c:ext>
          </c:extLst>
        </c:ser>
        <c:ser>
          <c:idx val="11"/>
          <c:order val="11"/>
          <c:tx>
            <c:strRef>
              <c:f>'Soil Moisture Graphs'!$CY$126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Graphs'!$CM$127:$CM$198</c:f>
              <c:numCache>
                <c:formatCode>_(* #,##0.00_);_(* \(#,##0.00\);_(* "-"??_);_(@_)</c:formatCode>
                <c:ptCount val="72"/>
                <c:pt idx="0">
                  <c:v>-1.9058512997762094</c:v>
                </c:pt>
                <c:pt idx="1">
                  <c:v>-3.2292713856824165</c:v>
                </c:pt>
                <c:pt idx="2">
                  <c:v>-5.5161055797760277</c:v>
                </c:pt>
                <c:pt idx="3">
                  <c:v>-4.6612710553995136</c:v>
                </c:pt>
                <c:pt idx="4">
                  <c:v>-3.976831047551002</c:v>
                </c:pt>
                <c:pt idx="5">
                  <c:v>-3.0422674866030093</c:v>
                </c:pt>
                <c:pt idx="6">
                  <c:v>-3.4025916098072422</c:v>
                </c:pt>
                <c:pt idx="7">
                  <c:v>-7.5618461845992897</c:v>
                </c:pt>
                <c:pt idx="8">
                  <c:v>-7.720139376851467</c:v>
                </c:pt>
                <c:pt idx="9">
                  <c:v>-7.0255106786288053</c:v>
                </c:pt>
                <c:pt idx="10">
                  <c:v>-4.3692736755978316</c:v>
                </c:pt>
                <c:pt idx="11">
                  <c:v>-3.8777994183381139</c:v>
                </c:pt>
                <c:pt idx="12">
                  <c:v>-3.9760068780801383</c:v>
                </c:pt>
                <c:pt idx="13">
                  <c:v>-7.2827064297867885</c:v>
                </c:pt>
                <c:pt idx="14">
                  <c:v>-8.4788936227192835</c:v>
                </c:pt>
                <c:pt idx="15">
                  <c:v>-6.7020398036119033</c:v>
                </c:pt>
                <c:pt idx="16">
                  <c:v>-5.4040557997218244</c:v>
                </c:pt>
                <c:pt idx="17">
                  <c:v>-4.8191136127781888</c:v>
                </c:pt>
                <c:pt idx="18">
                  <c:v>-3.1768250767657733</c:v>
                </c:pt>
                <c:pt idx="19">
                  <c:v>-7.3441052603483143</c:v>
                </c:pt>
                <c:pt idx="20">
                  <c:v>-8.3980692835550279</c:v>
                </c:pt>
                <c:pt idx="21">
                  <c:v>-4.89714610136609</c:v>
                </c:pt>
                <c:pt idx="22">
                  <c:v>-4.807118621920921</c:v>
                </c:pt>
                <c:pt idx="23">
                  <c:v>-4.7667938098578979</c:v>
                </c:pt>
                <c:pt idx="24">
                  <c:v>-3.6944917167549711</c:v>
                </c:pt>
                <c:pt idx="25">
                  <c:v>-9.3227219544587108</c:v>
                </c:pt>
                <c:pt idx="26">
                  <c:v>-10.844712861362558</c:v>
                </c:pt>
                <c:pt idx="27">
                  <c:v>-7.3091817414675724</c:v>
                </c:pt>
                <c:pt idx="28">
                  <c:v>-6.1561067663691773</c:v>
                </c:pt>
                <c:pt idx="29">
                  <c:v>-4.4215787764698931</c:v>
                </c:pt>
                <c:pt idx="30">
                  <c:v>-5.6683223813058952</c:v>
                </c:pt>
                <c:pt idx="31">
                  <c:v>-10.404389081327071</c:v>
                </c:pt>
                <c:pt idx="32">
                  <c:v>-11.991801025660392</c:v>
                </c:pt>
                <c:pt idx="33">
                  <c:v>-7.789981115037417</c:v>
                </c:pt>
                <c:pt idx="34">
                  <c:v>-5.3800906063444209</c:v>
                </c:pt>
                <c:pt idx="35">
                  <c:v>-4.956967367962239</c:v>
                </c:pt>
                <c:pt idx="36">
                  <c:v>-5.385377189359744</c:v>
                </c:pt>
                <c:pt idx="37">
                  <c:v>-11.768109190959173</c:v>
                </c:pt>
                <c:pt idx="38">
                  <c:v>-12.003060401244246</c:v>
                </c:pt>
                <c:pt idx="39">
                  <c:v>-10.39103192860633</c:v>
                </c:pt>
                <c:pt idx="40">
                  <c:v>-7.9239111328858165</c:v>
                </c:pt>
                <c:pt idx="41">
                  <c:v>-6.9096881136643482</c:v>
                </c:pt>
                <c:pt idx="42">
                  <c:v>-2.1983524811606792</c:v>
                </c:pt>
                <c:pt idx="43">
                  <c:v>-13.084444428207245</c:v>
                </c:pt>
                <c:pt idx="44">
                  <c:v>-14.017711986508777</c:v>
                </c:pt>
                <c:pt idx="45">
                  <c:v>-10.861754415750159</c:v>
                </c:pt>
                <c:pt idx="46">
                  <c:v>-7.0264524644854731</c:v>
                </c:pt>
                <c:pt idx="47">
                  <c:v>-6.2300392639967725</c:v>
                </c:pt>
                <c:pt idx="48">
                  <c:v>-6.1629662975905557</c:v>
                </c:pt>
                <c:pt idx="49">
                  <c:v>-13.511965117595228</c:v>
                </c:pt>
                <c:pt idx="50">
                  <c:v>-14.612616178757424</c:v>
                </c:pt>
                <c:pt idx="51">
                  <c:v>-9.5617003292791516</c:v>
                </c:pt>
                <c:pt idx="52">
                  <c:v>-6.801299143618234</c:v>
                </c:pt>
                <c:pt idx="53">
                  <c:v>-6.0801804316665589</c:v>
                </c:pt>
                <c:pt idx="54">
                  <c:v>-6.4988786954410518</c:v>
                </c:pt>
                <c:pt idx="55">
                  <c:v>-14.67174867148962</c:v>
                </c:pt>
                <c:pt idx="56">
                  <c:v>-15.137494686263251</c:v>
                </c:pt>
                <c:pt idx="57">
                  <c:v>-13.078687037740623</c:v>
                </c:pt>
                <c:pt idx="58">
                  <c:v>-9.5519667185837918</c:v>
                </c:pt>
                <c:pt idx="59">
                  <c:v>-7.4937160383532344</c:v>
                </c:pt>
                <c:pt idx="60">
                  <c:v>-7.5170649423835236</c:v>
                </c:pt>
                <c:pt idx="61">
                  <c:v>-14.496494786115068</c:v>
                </c:pt>
                <c:pt idx="62">
                  <c:v>-16.649824808896668</c:v>
                </c:pt>
                <c:pt idx="63">
                  <c:v>-14.00563425389174</c:v>
                </c:pt>
                <c:pt idx="64">
                  <c:v>-8.945273706061144</c:v>
                </c:pt>
                <c:pt idx="65">
                  <c:v>-7.2810103946653584</c:v>
                </c:pt>
                <c:pt idx="66">
                  <c:v>-9.4222934565587568</c:v>
                </c:pt>
                <c:pt idx="67">
                  <c:v>-13.890852970040523</c:v>
                </c:pt>
                <c:pt idx="68">
                  <c:v>-16.814796492032194</c:v>
                </c:pt>
                <c:pt idx="69">
                  <c:v>-13.259154850659614</c:v>
                </c:pt>
                <c:pt idx="70">
                  <c:v>-7.7115692794144941</c:v>
                </c:pt>
                <c:pt idx="71">
                  <c:v>-7.9507146763409366</c:v>
                </c:pt>
              </c:numCache>
            </c:numRef>
          </c:xVal>
          <c:yVal>
            <c:numRef>
              <c:f>'Soil Moisture Graphs'!$CY$127:$CY$198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EC-40A7-96A9-07F0D0AB9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464831"/>
        <c:axId val="1279465663"/>
      </c:scatterChart>
      <c:valAx>
        <c:axId val="1279464831"/>
        <c:scaling>
          <c:orientation val="minMax"/>
          <c:max val="10"/>
          <c:min val="-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5663"/>
        <c:crosses val="autoZero"/>
        <c:crossBetween val="midCat"/>
      </c:valAx>
      <c:valAx>
        <c:axId val="127946566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464831"/>
        <c:crossesAt val="-2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Seasonal 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'Cum ET'!$AI$38</c:f>
              <c:strCache>
                <c:ptCount val="1"/>
                <c:pt idx="0">
                  <c:v>Early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ET'!$AI$39:$AI$42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3-4070-80D0-7311D9162A71}"/>
            </c:ext>
          </c:extLst>
        </c:ser>
        <c:ser>
          <c:idx val="1"/>
          <c:order val="1"/>
          <c:tx>
            <c:strRef>
              <c:f>'Cum ET'!$AJ$38</c:f>
              <c:strCache>
                <c:ptCount val="1"/>
                <c:pt idx="0">
                  <c:v>Late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ET'!$AJ$39:$AJ$42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3-4070-80D0-7311D9162A71}"/>
            </c:ext>
          </c:extLst>
        </c:ser>
        <c:ser>
          <c:idx val="2"/>
          <c:order val="2"/>
          <c:tx>
            <c:strRef>
              <c:f>'Cum ET'!$AK$38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'Cum ET'!$AH$39:$AH$42</c:f>
              <c:strCache>
                <c:ptCount val="4"/>
                <c:pt idx="0">
                  <c:v>NT/R</c:v>
                </c:pt>
                <c:pt idx="1">
                  <c:v>NT/NR</c:v>
                </c:pt>
                <c:pt idx="2">
                  <c:v>T/R</c:v>
                </c:pt>
                <c:pt idx="3">
                  <c:v>T/NR</c:v>
                </c:pt>
              </c:strCache>
            </c:strRef>
          </c:cat>
          <c:val>
            <c:numRef>
              <c:f>'Cum ET'!$AK$39:$AK$42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3-4070-80D0-7311D916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0880"/>
        <c:axId val="80126720"/>
      </c:barChart>
      <c:catAx>
        <c:axId val="7985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Tillage/Residue Management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6720"/>
        <c:crosses val="autoZero"/>
        <c:auto val="1"/>
        <c:lblAlgn val="ctr"/>
        <c:lblOffset val="100"/>
        <c:noMultiLvlLbl val="0"/>
      </c:catAx>
      <c:valAx>
        <c:axId val="8012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Evapotranspiration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Graphs'!$Q$30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Graphs'!$Q$31:$Q$102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5-4BDA-BB4B-D3E7058BC3B1}"/>
            </c:ext>
          </c:extLst>
        </c:ser>
        <c:ser>
          <c:idx val="1"/>
          <c:order val="1"/>
          <c:tx>
            <c:strRef>
              <c:f>'Soil Moisture Graphs'!$R$30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Graphs'!$R$31:$R$102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65-4BDA-BB4B-D3E7058BC3B1}"/>
            </c:ext>
          </c:extLst>
        </c:ser>
        <c:ser>
          <c:idx val="2"/>
          <c:order val="2"/>
          <c:tx>
            <c:strRef>
              <c:f>'Soil Moisture Graphs'!$S$30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Graphs'!$S$31:$S$102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65-4BDA-BB4B-D3E7058BC3B1}"/>
            </c:ext>
          </c:extLst>
        </c:ser>
        <c:ser>
          <c:idx val="3"/>
          <c:order val="3"/>
          <c:tx>
            <c:strRef>
              <c:f>'Soil Moisture Graphs'!$T$30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Graphs'!$T$31:$T$102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5-4BDA-BB4B-D3E7058BC3B1}"/>
            </c:ext>
          </c:extLst>
        </c:ser>
        <c:ser>
          <c:idx val="4"/>
          <c:order val="4"/>
          <c:tx>
            <c:strRef>
              <c:f>'Soil Moisture Graphs'!$U$30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Graphs'!$U$31:$U$102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65-4BDA-BB4B-D3E7058BC3B1}"/>
            </c:ext>
          </c:extLst>
        </c:ser>
        <c:ser>
          <c:idx val="5"/>
          <c:order val="5"/>
          <c:tx>
            <c:strRef>
              <c:f>'Soil Moisture Graphs'!$V$30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Graphs'!$V$31:$V$102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65-4BDA-BB4B-D3E7058BC3B1}"/>
            </c:ext>
          </c:extLst>
        </c:ser>
        <c:ser>
          <c:idx val="6"/>
          <c:order val="6"/>
          <c:tx>
            <c:strRef>
              <c:f>'Soil Moisture Graphs'!$W$30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Graphs'!$W$31:$W$102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65-4BDA-BB4B-D3E7058BC3B1}"/>
            </c:ext>
          </c:extLst>
        </c:ser>
        <c:ser>
          <c:idx val="7"/>
          <c:order val="7"/>
          <c:tx>
            <c:strRef>
              <c:f>'Soil Moisture Graphs'!$X$30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Graphs'!$X$31:$X$102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65-4BDA-BB4B-D3E7058BC3B1}"/>
            </c:ext>
          </c:extLst>
        </c:ser>
        <c:ser>
          <c:idx val="8"/>
          <c:order val="8"/>
          <c:tx>
            <c:strRef>
              <c:f>'Soil Moisture Graphs'!$Y$30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Graphs'!$Y$31:$Y$102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65-4BDA-BB4B-D3E7058BC3B1}"/>
            </c:ext>
          </c:extLst>
        </c:ser>
        <c:ser>
          <c:idx val="9"/>
          <c:order val="9"/>
          <c:tx>
            <c:strRef>
              <c:f>'Soil Moisture Graphs'!$Z$30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Graphs'!$Z$31:$Z$102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65-4BDA-BB4B-D3E7058BC3B1}"/>
            </c:ext>
          </c:extLst>
        </c:ser>
        <c:ser>
          <c:idx val="10"/>
          <c:order val="10"/>
          <c:tx>
            <c:strRef>
              <c:f>'Soil Moisture Graphs'!$AA$30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Graphs'!$AA$31:$AA$102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65-4BDA-BB4B-D3E7058BC3B1}"/>
            </c:ext>
          </c:extLst>
        </c:ser>
        <c:ser>
          <c:idx val="11"/>
          <c:order val="11"/>
          <c:tx>
            <c:strRef>
              <c:f>'Soil Moisture Graphs'!$AB$30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Graphs'!$P$31:$P$102</c:f>
              <c:numCache>
                <c:formatCode>_(* #,##0.00_);_(* \(#,##0.00\);_(* "-"??_);_(@_)</c:formatCode>
                <c:ptCount val="72"/>
                <c:pt idx="0">
                  <c:v>24.452258985657863</c:v>
                </c:pt>
                <c:pt idx="1">
                  <c:v>31.11009235978899</c:v>
                </c:pt>
                <c:pt idx="2">
                  <c:v>25.546652056426314</c:v>
                </c:pt>
                <c:pt idx="3">
                  <c:v>26.671904146310087</c:v>
                </c:pt>
                <c:pt idx="4">
                  <c:v>25.731806171118254</c:v>
                </c:pt>
                <c:pt idx="5">
                  <c:v>27.364027860753779</c:v>
                </c:pt>
                <c:pt idx="6">
                  <c:v>23.203570819312798</c:v>
                </c:pt>
                <c:pt idx="7">
                  <c:v>30.45103188011171</c:v>
                </c:pt>
                <c:pt idx="8">
                  <c:v>26.647657774148048</c:v>
                </c:pt>
                <c:pt idx="9">
                  <c:v>25.150995347054842</c:v>
                </c:pt>
                <c:pt idx="10">
                  <c:v>25.428726519092752</c:v>
                </c:pt>
                <c:pt idx="11">
                  <c:v>27.69245599276687</c:v>
                </c:pt>
                <c:pt idx="12">
                  <c:v>25.050703534930037</c:v>
                </c:pt>
                <c:pt idx="13">
                  <c:v>31.113398683265629</c:v>
                </c:pt>
                <c:pt idx="14">
                  <c:v>25.980882539691947</c:v>
                </c:pt>
                <c:pt idx="15">
                  <c:v>25.481627694719023</c:v>
                </c:pt>
                <c:pt idx="16">
                  <c:v>25.32623049131686</c:v>
                </c:pt>
                <c:pt idx="17">
                  <c:v>25.554366811205146</c:v>
                </c:pt>
                <c:pt idx="18">
                  <c:v>22.481690193579329</c:v>
                </c:pt>
                <c:pt idx="19">
                  <c:v>30.999881577234259</c:v>
                </c:pt>
                <c:pt idx="20">
                  <c:v>27.1336873252144</c:v>
                </c:pt>
                <c:pt idx="21">
                  <c:v>25.409990686058453</c:v>
                </c:pt>
                <c:pt idx="22">
                  <c:v>27.051029238298351</c:v>
                </c:pt>
                <c:pt idx="23">
                  <c:v>28.400009216768222</c:v>
                </c:pt>
                <c:pt idx="24">
                  <c:v>22.867427932520872</c:v>
                </c:pt>
                <c:pt idx="25">
                  <c:v>31.589509263902048</c:v>
                </c:pt>
                <c:pt idx="26">
                  <c:v>26.072357489212369</c:v>
                </c:pt>
                <c:pt idx="27">
                  <c:v>25.286554609597157</c:v>
                </c:pt>
                <c:pt idx="28">
                  <c:v>25.050703534930037</c:v>
                </c:pt>
                <c:pt idx="29">
                  <c:v>24.850119910680434</c:v>
                </c:pt>
                <c:pt idx="30">
                  <c:v>24.342048203103136</c:v>
                </c:pt>
                <c:pt idx="31">
                  <c:v>31.963123816762579</c:v>
                </c:pt>
                <c:pt idx="32">
                  <c:v>27.377253154660348</c:v>
                </c:pt>
                <c:pt idx="33">
                  <c:v>25.184058581821258</c:v>
                </c:pt>
                <c:pt idx="34">
                  <c:v>25.643637545074473</c:v>
                </c:pt>
                <c:pt idx="35">
                  <c:v>28.491484166288647</c:v>
                </c:pt>
                <c:pt idx="36">
                  <c:v>24.306780752685626</c:v>
                </c:pt>
                <c:pt idx="37">
                  <c:v>30.073008895948998</c:v>
                </c:pt>
                <c:pt idx="38">
                  <c:v>25.537835193821937</c:v>
                </c:pt>
                <c:pt idx="39">
                  <c:v>26.553978608976525</c:v>
                </c:pt>
                <c:pt idx="40">
                  <c:v>26.412908807306476</c:v>
                </c:pt>
                <c:pt idx="41">
                  <c:v>27.598776827595348</c:v>
                </c:pt>
                <c:pt idx="42">
                  <c:v>23.82956806422365</c:v>
                </c:pt>
                <c:pt idx="43">
                  <c:v>31.112296575440084</c:v>
                </c:pt>
                <c:pt idx="44">
                  <c:v>24.976862310618372</c:v>
                </c:pt>
                <c:pt idx="45">
                  <c:v>24.756440745508911</c:v>
                </c:pt>
                <c:pt idx="46">
                  <c:v>25.40999068605845</c:v>
                </c:pt>
                <c:pt idx="47">
                  <c:v>27.163444236504176</c:v>
                </c:pt>
                <c:pt idx="48">
                  <c:v>22.265677059772059</c:v>
                </c:pt>
                <c:pt idx="49">
                  <c:v>32.561568366034756</c:v>
                </c:pt>
                <c:pt idx="50">
                  <c:v>27.388274232915823</c:v>
                </c:pt>
                <c:pt idx="51">
                  <c:v>25.988597294470775</c:v>
                </c:pt>
                <c:pt idx="52">
                  <c:v>25.985290970994129</c:v>
                </c:pt>
                <c:pt idx="53">
                  <c:v>27.085194580890317</c:v>
                </c:pt>
                <c:pt idx="54">
                  <c:v>21.981333240780859</c:v>
                </c:pt>
                <c:pt idx="55">
                  <c:v>31.471583726568486</c:v>
                </c:pt>
                <c:pt idx="56">
                  <c:v>24.95812647758407</c:v>
                </c:pt>
                <c:pt idx="57">
                  <c:v>26.089991214421122</c:v>
                </c:pt>
                <c:pt idx="58">
                  <c:v>25.671190240713159</c:v>
                </c:pt>
                <c:pt idx="59">
                  <c:v>26.677414685437824</c:v>
                </c:pt>
                <c:pt idx="60">
                  <c:v>24.253879577059354</c:v>
                </c:pt>
                <c:pt idx="61">
                  <c:v>31.611551420412997</c:v>
                </c:pt>
                <c:pt idx="62">
                  <c:v>27.078581933937031</c:v>
                </c:pt>
                <c:pt idx="63">
                  <c:v>24.615370943838858</c:v>
                </c:pt>
                <c:pt idx="64">
                  <c:v>26.040396362271498</c:v>
                </c:pt>
                <c:pt idx="65">
                  <c:v>26.846037182746556</c:v>
                </c:pt>
                <c:pt idx="66">
                  <c:v>24.068725462367411</c:v>
                </c:pt>
                <c:pt idx="67">
                  <c:v>31.883772053323174</c:v>
                </c:pt>
                <c:pt idx="68">
                  <c:v>27.21083487300271</c:v>
                </c:pt>
                <c:pt idx="69">
                  <c:v>25.029763486244644</c:v>
                </c:pt>
                <c:pt idx="70">
                  <c:v>25.870671757137217</c:v>
                </c:pt>
                <c:pt idx="71">
                  <c:v>26.225550476963438</c:v>
                </c:pt>
              </c:numCache>
            </c:numRef>
          </c:xVal>
          <c:yVal>
            <c:numRef>
              <c:f>'Soil Moisture Graphs'!$AB$31:$AB$102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65-4BDA-BB4B-D3E7058B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79472"/>
        <c:axId val="1431183632"/>
      </c:scatterChart>
      <c:valAx>
        <c:axId val="1431179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3632"/>
        <c:crosses val="autoZero"/>
        <c:crossBetween val="midCat"/>
      </c:valAx>
      <c:valAx>
        <c:axId val="14311836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7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Graphs'!$AF$30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Graphs'!$AF$31:$AF$102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A-4B52-A560-7E71388BC9EF}"/>
            </c:ext>
          </c:extLst>
        </c:ser>
        <c:ser>
          <c:idx val="1"/>
          <c:order val="1"/>
          <c:tx>
            <c:strRef>
              <c:f>'Soil Moisture Graphs'!$AG$30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Graphs'!$AG$31:$AG$102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A-4B52-A560-7E71388BC9EF}"/>
            </c:ext>
          </c:extLst>
        </c:ser>
        <c:ser>
          <c:idx val="2"/>
          <c:order val="2"/>
          <c:tx>
            <c:strRef>
              <c:f>'Soil Moisture Graphs'!$AH$30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Graphs'!$AH$31:$AH$102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3A-4B52-A560-7E71388BC9EF}"/>
            </c:ext>
          </c:extLst>
        </c:ser>
        <c:ser>
          <c:idx val="3"/>
          <c:order val="3"/>
          <c:tx>
            <c:strRef>
              <c:f>'Soil Moisture Graphs'!$AI$30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Graphs'!$AI$31:$AI$102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3A-4B52-A560-7E71388BC9EF}"/>
            </c:ext>
          </c:extLst>
        </c:ser>
        <c:ser>
          <c:idx val="4"/>
          <c:order val="4"/>
          <c:tx>
            <c:strRef>
              <c:f>'Soil Moisture Graphs'!$AJ$30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Graphs'!$AJ$31:$AJ$102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D3A-4B52-A560-7E71388BC9EF}"/>
            </c:ext>
          </c:extLst>
        </c:ser>
        <c:ser>
          <c:idx val="5"/>
          <c:order val="5"/>
          <c:tx>
            <c:strRef>
              <c:f>'Soil Moisture Graphs'!$AK$30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Graphs'!$AK$31:$AK$102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3A-4B52-A560-7E71388BC9EF}"/>
            </c:ext>
          </c:extLst>
        </c:ser>
        <c:ser>
          <c:idx val="6"/>
          <c:order val="6"/>
          <c:tx>
            <c:strRef>
              <c:f>'Soil Moisture Graphs'!$AL$30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Graphs'!$AL$31:$AL$102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D3A-4B52-A560-7E71388BC9EF}"/>
            </c:ext>
          </c:extLst>
        </c:ser>
        <c:ser>
          <c:idx val="7"/>
          <c:order val="7"/>
          <c:tx>
            <c:strRef>
              <c:f>'Soil Moisture Graphs'!$AM$30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Graphs'!$AM$31:$AM$102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3A-4B52-A560-7E71388BC9EF}"/>
            </c:ext>
          </c:extLst>
        </c:ser>
        <c:ser>
          <c:idx val="8"/>
          <c:order val="8"/>
          <c:tx>
            <c:strRef>
              <c:f>'Soil Moisture Graphs'!$AN$30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Graphs'!$AN$31:$AN$102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3A-4B52-A560-7E71388BC9EF}"/>
            </c:ext>
          </c:extLst>
        </c:ser>
        <c:ser>
          <c:idx val="9"/>
          <c:order val="9"/>
          <c:tx>
            <c:strRef>
              <c:f>'Soil Moisture Graphs'!$AO$30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Graphs'!$AO$31:$AO$102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3A-4B52-A560-7E71388BC9EF}"/>
            </c:ext>
          </c:extLst>
        </c:ser>
        <c:ser>
          <c:idx val="10"/>
          <c:order val="10"/>
          <c:tx>
            <c:strRef>
              <c:f>'Soil Moisture Graphs'!$AP$30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Graphs'!$AP$31:$AP$102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3A-4B52-A560-7E71388BC9EF}"/>
            </c:ext>
          </c:extLst>
        </c:ser>
        <c:ser>
          <c:idx val="11"/>
          <c:order val="11"/>
          <c:tx>
            <c:strRef>
              <c:f>'Soil Moisture Graphs'!$AQ$30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Graphs'!$AE$31:$AE$102</c:f>
              <c:numCache>
                <c:formatCode>_(* #,##0.00_);_(* \(#,##0.00\);_(* "-"??_);_(@_)</c:formatCode>
                <c:ptCount val="72"/>
                <c:pt idx="0">
                  <c:v>27.789236096301362</c:v>
                </c:pt>
                <c:pt idx="1">
                  <c:v>31.273630350760811</c:v>
                </c:pt>
                <c:pt idx="2">
                  <c:v>24.314860866854733</c:v>
                </c:pt>
                <c:pt idx="3">
                  <c:v>26.191758219256855</c:v>
                </c:pt>
                <c:pt idx="4">
                  <c:v>25.141987042913318</c:v>
                </c:pt>
                <c:pt idx="5">
                  <c:v>26.903108995167269</c:v>
                </c:pt>
                <c:pt idx="6">
                  <c:v>24.761264092426057</c:v>
                </c:pt>
                <c:pt idx="7">
                  <c:v>29.48579099847267</c:v>
                </c:pt>
                <c:pt idx="8">
                  <c:v>25.961320643961926</c:v>
                </c:pt>
                <c:pt idx="9">
                  <c:v>24.220236741733629</c:v>
                </c:pt>
                <c:pt idx="10">
                  <c:v>24.288143466820539</c:v>
                </c:pt>
                <c:pt idx="11">
                  <c:v>27.417418945825499</c:v>
                </c:pt>
                <c:pt idx="12">
                  <c:v>25.114156417877705</c:v>
                </c:pt>
                <c:pt idx="13">
                  <c:v>30.665809499982903</c:v>
                </c:pt>
                <c:pt idx="14">
                  <c:v>24.681111892323475</c:v>
                </c:pt>
                <c:pt idx="15">
                  <c:v>24.734546692391859</c:v>
                </c:pt>
                <c:pt idx="16">
                  <c:v>24.653281267287852</c:v>
                </c:pt>
                <c:pt idx="17">
                  <c:v>24.507448792101211</c:v>
                </c:pt>
                <c:pt idx="18">
                  <c:v>23.060256290249047</c:v>
                </c:pt>
                <c:pt idx="19">
                  <c:v>28.76664764755229</c:v>
                </c:pt>
                <c:pt idx="20">
                  <c:v>25.085212567840653</c:v>
                </c:pt>
                <c:pt idx="21">
                  <c:v>23.65694489101271</c:v>
                </c:pt>
                <c:pt idx="22">
                  <c:v>25.542748043426229</c:v>
                </c:pt>
                <c:pt idx="23">
                  <c:v>27.045601795349636</c:v>
                </c:pt>
                <c:pt idx="24">
                  <c:v>23.561207540890184</c:v>
                </c:pt>
                <c:pt idx="25">
                  <c:v>30.82500067518664</c:v>
                </c:pt>
                <c:pt idx="26">
                  <c:v>23.904080841329002</c:v>
                </c:pt>
                <c:pt idx="27">
                  <c:v>24.368295666923121</c:v>
                </c:pt>
                <c:pt idx="28">
                  <c:v>24.30150216683764</c:v>
                </c:pt>
                <c:pt idx="29">
                  <c:v>24.069951366541289</c:v>
                </c:pt>
                <c:pt idx="30">
                  <c:v>25.586163818481793</c:v>
                </c:pt>
                <c:pt idx="31">
                  <c:v>32.607273902467661</c:v>
                </c:pt>
                <c:pt idx="32">
                  <c:v>27.47419342089816</c:v>
                </c:pt>
                <c:pt idx="33">
                  <c:v>25.947961943944836</c:v>
                </c:pt>
                <c:pt idx="34">
                  <c:v>25.640711843551603</c:v>
                </c:pt>
                <c:pt idx="35">
                  <c:v>28.238978996876956</c:v>
                </c:pt>
                <c:pt idx="36">
                  <c:v>16.749383757172165</c:v>
                </c:pt>
                <c:pt idx="37">
                  <c:v>28.472756247176154</c:v>
                </c:pt>
                <c:pt idx="38">
                  <c:v>22.83204516495697</c:v>
                </c:pt>
                <c:pt idx="39">
                  <c:v>25.07185386782356</c:v>
                </c:pt>
                <c:pt idx="40">
                  <c:v>24.830284042514389</c:v>
                </c:pt>
                <c:pt idx="41">
                  <c:v>26.077096044110107</c:v>
                </c:pt>
                <c:pt idx="42">
                  <c:v>13.258310152704164</c:v>
                </c:pt>
                <c:pt idx="43">
                  <c:v>25.133081242901923</c:v>
                </c:pt>
                <c:pt idx="44">
                  <c:v>22.213092064164812</c:v>
                </c:pt>
                <c:pt idx="45">
                  <c:v>23.889608916310479</c:v>
                </c:pt>
                <c:pt idx="46">
                  <c:v>24.970550392693909</c:v>
                </c:pt>
                <c:pt idx="47">
                  <c:v>26.767295544993445</c:v>
                </c:pt>
                <c:pt idx="48">
                  <c:v>12.792982102108622</c:v>
                </c:pt>
                <c:pt idx="49">
                  <c:v>26.841881620088902</c:v>
                </c:pt>
                <c:pt idx="50">
                  <c:v>23.973100791417338</c:v>
                </c:pt>
                <c:pt idx="51">
                  <c:v>23.839513791246365</c:v>
                </c:pt>
                <c:pt idx="52">
                  <c:v>24.881492392579929</c:v>
                </c:pt>
                <c:pt idx="53">
                  <c:v>26.013642219028892</c:v>
                </c:pt>
                <c:pt idx="54">
                  <c:v>13.576692503111644</c:v>
                </c:pt>
                <c:pt idx="55">
                  <c:v>24.0387810665014</c:v>
                </c:pt>
                <c:pt idx="56">
                  <c:v>21.341436888049241</c:v>
                </c:pt>
                <c:pt idx="57">
                  <c:v>23.887382466307628</c:v>
                </c:pt>
                <c:pt idx="58">
                  <c:v>24.743452492403261</c:v>
                </c:pt>
                <c:pt idx="59">
                  <c:v>25.296725318111356</c:v>
                </c:pt>
                <c:pt idx="60">
                  <c:v>13.546635428073175</c:v>
                </c:pt>
                <c:pt idx="61">
                  <c:v>25.723090493657029</c:v>
                </c:pt>
                <c:pt idx="62">
                  <c:v>23.020180190197749</c:v>
                </c:pt>
                <c:pt idx="63">
                  <c:v>22.414585789422691</c:v>
                </c:pt>
                <c:pt idx="64">
                  <c:v>24.459580117039948</c:v>
                </c:pt>
                <c:pt idx="65">
                  <c:v>25.461482618322218</c:v>
                </c:pt>
                <c:pt idx="66">
                  <c:v>13.952962553593204</c:v>
                </c:pt>
                <c:pt idx="67">
                  <c:v>26.652633369846701</c:v>
                </c:pt>
                <c:pt idx="68">
                  <c:v>23.579019140912976</c:v>
                </c:pt>
                <c:pt idx="69">
                  <c:v>22.633891114703371</c:v>
                </c:pt>
                <c:pt idx="70">
                  <c:v>24.780188917450275</c:v>
                </c:pt>
                <c:pt idx="71">
                  <c:v>24.71339541736479</c:v>
                </c:pt>
              </c:numCache>
            </c:numRef>
          </c:xVal>
          <c:yVal>
            <c:numRef>
              <c:f>'Soil Moisture Graphs'!$AQ$31:$AQ$102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D3A-4B52-A560-7E71388B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597216"/>
        <c:axId val="1177599712"/>
      </c:scatterChart>
      <c:valAx>
        <c:axId val="11775972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99712"/>
        <c:crosses val="autoZero"/>
        <c:crossBetween val="midCat"/>
      </c:valAx>
      <c:valAx>
        <c:axId val="11775997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59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8/10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Graphs'!$BJ$30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Graphs'!$BJ$31:$BJ$102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9C-4A85-9F03-2DAC733E53D0}"/>
            </c:ext>
          </c:extLst>
        </c:ser>
        <c:ser>
          <c:idx val="1"/>
          <c:order val="1"/>
          <c:tx>
            <c:strRef>
              <c:f>'Soil Moisture Graphs'!$BK$30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Graphs'!$BK$31:$BK$102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9C-4A85-9F03-2DAC733E53D0}"/>
            </c:ext>
          </c:extLst>
        </c:ser>
        <c:ser>
          <c:idx val="2"/>
          <c:order val="2"/>
          <c:tx>
            <c:strRef>
              <c:f>'Soil Moisture Graphs'!$BL$30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Graphs'!$BL$31:$BL$102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9C-4A85-9F03-2DAC733E53D0}"/>
            </c:ext>
          </c:extLst>
        </c:ser>
        <c:ser>
          <c:idx val="3"/>
          <c:order val="3"/>
          <c:tx>
            <c:strRef>
              <c:f>'Soil Moisture Graphs'!$BM$30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Graphs'!$BM$31:$BM$102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9C-4A85-9F03-2DAC733E53D0}"/>
            </c:ext>
          </c:extLst>
        </c:ser>
        <c:ser>
          <c:idx val="4"/>
          <c:order val="4"/>
          <c:tx>
            <c:strRef>
              <c:f>'Soil Moisture Graphs'!$BN$30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Graphs'!$BN$31:$BN$102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9C-4A85-9F03-2DAC733E53D0}"/>
            </c:ext>
          </c:extLst>
        </c:ser>
        <c:ser>
          <c:idx val="5"/>
          <c:order val="5"/>
          <c:tx>
            <c:strRef>
              <c:f>'Soil Moisture Graphs'!$BO$30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Graphs'!$BO$31:$BO$102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9C-4A85-9F03-2DAC733E53D0}"/>
            </c:ext>
          </c:extLst>
        </c:ser>
        <c:ser>
          <c:idx val="6"/>
          <c:order val="6"/>
          <c:tx>
            <c:strRef>
              <c:f>'Soil Moisture Graphs'!$BP$30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Graphs'!$BP$31:$BP$102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9C-4A85-9F03-2DAC733E53D0}"/>
            </c:ext>
          </c:extLst>
        </c:ser>
        <c:ser>
          <c:idx val="7"/>
          <c:order val="7"/>
          <c:tx>
            <c:strRef>
              <c:f>'Soil Moisture Graphs'!$BQ$30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Graphs'!$BQ$31:$BQ$102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19C-4A85-9F03-2DAC733E53D0}"/>
            </c:ext>
          </c:extLst>
        </c:ser>
        <c:ser>
          <c:idx val="8"/>
          <c:order val="8"/>
          <c:tx>
            <c:strRef>
              <c:f>'Soil Moisture Graphs'!$BR$30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Graphs'!$BR$31:$BR$102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19C-4A85-9F03-2DAC733E53D0}"/>
            </c:ext>
          </c:extLst>
        </c:ser>
        <c:ser>
          <c:idx val="9"/>
          <c:order val="9"/>
          <c:tx>
            <c:strRef>
              <c:f>'Soil Moisture Graphs'!$BS$30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Graphs'!$BS$31:$BS$102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19C-4A85-9F03-2DAC733E53D0}"/>
            </c:ext>
          </c:extLst>
        </c:ser>
        <c:ser>
          <c:idx val="10"/>
          <c:order val="10"/>
          <c:tx>
            <c:strRef>
              <c:f>'Soil Moisture Graphs'!$BT$30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Graphs'!$BT$31:$BT$102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19C-4A85-9F03-2DAC733E53D0}"/>
            </c:ext>
          </c:extLst>
        </c:ser>
        <c:ser>
          <c:idx val="11"/>
          <c:order val="11"/>
          <c:tx>
            <c:strRef>
              <c:f>'Soil Moisture Graphs'!$BU$30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Graphs'!$BI$31:$BI$102</c:f>
              <c:numCache>
                <c:formatCode>_(* #,##0.00_);_(* \(#,##0.00\);_(* "-"??_);_(@_)</c:formatCode>
                <c:ptCount val="72"/>
                <c:pt idx="0">
                  <c:v>27.943424542713544</c:v>
                </c:pt>
                <c:pt idx="1">
                  <c:v>29.004555310489582</c:v>
                </c:pt>
                <c:pt idx="2">
                  <c:v>23.167827396078124</c:v>
                </c:pt>
                <c:pt idx="3">
                  <c:v>24.822092619859376</c:v>
                </c:pt>
                <c:pt idx="4">
                  <c:v>23.312295822755207</c:v>
                </c:pt>
                <c:pt idx="5">
                  <c:v>25.387757727130207</c:v>
                </c:pt>
                <c:pt idx="6">
                  <c:v>26.044987330182284</c:v>
                </c:pt>
                <c:pt idx="7">
                  <c:v>26.915867423390626</c:v>
                </c:pt>
                <c:pt idx="8">
                  <c:v>23.40894723496875</c:v>
                </c:pt>
                <c:pt idx="9">
                  <c:v>21.820811924807288</c:v>
                </c:pt>
                <c:pt idx="10">
                  <c:v>22.728317816328126</c:v>
                </c:pt>
                <c:pt idx="11">
                  <c:v>25.30534968092708</c:v>
                </c:pt>
                <c:pt idx="12">
                  <c:v>25.606495133718749</c:v>
                </c:pt>
                <c:pt idx="13">
                  <c:v>28.567080497312499</c:v>
                </c:pt>
                <c:pt idx="14">
                  <c:v>22.958246439067707</c:v>
                </c:pt>
                <c:pt idx="15">
                  <c:v>22.536032375187499</c:v>
                </c:pt>
                <c:pt idx="16">
                  <c:v>22.558414807489584</c:v>
                </c:pt>
                <c:pt idx="17">
                  <c:v>22.765960997927081</c:v>
                </c:pt>
                <c:pt idx="18">
                  <c:v>25.007256377994793</c:v>
                </c:pt>
                <c:pt idx="19">
                  <c:v>27.159022028854167</c:v>
                </c:pt>
                <c:pt idx="20">
                  <c:v>23.370286670083335</c:v>
                </c:pt>
                <c:pt idx="21">
                  <c:v>22.284738703432293</c:v>
                </c:pt>
                <c:pt idx="22">
                  <c:v>23.881013079885417</c:v>
                </c:pt>
                <c:pt idx="23">
                  <c:v>25.033708343442708</c:v>
                </c:pt>
                <c:pt idx="24">
                  <c:v>24.626755028859375</c:v>
                </c:pt>
                <c:pt idx="25">
                  <c:v>27.26889942379167</c:v>
                </c:pt>
                <c:pt idx="26">
                  <c:v>21.265320650401041</c:v>
                </c:pt>
                <c:pt idx="27">
                  <c:v>21.5593444201875</c:v>
                </c:pt>
                <c:pt idx="28">
                  <c:v>21.792325192786461</c:v>
                </c:pt>
                <c:pt idx="29">
                  <c:v>21.412841226937502</c:v>
                </c:pt>
                <c:pt idx="30">
                  <c:v>25.822180390447915</c:v>
                </c:pt>
                <c:pt idx="31">
                  <c:v>28.169283632307287</c:v>
                </c:pt>
                <c:pt idx="32">
                  <c:v>24.792588504552082</c:v>
                </c:pt>
                <c:pt idx="33">
                  <c:v>23.166810012791668</c:v>
                </c:pt>
                <c:pt idx="34">
                  <c:v>23.18614029523437</c:v>
                </c:pt>
                <c:pt idx="35">
                  <c:v>26.03583088060417</c:v>
                </c:pt>
                <c:pt idx="36">
                  <c:v>21.541031521031254</c:v>
                </c:pt>
                <c:pt idx="37">
                  <c:v>20.736281341442709</c:v>
                </c:pt>
                <c:pt idx="38">
                  <c:v>17.490828657640623</c:v>
                </c:pt>
                <c:pt idx="39">
                  <c:v>22.076175129708336</c:v>
                </c:pt>
                <c:pt idx="40">
                  <c:v>21.893046138145831</c:v>
                </c:pt>
                <c:pt idx="41">
                  <c:v>23.077280283583331</c:v>
                </c:pt>
                <c:pt idx="42">
                  <c:v>19.073877051369792</c:v>
                </c:pt>
                <c:pt idx="43">
                  <c:v>19.598846827182292</c:v>
                </c:pt>
                <c:pt idx="44">
                  <c:v>14.474287213291666</c:v>
                </c:pt>
                <c:pt idx="45">
                  <c:v>19.079981351088538</c:v>
                </c:pt>
                <c:pt idx="46">
                  <c:v>21.378250195197918</c:v>
                </c:pt>
                <c:pt idx="47">
                  <c:v>23.142392813916668</c:v>
                </c:pt>
                <c:pt idx="48">
                  <c:v>19.573412245020833</c:v>
                </c:pt>
                <c:pt idx="49">
                  <c:v>21.059809226536458</c:v>
                </c:pt>
                <c:pt idx="50">
                  <c:v>17.128640207661459</c:v>
                </c:pt>
                <c:pt idx="51">
                  <c:v>20.263198113239586</c:v>
                </c:pt>
                <c:pt idx="52">
                  <c:v>21.30906813171875</c:v>
                </c:pt>
                <c:pt idx="53">
                  <c:v>23.169862162651043</c:v>
                </c:pt>
                <c:pt idx="54">
                  <c:v>18.208083874593751</c:v>
                </c:pt>
                <c:pt idx="55">
                  <c:v>19.584603461171874</c:v>
                </c:pt>
                <c:pt idx="56">
                  <c:v>13.681745633140622</c:v>
                </c:pt>
                <c:pt idx="57">
                  <c:v>19.822671150203124</c:v>
                </c:pt>
                <c:pt idx="58">
                  <c:v>20.951966598171875</c:v>
                </c:pt>
                <c:pt idx="59">
                  <c:v>22.626579487682289</c:v>
                </c:pt>
                <c:pt idx="60">
                  <c:v>17.989346468005206</c:v>
                </c:pt>
                <c:pt idx="61">
                  <c:v>20.196050816333337</c:v>
                </c:pt>
                <c:pt idx="62">
                  <c:v>15.469288067447918</c:v>
                </c:pt>
                <c:pt idx="63">
                  <c:v>18.989434238593748</c:v>
                </c:pt>
                <c:pt idx="64">
                  <c:v>21.392493561208337</c:v>
                </c:pt>
                <c:pt idx="65">
                  <c:v>22.745613332197916</c:v>
                </c:pt>
                <c:pt idx="66">
                  <c:v>17.883538606213545</c:v>
                </c:pt>
                <c:pt idx="67">
                  <c:v>20.250989513802082</c:v>
                </c:pt>
                <c:pt idx="68">
                  <c:v>16.12041337078125</c:v>
                </c:pt>
                <c:pt idx="69">
                  <c:v>19.146111264708335</c:v>
                </c:pt>
                <c:pt idx="70">
                  <c:v>21.78215135992188</c:v>
                </c:pt>
                <c:pt idx="71">
                  <c:v>21.537979371171872</c:v>
                </c:pt>
              </c:numCache>
            </c:numRef>
          </c:xVal>
          <c:yVal>
            <c:numRef>
              <c:f>'Soil Moisture Graphs'!$BU$31:$BU$102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19C-4A85-9F03-2DAC733E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41200"/>
        <c:axId val="1921449520"/>
      </c:scatterChart>
      <c:valAx>
        <c:axId val="19214412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9520"/>
        <c:crosses val="autoZero"/>
        <c:crossBetween val="midCat"/>
      </c:valAx>
      <c:valAx>
        <c:axId val="19214495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44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Graphs'!$AU$30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Graphs'!$AU$31:$AU$102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EB-47A3-9C0D-A0919182D868}"/>
            </c:ext>
          </c:extLst>
        </c:ser>
        <c:ser>
          <c:idx val="1"/>
          <c:order val="1"/>
          <c:tx>
            <c:strRef>
              <c:f>'Soil Moisture Graphs'!$AV$30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Graphs'!$AV$31:$AV$102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EB-47A3-9C0D-A0919182D868}"/>
            </c:ext>
          </c:extLst>
        </c:ser>
        <c:ser>
          <c:idx val="2"/>
          <c:order val="2"/>
          <c:tx>
            <c:strRef>
              <c:f>'Soil Moisture Graphs'!$AW$30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Graphs'!$AW$31:$AW$102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B-47A3-9C0D-A0919182D868}"/>
            </c:ext>
          </c:extLst>
        </c:ser>
        <c:ser>
          <c:idx val="3"/>
          <c:order val="3"/>
          <c:tx>
            <c:strRef>
              <c:f>'Soil Moisture Graphs'!$AX$30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Graphs'!$AX$31:$AX$102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EB-47A3-9C0D-A0919182D868}"/>
            </c:ext>
          </c:extLst>
        </c:ser>
        <c:ser>
          <c:idx val="4"/>
          <c:order val="4"/>
          <c:tx>
            <c:strRef>
              <c:f>'Soil Moisture Graphs'!$AY$30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Graphs'!$AY$31:$AY$102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EB-47A3-9C0D-A0919182D868}"/>
            </c:ext>
          </c:extLst>
        </c:ser>
        <c:ser>
          <c:idx val="5"/>
          <c:order val="5"/>
          <c:tx>
            <c:strRef>
              <c:f>'Soil Moisture Graphs'!$AZ$30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Graphs'!$AZ$31:$AZ$102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EB-47A3-9C0D-A0919182D868}"/>
            </c:ext>
          </c:extLst>
        </c:ser>
        <c:ser>
          <c:idx val="6"/>
          <c:order val="6"/>
          <c:tx>
            <c:strRef>
              <c:f>'Soil Moisture Graphs'!$BA$30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Graphs'!$BA$31:$BA$102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EB-47A3-9C0D-A0919182D868}"/>
            </c:ext>
          </c:extLst>
        </c:ser>
        <c:ser>
          <c:idx val="7"/>
          <c:order val="7"/>
          <c:tx>
            <c:strRef>
              <c:f>'Soil Moisture Graphs'!$BB$30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Graphs'!$BB$31:$BB$102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EB-47A3-9C0D-A0919182D868}"/>
            </c:ext>
          </c:extLst>
        </c:ser>
        <c:ser>
          <c:idx val="8"/>
          <c:order val="8"/>
          <c:tx>
            <c:strRef>
              <c:f>'Soil Moisture Graphs'!$BC$30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Graphs'!$BC$31:$BC$102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AEB-47A3-9C0D-A0919182D868}"/>
            </c:ext>
          </c:extLst>
        </c:ser>
        <c:ser>
          <c:idx val="9"/>
          <c:order val="9"/>
          <c:tx>
            <c:strRef>
              <c:f>'Soil Moisture Graphs'!$BD$30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Graphs'!$BD$31:$BD$102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AEB-47A3-9C0D-A0919182D868}"/>
            </c:ext>
          </c:extLst>
        </c:ser>
        <c:ser>
          <c:idx val="10"/>
          <c:order val="10"/>
          <c:tx>
            <c:strRef>
              <c:f>'Soil Moisture Graphs'!$BE$30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Graphs'!$BE$31:$BE$102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AEB-47A3-9C0D-A0919182D868}"/>
            </c:ext>
          </c:extLst>
        </c:ser>
        <c:ser>
          <c:idx val="11"/>
          <c:order val="11"/>
          <c:tx>
            <c:strRef>
              <c:f>'Soil Moisture Graphs'!$BF$30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Graphs'!$AT$31:$AT$102</c:f>
              <c:numCache>
                <c:formatCode>_(* #,##0.00_);_(* \(#,##0.00\);_(* "-"??_);_(@_)</c:formatCode>
                <c:ptCount val="72"/>
                <c:pt idx="0">
                  <c:v>24.783416903474944</c:v>
                </c:pt>
                <c:pt idx="1">
                  <c:v>28.807144675445471</c:v>
                </c:pt>
                <c:pt idx="2">
                  <c:v>23.176783845869256</c:v>
                </c:pt>
                <c:pt idx="3">
                  <c:v>24.241407911360195</c:v>
                </c:pt>
                <c:pt idx="4">
                  <c:v>22.442877131499188</c:v>
                </c:pt>
                <c:pt idx="5">
                  <c:v>25.439747942890733</c:v>
                </c:pt>
                <c:pt idx="6">
                  <c:v>22.143802489899148</c:v>
                </c:pt>
                <c:pt idx="7">
                  <c:v>27.409761793703296</c:v>
                </c:pt>
                <c:pt idx="8">
                  <c:v>23.674901337680936</c:v>
                </c:pt>
                <c:pt idx="9">
                  <c:v>21.532383683351625</c:v>
                </c:pt>
                <c:pt idx="10">
                  <c:v>22.505141817975652</c:v>
                </c:pt>
                <c:pt idx="11">
                  <c:v>23.576911011422897</c:v>
                </c:pt>
                <c:pt idx="12">
                  <c:v>23.278857102388045</c:v>
                </c:pt>
                <c:pt idx="13">
                  <c:v>27.167848175753772</c:v>
                </c:pt>
                <c:pt idx="14">
                  <c:v>24.249573771881696</c:v>
                </c:pt>
                <c:pt idx="15">
                  <c:v>23.097166705784602</c:v>
                </c:pt>
                <c:pt idx="16">
                  <c:v>23.885172246109629</c:v>
                </c:pt>
                <c:pt idx="17">
                  <c:v>24.733401007780742</c:v>
                </c:pt>
                <c:pt idx="18">
                  <c:v>21.77123510360558</c:v>
                </c:pt>
                <c:pt idx="19">
                  <c:v>26.365552379516121</c:v>
                </c:pt>
                <c:pt idx="20">
                  <c:v>22.508204015671211</c:v>
                </c:pt>
                <c:pt idx="21">
                  <c:v>22.250979409243872</c:v>
                </c:pt>
                <c:pt idx="22">
                  <c:v>23.51056339468569</c:v>
                </c:pt>
                <c:pt idx="23">
                  <c:v>24.100546817364272</c:v>
                </c:pt>
                <c:pt idx="24">
                  <c:v>22.576593097538801</c:v>
                </c:pt>
                <c:pt idx="25">
                  <c:v>28.188580740941632</c:v>
                </c:pt>
                <c:pt idx="26">
                  <c:v>22.296912374677323</c:v>
                </c:pt>
                <c:pt idx="27">
                  <c:v>21.916179127862254</c:v>
                </c:pt>
                <c:pt idx="28">
                  <c:v>23.16045212482625</c:v>
                </c:pt>
                <c:pt idx="29">
                  <c:v>23.31458274216962</c:v>
                </c:pt>
                <c:pt idx="30">
                  <c:v>21.080199156973404</c:v>
                </c:pt>
                <c:pt idx="31">
                  <c:v>25.965425213962479</c:v>
                </c:pt>
                <c:pt idx="32">
                  <c:v>22.757262761577049</c:v>
                </c:pt>
                <c:pt idx="33">
                  <c:v>23.028777623917023</c:v>
                </c:pt>
                <c:pt idx="34">
                  <c:v>22.096848791900502</c:v>
                </c:pt>
                <c:pt idx="35">
                  <c:v>24.857930380733652</c:v>
                </c:pt>
                <c:pt idx="36">
                  <c:v>16.509358730062186</c:v>
                </c:pt>
                <c:pt idx="37">
                  <c:v>21.587503241871769</c:v>
                </c:pt>
                <c:pt idx="38">
                  <c:v>17.862850111501277</c:v>
                </c:pt>
                <c:pt idx="39">
                  <c:v>20.77704158511261</c:v>
                </c:pt>
                <c:pt idx="40">
                  <c:v>22.676624888927208</c:v>
                </c:pt>
                <c:pt idx="41">
                  <c:v>24.080132166060508</c:v>
                </c:pt>
                <c:pt idx="42">
                  <c:v>18.183360136970268</c:v>
                </c:pt>
                <c:pt idx="43">
                  <c:v>19.875734730051732</c:v>
                </c:pt>
                <c:pt idx="44">
                  <c:v>17.448432690035009</c:v>
                </c:pt>
                <c:pt idx="45">
                  <c:v>21.748778987171448</c:v>
                </c:pt>
                <c:pt idx="46">
                  <c:v>22.867501878617336</c:v>
                </c:pt>
                <c:pt idx="47">
                  <c:v>24.649700937435338</c:v>
                </c:pt>
                <c:pt idx="48">
                  <c:v>15.465149315875005</c:v>
                </c:pt>
                <c:pt idx="49">
                  <c:v>21.445621415310654</c:v>
                </c:pt>
                <c:pt idx="50">
                  <c:v>17.407603387427496</c:v>
                </c:pt>
                <c:pt idx="51">
                  <c:v>20.584123130292102</c:v>
                </c:pt>
                <c:pt idx="52">
                  <c:v>21.566067858002821</c:v>
                </c:pt>
                <c:pt idx="53">
                  <c:v>22.834838436531328</c:v>
                </c:pt>
                <c:pt idx="54">
                  <c:v>18.029229519626899</c:v>
                </c:pt>
                <c:pt idx="55">
                  <c:v>19.711396787056486</c:v>
                </c:pt>
                <c:pt idx="56">
                  <c:v>16.098003506291477</c:v>
                </c:pt>
                <c:pt idx="57">
                  <c:v>21.53748734617756</c:v>
                </c:pt>
                <c:pt idx="58">
                  <c:v>22.478602771280766</c:v>
                </c:pt>
                <c:pt idx="59">
                  <c:v>24.639493611783461</c:v>
                </c:pt>
                <c:pt idx="60">
                  <c:v>15.657047038130321</c:v>
                </c:pt>
                <c:pt idx="61">
                  <c:v>20.54329382768459</c:v>
                </c:pt>
                <c:pt idx="62">
                  <c:v>16.570602683973451</c:v>
                </c:pt>
                <c:pt idx="63">
                  <c:v>18.945847363165594</c:v>
                </c:pt>
                <c:pt idx="64">
                  <c:v>22.165237873768092</c:v>
                </c:pt>
                <c:pt idx="65">
                  <c:v>21.042432052061447</c:v>
                </c:pt>
                <c:pt idx="66">
                  <c:v>15.766265422605422</c:v>
                </c:pt>
                <c:pt idx="67">
                  <c:v>20.338126582081831</c:v>
                </c:pt>
                <c:pt idx="68">
                  <c:v>18.488559173961441</c:v>
                </c:pt>
                <c:pt idx="69">
                  <c:v>20.54023162998903</c:v>
                </c:pt>
                <c:pt idx="70">
                  <c:v>22.934870227919731</c:v>
                </c:pt>
                <c:pt idx="71">
                  <c:v>24.296017103597741</c:v>
                </c:pt>
              </c:numCache>
            </c:numRef>
          </c:xVal>
          <c:yVal>
            <c:numRef>
              <c:f>'Soil Moisture Graphs'!$BF$31:$BF$102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EB-47A3-9C0D-A0919182D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92320"/>
        <c:axId val="1698181088"/>
      </c:scatterChart>
      <c:valAx>
        <c:axId val="169819232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81088"/>
        <c:crosses val="autoZero"/>
        <c:crossBetween val="midCat"/>
      </c:valAx>
      <c:valAx>
        <c:axId val="16981810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9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Graphs'!$Q$126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Graphs'!$Q$127:$Q$198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6-4F66-956A-D3D98D467287}"/>
            </c:ext>
          </c:extLst>
        </c:ser>
        <c:ser>
          <c:idx val="1"/>
          <c:order val="1"/>
          <c:tx>
            <c:strRef>
              <c:f>'Soil Moisture Graphs'!$R$126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Graphs'!$R$127:$R$198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6-4F66-956A-D3D98D467287}"/>
            </c:ext>
          </c:extLst>
        </c:ser>
        <c:ser>
          <c:idx val="2"/>
          <c:order val="2"/>
          <c:tx>
            <c:strRef>
              <c:f>'Soil Moisture Graphs'!$S$126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Graphs'!$S$127:$S$198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6-4F66-956A-D3D98D467287}"/>
            </c:ext>
          </c:extLst>
        </c:ser>
        <c:ser>
          <c:idx val="3"/>
          <c:order val="3"/>
          <c:tx>
            <c:strRef>
              <c:f>'Soil Moisture Graphs'!$T$126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Graphs'!$T$127:$T$198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6-4F66-956A-D3D98D467287}"/>
            </c:ext>
          </c:extLst>
        </c:ser>
        <c:ser>
          <c:idx val="4"/>
          <c:order val="4"/>
          <c:tx>
            <c:strRef>
              <c:f>'Soil Moisture Graphs'!$U$126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Graphs'!$U$127:$U$198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46-4F66-956A-D3D98D467287}"/>
            </c:ext>
          </c:extLst>
        </c:ser>
        <c:ser>
          <c:idx val="5"/>
          <c:order val="5"/>
          <c:tx>
            <c:strRef>
              <c:f>'Soil Moisture Graphs'!$V$126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Graphs'!$V$127:$V$198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46-4F66-956A-D3D98D467287}"/>
            </c:ext>
          </c:extLst>
        </c:ser>
        <c:ser>
          <c:idx val="6"/>
          <c:order val="6"/>
          <c:tx>
            <c:strRef>
              <c:f>'Soil Moisture Graphs'!$W$126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Graphs'!$W$127:$W$198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46-4F66-956A-D3D98D467287}"/>
            </c:ext>
          </c:extLst>
        </c:ser>
        <c:ser>
          <c:idx val="7"/>
          <c:order val="7"/>
          <c:tx>
            <c:strRef>
              <c:f>'Soil Moisture Graphs'!$X$126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Graphs'!$X$127:$X$198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46-4F66-956A-D3D98D467287}"/>
            </c:ext>
          </c:extLst>
        </c:ser>
        <c:ser>
          <c:idx val="8"/>
          <c:order val="8"/>
          <c:tx>
            <c:strRef>
              <c:f>'Soil Moisture Graphs'!$Y$126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Graphs'!$Y$127:$Y$198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46-4F66-956A-D3D98D467287}"/>
            </c:ext>
          </c:extLst>
        </c:ser>
        <c:ser>
          <c:idx val="9"/>
          <c:order val="9"/>
          <c:tx>
            <c:strRef>
              <c:f>'Soil Moisture Graphs'!$Z$126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Graphs'!$Z$127:$Z$198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E46-4F66-956A-D3D98D467287}"/>
            </c:ext>
          </c:extLst>
        </c:ser>
        <c:ser>
          <c:idx val="10"/>
          <c:order val="10"/>
          <c:tx>
            <c:strRef>
              <c:f>'Soil Moisture Graphs'!$AA$126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Graphs'!$AA$127:$AA$198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E46-4F66-956A-D3D98D467287}"/>
            </c:ext>
          </c:extLst>
        </c:ser>
        <c:ser>
          <c:idx val="11"/>
          <c:order val="11"/>
          <c:tx>
            <c:strRef>
              <c:f>'Soil Moisture Graphs'!$AB$126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Graphs'!$P$127:$P$198</c:f>
              <c:numCache>
                <c:formatCode>_(* #,##0.00_);_(* \(#,##0.00\);_(* "-"??_);_(@_)</c:formatCode>
                <c:ptCount val="72"/>
                <c:pt idx="0">
                  <c:v>1.9980041319292816</c:v>
                </c:pt>
                <c:pt idx="1">
                  <c:v>0.62777090920115342</c:v>
                </c:pt>
                <c:pt idx="2">
                  <c:v>0.21296669601874285</c:v>
                </c:pt>
                <c:pt idx="3">
                  <c:v>-0.19281148730317099</c:v>
                </c:pt>
                <c:pt idx="4">
                  <c:v>0.41671189259961139</c:v>
                </c:pt>
                <c:pt idx="5">
                  <c:v>0.87550823712820502</c:v>
                </c:pt>
                <c:pt idx="6">
                  <c:v>1.6241904074160338</c:v>
                </c:pt>
                <c:pt idx="7">
                  <c:v>0.47504401273403829</c:v>
                </c:pt>
                <c:pt idx="8">
                  <c:v>0.73546168907918741</c:v>
                </c:pt>
                <c:pt idx="9">
                  <c:v>-0.28439416721567312</c:v>
                </c:pt>
                <c:pt idx="10">
                  <c:v>-1.2130960439215244E-2</c:v>
                </c:pt>
                <c:pt idx="11">
                  <c:v>-8.7597025612929258E-2</c:v>
                </c:pt>
                <c:pt idx="12">
                  <c:v>2.7900146514567439</c:v>
                </c:pt>
                <c:pt idx="13">
                  <c:v>0.46485108872974124</c:v>
                </c:pt>
                <c:pt idx="14">
                  <c:v>-4.0672850605890432E-2</c:v>
                </c:pt>
                <c:pt idx="15">
                  <c:v>-0.26543583945408145</c:v>
                </c:pt>
                <c:pt idx="16">
                  <c:v>-0.34428152919596045</c:v>
                </c:pt>
                <c:pt idx="17">
                  <c:v>0.29067140614412068</c:v>
                </c:pt>
                <c:pt idx="18">
                  <c:v>2.589723861365691</c:v>
                </c:pt>
                <c:pt idx="19">
                  <c:v>0.39070333258080581</c:v>
                </c:pt>
                <c:pt idx="20">
                  <c:v>-0.36640587177921802</c:v>
                </c:pt>
                <c:pt idx="21">
                  <c:v>-0.33379206895778424</c:v>
                </c:pt>
                <c:pt idx="22">
                  <c:v>-0.15598102068160813</c:v>
                </c:pt>
                <c:pt idx="23">
                  <c:v>-7.6662575920167342E-2</c:v>
                </c:pt>
                <c:pt idx="24">
                  <c:v>2.7611173620584388</c:v>
                </c:pt>
                <c:pt idx="25">
                  <c:v>-3.2336147171740492E-2</c:v>
                </c:pt>
                <c:pt idx="26">
                  <c:v>-0.35054655127581924</c:v>
                </c:pt>
                <c:pt idx="27">
                  <c:v>-0.11493352005237512</c:v>
                </c:pt>
                <c:pt idx="28">
                  <c:v>-1.5051527666539499E-2</c:v>
                </c:pt>
                <c:pt idx="29">
                  <c:v>-0.15548753404020133</c:v>
                </c:pt>
                <c:pt idx="30">
                  <c:v>3.586143359580575</c:v>
                </c:pt>
                <c:pt idx="31">
                  <c:v>-9.5065222174827824E-2</c:v>
                </c:pt>
                <c:pt idx="32">
                  <c:v>-0.26500713913093676</c:v>
                </c:pt>
                <c:pt idx="33">
                  <c:v>-0.56081776624726842</c:v>
                </c:pt>
                <c:pt idx="34">
                  <c:v>-6.2963046163911685E-2</c:v>
                </c:pt>
                <c:pt idx="35">
                  <c:v>0.31117609077078612</c:v>
                </c:pt>
                <c:pt idx="36">
                  <c:v>2.2571553283042611</c:v>
                </c:pt>
                <c:pt idx="37">
                  <c:v>0.42837972341512653</c:v>
                </c:pt>
                <c:pt idx="38">
                  <c:v>0.39334143146049882</c:v>
                </c:pt>
                <c:pt idx="39">
                  <c:v>0.18575422110282958</c:v>
                </c:pt>
                <c:pt idx="40">
                  <c:v>0.21856571474685538</c:v>
                </c:pt>
                <c:pt idx="41">
                  <c:v>0.48472197806002271</c:v>
                </c:pt>
                <c:pt idx="42">
                  <c:v>4.2066256228732968</c:v>
                </c:pt>
                <c:pt idx="43">
                  <c:v>0.80276282711403368</c:v>
                </c:pt>
                <c:pt idx="44">
                  <c:v>-0.30433058327928464</c:v>
                </c:pt>
                <c:pt idx="45">
                  <c:v>-7.5285403897648706E-2</c:v>
                </c:pt>
                <c:pt idx="46">
                  <c:v>-0.3917525007291438</c:v>
                </c:pt>
                <c:pt idx="47">
                  <c:v>0.23639379891040235</c:v>
                </c:pt>
                <c:pt idx="48">
                  <c:v>1.6278802658967919</c:v>
                </c:pt>
                <c:pt idx="49">
                  <c:v>0.22341950571116342</c:v>
                </c:pt>
                <c:pt idx="50">
                  <c:v>7.1904668706885388E-2</c:v>
                </c:pt>
                <c:pt idx="51">
                  <c:v>0.11686415233663894</c:v>
                </c:pt>
                <c:pt idx="52">
                  <c:v>-4.5502207873084899E-3</c:v>
                </c:pt>
                <c:pt idx="53">
                  <c:v>5.8627175538177312E-2</c:v>
                </c:pt>
                <c:pt idx="54">
                  <c:v>1.651929687651311</c:v>
                </c:pt>
                <c:pt idx="55">
                  <c:v>0.52339163570520242</c:v>
                </c:pt>
                <c:pt idx="56">
                  <c:v>-0.39852433692158584</c:v>
                </c:pt>
                <c:pt idx="57">
                  <c:v>0.53758724355559551</c:v>
                </c:pt>
                <c:pt idx="58">
                  <c:v>-0.54502471289225696</c:v>
                </c:pt>
                <c:pt idx="59">
                  <c:v>-0.19823687869832796</c:v>
                </c:pt>
                <c:pt idx="60">
                  <c:v>2.4940563115347771</c:v>
                </c:pt>
                <c:pt idx="61">
                  <c:v>0.51900504664746805</c:v>
                </c:pt>
                <c:pt idx="62">
                  <c:v>0.1963688114871367</c:v>
                </c:pt>
                <c:pt idx="63">
                  <c:v>-0.37383260509743366</c:v>
                </c:pt>
                <c:pt idx="64">
                  <c:v>0.10414123005225662</c:v>
                </c:pt>
                <c:pt idx="65">
                  <c:v>-0.11819541862506711</c:v>
                </c:pt>
                <c:pt idx="66">
                  <c:v>2.1208041918489862</c:v>
                </c:pt>
                <c:pt idx="67">
                  <c:v>1.0854022106235917</c:v>
                </c:pt>
                <c:pt idx="68">
                  <c:v>-0.17224386739590258</c:v>
                </c:pt>
                <c:pt idx="69">
                  <c:v>7.5554914981623256E-2</c:v>
                </c:pt>
                <c:pt idx="70">
                  <c:v>-0.12354380685337674</c:v>
                </c:pt>
                <c:pt idx="71">
                  <c:v>-9.1275037452639651E-2</c:v>
                </c:pt>
              </c:numCache>
            </c:numRef>
          </c:xVal>
          <c:yVal>
            <c:numRef>
              <c:f>'Soil Moisture Graphs'!$AB$127:$AB$198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E46-4F66-956A-D3D98D467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221024"/>
        <c:axId val="1698202720"/>
      </c:scatterChart>
      <c:valAx>
        <c:axId val="1698221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02720"/>
        <c:crosses val="autoZero"/>
        <c:crossBetween val="midCat"/>
      </c:valAx>
      <c:valAx>
        <c:axId val="1698202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221024"/>
        <c:crossesAt val="-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Graphs'!$AF$126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Graphs'!$AF$127:$AF$198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46-4D56-B1D6-9E4DF775778B}"/>
            </c:ext>
          </c:extLst>
        </c:ser>
        <c:ser>
          <c:idx val="1"/>
          <c:order val="1"/>
          <c:tx>
            <c:strRef>
              <c:f>'Soil Moisture Graphs'!$AG$126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Graphs'!$AG$127:$AG$198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46-4D56-B1D6-9E4DF775778B}"/>
            </c:ext>
          </c:extLst>
        </c:ser>
        <c:ser>
          <c:idx val="2"/>
          <c:order val="2"/>
          <c:tx>
            <c:strRef>
              <c:f>'Soil Moisture Graphs'!$AH$126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Graphs'!$AH$127:$AH$198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46-4D56-B1D6-9E4DF775778B}"/>
            </c:ext>
          </c:extLst>
        </c:ser>
        <c:ser>
          <c:idx val="3"/>
          <c:order val="3"/>
          <c:tx>
            <c:strRef>
              <c:f>'Soil Moisture Graphs'!$AI$126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Graphs'!$AI$127:$AI$198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46-4D56-B1D6-9E4DF775778B}"/>
            </c:ext>
          </c:extLst>
        </c:ser>
        <c:ser>
          <c:idx val="4"/>
          <c:order val="4"/>
          <c:tx>
            <c:strRef>
              <c:f>'Soil Moisture Graphs'!$AJ$126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Graphs'!$AJ$127:$AJ$198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46-4D56-B1D6-9E4DF775778B}"/>
            </c:ext>
          </c:extLst>
        </c:ser>
        <c:ser>
          <c:idx val="5"/>
          <c:order val="5"/>
          <c:tx>
            <c:strRef>
              <c:f>'Soil Moisture Graphs'!$AK$126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Graphs'!$AK$127:$AK$198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46-4D56-B1D6-9E4DF775778B}"/>
            </c:ext>
          </c:extLst>
        </c:ser>
        <c:ser>
          <c:idx val="6"/>
          <c:order val="6"/>
          <c:tx>
            <c:strRef>
              <c:f>'Soil Moisture Graphs'!$AL$126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Graphs'!$AL$127:$AL$198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46-4D56-B1D6-9E4DF775778B}"/>
            </c:ext>
          </c:extLst>
        </c:ser>
        <c:ser>
          <c:idx val="7"/>
          <c:order val="7"/>
          <c:tx>
            <c:strRef>
              <c:f>'Soil Moisture Graphs'!$AM$126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Graphs'!$AM$127:$AM$198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46-4D56-B1D6-9E4DF775778B}"/>
            </c:ext>
          </c:extLst>
        </c:ser>
        <c:ser>
          <c:idx val="8"/>
          <c:order val="8"/>
          <c:tx>
            <c:strRef>
              <c:f>'Soil Moisture Graphs'!$AN$126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Graphs'!$AN$127:$AN$198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B46-4D56-B1D6-9E4DF775778B}"/>
            </c:ext>
          </c:extLst>
        </c:ser>
        <c:ser>
          <c:idx val="9"/>
          <c:order val="9"/>
          <c:tx>
            <c:strRef>
              <c:f>'Soil Moisture Graphs'!$AO$126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Graphs'!$AO$127:$AO$198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B46-4D56-B1D6-9E4DF775778B}"/>
            </c:ext>
          </c:extLst>
        </c:ser>
        <c:ser>
          <c:idx val="10"/>
          <c:order val="10"/>
          <c:tx>
            <c:strRef>
              <c:f>'Soil Moisture Graphs'!$AP$126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Graphs'!$AP$127:$AP$198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B46-4D56-B1D6-9E4DF775778B}"/>
            </c:ext>
          </c:extLst>
        </c:ser>
        <c:ser>
          <c:idx val="11"/>
          <c:order val="11"/>
          <c:tx>
            <c:strRef>
              <c:f>'Soil Moisture Graphs'!$AQ$126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Graphs'!$AE$127:$AE$198</c:f>
              <c:numCache>
                <c:formatCode>_(* #,##0.00_);_(* \(#,##0.00\);_(* "-"??_);_(@_)</c:formatCode>
                <c:ptCount val="72"/>
                <c:pt idx="0">
                  <c:v>5.3349812425727805</c:v>
                </c:pt>
                <c:pt idx="1">
                  <c:v>0.79130890017297517</c:v>
                </c:pt>
                <c:pt idx="2">
                  <c:v>-1.0188244935528381</c:v>
                </c:pt>
                <c:pt idx="3">
                  <c:v>-0.67295741435640366</c:v>
                </c:pt>
                <c:pt idx="4">
                  <c:v>-0.17310723560532537</c:v>
                </c:pt>
                <c:pt idx="5">
                  <c:v>0.41458937154169462</c:v>
                </c:pt>
                <c:pt idx="6">
                  <c:v>3.1818836805292925</c:v>
                </c:pt>
                <c:pt idx="7">
                  <c:v>-0.49019686890500225</c:v>
                </c:pt>
                <c:pt idx="8">
                  <c:v>4.9124558893065995E-2</c:v>
                </c:pt>
                <c:pt idx="9">
                  <c:v>-1.2151527725368858</c:v>
                </c:pt>
                <c:pt idx="10">
                  <c:v>-1.1527140127114279</c:v>
                </c:pt>
                <c:pt idx="11">
                  <c:v>-0.36263407255430025</c:v>
                </c:pt>
                <c:pt idx="12">
                  <c:v>2.8534675344044125</c:v>
                </c:pt>
                <c:pt idx="13">
                  <c:v>1.7261905447014669E-2</c:v>
                </c:pt>
                <c:pt idx="14">
                  <c:v>-1.3404434979743627</c:v>
                </c:pt>
                <c:pt idx="15">
                  <c:v>-1.0125168417812453</c:v>
                </c:pt>
                <c:pt idx="16">
                  <c:v>-1.0172307532249683</c:v>
                </c:pt>
                <c:pt idx="17">
                  <c:v>-0.75624661295981355</c:v>
                </c:pt>
                <c:pt idx="18">
                  <c:v>3.1682899580354089</c:v>
                </c:pt>
                <c:pt idx="19">
                  <c:v>-1.8425305971011632</c:v>
                </c:pt>
                <c:pt idx="20">
                  <c:v>-2.4148806291529645</c:v>
                </c:pt>
                <c:pt idx="21">
                  <c:v>-2.0868378640035274</c:v>
                </c:pt>
                <c:pt idx="22">
                  <c:v>-1.6642622155537303</c:v>
                </c:pt>
                <c:pt idx="23">
                  <c:v>-1.4310699973387528</c:v>
                </c:pt>
                <c:pt idx="24">
                  <c:v>3.4548969704277503</c:v>
                </c:pt>
                <c:pt idx="25">
                  <c:v>-0.79684473588714866</c:v>
                </c:pt>
                <c:pt idx="26">
                  <c:v>-2.5188231991591863</c:v>
                </c:pt>
                <c:pt idx="27">
                  <c:v>-1.0331924627264115</c:v>
                </c:pt>
                <c:pt idx="28">
                  <c:v>-0.76425289575893629</c:v>
                </c:pt>
                <c:pt idx="29">
                  <c:v>-0.93565607817934549</c:v>
                </c:pt>
                <c:pt idx="30">
                  <c:v>4.8302589749592322</c:v>
                </c:pt>
                <c:pt idx="31">
                  <c:v>0.5490848635302541</c:v>
                </c:pt>
                <c:pt idx="32">
                  <c:v>-0.1680668728931245</c:v>
                </c:pt>
                <c:pt idx="33">
                  <c:v>0.20308559587630981</c:v>
                </c:pt>
                <c:pt idx="34">
                  <c:v>-6.5888747686781102E-2</c:v>
                </c:pt>
                <c:pt idx="35">
                  <c:v>5.8670921359095018E-2</c:v>
                </c:pt>
                <c:pt idx="36">
                  <c:v>-5.3002416672091996</c:v>
                </c:pt>
                <c:pt idx="37">
                  <c:v>-1.171872925357718</c:v>
                </c:pt>
                <c:pt idx="38">
                  <c:v>-2.3124485974044688</c:v>
                </c:pt>
                <c:pt idx="39">
                  <c:v>-1.2963705200501359</c:v>
                </c:pt>
                <c:pt idx="40">
                  <c:v>-1.3640590500452312</c:v>
                </c:pt>
                <c:pt idx="41">
                  <c:v>-1.0369588054252183</c:v>
                </c:pt>
                <c:pt idx="42">
                  <c:v>-6.3646322886461899</c:v>
                </c:pt>
                <c:pt idx="43">
                  <c:v>-5.1764525054241268</c:v>
                </c:pt>
                <c:pt idx="44">
                  <c:v>-3.0681008297328454</c:v>
                </c:pt>
                <c:pt idx="45">
                  <c:v>-0.94211723309608075</c:v>
                </c:pt>
                <c:pt idx="46">
                  <c:v>-0.83119279409368474</c:v>
                </c:pt>
                <c:pt idx="47">
                  <c:v>-0.15975489260032916</c:v>
                </c:pt>
                <c:pt idx="48">
                  <c:v>-7.8448146917666453</c:v>
                </c:pt>
                <c:pt idx="49">
                  <c:v>-5.4962672402346904</c:v>
                </c:pt>
                <c:pt idx="50">
                  <c:v>-3.3432687727915997</c:v>
                </c:pt>
                <c:pt idx="51">
                  <c:v>-2.0322193508877717</c:v>
                </c:pt>
                <c:pt idx="52">
                  <c:v>-1.108348799201508</c:v>
                </c:pt>
                <c:pt idx="53">
                  <c:v>-1.0129251863232476</c:v>
                </c:pt>
                <c:pt idx="54">
                  <c:v>-6.7527110500179042</c:v>
                </c:pt>
                <c:pt idx="55">
                  <c:v>-6.9094110243618836</c:v>
                </c:pt>
                <c:pt idx="56">
                  <c:v>-4.0152139264564148</c:v>
                </c:pt>
                <c:pt idx="57">
                  <c:v>-1.6650215045578989</c:v>
                </c:pt>
                <c:pt idx="58">
                  <c:v>-1.472762461202155</c:v>
                </c:pt>
                <c:pt idx="59">
                  <c:v>-1.5789262460247961</c:v>
                </c:pt>
                <c:pt idx="60">
                  <c:v>-8.213187837451402</c:v>
                </c:pt>
                <c:pt idx="61">
                  <c:v>-5.3694558801085002</c:v>
                </c:pt>
                <c:pt idx="62">
                  <c:v>-3.8620329322521449</c:v>
                </c:pt>
                <c:pt idx="63">
                  <c:v>-2.5746177595136004</c:v>
                </c:pt>
                <c:pt idx="64">
                  <c:v>-1.4766750151792927</c:v>
                </c:pt>
                <c:pt idx="65">
                  <c:v>-1.5027499830494051</c:v>
                </c:pt>
                <c:pt idx="66">
                  <c:v>-7.9949587169252201</c:v>
                </c:pt>
                <c:pt idx="67">
                  <c:v>-4.1457364728528816</c:v>
                </c:pt>
                <c:pt idx="68">
                  <c:v>-3.8040595994856368</c:v>
                </c:pt>
                <c:pt idx="69">
                  <c:v>-2.3203174565596498</c:v>
                </c:pt>
                <c:pt idx="70">
                  <c:v>-1.2140266465403187</c:v>
                </c:pt>
                <c:pt idx="71">
                  <c:v>-1.6034300970512874</c:v>
                </c:pt>
              </c:numCache>
            </c:numRef>
          </c:xVal>
          <c:yVal>
            <c:numRef>
              <c:f>'Soil Moisture Graphs'!$AQ$127:$AQ$198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B46-4D56-B1D6-9E4DF775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186544"/>
        <c:axId val="1431180720"/>
      </c:scatterChart>
      <c:valAx>
        <c:axId val="14311865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0720"/>
        <c:crosses val="autoZero"/>
        <c:crossBetween val="midCat"/>
      </c:valAx>
      <c:valAx>
        <c:axId val="143118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186544"/>
        <c:crossesAt val="-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Graphs'!$AU$126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Graphs'!$AU$127:$AU$198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D-430E-A4DA-FE6EB2005D4A}"/>
            </c:ext>
          </c:extLst>
        </c:ser>
        <c:ser>
          <c:idx val="1"/>
          <c:order val="1"/>
          <c:tx>
            <c:strRef>
              <c:f>'Soil Moisture Graphs'!$AV$126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Graphs'!$AV$127:$AV$198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D-430E-A4DA-FE6EB2005D4A}"/>
            </c:ext>
          </c:extLst>
        </c:ser>
        <c:ser>
          <c:idx val="2"/>
          <c:order val="2"/>
          <c:tx>
            <c:strRef>
              <c:f>'Soil Moisture Graphs'!$AW$126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Graphs'!$AW$127:$AW$198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FD-430E-A4DA-FE6EB2005D4A}"/>
            </c:ext>
          </c:extLst>
        </c:ser>
        <c:ser>
          <c:idx val="3"/>
          <c:order val="3"/>
          <c:tx>
            <c:strRef>
              <c:f>'Soil Moisture Graphs'!$AX$126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Graphs'!$AX$127:$AX$198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FD-430E-A4DA-FE6EB2005D4A}"/>
            </c:ext>
          </c:extLst>
        </c:ser>
        <c:ser>
          <c:idx val="4"/>
          <c:order val="4"/>
          <c:tx>
            <c:strRef>
              <c:f>'Soil Moisture Graphs'!$AY$126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Graphs'!$AY$127:$AY$198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FD-430E-A4DA-FE6EB2005D4A}"/>
            </c:ext>
          </c:extLst>
        </c:ser>
        <c:ser>
          <c:idx val="5"/>
          <c:order val="5"/>
          <c:tx>
            <c:strRef>
              <c:f>'Soil Moisture Graphs'!$AZ$126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Graphs'!$AZ$127:$AZ$198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FD-430E-A4DA-FE6EB2005D4A}"/>
            </c:ext>
          </c:extLst>
        </c:ser>
        <c:ser>
          <c:idx val="6"/>
          <c:order val="6"/>
          <c:tx>
            <c:strRef>
              <c:f>'Soil Moisture Graphs'!$BA$126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Graphs'!$BA$127:$BA$198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FD-430E-A4DA-FE6EB2005D4A}"/>
            </c:ext>
          </c:extLst>
        </c:ser>
        <c:ser>
          <c:idx val="7"/>
          <c:order val="7"/>
          <c:tx>
            <c:strRef>
              <c:f>'Soil Moisture Graphs'!$BB$126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Graphs'!$BB$127:$BB$198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DFD-430E-A4DA-FE6EB2005D4A}"/>
            </c:ext>
          </c:extLst>
        </c:ser>
        <c:ser>
          <c:idx val="8"/>
          <c:order val="8"/>
          <c:tx>
            <c:strRef>
              <c:f>'Soil Moisture Graphs'!$BC$126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Graphs'!$BC$127:$BC$198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DFD-430E-A4DA-FE6EB2005D4A}"/>
            </c:ext>
          </c:extLst>
        </c:ser>
        <c:ser>
          <c:idx val="9"/>
          <c:order val="9"/>
          <c:tx>
            <c:strRef>
              <c:f>'Soil Moisture Graphs'!$BD$126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Graphs'!$BD$127:$BD$198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DFD-430E-A4DA-FE6EB2005D4A}"/>
            </c:ext>
          </c:extLst>
        </c:ser>
        <c:ser>
          <c:idx val="10"/>
          <c:order val="10"/>
          <c:tx>
            <c:strRef>
              <c:f>'Soil Moisture Graphs'!$BE$126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Graphs'!$BE$127:$BE$198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FD-430E-A4DA-FE6EB2005D4A}"/>
            </c:ext>
          </c:extLst>
        </c:ser>
        <c:ser>
          <c:idx val="11"/>
          <c:order val="11"/>
          <c:tx>
            <c:strRef>
              <c:f>'Soil Moisture Graphs'!$BF$126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Graphs'!$AT$127:$AT$198</c:f>
              <c:numCache>
                <c:formatCode>_(* #,##0.00_);_(* \(#,##0.00\);_(* "-"??_);_(@_)</c:formatCode>
                <c:ptCount val="72"/>
                <c:pt idx="0">
                  <c:v>2.3291620497463619</c:v>
                </c:pt>
                <c:pt idx="1">
                  <c:v>-1.675176775142365</c:v>
                </c:pt>
                <c:pt idx="2">
                  <c:v>-2.1569015145383155</c:v>
                </c:pt>
                <c:pt idx="3">
                  <c:v>-2.6233077222530632</c:v>
                </c:pt>
                <c:pt idx="4">
                  <c:v>-2.8722171470194553</c:v>
                </c:pt>
                <c:pt idx="5">
                  <c:v>-1.0487716807348413</c:v>
                </c:pt>
                <c:pt idx="6">
                  <c:v>0.56442207800238364</c:v>
                </c:pt>
                <c:pt idx="7">
                  <c:v>-2.5662260736743754</c:v>
                </c:pt>
                <c:pt idx="8">
                  <c:v>-2.2372947473879243</c:v>
                </c:pt>
                <c:pt idx="9">
                  <c:v>-3.9030058309188895</c:v>
                </c:pt>
                <c:pt idx="10">
                  <c:v>-2.9357156615563156</c:v>
                </c:pt>
                <c:pt idx="11">
                  <c:v>-4.2031420069569023</c:v>
                </c:pt>
                <c:pt idx="12">
                  <c:v>1.0181682189147523</c:v>
                </c:pt>
                <c:pt idx="13">
                  <c:v>-3.4806994187821161</c:v>
                </c:pt>
                <c:pt idx="14">
                  <c:v>-1.7719816184161417</c:v>
                </c:pt>
                <c:pt idx="15">
                  <c:v>-2.6498968283885027</c:v>
                </c:pt>
                <c:pt idx="16">
                  <c:v>-1.7853397744031909</c:v>
                </c:pt>
                <c:pt idx="17">
                  <c:v>-0.53029439728028294</c:v>
                </c:pt>
                <c:pt idx="18">
                  <c:v>1.879268771391942</c:v>
                </c:pt>
                <c:pt idx="19">
                  <c:v>-4.2436258651373322</c:v>
                </c:pt>
                <c:pt idx="20">
                  <c:v>-4.9918891813224064</c:v>
                </c:pt>
                <c:pt idx="21">
                  <c:v>-3.4928033457723657</c:v>
                </c:pt>
                <c:pt idx="22">
                  <c:v>-3.6964468642942698</c:v>
                </c:pt>
                <c:pt idx="23">
                  <c:v>-4.3761249753241174</c:v>
                </c:pt>
                <c:pt idx="24">
                  <c:v>2.4702825270763675</c:v>
                </c:pt>
                <c:pt idx="25">
                  <c:v>-3.4332646701321572</c:v>
                </c:pt>
                <c:pt idx="26">
                  <c:v>-4.1259916658108651</c:v>
                </c:pt>
                <c:pt idx="27">
                  <c:v>-3.4853090017872788</c:v>
                </c:pt>
                <c:pt idx="28">
                  <c:v>-1.9053029377703261</c:v>
                </c:pt>
                <c:pt idx="29">
                  <c:v>-1.6910247025510152</c:v>
                </c:pt>
                <c:pt idx="30">
                  <c:v>0.32429431345084225</c:v>
                </c:pt>
                <c:pt idx="31">
                  <c:v>-6.0927638249749272</c:v>
                </c:pt>
                <c:pt idx="32">
                  <c:v>-4.8849975322142356</c:v>
                </c:pt>
                <c:pt idx="33">
                  <c:v>-2.7160987241515038</c:v>
                </c:pt>
                <c:pt idx="34">
                  <c:v>-3.6097517993378823</c:v>
                </c:pt>
                <c:pt idx="35">
                  <c:v>-3.3223776947842083</c:v>
                </c:pt>
                <c:pt idx="36">
                  <c:v>-5.540266694319179</c:v>
                </c:pt>
                <c:pt idx="37">
                  <c:v>-8.057125930662103</c:v>
                </c:pt>
                <c:pt idx="38">
                  <c:v>-7.2816436508601612</c:v>
                </c:pt>
                <c:pt idx="39">
                  <c:v>-5.5911828027610859</c:v>
                </c:pt>
                <c:pt idx="40">
                  <c:v>-3.5177182036324126</c:v>
                </c:pt>
                <c:pt idx="41">
                  <c:v>-3.0339226834748168</c:v>
                </c:pt>
                <c:pt idx="42">
                  <c:v>-1.4395823043800853</c:v>
                </c:pt>
                <c:pt idx="43">
                  <c:v>-10.433799018274318</c:v>
                </c:pt>
                <c:pt idx="44">
                  <c:v>-7.832760203862648</c:v>
                </c:pt>
                <c:pt idx="45">
                  <c:v>-3.0829471622351114</c:v>
                </c:pt>
                <c:pt idx="46">
                  <c:v>-2.9342413081702574</c:v>
                </c:pt>
                <c:pt idx="47">
                  <c:v>-2.2773495001584365</c:v>
                </c:pt>
                <c:pt idx="48">
                  <c:v>-5.1726474780002629</c:v>
                </c:pt>
                <c:pt idx="49">
                  <c:v>-10.892527445012938</c:v>
                </c:pt>
                <c:pt idx="50">
                  <c:v>-9.908766176781441</c:v>
                </c:pt>
                <c:pt idx="51">
                  <c:v>-5.2876100118420339</c:v>
                </c:pt>
                <c:pt idx="52">
                  <c:v>-4.423773333778616</c:v>
                </c:pt>
                <c:pt idx="53">
                  <c:v>-4.1917289688208115</c:v>
                </c:pt>
                <c:pt idx="54">
                  <c:v>-2.3001740335026497</c:v>
                </c:pt>
                <c:pt idx="55">
                  <c:v>-11.236795303806797</c:v>
                </c:pt>
                <c:pt idx="56">
                  <c:v>-9.2586473082141794</c:v>
                </c:pt>
                <c:pt idx="57">
                  <c:v>-4.0149166246879666</c:v>
                </c:pt>
                <c:pt idx="58">
                  <c:v>-3.73761218232465</c:v>
                </c:pt>
                <c:pt idx="59">
                  <c:v>-2.2361579523526913</c:v>
                </c:pt>
                <c:pt idx="60">
                  <c:v>-6.1027762273942567</c:v>
                </c:pt>
                <c:pt idx="61">
                  <c:v>-10.54925254608094</c:v>
                </c:pt>
                <c:pt idx="62">
                  <c:v>-10.311610438476443</c:v>
                </c:pt>
                <c:pt idx="63">
                  <c:v>-6.0433561857706977</c:v>
                </c:pt>
                <c:pt idx="64">
                  <c:v>-3.771017258451149</c:v>
                </c:pt>
                <c:pt idx="65">
                  <c:v>-5.9218005493101771</c:v>
                </c:pt>
                <c:pt idx="66">
                  <c:v>-6.181655847913003</c:v>
                </c:pt>
                <c:pt idx="67">
                  <c:v>-10.460243260617752</c:v>
                </c:pt>
                <c:pt idx="68">
                  <c:v>-8.8945195664371717</c:v>
                </c:pt>
                <c:pt idx="69">
                  <c:v>-4.4139769412739902</c:v>
                </c:pt>
                <c:pt idx="70">
                  <c:v>-3.0593453360708622</c:v>
                </c:pt>
                <c:pt idx="71">
                  <c:v>-2.0208084108183364</c:v>
                </c:pt>
              </c:numCache>
            </c:numRef>
          </c:xVal>
          <c:yVal>
            <c:numRef>
              <c:f>'Soil Moisture Graphs'!$BF$127:$BF$198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DFD-430E-A4DA-FE6EB200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09424"/>
        <c:axId val="1921504432"/>
      </c:scatterChart>
      <c:valAx>
        <c:axId val="19215094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4432"/>
        <c:crosses val="autoZero"/>
        <c:crossBetween val="midCat"/>
      </c:valAx>
      <c:valAx>
        <c:axId val="19215044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09424"/>
        <c:crossesAt val="-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Volumetric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'Soil Moisture Graphs'!$BJ$126</c:f>
              <c:strCache>
                <c:ptCount val="1"/>
                <c:pt idx="0">
                  <c:v>1-1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Graphs'!$BJ$127:$BJ$198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1-4653-A5A7-4951F2067B5E}"/>
            </c:ext>
          </c:extLst>
        </c:ser>
        <c:ser>
          <c:idx val="1"/>
          <c:order val="1"/>
          <c:tx>
            <c:strRef>
              <c:f>'Soil Moisture Graphs'!$BK$126</c:f>
              <c:strCache>
                <c:ptCount val="1"/>
                <c:pt idx="0">
                  <c:v>1-2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Graphs'!$BK$127:$BK$198</c:f>
              <c:numCache>
                <c:formatCode>General</c:formatCode>
                <c:ptCount val="72"/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1-4653-A5A7-4951F2067B5E}"/>
            </c:ext>
          </c:extLst>
        </c:ser>
        <c:ser>
          <c:idx val="2"/>
          <c:order val="2"/>
          <c:tx>
            <c:strRef>
              <c:f>'Soil Moisture Graphs'!$BL$126</c:f>
              <c:strCache>
                <c:ptCount val="1"/>
                <c:pt idx="0">
                  <c:v>1-3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Graphs'!$BL$127:$BL$198</c:f>
              <c:numCache>
                <c:formatCode>General</c:formatCode>
                <c:ptCount val="72"/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1-4653-A5A7-4951F2067B5E}"/>
            </c:ext>
          </c:extLst>
        </c:ser>
        <c:ser>
          <c:idx val="3"/>
          <c:order val="3"/>
          <c:tx>
            <c:strRef>
              <c:f>'Soil Moisture Graphs'!$BM$126</c:f>
              <c:strCache>
                <c:ptCount val="1"/>
                <c:pt idx="0">
                  <c:v>1-4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Graphs'!$BM$127:$BM$198</c:f>
              <c:numCache>
                <c:formatCode>General</c:formatCode>
                <c:ptCount val="72"/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A1-4653-A5A7-4951F2067B5E}"/>
            </c:ext>
          </c:extLst>
        </c:ser>
        <c:ser>
          <c:idx val="4"/>
          <c:order val="4"/>
          <c:tx>
            <c:strRef>
              <c:f>'Soil Moisture Graphs'!$BN$126</c:f>
              <c:strCache>
                <c:ptCount val="1"/>
                <c:pt idx="0">
                  <c:v>1-5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Graphs'!$BN$127:$BN$198</c:f>
              <c:numCache>
                <c:formatCode>General</c:formatCode>
                <c:ptCount val="72"/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A1-4653-A5A7-4951F2067B5E}"/>
            </c:ext>
          </c:extLst>
        </c:ser>
        <c:ser>
          <c:idx val="5"/>
          <c:order val="5"/>
          <c:tx>
            <c:strRef>
              <c:f>'Soil Moisture Graphs'!$BO$126</c:f>
              <c:strCache>
                <c:ptCount val="1"/>
                <c:pt idx="0">
                  <c:v>1-6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Graphs'!$BO$127:$BO$198</c:f>
              <c:numCache>
                <c:formatCode>General</c:formatCode>
                <c:ptCount val="72"/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A1-4653-A5A7-4951F2067B5E}"/>
            </c:ext>
          </c:extLst>
        </c:ser>
        <c:ser>
          <c:idx val="6"/>
          <c:order val="6"/>
          <c:tx>
            <c:strRef>
              <c:f>'Soil Moisture Graphs'!$BP$126</c:f>
              <c:strCache>
                <c:ptCount val="1"/>
                <c:pt idx="0">
                  <c:v>2-1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Graphs'!$BP$127:$BP$198</c:f>
              <c:numCache>
                <c:formatCode>General</c:formatCode>
                <c:ptCount val="72"/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A1-4653-A5A7-4951F2067B5E}"/>
            </c:ext>
          </c:extLst>
        </c:ser>
        <c:ser>
          <c:idx val="7"/>
          <c:order val="7"/>
          <c:tx>
            <c:strRef>
              <c:f>'Soil Moisture Graphs'!$BQ$126</c:f>
              <c:strCache>
                <c:ptCount val="1"/>
                <c:pt idx="0">
                  <c:v>2-2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Graphs'!$BQ$127:$BQ$198</c:f>
              <c:numCache>
                <c:formatCode>General</c:formatCode>
                <c:ptCount val="72"/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5</c:v>
                </c:pt>
                <c:pt idx="4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A1-4653-A5A7-4951F2067B5E}"/>
            </c:ext>
          </c:extLst>
        </c:ser>
        <c:ser>
          <c:idx val="8"/>
          <c:order val="8"/>
          <c:tx>
            <c:strRef>
              <c:f>'Soil Moisture Graphs'!$BR$126</c:f>
              <c:strCache>
                <c:ptCount val="1"/>
                <c:pt idx="0">
                  <c:v>2-3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Graphs'!$BR$127:$BR$198</c:f>
              <c:numCache>
                <c:formatCode>General</c:formatCode>
                <c:ptCount val="72"/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2A1-4653-A5A7-4951F2067B5E}"/>
            </c:ext>
          </c:extLst>
        </c:ser>
        <c:ser>
          <c:idx val="9"/>
          <c:order val="9"/>
          <c:tx>
            <c:strRef>
              <c:f>'Soil Moisture Graphs'!$BS$126</c:f>
              <c:strCache>
                <c:ptCount val="1"/>
                <c:pt idx="0">
                  <c:v>2-4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Graphs'!$BS$127:$BS$198</c:f>
              <c:numCache>
                <c:formatCode>General</c:formatCode>
                <c:ptCount val="72"/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2A1-4653-A5A7-4951F2067B5E}"/>
            </c:ext>
          </c:extLst>
        </c:ser>
        <c:ser>
          <c:idx val="10"/>
          <c:order val="10"/>
          <c:tx>
            <c:strRef>
              <c:f>'Soil Moisture Graphs'!$BT$126</c:f>
              <c:strCache>
                <c:ptCount val="1"/>
                <c:pt idx="0">
                  <c:v>2-5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Graphs'!$BT$127:$BT$198</c:f>
              <c:numCache>
                <c:formatCode>General</c:formatCode>
                <c:ptCount val="72"/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2A1-4653-A5A7-4951F2067B5E}"/>
            </c:ext>
          </c:extLst>
        </c:ser>
        <c:ser>
          <c:idx val="11"/>
          <c:order val="11"/>
          <c:tx>
            <c:strRef>
              <c:f>'Soil Moisture Graphs'!$BU$126</c:f>
              <c:strCache>
                <c:ptCount val="1"/>
                <c:pt idx="0">
                  <c:v>2-6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'Soil Moisture Graphs'!$BI$127:$BI$198</c:f>
              <c:numCache>
                <c:formatCode>_(* #,##0.00_);_(* \(#,##0.00\);_(* "-"??_);_(@_)</c:formatCode>
                <c:ptCount val="72"/>
                <c:pt idx="0">
                  <c:v>5.4891696889849619</c:v>
                </c:pt>
                <c:pt idx="1">
                  <c:v>-1.4777661400982538</c:v>
                </c:pt>
                <c:pt idx="2">
                  <c:v>-2.1658579643294473</c:v>
                </c:pt>
                <c:pt idx="3">
                  <c:v>-2.0426230137538823</c:v>
                </c:pt>
                <c:pt idx="4">
                  <c:v>-2.0027984557634362</c:v>
                </c:pt>
                <c:pt idx="5">
                  <c:v>-1.1007618964953672</c:v>
                </c:pt>
                <c:pt idx="6">
                  <c:v>4.4656069182855198</c:v>
                </c:pt>
                <c:pt idx="7">
                  <c:v>-3.0601204439870457</c:v>
                </c:pt>
                <c:pt idx="8">
                  <c:v>-2.5032488501001104</c:v>
                </c:pt>
                <c:pt idx="9">
                  <c:v>-3.6145775894632273</c:v>
                </c:pt>
                <c:pt idx="10">
                  <c:v>-2.7125396632038417</c:v>
                </c:pt>
                <c:pt idx="11">
                  <c:v>-2.4747033374527199</c:v>
                </c:pt>
                <c:pt idx="12">
                  <c:v>3.345806250245456</c:v>
                </c:pt>
                <c:pt idx="13">
                  <c:v>-2.0814670972233884</c:v>
                </c:pt>
                <c:pt idx="14">
                  <c:v>-3.0633089512301304</c:v>
                </c:pt>
                <c:pt idx="15">
                  <c:v>-3.2110311589856053</c:v>
                </c:pt>
                <c:pt idx="16">
                  <c:v>-3.1120972130232367</c:v>
                </c:pt>
                <c:pt idx="17">
                  <c:v>-2.4977344071339438</c:v>
                </c:pt>
                <c:pt idx="18">
                  <c:v>5.1152900457811548</c:v>
                </c:pt>
                <c:pt idx="19">
                  <c:v>-3.4501562157992858</c:v>
                </c:pt>
                <c:pt idx="20">
                  <c:v>-4.1298065269102828</c:v>
                </c:pt>
                <c:pt idx="21">
                  <c:v>-3.4590440515839447</c:v>
                </c:pt>
                <c:pt idx="22">
                  <c:v>-3.3259971790945428</c:v>
                </c:pt>
                <c:pt idx="23">
                  <c:v>-3.4429634492456813</c:v>
                </c:pt>
                <c:pt idx="24">
                  <c:v>4.5204444583969412</c:v>
                </c:pt>
                <c:pt idx="25">
                  <c:v>-4.3529459872821192</c:v>
                </c:pt>
                <c:pt idx="26">
                  <c:v>-5.1575833900871473</c:v>
                </c:pt>
                <c:pt idx="27">
                  <c:v>-3.8421437094620323</c:v>
                </c:pt>
                <c:pt idx="28">
                  <c:v>-3.2734298698101156</c:v>
                </c:pt>
                <c:pt idx="29">
                  <c:v>-3.592766217783133</c:v>
                </c:pt>
                <c:pt idx="30">
                  <c:v>5.066275546925354</c:v>
                </c:pt>
                <c:pt idx="31">
                  <c:v>-3.8889054066301192</c:v>
                </c:pt>
                <c:pt idx="32">
                  <c:v>-2.8496717892392027</c:v>
                </c:pt>
                <c:pt idx="33">
                  <c:v>-2.5780663352768585</c:v>
                </c:pt>
                <c:pt idx="34">
                  <c:v>-2.5204602960040141</c:v>
                </c:pt>
                <c:pt idx="35">
                  <c:v>-2.1444771949136907</c:v>
                </c:pt>
                <c:pt idx="36">
                  <c:v>-0.50859390335011057</c:v>
                </c:pt>
                <c:pt idx="37">
                  <c:v>-8.908347831091163</c:v>
                </c:pt>
                <c:pt idx="38">
                  <c:v>-7.6536651047208153</c:v>
                </c:pt>
                <c:pt idx="39">
                  <c:v>-4.2920492581653598</c:v>
                </c:pt>
                <c:pt idx="40">
                  <c:v>-4.3012969544137896</c:v>
                </c:pt>
                <c:pt idx="41">
                  <c:v>-4.036774565951994</c:v>
                </c:pt>
                <c:pt idx="42">
                  <c:v>-0.5490653899805622</c:v>
                </c:pt>
                <c:pt idx="43">
                  <c:v>-10.710686921143758</c:v>
                </c:pt>
                <c:pt idx="44">
                  <c:v>-10.806905680605992</c:v>
                </c:pt>
                <c:pt idx="45">
                  <c:v>-5.7517447983180219</c:v>
                </c:pt>
                <c:pt idx="46">
                  <c:v>-4.4234929915896757</c:v>
                </c:pt>
                <c:pt idx="47">
                  <c:v>-3.7846576236771057</c:v>
                </c:pt>
                <c:pt idx="48">
                  <c:v>-1.0643845488544343</c:v>
                </c:pt>
                <c:pt idx="49">
                  <c:v>-11.278339633787134</c:v>
                </c:pt>
                <c:pt idx="50">
                  <c:v>-10.187729356547479</c:v>
                </c:pt>
                <c:pt idx="51">
                  <c:v>-5.6085350288945506</c:v>
                </c:pt>
                <c:pt idx="52">
                  <c:v>-4.6807730600626876</c:v>
                </c:pt>
                <c:pt idx="53">
                  <c:v>-3.8567052427010964</c:v>
                </c:pt>
                <c:pt idx="54">
                  <c:v>-2.1213196785357979</c:v>
                </c:pt>
                <c:pt idx="55">
                  <c:v>-11.36358862969141</c:v>
                </c:pt>
                <c:pt idx="56">
                  <c:v>-11.674905181365034</c:v>
                </c:pt>
                <c:pt idx="57">
                  <c:v>-5.7297328206624023</c:v>
                </c:pt>
                <c:pt idx="58">
                  <c:v>-5.2642483554335406</c:v>
                </c:pt>
                <c:pt idx="59">
                  <c:v>-4.2490720764538636</c:v>
                </c:pt>
                <c:pt idx="60">
                  <c:v>-3.7704767975193718</c:v>
                </c:pt>
                <c:pt idx="61">
                  <c:v>-10.896495557432193</c:v>
                </c:pt>
                <c:pt idx="62">
                  <c:v>-11.412925055001976</c:v>
                </c:pt>
                <c:pt idx="63">
                  <c:v>-5.9997693103425433</c:v>
                </c:pt>
                <c:pt idx="64">
                  <c:v>-4.5437615710109043</c:v>
                </c:pt>
                <c:pt idx="65">
                  <c:v>-4.2186192691737077</c:v>
                </c:pt>
                <c:pt idx="66">
                  <c:v>-4.0643826643048797</c:v>
                </c:pt>
                <c:pt idx="67">
                  <c:v>-10.5473803288975</c:v>
                </c:pt>
                <c:pt idx="68">
                  <c:v>-11.262665369617363</c:v>
                </c:pt>
                <c:pt idx="69">
                  <c:v>-5.8080973065546857</c:v>
                </c:pt>
                <c:pt idx="70">
                  <c:v>-4.2120642040687137</c:v>
                </c:pt>
                <c:pt idx="71">
                  <c:v>-4.7788461432442055</c:v>
                </c:pt>
              </c:numCache>
            </c:numRef>
          </c:xVal>
          <c:yVal>
            <c:numRef>
              <c:f>'Soil Moisture Graphs'!$BU$127:$BU$198</c:f>
              <c:numCache>
                <c:formatCode>General</c:formatCode>
                <c:ptCount val="72"/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2A1-4653-A5A7-4951F206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533968"/>
        <c:axId val="1921512336"/>
      </c:scatterChart>
      <c:valAx>
        <c:axId val="19215339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12336"/>
        <c:crosses val="autoZero"/>
        <c:crossBetween val="midCat"/>
      </c:valAx>
      <c:valAx>
        <c:axId val="192151233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3968"/>
        <c:crossesAt val="-1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102</xdr:row>
      <xdr:rowOff>85725</xdr:rowOff>
    </xdr:from>
    <xdr:to>
      <xdr:col>7</xdr:col>
      <xdr:colOff>314325</xdr:colOff>
      <xdr:row>119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DB0FF-EAB6-48D3-88A6-AE9EC8C4D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80962</xdr:colOff>
      <xdr:row>105</xdr:row>
      <xdr:rowOff>0</xdr:rowOff>
    </xdr:from>
    <xdr:to>
      <xdr:col>22</xdr:col>
      <xdr:colOff>385762</xdr:colOff>
      <xdr:row>121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B9CCFD-2CBB-4A7D-9BA3-61D365B1E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23812</xdr:colOff>
      <xdr:row>102</xdr:row>
      <xdr:rowOff>133350</xdr:rowOff>
    </xdr:from>
    <xdr:to>
      <xdr:col>37</xdr:col>
      <xdr:colOff>328612</xdr:colOff>
      <xdr:row>119</xdr:row>
      <xdr:rowOff>123825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76FDC8-0F5D-4BBA-A5ED-3FF774FF1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600075</xdr:colOff>
      <xdr:row>102</xdr:row>
      <xdr:rowOff>161924</xdr:rowOff>
    </xdr:from>
    <xdr:to>
      <xdr:col>67</xdr:col>
      <xdr:colOff>280987</xdr:colOff>
      <xdr:row>119</xdr:row>
      <xdr:rowOff>142874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A267B6-A2B5-4CE0-88AF-238CD82C5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14287</xdr:colOff>
      <xdr:row>102</xdr:row>
      <xdr:rowOff>142875</xdr:rowOff>
    </xdr:from>
    <xdr:to>
      <xdr:col>52</xdr:col>
      <xdr:colOff>319087</xdr:colOff>
      <xdr:row>119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292E043-6D81-4641-82BD-2902FD490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</xdr:colOff>
      <xdr:row>199</xdr:row>
      <xdr:rowOff>19050</xdr:rowOff>
    </xdr:from>
    <xdr:to>
      <xdr:col>22</xdr:col>
      <xdr:colOff>319087</xdr:colOff>
      <xdr:row>216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BA15D1-6570-4981-BD9D-1D90F720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566737</xdr:colOff>
      <xdr:row>199</xdr:row>
      <xdr:rowOff>9525</xdr:rowOff>
    </xdr:from>
    <xdr:to>
      <xdr:col>37</xdr:col>
      <xdr:colOff>261937</xdr:colOff>
      <xdr:row>216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CC3554-EDD0-40EE-909C-9B4158CA2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585787</xdr:colOff>
      <xdr:row>199</xdr:row>
      <xdr:rowOff>9525</xdr:rowOff>
    </xdr:from>
    <xdr:to>
      <xdr:col>52</xdr:col>
      <xdr:colOff>280987</xdr:colOff>
      <xdr:row>216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CA4E4FD-169A-4067-AD3C-8B47A1B7D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14287</xdr:colOff>
      <xdr:row>198</xdr:row>
      <xdr:rowOff>152400</xdr:rowOff>
    </xdr:from>
    <xdr:to>
      <xdr:col>67</xdr:col>
      <xdr:colOff>319087</xdr:colOff>
      <xdr:row>215</xdr:row>
      <xdr:rowOff>142875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0CA97C5-AFC6-472D-BB19-1108765A6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9525</xdr:colOff>
      <xdr:row>103</xdr:row>
      <xdr:rowOff>9525</xdr:rowOff>
    </xdr:from>
    <xdr:to>
      <xdr:col>82</xdr:col>
      <xdr:colOff>314325</xdr:colOff>
      <xdr:row>120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63A2D8-7A2B-4835-BF53-C4717CA46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75</xdr:col>
      <xdr:colOff>42862</xdr:colOff>
      <xdr:row>199</xdr:row>
      <xdr:rowOff>0</xdr:rowOff>
    </xdr:from>
    <xdr:to>
      <xdr:col>82</xdr:col>
      <xdr:colOff>347662</xdr:colOff>
      <xdr:row>215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79505-2C15-408B-896D-3CACD9D5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90</xdr:col>
      <xdr:colOff>15875</xdr:colOff>
      <xdr:row>102</xdr:row>
      <xdr:rowOff>155575</xdr:rowOff>
    </xdr:from>
    <xdr:to>
      <xdr:col>97</xdr:col>
      <xdr:colOff>320675</xdr:colOff>
      <xdr:row>120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95E38B-DEF0-4DD3-A681-F28D32DB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89</xdr:col>
      <xdr:colOff>581025</xdr:colOff>
      <xdr:row>199</xdr:row>
      <xdr:rowOff>15875</xdr:rowOff>
    </xdr:from>
    <xdr:to>
      <xdr:col>97</xdr:col>
      <xdr:colOff>276225</xdr:colOff>
      <xdr:row>216</xdr:row>
      <xdr:rowOff>60325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561D45-E7E6-460A-9198-0DDFF32AE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45</xdr:row>
      <xdr:rowOff>0</xdr:rowOff>
    </xdr:from>
    <xdr:to>
      <xdr:col>43</xdr:col>
      <xdr:colOff>552450</xdr:colOff>
      <xdr:row>66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0"/>
  <sheetViews>
    <sheetView topLeftCell="A18" workbookViewId="0">
      <selection activeCell="A26" sqref="A26"/>
    </sheetView>
  </sheetViews>
  <sheetFormatPr defaultColWidth="10.33203125" defaultRowHeight="13.2" x14ac:dyDescent="0.25"/>
  <cols>
    <col min="1" max="1" width="10.33203125" customWidth="1"/>
    <col min="2" max="2" width="11.109375" customWidth="1"/>
    <col min="3" max="8" width="10.33203125" customWidth="1"/>
    <col min="9" max="9" width="11.109375" customWidth="1"/>
    <col min="10" max="13" width="10.33203125" customWidth="1"/>
    <col min="14" max="14" width="10.33203125" style="20" customWidth="1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44361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5954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10597</v>
      </c>
      <c r="E15">
        <v>10725</v>
      </c>
      <c r="F15">
        <v>10337</v>
      </c>
      <c r="G15">
        <v>8823</v>
      </c>
      <c r="H15">
        <v>11958</v>
      </c>
      <c r="I15">
        <v>8952</v>
      </c>
      <c r="J15" s="53">
        <f t="shared" ref="J15:O30" si="0">((D15/$I$5)*$I$2+$I$3)*1.321*100</f>
        <v>26.378066725344301</v>
      </c>
      <c r="K15" s="36">
        <f t="shared" si="0"/>
        <v>26.798006457423579</v>
      </c>
      <c r="L15" s="36">
        <f t="shared" si="0"/>
        <v>25.525064144558279</v>
      </c>
      <c r="M15" s="36">
        <f t="shared" si="0"/>
        <v>20.557964501058112</v>
      </c>
      <c r="N15" s="36">
        <f t="shared" si="0"/>
        <v>30.843207157843466</v>
      </c>
      <c r="O15" s="36">
        <f t="shared" si="0"/>
        <v>20.981185012294254</v>
      </c>
      <c r="P15" s="54">
        <f>((J15-10.1)*30)/100</f>
        <v>4.8834200176032905</v>
      </c>
      <c r="Q15" s="55">
        <f>((K15-7.9)*30)/100</f>
        <v>5.6694019372270734</v>
      </c>
      <c r="R15" s="55">
        <f>((L15-7.4)*30)/100</f>
        <v>5.4375192433674844</v>
      </c>
      <c r="S15" s="55">
        <f>((M15-8.7)*30)/100</f>
        <v>3.5573893503174339</v>
      </c>
      <c r="T15" s="55">
        <f>((N15-13.5)*30)/100</f>
        <v>5.2029621473530394</v>
      </c>
      <c r="U15" s="56">
        <f>((O15-11)*30)/100</f>
        <v>2.9943555036882765</v>
      </c>
      <c r="V15" s="53">
        <f t="shared" ref="V15:V30" si="1">SUM(P15:U15)</f>
        <v>27.745048199556599</v>
      </c>
      <c r="W15" s="53">
        <f>SUM(P15:U15)/2.54</f>
        <v>10.923247322660078</v>
      </c>
      <c r="Y15" s="7"/>
      <c r="Z15">
        <f>B15</f>
        <v>1</v>
      </c>
      <c r="AA15">
        <f>C15</f>
        <v>1</v>
      </c>
      <c r="AB15" s="7">
        <f>AVERAGE(W15:W17)</f>
        <v>11.614794236277339</v>
      </c>
      <c r="AC15" s="7"/>
      <c r="AD15" s="7"/>
      <c r="AE15" s="48"/>
      <c r="AG15">
        <f>B15</f>
        <v>1</v>
      </c>
      <c r="AH15">
        <f>C15</f>
        <v>1</v>
      </c>
      <c r="AI15" s="7">
        <f>AVERAGE(J15:J17)</f>
        <v>26.488519623625574</v>
      </c>
      <c r="AJ15" s="7">
        <f t="shared" ref="AJ15:AN15" si="2">AVERAGE(K15:K17)</f>
        <v>25.315094278518643</v>
      </c>
      <c r="AK15" s="7">
        <f t="shared" si="2"/>
        <v>26.864715633613258</v>
      </c>
      <c r="AL15" s="7">
        <f t="shared" si="2"/>
        <v>25.333685360407571</v>
      </c>
      <c r="AM15" s="7">
        <f t="shared" si="2"/>
        <v>30.482321450587836</v>
      </c>
      <c r="AN15" s="7">
        <f t="shared" si="2"/>
        <v>22.454254853728582</v>
      </c>
    </row>
    <row r="16" spans="1:40" x14ac:dyDescent="0.25">
      <c r="A16">
        <v>2</v>
      </c>
      <c r="B16">
        <v>1</v>
      </c>
      <c r="C16">
        <v>1</v>
      </c>
      <c r="D16">
        <v>9696</v>
      </c>
      <c r="E16">
        <v>10212</v>
      </c>
      <c r="F16">
        <v>10892</v>
      </c>
      <c r="G16">
        <v>10589</v>
      </c>
      <c r="H16">
        <v>11854</v>
      </c>
      <c r="I16">
        <v>9605</v>
      </c>
      <c r="J16" s="53">
        <f t="shared" si="0"/>
        <v>23.422084705005037</v>
      </c>
      <c r="K16" s="36">
        <f t="shared" si="0"/>
        <v>25.114966749949613</v>
      </c>
      <c r="L16" s="36">
        <f t="shared" si="0"/>
        <v>27.34589657662076</v>
      </c>
      <c r="M16" s="36">
        <f t="shared" si="0"/>
        <v>26.351820492089352</v>
      </c>
      <c r="N16" s="36">
        <f t="shared" si="0"/>
        <v>30.502006125529057</v>
      </c>
      <c r="O16" s="36">
        <f t="shared" si="0"/>
        <v>23.123533801729931</v>
      </c>
      <c r="P16" s="54">
        <f>((J16-10.1)*30)/100</f>
        <v>3.9966254115015114</v>
      </c>
      <c r="Q16" s="55">
        <f>((K16-7.9)*30)/100</f>
        <v>5.1644900249848833</v>
      </c>
      <c r="R16" s="55">
        <f>((L16-7.4)*30)/100</f>
        <v>5.983768972986228</v>
      </c>
      <c r="S16" s="55">
        <f>((M16-8.7)*30)/100</f>
        <v>5.2955461476268058</v>
      </c>
      <c r="T16" s="55">
        <f>((N16-13.5)*30)/100</f>
        <v>5.1006018376587177</v>
      </c>
      <c r="U16" s="56">
        <f>((O16-11)*30)/100</f>
        <v>3.6370601405189791</v>
      </c>
      <c r="V16" s="36">
        <f t="shared" si="1"/>
        <v>29.178092535277127</v>
      </c>
      <c r="W16" s="53">
        <f t="shared" ref="W16:W30" si="3">SUM(P16:U16)/2.54</f>
        <v>11.487438006014617</v>
      </c>
      <c r="Y16" s="7"/>
      <c r="Z16">
        <f>B18</f>
        <v>1</v>
      </c>
      <c r="AA16">
        <f>C18</f>
        <v>2</v>
      </c>
      <c r="AB16" s="7">
        <f>AVERAGE(W18:W20)</f>
        <v>11.518566658644753</v>
      </c>
      <c r="AD16" s="7"/>
      <c r="AG16">
        <f>B18</f>
        <v>1</v>
      </c>
      <c r="AH16">
        <f>C18</f>
        <v>2</v>
      </c>
      <c r="AI16" s="7">
        <f>AVERAGE(J18:J20)</f>
        <v>27.7800530183798</v>
      </c>
      <c r="AJ16" s="7">
        <f t="shared" ref="AJ16:AN16" si="4">AVERAGE(K18:K20)</f>
        <v>25.440857479531967</v>
      </c>
      <c r="AK16" s="7">
        <f t="shared" si="4"/>
        <v>25.435389514270515</v>
      </c>
      <c r="AL16" s="7">
        <f t="shared" si="4"/>
        <v>25.91219608506886</v>
      </c>
      <c r="AM16" s="7">
        <f t="shared" si="4"/>
        <v>29.975987867377672</v>
      </c>
      <c r="AN16" s="7">
        <f t="shared" si="4"/>
        <v>21.579380411896764</v>
      </c>
    </row>
    <row r="17" spans="1:40" x14ac:dyDescent="0.25">
      <c r="A17">
        <v>3</v>
      </c>
      <c r="B17">
        <v>1</v>
      </c>
      <c r="C17">
        <v>1</v>
      </c>
      <c r="D17">
        <v>11599</v>
      </c>
      <c r="E17">
        <v>9882</v>
      </c>
      <c r="F17">
        <v>11007</v>
      </c>
      <c r="G17">
        <v>11424</v>
      </c>
      <c r="H17">
        <v>11732</v>
      </c>
      <c r="I17">
        <v>9646</v>
      </c>
      <c r="J17" s="53">
        <f t="shared" si="0"/>
        <v>29.665407440527382</v>
      </c>
      <c r="K17" s="36">
        <f t="shared" si="0"/>
        <v>24.032309628182734</v>
      </c>
      <c r="L17" s="36">
        <f t="shared" si="0"/>
        <v>27.723186179660736</v>
      </c>
      <c r="M17" s="36">
        <f t="shared" si="0"/>
        <v>29.091271088075239</v>
      </c>
      <c r="N17" s="36">
        <f t="shared" si="0"/>
        <v>30.101751068390996</v>
      </c>
      <c r="O17" s="36">
        <f t="shared" si="0"/>
        <v>23.258045747161567</v>
      </c>
      <c r="P17" s="54">
        <f>((J17-10.1)*30)/100</f>
        <v>5.8696222321582141</v>
      </c>
      <c r="Q17" s="55">
        <f>((K17-7.9)*30)/100</f>
        <v>4.8396928884548194</v>
      </c>
      <c r="R17" s="55">
        <f>((L17-7.4)*30)/100</f>
        <v>6.0969558538982209</v>
      </c>
      <c r="S17" s="55">
        <f>((M17-8.7)*30)/100</f>
        <v>6.1173813264225716</v>
      </c>
      <c r="T17" s="55">
        <f>((N17-13.5)*30)/100</f>
        <v>4.980525320517299</v>
      </c>
      <c r="U17" s="56">
        <f>((O17-11)*30)/100</f>
        <v>3.6774137241484706</v>
      </c>
      <c r="V17" s="36">
        <f t="shared" si="1"/>
        <v>31.581591345599598</v>
      </c>
      <c r="W17" s="53">
        <f t="shared" si="3"/>
        <v>12.433697380157321</v>
      </c>
      <c r="Y17" s="7"/>
      <c r="Z17">
        <f>B21</f>
        <v>1</v>
      </c>
      <c r="AA17">
        <f>C21</f>
        <v>3</v>
      </c>
      <c r="AB17" s="7">
        <f>AVERAGE(W21:W23)</f>
        <v>11.458117656856766</v>
      </c>
      <c r="AD17" s="7"/>
      <c r="AG17">
        <f>B21</f>
        <v>1</v>
      </c>
      <c r="AH17">
        <f>C21</f>
        <v>3</v>
      </c>
      <c r="AI17" s="7">
        <f>AVERAGE(J21:J23)</f>
        <v>25.263695405061025</v>
      </c>
      <c r="AJ17" s="7">
        <f t="shared" ref="AJ17:AN17" si="5">AVERAGE(K21:K23)</f>
        <v>25.67051202051282</v>
      </c>
      <c r="AK17" s="7">
        <f t="shared" si="5"/>
        <v>25.747063534173105</v>
      </c>
      <c r="AL17" s="7">
        <f t="shared" si="5"/>
        <v>26.021555390297838</v>
      </c>
      <c r="AM17" s="7">
        <f t="shared" si="5"/>
        <v>30.648547594535888</v>
      </c>
      <c r="AN17" s="7">
        <f t="shared" si="5"/>
        <v>22.260688883473293</v>
      </c>
    </row>
    <row r="18" spans="1:40" x14ac:dyDescent="0.25">
      <c r="A18">
        <v>1</v>
      </c>
      <c r="B18">
        <v>1</v>
      </c>
      <c r="C18">
        <v>2</v>
      </c>
      <c r="D18">
        <v>10834</v>
      </c>
      <c r="E18">
        <v>9943</v>
      </c>
      <c r="F18">
        <v>10253</v>
      </c>
      <c r="G18">
        <v>9285</v>
      </c>
      <c r="H18">
        <v>12057</v>
      </c>
      <c r="I18">
        <v>9608</v>
      </c>
      <c r="J18" s="53">
        <f t="shared" si="0"/>
        <v>27.155611385522338</v>
      </c>
      <c r="K18" s="36">
        <f t="shared" si="0"/>
        <v>24.232437156751764</v>
      </c>
      <c r="L18" s="36">
        <f t="shared" si="0"/>
        <v>25.24947869538126</v>
      </c>
      <c r="M18" s="36">
        <f t="shared" si="0"/>
        <v>22.073684471531742</v>
      </c>
      <c r="N18" s="36">
        <f t="shared" si="0"/>
        <v>31.168004294373535</v>
      </c>
      <c r="O18" s="36">
        <f t="shared" si="0"/>
        <v>23.133376139200536</v>
      </c>
      <c r="P18" s="54">
        <f>((J18-10.1)*30)/100</f>
        <v>5.116683415656702</v>
      </c>
      <c r="Q18" s="55">
        <f>((K18-7.9)*30)/100</f>
        <v>4.8997311470255296</v>
      </c>
      <c r="R18" s="55">
        <f>((L18-7.4)*30)/100</f>
        <v>5.3548436086143774</v>
      </c>
      <c r="S18" s="55">
        <f>((M18-8.7)*30)/100</f>
        <v>4.0121053414595229</v>
      </c>
      <c r="T18" s="55">
        <f>((N18-13.5)*30)/100</f>
        <v>5.3004012883120604</v>
      </c>
      <c r="U18" s="56">
        <f>((O18-11)*30)/100</f>
        <v>3.6400128417601603</v>
      </c>
      <c r="V18" s="36">
        <f t="shared" si="1"/>
        <v>28.323777642828354</v>
      </c>
      <c r="W18" s="53">
        <f t="shared" si="3"/>
        <v>11.151093560168643</v>
      </c>
      <c r="Y18" s="7"/>
      <c r="Z18">
        <f>B24</f>
        <v>1</v>
      </c>
      <c r="AA18">
        <f>C24</f>
        <v>4</v>
      </c>
      <c r="AB18" s="7">
        <f>AVERAGE(W24:W26)</f>
        <v>11.908901879591964</v>
      </c>
      <c r="AD18" s="7"/>
      <c r="AG18">
        <f>B24</f>
        <v>1</v>
      </c>
      <c r="AH18">
        <f>C24</f>
        <v>4</v>
      </c>
      <c r="AI18" s="7">
        <f>AVERAGE(J24:J26)</f>
        <v>28.476671792688389</v>
      </c>
      <c r="AJ18" s="7">
        <f t="shared" ref="AJ18:AN18" si="6">AVERAGE(K24:K26)</f>
        <v>27.20701025897996</v>
      </c>
      <c r="AK18" s="7">
        <f t="shared" si="6"/>
        <v>25.743782755016237</v>
      </c>
      <c r="AL18" s="7">
        <f t="shared" si="6"/>
        <v>27.500093196993618</v>
      </c>
      <c r="AM18" s="7">
        <f t="shared" si="6"/>
        <v>30.609178244653453</v>
      </c>
      <c r="AN18" s="7">
        <f t="shared" si="6"/>
        <v>19.891966332213638</v>
      </c>
    </row>
    <row r="19" spans="1:40" x14ac:dyDescent="0.25">
      <c r="A19">
        <v>2</v>
      </c>
      <c r="B19">
        <v>1</v>
      </c>
      <c r="C19">
        <v>2</v>
      </c>
      <c r="D19">
        <v>10652</v>
      </c>
      <c r="E19">
        <v>10323</v>
      </c>
      <c r="F19">
        <v>10204</v>
      </c>
      <c r="G19">
        <v>11817</v>
      </c>
      <c r="H19">
        <v>11387</v>
      </c>
      <c r="I19">
        <v>9379</v>
      </c>
      <c r="J19" s="53">
        <f t="shared" si="0"/>
        <v>26.558509578972117</v>
      </c>
      <c r="K19" s="36">
        <f t="shared" si="0"/>
        <v>25.479133236362106</v>
      </c>
      <c r="L19" s="36">
        <f t="shared" si="0"/>
        <v>25.088720516694664</v>
      </c>
      <c r="M19" s="36">
        <f t="shared" si="0"/>
        <v>30.380617296724889</v>
      </c>
      <c r="N19" s="36">
        <f t="shared" si="0"/>
        <v>28.969882259271078</v>
      </c>
      <c r="O19" s="36">
        <f t="shared" si="0"/>
        <v>22.382077712277461</v>
      </c>
      <c r="P19" s="54">
        <f>((J19-10.1)*30)/100</f>
        <v>4.9375528736916356</v>
      </c>
      <c r="Q19" s="55">
        <f>((K19-7.9)*30)/100</f>
        <v>5.2737399709086308</v>
      </c>
      <c r="R19" s="55">
        <f>((L19-7.4)*30)/100</f>
        <v>5.3066161550083999</v>
      </c>
      <c r="S19" s="55">
        <f>((M19-8.7)*30)/100</f>
        <v>6.5041851890174662</v>
      </c>
      <c r="T19" s="55">
        <f>((N19-13.5)*30)/100</f>
        <v>4.6409646777813229</v>
      </c>
      <c r="U19" s="56">
        <f>((O19-11)*30)/100</f>
        <v>3.4146233136832382</v>
      </c>
      <c r="V19" s="36">
        <f t="shared" si="1"/>
        <v>30.07768218009069</v>
      </c>
      <c r="W19" s="53">
        <f t="shared" si="3"/>
        <v>11.84160715751602</v>
      </c>
      <c r="Y19" s="7"/>
      <c r="Z19">
        <f>B27</f>
        <v>1</v>
      </c>
      <c r="AA19">
        <f>C27</f>
        <v>5</v>
      </c>
      <c r="AB19" s="7">
        <f>AVERAGE(W27:W29)</f>
        <v>11.223296534526511</v>
      </c>
      <c r="AC19" s="7"/>
      <c r="AD19" s="7"/>
      <c r="AG19">
        <f>B27</f>
        <v>1</v>
      </c>
      <c r="AH19">
        <f>C27</f>
        <v>5</v>
      </c>
      <c r="AI19" s="7">
        <f>AVERAGE(J27:J29)</f>
        <v>25.005607444720635</v>
      </c>
      <c r="AJ19" s="7">
        <f t="shared" ref="AJ19:AN19" si="7">AVERAGE(K27:K29)</f>
        <v>25.065755062596576</v>
      </c>
      <c r="AK19" s="7">
        <f t="shared" si="7"/>
        <v>25.401488129649533</v>
      </c>
      <c r="AL19" s="7">
        <f t="shared" si="7"/>
        <v>26.422904040488188</v>
      </c>
      <c r="AM19" s="7">
        <f t="shared" si="7"/>
        <v>31.621845411073789</v>
      </c>
      <c r="AN19" s="7">
        <f t="shared" si="7"/>
        <v>20.106310570462433</v>
      </c>
    </row>
    <row r="20" spans="1:40" x14ac:dyDescent="0.25">
      <c r="A20">
        <v>3</v>
      </c>
      <c r="B20">
        <v>1</v>
      </c>
      <c r="C20">
        <v>2</v>
      </c>
      <c r="D20">
        <v>11587</v>
      </c>
      <c r="E20">
        <v>10668</v>
      </c>
      <c r="F20">
        <v>10472</v>
      </c>
      <c r="G20">
        <v>10263</v>
      </c>
      <c r="H20">
        <v>11637</v>
      </c>
      <c r="I20">
        <v>8416</v>
      </c>
      <c r="J20" s="53">
        <f t="shared" si="0"/>
        <v>29.626038090644947</v>
      </c>
      <c r="K20" s="36">
        <f t="shared" si="0"/>
        <v>26.611002045482028</v>
      </c>
      <c r="L20" s="36">
        <f t="shared" si="0"/>
        <v>25.967969330735635</v>
      </c>
      <c r="M20" s="36">
        <f t="shared" si="0"/>
        <v>25.28228648694995</v>
      </c>
      <c r="N20" s="36">
        <f t="shared" si="0"/>
        <v>29.79007704848841</v>
      </c>
      <c r="O20" s="36">
        <f t="shared" si="0"/>
        <v>19.222687384212296</v>
      </c>
      <c r="P20" s="54">
        <f t="shared" ref="P20:P30" si="8">((J20-10.1)*30)/100</f>
        <v>5.857811427193484</v>
      </c>
      <c r="Q20" s="55">
        <f t="shared" ref="Q20:Q30" si="9">((K20-7.9)*30)/100</f>
        <v>5.6133006136446078</v>
      </c>
      <c r="R20" s="55">
        <f t="shared" ref="R20:R30" si="10">((L20-7.4)*30)/100</f>
        <v>5.5703907992206902</v>
      </c>
      <c r="S20" s="55">
        <f t="shared" ref="S20:S30" si="11">((M20-8.7)*30)/100</f>
        <v>4.9746859460849855</v>
      </c>
      <c r="T20" s="55">
        <f t="shared" ref="T20:T30" si="12">((N20-13.5)*30)/100</f>
        <v>4.8870231145465235</v>
      </c>
      <c r="U20" s="56">
        <f t="shared" ref="U20:U30" si="13">((O20-11)*30)/100</f>
        <v>2.4668062152636892</v>
      </c>
      <c r="V20" s="36">
        <f t="shared" si="1"/>
        <v>29.370018115953979</v>
      </c>
      <c r="W20" s="53">
        <f t="shared" si="3"/>
        <v>11.562999258249597</v>
      </c>
      <c r="Y20" s="7"/>
      <c r="Z20">
        <f>B30</f>
        <v>1</v>
      </c>
      <c r="AA20">
        <f>C30</f>
        <v>6</v>
      </c>
      <c r="AB20" s="7">
        <f>AVERAGE(W30:W32)</f>
        <v>11.986788093434177</v>
      </c>
      <c r="AD20" s="7"/>
      <c r="AG20">
        <f>B30</f>
        <v>1</v>
      </c>
      <c r="AH20">
        <f>C30</f>
        <v>6</v>
      </c>
      <c r="AI20" s="7">
        <f>AVERAGE(J30:J32)</f>
        <v>28.180308075517861</v>
      </c>
      <c r="AJ20" s="7">
        <f t="shared" ref="AJ20:AN20" si="14">AVERAGE(K30:K32)</f>
        <v>25.706600591238384</v>
      </c>
      <c r="AK20" s="7">
        <f t="shared" si="14"/>
        <v>25.744876348068527</v>
      </c>
      <c r="AL20" s="7">
        <f t="shared" si="14"/>
        <v>27.642260293791285</v>
      </c>
      <c r="AM20" s="7">
        <f t="shared" si="14"/>
        <v>32.058189038937407</v>
      </c>
      <c r="AN20" s="7">
        <f t="shared" si="14"/>
        <v>20.755904843522561</v>
      </c>
    </row>
    <row r="21" spans="1:40" x14ac:dyDescent="0.25">
      <c r="A21">
        <v>1</v>
      </c>
      <c r="B21">
        <v>1</v>
      </c>
      <c r="C21">
        <v>3</v>
      </c>
      <c r="D21">
        <v>9250</v>
      </c>
      <c r="E21">
        <v>10278</v>
      </c>
      <c r="F21">
        <v>9999</v>
      </c>
      <c r="G21">
        <v>10207</v>
      </c>
      <c r="H21">
        <v>12407</v>
      </c>
      <c r="I21">
        <v>9377</v>
      </c>
      <c r="J21" s="53">
        <f t="shared" si="0"/>
        <v>21.958857201041315</v>
      </c>
      <c r="K21" s="36">
        <f t="shared" si="0"/>
        <v>25.33149817430299</v>
      </c>
      <c r="L21" s="36">
        <f t="shared" si="0"/>
        <v>24.416160789536448</v>
      </c>
      <c r="M21" s="36">
        <f t="shared" si="0"/>
        <v>25.098562854165262</v>
      </c>
      <c r="N21" s="36">
        <f t="shared" si="0"/>
        <v>32.316276999277797</v>
      </c>
      <c r="O21" s="36">
        <f t="shared" si="0"/>
        <v>22.375516153963719</v>
      </c>
      <c r="P21" s="54">
        <f t="shared" si="8"/>
        <v>3.5576571603123948</v>
      </c>
      <c r="Q21" s="55">
        <f t="shared" si="9"/>
        <v>5.2294494522908961</v>
      </c>
      <c r="R21" s="55">
        <f t="shared" si="10"/>
        <v>5.1048482368609349</v>
      </c>
      <c r="S21" s="55">
        <f t="shared" si="11"/>
        <v>4.9195688562495787</v>
      </c>
      <c r="T21" s="55">
        <f t="shared" si="12"/>
        <v>5.644883099783339</v>
      </c>
      <c r="U21" s="56">
        <f t="shared" si="13"/>
        <v>3.4126548461891155</v>
      </c>
      <c r="V21" s="53">
        <f t="shared" si="1"/>
        <v>27.869061651686259</v>
      </c>
      <c r="W21" s="53">
        <f t="shared" si="3"/>
        <v>10.972071516411912</v>
      </c>
      <c r="Y21" s="7"/>
      <c r="Z21">
        <f>B33</f>
        <v>2</v>
      </c>
      <c r="AA21">
        <f>C33</f>
        <v>1</v>
      </c>
      <c r="AB21" s="7">
        <f>AVERAGE(W33:W35)</f>
        <v>11.564807561721887</v>
      </c>
      <c r="AD21" s="7"/>
      <c r="AG21">
        <f>B33</f>
        <v>2</v>
      </c>
      <c r="AH21">
        <f>C33</f>
        <v>1</v>
      </c>
      <c r="AI21" s="7">
        <f>AVERAGE(J33:J35)</f>
        <v>27.114054849535325</v>
      </c>
      <c r="AJ21" s="7">
        <f t="shared" ref="AJ21:AN21" si="15">AVERAGE(K33:K35)</f>
        <v>26.19434309255962</v>
      </c>
      <c r="AK21" s="7">
        <f t="shared" si="15"/>
        <v>26.368224387873695</v>
      </c>
      <c r="AL21" s="7">
        <f t="shared" si="15"/>
        <v>25.144493762361439</v>
      </c>
      <c r="AM21" s="7">
        <f t="shared" si="15"/>
        <v>29.644629172533872</v>
      </c>
      <c r="AN21" s="7">
        <f t="shared" si="15"/>
        <v>22.049625424381365</v>
      </c>
    </row>
    <row r="22" spans="1:40" x14ac:dyDescent="0.25">
      <c r="A22">
        <v>2</v>
      </c>
      <c r="B22">
        <v>1</v>
      </c>
      <c r="C22">
        <v>3</v>
      </c>
      <c r="D22">
        <v>10745</v>
      </c>
      <c r="E22">
        <v>10715</v>
      </c>
      <c r="F22">
        <v>10628</v>
      </c>
      <c r="G22">
        <v>10802</v>
      </c>
      <c r="H22">
        <v>11922</v>
      </c>
      <c r="I22">
        <v>9624</v>
      </c>
      <c r="J22" s="53">
        <f t="shared" si="0"/>
        <v>26.863622040560962</v>
      </c>
      <c r="K22" s="36">
        <f t="shared" si="0"/>
        <v>26.765198665854882</v>
      </c>
      <c r="L22" s="36">
        <f t="shared" si="0"/>
        <v>26.479770879207255</v>
      </c>
      <c r="M22" s="36">
        <f t="shared" si="0"/>
        <v>27.050626452502524</v>
      </c>
      <c r="N22" s="36">
        <f t="shared" si="0"/>
        <v>30.725099108196176</v>
      </c>
      <c r="O22" s="36">
        <f t="shared" si="0"/>
        <v>23.185868605710443</v>
      </c>
      <c r="P22" s="54">
        <f t="shared" si="8"/>
        <v>5.029086612168288</v>
      </c>
      <c r="Q22" s="55">
        <f t="shared" si="9"/>
        <v>5.6595595997564647</v>
      </c>
      <c r="R22" s="55">
        <f t="shared" si="10"/>
        <v>5.7239312637621751</v>
      </c>
      <c r="S22" s="55">
        <f t="shared" si="11"/>
        <v>5.5051879357507572</v>
      </c>
      <c r="T22" s="55">
        <f t="shared" si="12"/>
        <v>5.1675297324588527</v>
      </c>
      <c r="U22" s="56">
        <f t="shared" si="13"/>
        <v>3.6557605817131327</v>
      </c>
      <c r="V22" s="36">
        <f t="shared" si="1"/>
        <v>30.741055725609669</v>
      </c>
      <c r="W22" s="53">
        <f t="shared" si="3"/>
        <v>12.102777844728216</v>
      </c>
      <c r="Y22" s="7"/>
      <c r="Z22">
        <f>B36</f>
        <v>2</v>
      </c>
      <c r="AA22">
        <f>C36</f>
        <v>2</v>
      </c>
      <c r="AB22" s="7">
        <f>AVERAGE(W36:W38)</f>
        <v>11.122935691814407</v>
      </c>
      <c r="AD22" s="7"/>
      <c r="AG22">
        <f>B36</f>
        <v>2</v>
      </c>
      <c r="AH22">
        <f>C36</f>
        <v>2</v>
      </c>
      <c r="AI22" s="7">
        <f>AVERAGE(J36:J38)</f>
        <v>26.927050437593774</v>
      </c>
      <c r="AJ22" s="7">
        <f t="shared" ref="AJ22:AN22" si="16">AVERAGE(K36:K38)</f>
        <v>25.801743186787593</v>
      </c>
      <c r="AK22" s="7">
        <f t="shared" si="16"/>
        <v>24.83172614940656</v>
      </c>
      <c r="AL22" s="7">
        <f t="shared" si="16"/>
        <v>25.281192893897657</v>
      </c>
      <c r="AM22" s="7">
        <f t="shared" si="16"/>
        <v>30.30953374832605</v>
      </c>
      <c r="AN22" s="7">
        <f t="shared" si="16"/>
        <v>19.622942441350354</v>
      </c>
    </row>
    <row r="23" spans="1:40" x14ac:dyDescent="0.25">
      <c r="A23">
        <v>3</v>
      </c>
      <c r="B23">
        <v>1</v>
      </c>
      <c r="C23">
        <v>3</v>
      </c>
      <c r="D23">
        <v>10777</v>
      </c>
      <c r="E23">
        <v>10151</v>
      </c>
      <c r="F23">
        <v>10587</v>
      </c>
      <c r="G23">
        <v>10456</v>
      </c>
      <c r="H23">
        <v>11367</v>
      </c>
      <c r="I23">
        <v>9025</v>
      </c>
      <c r="J23" s="58">
        <f t="shared" si="0"/>
        <v>26.968606973580783</v>
      </c>
      <c r="K23" s="59">
        <f t="shared" si="0"/>
        <v>24.914839221380586</v>
      </c>
      <c r="L23" s="59">
        <f t="shared" si="0"/>
        <v>26.345258933775607</v>
      </c>
      <c r="M23" s="59">
        <f t="shared" si="0"/>
        <v>25.915476864225727</v>
      </c>
      <c r="N23" s="59">
        <f t="shared" si="0"/>
        <v>28.904266676133687</v>
      </c>
      <c r="O23" s="59">
        <f t="shared" si="0"/>
        <v>21.22068189074572</v>
      </c>
      <c r="P23" s="60">
        <f t="shared" si="8"/>
        <v>5.0605820920742346</v>
      </c>
      <c r="Q23" s="61">
        <f t="shared" si="9"/>
        <v>5.1044517664141749</v>
      </c>
      <c r="R23" s="61">
        <f t="shared" si="10"/>
        <v>5.6835776801326814</v>
      </c>
      <c r="S23" s="61">
        <f t="shared" si="11"/>
        <v>5.1646430592677186</v>
      </c>
      <c r="T23" s="61">
        <f t="shared" si="12"/>
        <v>4.6212800028401064</v>
      </c>
      <c r="U23" s="62">
        <f t="shared" si="13"/>
        <v>3.0662045672237159</v>
      </c>
      <c r="V23" s="59">
        <f t="shared" si="1"/>
        <v>28.700739167952634</v>
      </c>
      <c r="W23" s="58">
        <f t="shared" si="3"/>
        <v>11.29950360943017</v>
      </c>
      <c r="Y23" s="7"/>
      <c r="Z23">
        <f>B39</f>
        <v>2</v>
      </c>
      <c r="AA23">
        <f>C39</f>
        <v>3</v>
      </c>
      <c r="AB23" s="7">
        <f>AVERAGE(W39:W41)</f>
        <v>11.879581530434114</v>
      </c>
      <c r="AD23" s="7"/>
      <c r="AG23">
        <f>B39</f>
        <v>2</v>
      </c>
      <c r="AH23">
        <f>C39</f>
        <v>3</v>
      </c>
      <c r="AI23" s="7">
        <f>AVERAGE(J39:J41)</f>
        <v>27.026567405352139</v>
      </c>
      <c r="AJ23" s="7">
        <f t="shared" ref="AJ23:AN23" si="17">AVERAGE(K39:K41)</f>
        <v>25.989841191781437</v>
      </c>
      <c r="AK23" s="7">
        <f t="shared" si="17"/>
        <v>25.871733142134136</v>
      </c>
      <c r="AL23" s="7">
        <f t="shared" si="17"/>
        <v>27.316369564208937</v>
      </c>
      <c r="AM23" s="7">
        <f t="shared" si="17"/>
        <v>32.338148860323592</v>
      </c>
      <c r="AN23" s="7">
        <f t="shared" si="17"/>
        <v>20.637796793875268</v>
      </c>
    </row>
    <row r="24" spans="1:40" x14ac:dyDescent="0.25">
      <c r="A24">
        <v>1</v>
      </c>
      <c r="B24">
        <v>1</v>
      </c>
      <c r="C24">
        <v>4</v>
      </c>
      <c r="D24">
        <v>11170</v>
      </c>
      <c r="E24">
        <v>10670</v>
      </c>
      <c r="F24">
        <v>10298</v>
      </c>
      <c r="G24">
        <v>11709</v>
      </c>
      <c r="H24">
        <v>11745</v>
      </c>
      <c r="I24">
        <v>9025</v>
      </c>
      <c r="J24" s="58">
        <f t="shared" si="0"/>
        <v>28.257953182230434</v>
      </c>
      <c r="K24" s="59">
        <f t="shared" si="0"/>
        <v>26.617563603795769</v>
      </c>
      <c r="L24" s="59">
        <f t="shared" si="0"/>
        <v>25.397113757440376</v>
      </c>
      <c r="M24" s="59">
        <f t="shared" si="0"/>
        <v>30.026293147783008</v>
      </c>
      <c r="N24" s="59">
        <f t="shared" si="0"/>
        <v>30.144401197430298</v>
      </c>
      <c r="O24" s="59">
        <f t="shared" si="0"/>
        <v>21.22068189074572</v>
      </c>
      <c r="P24" s="60">
        <f t="shared" si="8"/>
        <v>5.447385954669131</v>
      </c>
      <c r="Q24" s="61">
        <f t="shared" si="9"/>
        <v>5.61526908113873</v>
      </c>
      <c r="R24" s="61">
        <f t="shared" si="10"/>
        <v>5.3991341272321121</v>
      </c>
      <c r="S24" s="61">
        <f t="shared" si="11"/>
        <v>6.3978879443349026</v>
      </c>
      <c r="T24" s="61">
        <f t="shared" si="12"/>
        <v>4.9933203592290898</v>
      </c>
      <c r="U24" s="62">
        <f t="shared" si="13"/>
        <v>3.0662045672237159</v>
      </c>
      <c r="V24" s="59">
        <f t="shared" si="1"/>
        <v>30.919202033827681</v>
      </c>
      <c r="W24" s="58">
        <f t="shared" si="3"/>
        <v>12.172914186546331</v>
      </c>
      <c r="Y24" s="7"/>
      <c r="Z24">
        <f>B42</f>
        <v>2</v>
      </c>
      <c r="AA24">
        <f>C42</f>
        <v>4</v>
      </c>
      <c r="AB24" s="7">
        <f>AVERAGE(W42:W44)</f>
        <v>11.418722474067588</v>
      </c>
      <c r="AD24" s="7"/>
      <c r="AG24">
        <f>B42</f>
        <v>2</v>
      </c>
      <c r="AH24">
        <f>C42</f>
        <v>4</v>
      </c>
      <c r="AI24" s="7">
        <f>AVERAGE(J42:J44)</f>
        <v>26.875651564136152</v>
      </c>
      <c r="AJ24" s="7">
        <f t="shared" ref="AJ24:AN24" si="18">AVERAGE(K42:K44)</f>
        <v>26.216214953605416</v>
      </c>
      <c r="AK24" s="7">
        <f t="shared" si="18"/>
        <v>25.552403970865527</v>
      </c>
      <c r="AL24" s="7">
        <f t="shared" si="18"/>
        <v>25.356650814505656</v>
      </c>
      <c r="AM24" s="7">
        <f t="shared" si="18"/>
        <v>30.948192090863284</v>
      </c>
      <c r="AN24" s="7">
        <f t="shared" si="18"/>
        <v>20.329403553129548</v>
      </c>
    </row>
    <row r="25" spans="1:40" x14ac:dyDescent="0.25">
      <c r="A25">
        <v>2</v>
      </c>
      <c r="B25">
        <v>1</v>
      </c>
      <c r="C25">
        <v>4</v>
      </c>
      <c r="D25">
        <v>10661</v>
      </c>
      <c r="E25">
        <v>10602</v>
      </c>
      <c r="F25">
        <v>10094</v>
      </c>
      <c r="G25">
        <v>11342</v>
      </c>
      <c r="H25">
        <v>12286</v>
      </c>
      <c r="I25">
        <v>8560</v>
      </c>
      <c r="J25" s="58">
        <f t="shared" si="0"/>
        <v>26.588036591383947</v>
      </c>
      <c r="K25" s="59">
        <f t="shared" si="0"/>
        <v>26.394470621128651</v>
      </c>
      <c r="L25" s="59">
        <f t="shared" si="0"/>
        <v>24.727834809439038</v>
      </c>
      <c r="M25" s="59">
        <f t="shared" si="0"/>
        <v>28.822247197211958</v>
      </c>
      <c r="N25" s="59">
        <f t="shared" si="0"/>
        <v>31.919302721296607</v>
      </c>
      <c r="O25" s="59">
        <f t="shared" si="0"/>
        <v>19.695119582801475</v>
      </c>
      <c r="P25" s="60">
        <f t="shared" si="8"/>
        <v>4.9464109774151837</v>
      </c>
      <c r="Q25" s="61">
        <f t="shared" si="9"/>
        <v>5.548341186338595</v>
      </c>
      <c r="R25" s="61">
        <f t="shared" si="10"/>
        <v>5.1983504428317122</v>
      </c>
      <c r="S25" s="61">
        <f t="shared" si="11"/>
        <v>6.0366741591635877</v>
      </c>
      <c r="T25" s="61">
        <f t="shared" si="12"/>
        <v>5.525790816388982</v>
      </c>
      <c r="U25" s="62">
        <f t="shared" si="13"/>
        <v>2.6085358748404421</v>
      </c>
      <c r="V25" s="59">
        <f t="shared" si="1"/>
        <v>29.864103456978505</v>
      </c>
      <c r="W25" s="58">
        <f t="shared" si="3"/>
        <v>11.75752104605453</v>
      </c>
      <c r="Y25" s="7"/>
      <c r="Z25">
        <f>B45</f>
        <v>2</v>
      </c>
      <c r="AA25">
        <f>C45</f>
        <v>5</v>
      </c>
      <c r="AB25" s="7">
        <f>AVERAGE(W45:W47)</f>
        <v>11.695780398929193</v>
      </c>
      <c r="AD25" s="7"/>
      <c r="AG25">
        <f>B45</f>
        <v>2</v>
      </c>
      <c r="AH25">
        <f>C45</f>
        <v>5</v>
      </c>
      <c r="AI25" s="7">
        <f>AVERAGE(J45:J47)</f>
        <v>26.964232601371624</v>
      </c>
      <c r="AJ25" s="7">
        <f t="shared" ref="AJ25:AN25" si="19">AVERAGE(K45:K47)</f>
        <v>25.936255132219241</v>
      </c>
      <c r="AK25" s="7">
        <f t="shared" si="19"/>
        <v>24.989203548936292</v>
      </c>
      <c r="AL25" s="7">
        <f t="shared" si="19"/>
        <v>26.882213122449894</v>
      </c>
      <c r="AM25" s="7">
        <f t="shared" si="19"/>
        <v>31.092546373765529</v>
      </c>
      <c r="AN25" s="7">
        <f t="shared" si="19"/>
        <v>21.759823265524577</v>
      </c>
    </row>
    <row r="26" spans="1:40" x14ac:dyDescent="0.25">
      <c r="A26">
        <v>3</v>
      </c>
      <c r="B26">
        <v>1</v>
      </c>
      <c r="C26">
        <v>4</v>
      </c>
      <c r="D26">
        <v>11879</v>
      </c>
      <c r="E26">
        <v>11277</v>
      </c>
      <c r="F26">
        <v>10819</v>
      </c>
      <c r="G26">
        <v>9766</v>
      </c>
      <c r="H26">
        <v>11629</v>
      </c>
      <c r="I26">
        <v>8275</v>
      </c>
      <c r="J26" s="58">
        <f t="shared" si="0"/>
        <v>30.584025604450787</v>
      </c>
      <c r="K26" s="59">
        <f t="shared" si="0"/>
        <v>28.608996552015448</v>
      </c>
      <c r="L26" s="59">
        <f t="shared" si="0"/>
        <v>27.106399698169298</v>
      </c>
      <c r="M26" s="59">
        <f t="shared" si="0"/>
        <v>23.651739245985894</v>
      </c>
      <c r="N26" s="59">
        <f t="shared" si="0"/>
        <v>29.763830815233462</v>
      </c>
      <c r="O26" s="59">
        <f t="shared" si="0"/>
        <v>18.760097523093719</v>
      </c>
      <c r="P26" s="60">
        <f t="shared" si="8"/>
        <v>6.1452076813352354</v>
      </c>
      <c r="Q26" s="61">
        <f t="shared" si="9"/>
        <v>6.212698965604635</v>
      </c>
      <c r="R26" s="61">
        <f t="shared" si="10"/>
        <v>5.9119199094507895</v>
      </c>
      <c r="S26" s="61">
        <f t="shared" si="11"/>
        <v>4.4855217737957682</v>
      </c>
      <c r="T26" s="61">
        <f t="shared" si="12"/>
        <v>4.8791492445700388</v>
      </c>
      <c r="U26" s="62">
        <f t="shared" si="13"/>
        <v>2.328029256928116</v>
      </c>
      <c r="V26" s="59">
        <f t="shared" si="1"/>
        <v>29.962526831684581</v>
      </c>
      <c r="W26" s="58">
        <f t="shared" si="3"/>
        <v>11.796270406175031</v>
      </c>
      <c r="Y26" s="7"/>
      <c r="Z26">
        <f>B48</f>
        <v>2</v>
      </c>
      <c r="AA26">
        <f>C48</f>
        <v>6</v>
      </c>
      <c r="AB26" s="7">
        <f>AVERAGE(W48:W50)</f>
        <v>11.668655846844841</v>
      </c>
      <c r="AD26" s="7"/>
      <c r="AG26">
        <f>B48</f>
        <v>2</v>
      </c>
      <c r="AH26">
        <f>C48</f>
        <v>6</v>
      </c>
      <c r="AI26" s="7">
        <f>AVERAGE(J48:J50)</f>
        <v>26.316825514416077</v>
      </c>
      <c r="AJ26" s="7">
        <f t="shared" ref="AJ26:AN26" si="20">AVERAGE(K48:K50)</f>
        <v>25.994215563990593</v>
      </c>
      <c r="AK26" s="7">
        <f t="shared" si="20"/>
        <v>24.95420857126302</v>
      </c>
      <c r="AL26" s="7">
        <f t="shared" si="20"/>
        <v>27.383078740398613</v>
      </c>
      <c r="AM26" s="7">
        <f t="shared" si="20"/>
        <v>30.798369842699582</v>
      </c>
      <c r="AN26" s="7">
        <f t="shared" si="20"/>
        <v>21.947921270518425</v>
      </c>
    </row>
    <row r="27" spans="1:40" x14ac:dyDescent="0.25">
      <c r="A27">
        <v>1</v>
      </c>
      <c r="B27">
        <v>1</v>
      </c>
      <c r="C27">
        <v>5</v>
      </c>
      <c r="D27">
        <v>10283</v>
      </c>
      <c r="E27">
        <v>10039</v>
      </c>
      <c r="F27">
        <v>9872</v>
      </c>
      <c r="G27">
        <v>11226</v>
      </c>
      <c r="H27">
        <v>12319</v>
      </c>
      <c r="I27">
        <v>9020</v>
      </c>
      <c r="J27" s="58">
        <f t="shared" si="0"/>
        <v>25.34790207008734</v>
      </c>
      <c r="K27" s="59">
        <f t="shared" si="0"/>
        <v>24.547391955811221</v>
      </c>
      <c r="L27" s="59">
        <f t="shared" si="0"/>
        <v>23.999501836614044</v>
      </c>
      <c r="M27" s="59">
        <f t="shared" si="0"/>
        <v>28.441676815015114</v>
      </c>
      <c r="N27" s="59">
        <f t="shared" si="0"/>
        <v>32.027568433473292</v>
      </c>
      <c r="O27" s="59">
        <f t="shared" si="0"/>
        <v>21.20427799496137</v>
      </c>
      <c r="P27" s="60">
        <f t="shared" si="8"/>
        <v>4.5743706210262021</v>
      </c>
      <c r="Q27" s="61">
        <f t="shared" si="9"/>
        <v>4.9942175867433667</v>
      </c>
      <c r="R27" s="61">
        <f t="shared" si="10"/>
        <v>4.9798505509842137</v>
      </c>
      <c r="S27" s="61">
        <f t="shared" si="11"/>
        <v>5.9225030445045341</v>
      </c>
      <c r="T27" s="61">
        <f t="shared" si="12"/>
        <v>5.5582705300419875</v>
      </c>
      <c r="U27" s="62">
        <f t="shared" si="13"/>
        <v>3.0612833984884111</v>
      </c>
      <c r="V27" s="58">
        <f t="shared" si="1"/>
        <v>29.090495731788714</v>
      </c>
      <c r="W27" s="58">
        <f t="shared" si="3"/>
        <v>11.452951075507368</v>
      </c>
      <c r="Y27" s="7"/>
    </row>
    <row r="28" spans="1:40" x14ac:dyDescent="0.25">
      <c r="A28">
        <v>2</v>
      </c>
      <c r="B28">
        <v>1</v>
      </c>
      <c r="C28">
        <v>5</v>
      </c>
      <c r="D28">
        <v>10751</v>
      </c>
      <c r="E28">
        <v>10282</v>
      </c>
      <c r="F28">
        <v>10450</v>
      </c>
      <c r="G28">
        <v>9891</v>
      </c>
      <c r="H28">
        <v>12045</v>
      </c>
      <c r="I28">
        <v>9074</v>
      </c>
      <c r="J28" s="58">
        <f t="shared" si="0"/>
        <v>26.883306715502179</v>
      </c>
      <c r="K28" s="59">
        <f t="shared" si="0"/>
        <v>25.344621290930469</v>
      </c>
      <c r="L28" s="59">
        <f t="shared" si="0"/>
        <v>25.89579218928451</v>
      </c>
      <c r="M28" s="59">
        <f t="shared" si="0"/>
        <v>24.06183664059456</v>
      </c>
      <c r="N28" s="59">
        <f t="shared" si="0"/>
        <v>31.128634944491097</v>
      </c>
      <c r="O28" s="59">
        <f t="shared" si="0"/>
        <v>21.381440069432312</v>
      </c>
      <c r="P28" s="60">
        <f t="shared" si="8"/>
        <v>5.034992014650653</v>
      </c>
      <c r="Q28" s="61">
        <f t="shared" si="9"/>
        <v>5.2333863872791415</v>
      </c>
      <c r="R28" s="61">
        <f t="shared" si="10"/>
        <v>5.5487376567853524</v>
      </c>
      <c r="S28" s="61">
        <f t="shared" si="11"/>
        <v>4.6085509921783681</v>
      </c>
      <c r="T28" s="61">
        <f t="shared" si="12"/>
        <v>5.2885904833473294</v>
      </c>
      <c r="U28" s="62">
        <f t="shared" si="13"/>
        <v>3.1144320208296938</v>
      </c>
      <c r="V28" s="59">
        <f t="shared" si="1"/>
        <v>28.828689555070536</v>
      </c>
      <c r="W28" s="58">
        <f t="shared" si="3"/>
        <v>11.349877777586824</v>
      </c>
      <c r="Y28" s="7"/>
    </row>
    <row r="29" spans="1:40" x14ac:dyDescent="0.25">
      <c r="A29">
        <v>3</v>
      </c>
      <c r="B29">
        <v>1</v>
      </c>
      <c r="C29">
        <v>5</v>
      </c>
      <c r="D29">
        <v>9502</v>
      </c>
      <c r="E29">
        <v>10270</v>
      </c>
      <c r="F29">
        <v>10576</v>
      </c>
      <c r="G29">
        <v>10715</v>
      </c>
      <c r="H29">
        <v>12222</v>
      </c>
      <c r="I29">
        <v>7962</v>
      </c>
      <c r="J29" s="58">
        <f t="shared" si="0"/>
        <v>22.785613548572389</v>
      </c>
      <c r="K29" s="59">
        <f t="shared" si="0"/>
        <v>25.305251941048031</v>
      </c>
      <c r="L29" s="59">
        <f t="shared" si="0"/>
        <v>26.30917036305005</v>
      </c>
      <c r="M29" s="59">
        <f t="shared" si="0"/>
        <v>26.765198665854882</v>
      </c>
      <c r="N29" s="59">
        <f t="shared" si="0"/>
        <v>31.709332855256971</v>
      </c>
      <c r="O29" s="59">
        <f t="shared" si="0"/>
        <v>17.733213646993619</v>
      </c>
      <c r="P29" s="60">
        <f t="shared" si="8"/>
        <v>3.8056840645717172</v>
      </c>
      <c r="Q29" s="61">
        <f t="shared" si="9"/>
        <v>5.2215755823144079</v>
      </c>
      <c r="R29" s="61">
        <f t="shared" si="10"/>
        <v>5.6727511089150155</v>
      </c>
      <c r="S29" s="61">
        <f t="shared" si="11"/>
        <v>5.4195595997564645</v>
      </c>
      <c r="T29" s="61">
        <f t="shared" si="12"/>
        <v>5.4627998565770914</v>
      </c>
      <c r="U29" s="62">
        <f t="shared" si="13"/>
        <v>2.0199640940980856</v>
      </c>
      <c r="V29" s="59">
        <f t="shared" si="1"/>
        <v>27.602334306232784</v>
      </c>
      <c r="W29" s="58">
        <f t="shared" si="3"/>
        <v>10.867060750485347</v>
      </c>
      <c r="Y29" s="7"/>
    </row>
    <row r="30" spans="1:40" x14ac:dyDescent="0.25">
      <c r="A30">
        <v>1</v>
      </c>
      <c r="B30">
        <v>1</v>
      </c>
      <c r="C30">
        <v>6</v>
      </c>
      <c r="D30">
        <v>11321</v>
      </c>
      <c r="E30">
        <v>10973</v>
      </c>
      <c r="F30">
        <v>10465</v>
      </c>
      <c r="G30">
        <v>11357</v>
      </c>
      <c r="H30">
        <v>12589</v>
      </c>
      <c r="I30">
        <v>7965</v>
      </c>
      <c r="J30" s="58">
        <f t="shared" si="0"/>
        <v>28.753350834917708</v>
      </c>
      <c r="K30" s="59">
        <f t="shared" si="0"/>
        <v>27.611639688327173</v>
      </c>
      <c r="L30" s="59">
        <f t="shared" si="0"/>
        <v>25.945003876637557</v>
      </c>
      <c r="M30" s="59">
        <f t="shared" si="0"/>
        <v>28.871458884564994</v>
      </c>
      <c r="N30" s="59">
        <f t="shared" si="0"/>
        <v>32.913378805828017</v>
      </c>
      <c r="O30" s="59">
        <f t="shared" si="0"/>
        <v>17.743055984464224</v>
      </c>
      <c r="P30" s="60">
        <f t="shared" si="8"/>
        <v>5.5960052504753124</v>
      </c>
      <c r="Q30" s="61">
        <f t="shared" si="9"/>
        <v>5.9134919064981526</v>
      </c>
      <c r="R30" s="61">
        <f t="shared" si="10"/>
        <v>5.5635011629912672</v>
      </c>
      <c r="S30" s="61">
        <f t="shared" si="11"/>
        <v>6.051437665369499</v>
      </c>
      <c r="T30" s="61">
        <f t="shared" si="12"/>
        <v>5.8240136417484054</v>
      </c>
      <c r="U30" s="62">
        <f t="shared" si="13"/>
        <v>2.0229167953392673</v>
      </c>
      <c r="V30" s="59">
        <f t="shared" si="1"/>
        <v>30.971366422421902</v>
      </c>
      <c r="W30" s="58">
        <f t="shared" si="3"/>
        <v>12.193451347410198</v>
      </c>
      <c r="Y30" s="7"/>
    </row>
    <row r="31" spans="1:40" x14ac:dyDescent="0.25">
      <c r="A31">
        <v>2</v>
      </c>
      <c r="B31">
        <v>1</v>
      </c>
      <c r="C31">
        <v>6</v>
      </c>
      <c r="D31">
        <v>10601</v>
      </c>
      <c r="E31">
        <v>9885</v>
      </c>
      <c r="F31">
        <v>9754</v>
      </c>
      <c r="G31">
        <v>9908</v>
      </c>
      <c r="H31">
        <v>11640</v>
      </c>
      <c r="I31">
        <v>8889</v>
      </c>
      <c r="J31" s="58">
        <f t="shared" ref="J31:J50" si="21">((D31/$I$5)*$I$2+$I$3)*1.321*100</f>
        <v>26.391189841971784</v>
      </c>
      <c r="K31" s="59">
        <f t="shared" ref="K31:K50" si="22">((E31/$I$5)*$I$2+$I$3)*1.321*100</f>
        <v>24.042151965653343</v>
      </c>
      <c r="L31" s="59">
        <f t="shared" ref="L31:L50" si="23">((F31/$I$5)*$I$2+$I$3)*1.321*100</f>
        <v>23.612369896103463</v>
      </c>
      <c r="M31" s="59">
        <f t="shared" ref="M31:M50" si="24">((G31/$I$5)*$I$2+$I$3)*1.321*100</f>
        <v>24.117609886261334</v>
      </c>
      <c r="N31" s="59">
        <f t="shared" ref="N31:N50" si="25">((H31/$I$5)*$I$2+$I$3)*1.321*100</f>
        <v>29.799919385959019</v>
      </c>
      <c r="O31" s="59">
        <f t="shared" ref="O31:O50" si="26">((I31/$I$5)*$I$2+$I$3)*1.321*100</f>
        <v>20.774495925411486</v>
      </c>
      <c r="P31" s="60">
        <f t="shared" ref="P31:P50" si="27">((J31-10.1)*30)/100</f>
        <v>4.887356952591535</v>
      </c>
      <c r="Q31" s="61">
        <f t="shared" ref="Q31:Q50" si="28">((K31-7.9)*30)/100</f>
        <v>4.8426455896960023</v>
      </c>
      <c r="R31" s="61">
        <f t="shared" ref="R31:R50" si="29">((L31-7.4)*30)/100</f>
        <v>4.8637109688310378</v>
      </c>
      <c r="S31" s="61">
        <f t="shared" ref="S31:S50" si="30">((M31-8.7)*30)/100</f>
        <v>4.6252829658784007</v>
      </c>
      <c r="T31" s="61">
        <f t="shared" ref="T31:T50" si="31">((N31-13.5)*30)/100</f>
        <v>4.8899758157877056</v>
      </c>
      <c r="U31" s="62">
        <f t="shared" ref="U31:U50" si="32">((O31-11)*30)/100</f>
        <v>2.9323487776234458</v>
      </c>
      <c r="V31" s="59">
        <f t="shared" ref="V31:V50" si="33">SUM(P31:U31)</f>
        <v>27.041321070408124</v>
      </c>
      <c r="W31" s="58">
        <f t="shared" ref="W31:W50" si="34">SUM(P31:U31)/2.54</f>
        <v>10.646189397798473</v>
      </c>
    </row>
    <row r="32" spans="1:40" x14ac:dyDescent="0.25">
      <c r="A32">
        <v>3</v>
      </c>
      <c r="B32">
        <v>1</v>
      </c>
      <c r="C32">
        <v>6</v>
      </c>
      <c r="D32">
        <v>11517</v>
      </c>
      <c r="E32">
        <v>10319</v>
      </c>
      <c r="F32">
        <v>10993</v>
      </c>
      <c r="G32">
        <v>11682</v>
      </c>
      <c r="H32">
        <v>12756</v>
      </c>
      <c r="I32">
        <v>9796</v>
      </c>
      <c r="J32" s="58">
        <f t="shared" si="21"/>
        <v>29.39638354966409</v>
      </c>
      <c r="K32" s="59">
        <f t="shared" si="22"/>
        <v>25.466010119734626</v>
      </c>
      <c r="L32" s="59">
        <f t="shared" si="23"/>
        <v>27.677255271464567</v>
      </c>
      <c r="M32" s="59">
        <f t="shared" si="24"/>
        <v>29.937712110547533</v>
      </c>
      <c r="N32" s="59">
        <f t="shared" si="25"/>
        <v>33.461268925025188</v>
      </c>
      <c r="O32" s="59">
        <f t="shared" si="26"/>
        <v>23.750162620691974</v>
      </c>
      <c r="P32" s="60">
        <f t="shared" si="27"/>
        <v>5.7889150648992276</v>
      </c>
      <c r="Q32" s="61">
        <f t="shared" si="28"/>
        <v>5.269803035920388</v>
      </c>
      <c r="R32" s="61">
        <f t="shared" si="29"/>
        <v>6.0831765814393703</v>
      </c>
      <c r="S32" s="61">
        <f t="shared" si="30"/>
        <v>6.3713136331642604</v>
      </c>
      <c r="T32" s="61">
        <f t="shared" si="31"/>
        <v>5.9883806775075561</v>
      </c>
      <c r="U32" s="62">
        <f t="shared" si="32"/>
        <v>3.8250487862075921</v>
      </c>
      <c r="V32" s="59">
        <f t="shared" si="33"/>
        <v>33.326637779138395</v>
      </c>
      <c r="W32" s="58">
        <f t="shared" si="34"/>
        <v>13.120723535093855</v>
      </c>
    </row>
    <row r="33" spans="1:23" x14ac:dyDescent="0.25">
      <c r="A33">
        <v>1</v>
      </c>
      <c r="B33">
        <v>2</v>
      </c>
      <c r="C33">
        <v>1</v>
      </c>
      <c r="D33">
        <v>10185</v>
      </c>
      <c r="E33">
        <v>9860</v>
      </c>
      <c r="F33">
        <v>10728</v>
      </c>
      <c r="G33">
        <v>10585</v>
      </c>
      <c r="H33">
        <v>11852</v>
      </c>
      <c r="I33">
        <v>10090</v>
      </c>
      <c r="J33" s="58">
        <f t="shared" si="21"/>
        <v>25.026385712714145</v>
      </c>
      <c r="K33" s="59">
        <f t="shared" si="22"/>
        <v>23.960132486731609</v>
      </c>
      <c r="L33" s="59">
        <f t="shared" si="23"/>
        <v>26.807848794894184</v>
      </c>
      <c r="M33" s="59">
        <f t="shared" si="24"/>
        <v>26.338697375461873</v>
      </c>
      <c r="N33" s="59">
        <f t="shared" si="25"/>
        <v>30.495444567215319</v>
      </c>
      <c r="O33" s="59">
        <f t="shared" si="26"/>
        <v>24.714711692811552</v>
      </c>
      <c r="P33" s="60">
        <f t="shared" si="27"/>
        <v>4.4779157138142436</v>
      </c>
      <c r="Q33" s="61">
        <f t="shared" si="28"/>
        <v>4.8180397460194833</v>
      </c>
      <c r="R33" s="61">
        <f t="shared" si="29"/>
        <v>5.8223546384682558</v>
      </c>
      <c r="S33" s="61">
        <f t="shared" si="30"/>
        <v>5.2916092126385612</v>
      </c>
      <c r="T33" s="61">
        <f t="shared" si="31"/>
        <v>5.0986333701645954</v>
      </c>
      <c r="U33" s="62">
        <f t="shared" si="32"/>
        <v>4.1144135078434649</v>
      </c>
      <c r="V33" s="59">
        <f t="shared" si="33"/>
        <v>29.622966188948606</v>
      </c>
      <c r="W33" s="58">
        <f t="shared" si="34"/>
        <v>11.662585113759294</v>
      </c>
    </row>
    <row r="34" spans="1:23" x14ac:dyDescent="0.25">
      <c r="A34">
        <v>2</v>
      </c>
      <c r="B34">
        <v>2</v>
      </c>
      <c r="C34">
        <v>1</v>
      </c>
      <c r="D34">
        <v>11108</v>
      </c>
      <c r="E34">
        <v>10541</v>
      </c>
      <c r="F34">
        <v>9860</v>
      </c>
      <c r="G34">
        <v>8849</v>
      </c>
      <c r="H34">
        <v>11518</v>
      </c>
      <c r="I34">
        <v>7688</v>
      </c>
      <c r="J34" s="58">
        <f t="shared" si="21"/>
        <v>28.054544874504533</v>
      </c>
      <c r="K34" s="59">
        <f t="shared" si="22"/>
        <v>26.194343092559624</v>
      </c>
      <c r="L34" s="59">
        <f t="shared" si="23"/>
        <v>23.960132486731609</v>
      </c>
      <c r="M34" s="59">
        <f t="shared" si="24"/>
        <v>20.643264759136713</v>
      </c>
      <c r="N34" s="59">
        <f t="shared" si="25"/>
        <v>29.399664328820958</v>
      </c>
      <c r="O34" s="59">
        <f t="shared" si="26"/>
        <v>16.834280158011421</v>
      </c>
      <c r="P34" s="60">
        <f t="shared" si="27"/>
        <v>5.3863634623513601</v>
      </c>
      <c r="Q34" s="61">
        <f t="shared" si="28"/>
        <v>5.4883029277678865</v>
      </c>
      <c r="R34" s="61">
        <f t="shared" si="29"/>
        <v>4.9680397460194827</v>
      </c>
      <c r="S34" s="61">
        <f t="shared" si="30"/>
        <v>3.5829794277410141</v>
      </c>
      <c r="T34" s="61">
        <f t="shared" si="31"/>
        <v>4.7698992986462869</v>
      </c>
      <c r="U34" s="62">
        <f t="shared" si="32"/>
        <v>1.750284047403426</v>
      </c>
      <c r="V34" s="59">
        <f t="shared" si="33"/>
        <v>25.945868909929459</v>
      </c>
      <c r="W34" s="58">
        <f t="shared" si="34"/>
        <v>10.214909019657266</v>
      </c>
    </row>
    <row r="35" spans="1:23" x14ac:dyDescent="0.25">
      <c r="A35">
        <v>3</v>
      </c>
      <c r="B35">
        <v>2</v>
      </c>
      <c r="C35">
        <v>1</v>
      </c>
      <c r="D35">
        <v>11171</v>
      </c>
      <c r="E35">
        <v>11222</v>
      </c>
      <c r="F35">
        <v>11194</v>
      </c>
      <c r="G35">
        <v>11229</v>
      </c>
      <c r="H35">
        <v>11408</v>
      </c>
      <c r="I35">
        <v>10055</v>
      </c>
      <c r="J35" s="58">
        <f t="shared" si="21"/>
        <v>28.261233961387301</v>
      </c>
      <c r="K35" s="59">
        <f t="shared" si="22"/>
        <v>28.428553698387631</v>
      </c>
      <c r="L35" s="59">
        <f t="shared" si="23"/>
        <v>28.336691881995296</v>
      </c>
      <c r="M35" s="59">
        <f t="shared" si="24"/>
        <v>28.451519152485726</v>
      </c>
      <c r="N35" s="59">
        <f t="shared" si="25"/>
        <v>29.038778621565335</v>
      </c>
      <c r="O35" s="59">
        <f t="shared" si="26"/>
        <v>24.599884422321129</v>
      </c>
      <c r="P35" s="60">
        <f t="shared" si="27"/>
        <v>5.4483701884161908</v>
      </c>
      <c r="Q35" s="61">
        <f t="shared" si="28"/>
        <v>6.1585661095162898</v>
      </c>
      <c r="R35" s="61">
        <f t="shared" si="29"/>
        <v>6.281007564598589</v>
      </c>
      <c r="S35" s="61">
        <f t="shared" si="30"/>
        <v>5.925455745745718</v>
      </c>
      <c r="T35" s="61">
        <f t="shared" si="31"/>
        <v>4.6616335864696001</v>
      </c>
      <c r="U35" s="62">
        <f t="shared" si="32"/>
        <v>4.079965326696338</v>
      </c>
      <c r="V35" s="59">
        <f t="shared" si="33"/>
        <v>32.554998521442727</v>
      </c>
      <c r="W35" s="58">
        <f t="shared" si="34"/>
        <v>12.816928551749104</v>
      </c>
    </row>
    <row r="36" spans="1:23" x14ac:dyDescent="0.25">
      <c r="A36">
        <v>1</v>
      </c>
      <c r="B36">
        <v>2</v>
      </c>
      <c r="C36">
        <v>2</v>
      </c>
      <c r="D36">
        <v>10535</v>
      </c>
      <c r="E36">
        <v>10178</v>
      </c>
      <c r="F36">
        <v>9402</v>
      </c>
      <c r="G36">
        <v>10187</v>
      </c>
      <c r="H36">
        <v>11918</v>
      </c>
      <c r="I36">
        <v>8704</v>
      </c>
      <c r="J36" s="58">
        <f t="shared" si="21"/>
        <v>26.174658417618407</v>
      </c>
      <c r="K36" s="59">
        <f t="shared" si="22"/>
        <v>25.003420258616053</v>
      </c>
      <c r="L36" s="59">
        <f t="shared" si="23"/>
        <v>22.457535632885453</v>
      </c>
      <c r="M36" s="59">
        <f t="shared" si="24"/>
        <v>25.032947271027883</v>
      </c>
      <c r="N36" s="59">
        <f t="shared" si="25"/>
        <v>30.711975991568686</v>
      </c>
      <c r="O36" s="59">
        <f t="shared" si="26"/>
        <v>20.167551781390664</v>
      </c>
      <c r="P36" s="60">
        <f t="shared" si="27"/>
        <v>4.8223975252855222</v>
      </c>
      <c r="Q36" s="61">
        <f t="shared" si="28"/>
        <v>5.1310260775848171</v>
      </c>
      <c r="R36" s="61">
        <f t="shared" si="29"/>
        <v>4.517260689865636</v>
      </c>
      <c r="S36" s="61">
        <f t="shared" si="30"/>
        <v>4.8998841813083649</v>
      </c>
      <c r="T36" s="61">
        <f t="shared" si="31"/>
        <v>5.1635927974706055</v>
      </c>
      <c r="U36" s="62">
        <f t="shared" si="32"/>
        <v>2.7502655344171991</v>
      </c>
      <c r="V36" s="59">
        <f t="shared" si="33"/>
        <v>27.284426805932146</v>
      </c>
      <c r="W36" s="58">
        <f t="shared" si="34"/>
        <v>10.741900317296119</v>
      </c>
    </row>
    <row r="37" spans="1:23" x14ac:dyDescent="0.25">
      <c r="A37">
        <v>2</v>
      </c>
      <c r="B37">
        <v>2</v>
      </c>
      <c r="C37">
        <v>2</v>
      </c>
      <c r="D37">
        <v>11347</v>
      </c>
      <c r="E37">
        <v>11011</v>
      </c>
      <c r="F37">
        <v>10503</v>
      </c>
      <c r="G37">
        <v>11141</v>
      </c>
      <c r="H37">
        <v>11925</v>
      </c>
      <c r="I37">
        <v>8476</v>
      </c>
      <c r="J37" s="58">
        <f t="shared" si="21"/>
        <v>28.838651092996304</v>
      </c>
      <c r="K37" s="59">
        <f t="shared" si="22"/>
        <v>27.736309296288209</v>
      </c>
      <c r="L37" s="59">
        <f t="shared" si="23"/>
        <v>26.069673484598589</v>
      </c>
      <c r="M37" s="59">
        <f t="shared" si="24"/>
        <v>28.162810586681218</v>
      </c>
      <c r="N37" s="59">
        <f t="shared" si="25"/>
        <v>30.734941445666774</v>
      </c>
      <c r="O37" s="59">
        <f t="shared" si="26"/>
        <v>19.419534133624452</v>
      </c>
      <c r="P37" s="60">
        <f t="shared" si="27"/>
        <v>5.6215953278988922</v>
      </c>
      <c r="Q37" s="61">
        <f t="shared" si="28"/>
        <v>5.9508927888864616</v>
      </c>
      <c r="R37" s="61">
        <f t="shared" si="29"/>
        <v>5.600902045379577</v>
      </c>
      <c r="S37" s="61">
        <f t="shared" si="30"/>
        <v>5.8388431760043655</v>
      </c>
      <c r="T37" s="61">
        <f t="shared" si="31"/>
        <v>5.1704824337000321</v>
      </c>
      <c r="U37" s="62">
        <f t="shared" si="32"/>
        <v>2.5258602400873356</v>
      </c>
      <c r="V37" s="59">
        <f t="shared" si="33"/>
        <v>30.708576011956662</v>
      </c>
      <c r="W37" s="58">
        <f t="shared" si="34"/>
        <v>12.08999055588845</v>
      </c>
    </row>
    <row r="38" spans="1:23" x14ac:dyDescent="0.25">
      <c r="A38">
        <v>3</v>
      </c>
      <c r="B38">
        <v>2</v>
      </c>
      <c r="C38">
        <v>2</v>
      </c>
      <c r="D38">
        <v>10411</v>
      </c>
      <c r="E38">
        <v>10075</v>
      </c>
      <c r="F38">
        <v>10472</v>
      </c>
      <c r="G38">
        <v>9460</v>
      </c>
      <c r="H38">
        <v>11543</v>
      </c>
      <c r="I38">
        <v>8434</v>
      </c>
      <c r="J38" s="58">
        <f t="shared" si="21"/>
        <v>25.767841802166608</v>
      </c>
      <c r="K38" s="59">
        <f t="shared" si="22"/>
        <v>24.665500005458519</v>
      </c>
      <c r="L38" s="59">
        <f t="shared" si="23"/>
        <v>25.967969330735635</v>
      </c>
      <c r="M38" s="59">
        <f t="shared" si="24"/>
        <v>22.647820823983878</v>
      </c>
      <c r="N38" s="59">
        <f t="shared" si="25"/>
        <v>29.481683807742698</v>
      </c>
      <c r="O38" s="59">
        <f t="shared" si="26"/>
        <v>19.281741409035945</v>
      </c>
      <c r="P38" s="60">
        <f t="shared" si="27"/>
        <v>4.7003525406499822</v>
      </c>
      <c r="Q38" s="61">
        <f t="shared" si="28"/>
        <v>5.029650001637556</v>
      </c>
      <c r="R38" s="61">
        <f t="shared" si="29"/>
        <v>5.5703907992206902</v>
      </c>
      <c r="S38" s="61">
        <f t="shared" si="30"/>
        <v>4.1843462471951636</v>
      </c>
      <c r="T38" s="61">
        <f t="shared" si="31"/>
        <v>4.7945051423228096</v>
      </c>
      <c r="U38" s="62">
        <f t="shared" si="32"/>
        <v>2.4845224227107834</v>
      </c>
      <c r="V38" s="59">
        <f t="shared" si="33"/>
        <v>26.763767153736982</v>
      </c>
      <c r="W38" s="58">
        <f t="shared" si="34"/>
        <v>10.536916202258654</v>
      </c>
    </row>
    <row r="39" spans="1:23" x14ac:dyDescent="0.25">
      <c r="A39">
        <v>1</v>
      </c>
      <c r="B39">
        <v>2</v>
      </c>
      <c r="C39">
        <v>3</v>
      </c>
      <c r="D39">
        <v>10703</v>
      </c>
      <c r="E39">
        <v>10492</v>
      </c>
      <c r="F39">
        <v>10544</v>
      </c>
      <c r="G39">
        <v>10686</v>
      </c>
      <c r="H39">
        <v>12207</v>
      </c>
      <c r="I39">
        <v>9729</v>
      </c>
      <c r="J39" s="58">
        <f t="shared" si="21"/>
        <v>26.725829315972447</v>
      </c>
      <c r="K39" s="59">
        <f t="shared" si="22"/>
        <v>26.033584913873025</v>
      </c>
      <c r="L39" s="59">
        <f t="shared" si="23"/>
        <v>26.204185430030229</v>
      </c>
      <c r="M39" s="59">
        <f t="shared" si="24"/>
        <v>26.67005607030568</v>
      </c>
      <c r="N39" s="59">
        <f t="shared" si="25"/>
        <v>31.660121167903931</v>
      </c>
      <c r="O39" s="59">
        <f t="shared" si="26"/>
        <v>23.530350417181726</v>
      </c>
      <c r="P39" s="60">
        <f t="shared" si="27"/>
        <v>4.9877487947917336</v>
      </c>
      <c r="Q39" s="61">
        <f t="shared" si="28"/>
        <v>5.4400754741619064</v>
      </c>
      <c r="R39" s="61">
        <f t="shared" si="29"/>
        <v>5.6412556290090698</v>
      </c>
      <c r="S39" s="61">
        <f t="shared" si="30"/>
        <v>5.3910168210917035</v>
      </c>
      <c r="T39" s="61">
        <f t="shared" si="31"/>
        <v>5.4480363503711793</v>
      </c>
      <c r="U39" s="62">
        <f t="shared" si="32"/>
        <v>3.7591051251545178</v>
      </c>
      <c r="V39" s="59">
        <f t="shared" si="33"/>
        <v>30.667238194580108</v>
      </c>
      <c r="W39" s="58">
        <f t="shared" si="34"/>
        <v>12.073715824637837</v>
      </c>
    </row>
    <row r="40" spans="1:23" x14ac:dyDescent="0.25">
      <c r="A40">
        <v>2</v>
      </c>
      <c r="B40">
        <v>2</v>
      </c>
      <c r="C40">
        <v>3</v>
      </c>
      <c r="D40">
        <v>11071</v>
      </c>
      <c r="E40">
        <v>10580</v>
      </c>
      <c r="F40">
        <v>10346</v>
      </c>
      <c r="G40">
        <v>10392</v>
      </c>
      <c r="H40">
        <v>12391</v>
      </c>
      <c r="I40">
        <v>8518</v>
      </c>
      <c r="J40" s="58">
        <f t="shared" si="21"/>
        <v>27.933156045700368</v>
      </c>
      <c r="K40" s="59">
        <f t="shared" si="22"/>
        <v>26.322293479677533</v>
      </c>
      <c r="L40" s="59">
        <f t="shared" si="23"/>
        <v>25.554591156970108</v>
      </c>
      <c r="M40" s="59">
        <f t="shared" si="24"/>
        <v>25.705506998186095</v>
      </c>
      <c r="N40" s="59">
        <f t="shared" si="25"/>
        <v>32.263784532767886</v>
      </c>
      <c r="O40" s="59">
        <f t="shared" si="26"/>
        <v>19.557326858212967</v>
      </c>
      <c r="P40" s="60">
        <f t="shared" si="27"/>
        <v>5.3499468137101109</v>
      </c>
      <c r="Q40" s="61">
        <f t="shared" si="28"/>
        <v>5.5266880439032606</v>
      </c>
      <c r="R40" s="61">
        <f t="shared" si="29"/>
        <v>5.4463773470910315</v>
      </c>
      <c r="S40" s="61">
        <f t="shared" si="30"/>
        <v>5.101652099455829</v>
      </c>
      <c r="T40" s="61">
        <f t="shared" si="31"/>
        <v>5.6291353598303662</v>
      </c>
      <c r="U40" s="62">
        <f t="shared" si="32"/>
        <v>2.56719805746389</v>
      </c>
      <c r="V40" s="59">
        <f t="shared" si="33"/>
        <v>29.620997721454494</v>
      </c>
      <c r="W40" s="58">
        <f t="shared" si="34"/>
        <v>11.661810126556887</v>
      </c>
    </row>
    <row r="41" spans="1:23" x14ac:dyDescent="0.25">
      <c r="A41">
        <v>3</v>
      </c>
      <c r="B41">
        <v>2</v>
      </c>
      <c r="C41">
        <v>3</v>
      </c>
      <c r="D41">
        <v>10610</v>
      </c>
      <c r="E41">
        <v>10364</v>
      </c>
      <c r="F41">
        <v>10438</v>
      </c>
      <c r="G41">
        <v>11571</v>
      </c>
      <c r="H41">
        <v>12643</v>
      </c>
      <c r="I41">
        <v>8295</v>
      </c>
      <c r="J41" s="58">
        <f t="shared" si="21"/>
        <v>26.420716854383603</v>
      </c>
      <c r="K41" s="59">
        <f t="shared" si="22"/>
        <v>25.61364518179375</v>
      </c>
      <c r="L41" s="59">
        <f t="shared" si="23"/>
        <v>25.856422839402075</v>
      </c>
      <c r="M41" s="59">
        <f t="shared" si="24"/>
        <v>29.573545624135033</v>
      </c>
      <c r="N41" s="59">
        <f t="shared" si="25"/>
        <v>33.09054088029896</v>
      </c>
      <c r="O41" s="59">
        <f t="shared" si="26"/>
        <v>18.825713106231106</v>
      </c>
      <c r="P41" s="60">
        <f t="shared" si="27"/>
        <v>4.8962150563150821</v>
      </c>
      <c r="Q41" s="61">
        <f t="shared" si="28"/>
        <v>5.3140935545381254</v>
      </c>
      <c r="R41" s="61">
        <f t="shared" si="29"/>
        <v>5.5369268518206214</v>
      </c>
      <c r="S41" s="61">
        <f t="shared" si="30"/>
        <v>6.2620636872405102</v>
      </c>
      <c r="T41" s="61">
        <f t="shared" si="31"/>
        <v>5.8771622640896881</v>
      </c>
      <c r="U41" s="62">
        <f t="shared" si="32"/>
        <v>2.3477139318693316</v>
      </c>
      <c r="V41" s="59">
        <f t="shared" si="33"/>
        <v>30.234175345873357</v>
      </c>
      <c r="W41" s="58">
        <f t="shared" si="34"/>
        <v>11.903218640107621</v>
      </c>
    </row>
    <row r="42" spans="1:23" x14ac:dyDescent="0.25">
      <c r="A42">
        <v>1</v>
      </c>
      <c r="B42">
        <v>2</v>
      </c>
      <c r="C42">
        <v>4</v>
      </c>
      <c r="D42">
        <v>10031</v>
      </c>
      <c r="E42">
        <v>9981</v>
      </c>
      <c r="F42">
        <v>10465</v>
      </c>
      <c r="G42">
        <v>10518</v>
      </c>
      <c r="H42">
        <v>11576</v>
      </c>
      <c r="I42">
        <v>8224</v>
      </c>
      <c r="J42" s="58">
        <f t="shared" si="21"/>
        <v>24.521145722556266</v>
      </c>
      <c r="K42" s="59">
        <f t="shared" si="22"/>
        <v>24.357106764712796</v>
      </c>
      <c r="L42" s="59">
        <f t="shared" si="23"/>
        <v>25.945003876637557</v>
      </c>
      <c r="M42" s="59">
        <f t="shared" si="24"/>
        <v>26.118885171951632</v>
      </c>
      <c r="N42" s="59">
        <f t="shared" si="25"/>
        <v>29.589949519919383</v>
      </c>
      <c r="O42" s="59">
        <f t="shared" si="26"/>
        <v>18.592777786093382</v>
      </c>
      <c r="P42" s="60">
        <f t="shared" si="27"/>
        <v>4.3263437167668801</v>
      </c>
      <c r="Q42" s="61">
        <f t="shared" si="28"/>
        <v>4.9371320294138394</v>
      </c>
      <c r="R42" s="61">
        <f t="shared" si="29"/>
        <v>5.5635011629912672</v>
      </c>
      <c r="S42" s="61">
        <f t="shared" si="30"/>
        <v>5.2256655515854904</v>
      </c>
      <c r="T42" s="61">
        <f t="shared" si="31"/>
        <v>4.8269848559758151</v>
      </c>
      <c r="U42" s="62">
        <f t="shared" si="32"/>
        <v>2.2778333358280149</v>
      </c>
      <c r="V42" s="59">
        <f t="shared" si="33"/>
        <v>27.157460652561308</v>
      </c>
      <c r="W42" s="58">
        <f t="shared" si="34"/>
        <v>10.691913642740673</v>
      </c>
    </row>
    <row r="43" spans="1:23" x14ac:dyDescent="0.25">
      <c r="A43">
        <v>2</v>
      </c>
      <c r="B43">
        <v>2</v>
      </c>
      <c r="C43">
        <v>4</v>
      </c>
      <c r="D43">
        <v>10849</v>
      </c>
      <c r="E43">
        <v>10401</v>
      </c>
      <c r="F43">
        <v>10586</v>
      </c>
      <c r="G43">
        <v>10768</v>
      </c>
      <c r="H43">
        <v>12055</v>
      </c>
      <c r="I43">
        <v>8893</v>
      </c>
      <c r="J43" s="58">
        <f t="shared" si="21"/>
        <v>27.204823072875378</v>
      </c>
      <c r="K43" s="59">
        <f t="shared" si="22"/>
        <v>25.735034010597914</v>
      </c>
      <c r="L43" s="59">
        <f t="shared" si="23"/>
        <v>26.34197815461874</v>
      </c>
      <c r="M43" s="59">
        <f t="shared" si="24"/>
        <v>26.939079961168961</v>
      </c>
      <c r="N43" s="59">
        <f t="shared" si="25"/>
        <v>31.161442736059787</v>
      </c>
      <c r="O43" s="59">
        <f t="shared" si="26"/>
        <v>20.787619042038962</v>
      </c>
      <c r="P43" s="60">
        <f t="shared" si="27"/>
        <v>5.1314469218626133</v>
      </c>
      <c r="Q43" s="61">
        <f t="shared" si="28"/>
        <v>5.3505102031793754</v>
      </c>
      <c r="R43" s="61">
        <f t="shared" si="29"/>
        <v>5.6825934463856216</v>
      </c>
      <c r="S43" s="61">
        <f t="shared" si="30"/>
        <v>5.4717239883506883</v>
      </c>
      <c r="T43" s="61">
        <f t="shared" si="31"/>
        <v>5.2984328208179363</v>
      </c>
      <c r="U43" s="62">
        <f t="shared" si="32"/>
        <v>2.9362857126116886</v>
      </c>
      <c r="V43" s="59">
        <f t="shared" si="33"/>
        <v>29.870993093207925</v>
      </c>
      <c r="W43" s="58">
        <f t="shared" si="34"/>
        <v>11.760233501262963</v>
      </c>
    </row>
    <row r="44" spans="1:23" x14ac:dyDescent="0.25">
      <c r="A44">
        <v>3</v>
      </c>
      <c r="B44">
        <v>2</v>
      </c>
      <c r="C44">
        <v>4</v>
      </c>
      <c r="D44">
        <v>11366</v>
      </c>
      <c r="E44">
        <v>11261</v>
      </c>
      <c r="F44">
        <v>9985</v>
      </c>
      <c r="G44">
        <v>9571</v>
      </c>
      <c r="H44">
        <v>12339</v>
      </c>
      <c r="I44">
        <v>9143</v>
      </c>
      <c r="J44" s="58">
        <f t="shared" si="21"/>
        <v>28.90098589697682</v>
      </c>
      <c r="K44" s="59">
        <f t="shared" si="22"/>
        <v>28.556504085505541</v>
      </c>
      <c r="L44" s="59">
        <f t="shared" si="23"/>
        <v>24.370229881340272</v>
      </c>
      <c r="M44" s="59">
        <f t="shared" si="24"/>
        <v>23.011987310396371</v>
      </c>
      <c r="N44" s="59">
        <f t="shared" si="25"/>
        <v>32.093184016610685</v>
      </c>
      <c r="O44" s="59">
        <f t="shared" si="26"/>
        <v>21.607813831256298</v>
      </c>
      <c r="P44" s="60">
        <f t="shared" si="27"/>
        <v>5.6402957690930453</v>
      </c>
      <c r="Q44" s="61">
        <f t="shared" si="28"/>
        <v>6.1969512256516612</v>
      </c>
      <c r="R44" s="61">
        <f t="shared" si="29"/>
        <v>5.0910689644020817</v>
      </c>
      <c r="S44" s="61">
        <f t="shared" si="30"/>
        <v>4.2935961931189119</v>
      </c>
      <c r="T44" s="61">
        <f t="shared" si="31"/>
        <v>5.5779552049832057</v>
      </c>
      <c r="U44" s="62">
        <f t="shared" si="32"/>
        <v>3.1823441493768896</v>
      </c>
      <c r="V44" s="59">
        <f t="shared" si="33"/>
        <v>29.982211506625791</v>
      </c>
      <c r="W44" s="58">
        <f t="shared" si="34"/>
        <v>11.804020278199131</v>
      </c>
    </row>
    <row r="45" spans="1:23" x14ac:dyDescent="0.25">
      <c r="A45">
        <v>1</v>
      </c>
      <c r="B45">
        <v>2</v>
      </c>
      <c r="C45">
        <v>5</v>
      </c>
      <c r="D45">
        <v>11223</v>
      </c>
      <c r="E45">
        <v>10578</v>
      </c>
      <c r="F45">
        <v>10747</v>
      </c>
      <c r="G45">
        <v>11141</v>
      </c>
      <c r="H45">
        <v>11882</v>
      </c>
      <c r="I45">
        <v>9184</v>
      </c>
      <c r="J45" s="58">
        <f t="shared" si="21"/>
        <v>28.431834477544509</v>
      </c>
      <c r="K45" s="59">
        <f t="shared" si="22"/>
        <v>26.315731921363788</v>
      </c>
      <c r="L45" s="59">
        <f t="shared" si="23"/>
        <v>26.870183598874707</v>
      </c>
      <c r="M45" s="59">
        <f t="shared" si="24"/>
        <v>28.162810586681218</v>
      </c>
      <c r="N45" s="59">
        <f t="shared" si="25"/>
        <v>30.593867941921392</v>
      </c>
      <c r="O45" s="59">
        <f t="shared" si="26"/>
        <v>21.742325776687942</v>
      </c>
      <c r="P45" s="60">
        <f t="shared" si="27"/>
        <v>5.499550343263353</v>
      </c>
      <c r="Q45" s="61">
        <f t="shared" si="28"/>
        <v>5.5247195764091366</v>
      </c>
      <c r="R45" s="61">
        <f t="shared" si="29"/>
        <v>5.8410550796624117</v>
      </c>
      <c r="S45" s="61">
        <f t="shared" si="30"/>
        <v>5.8388431760043655</v>
      </c>
      <c r="T45" s="61">
        <f t="shared" si="31"/>
        <v>5.128160382576417</v>
      </c>
      <c r="U45" s="62">
        <f t="shared" si="32"/>
        <v>3.2226977330063824</v>
      </c>
      <c r="V45" s="59">
        <f t="shared" si="33"/>
        <v>31.055026290922068</v>
      </c>
      <c r="W45" s="58">
        <f t="shared" si="34"/>
        <v>12.226388303512625</v>
      </c>
    </row>
    <row r="46" spans="1:23" x14ac:dyDescent="0.25">
      <c r="A46">
        <v>2</v>
      </c>
      <c r="B46">
        <v>2</v>
      </c>
      <c r="C46">
        <v>5</v>
      </c>
      <c r="D46">
        <v>11043</v>
      </c>
      <c r="E46">
        <v>10234</v>
      </c>
      <c r="F46">
        <v>9830</v>
      </c>
      <c r="G46">
        <v>10704</v>
      </c>
      <c r="H46">
        <v>12499</v>
      </c>
      <c r="I46">
        <v>8861</v>
      </c>
      <c r="J46" s="58">
        <f t="shared" si="21"/>
        <v>27.841294229308023</v>
      </c>
      <c r="K46" s="59">
        <f t="shared" si="22"/>
        <v>25.187143891400744</v>
      </c>
      <c r="L46" s="59">
        <f t="shared" si="23"/>
        <v>23.86170911202553</v>
      </c>
      <c r="M46" s="59">
        <f t="shared" si="24"/>
        <v>26.729110095129329</v>
      </c>
      <c r="N46" s="59">
        <f t="shared" si="25"/>
        <v>32.618108681709771</v>
      </c>
      <c r="O46" s="59">
        <f t="shared" si="26"/>
        <v>20.682634109019148</v>
      </c>
      <c r="P46" s="60">
        <f t="shared" si="27"/>
        <v>5.3223882687924071</v>
      </c>
      <c r="Q46" s="61">
        <f t="shared" si="28"/>
        <v>5.186143167420223</v>
      </c>
      <c r="R46" s="61">
        <f t="shared" si="29"/>
        <v>4.9385127336076593</v>
      </c>
      <c r="S46" s="61">
        <f t="shared" si="30"/>
        <v>5.4087330285387987</v>
      </c>
      <c r="T46" s="61">
        <f t="shared" si="31"/>
        <v>5.7354326045129316</v>
      </c>
      <c r="U46" s="62">
        <f t="shared" si="32"/>
        <v>2.9047902327057442</v>
      </c>
      <c r="V46" s="59">
        <f t="shared" si="33"/>
        <v>29.496000035577765</v>
      </c>
      <c r="W46" s="58">
        <f t="shared" si="34"/>
        <v>11.612598439203845</v>
      </c>
    </row>
    <row r="47" spans="1:23" x14ac:dyDescent="0.25">
      <c r="A47">
        <v>3</v>
      </c>
      <c r="B47">
        <v>2</v>
      </c>
      <c r="C47">
        <v>5</v>
      </c>
      <c r="D47">
        <v>10061</v>
      </c>
      <c r="E47">
        <v>10575</v>
      </c>
      <c r="F47">
        <v>9944</v>
      </c>
      <c r="G47">
        <v>10407</v>
      </c>
      <c r="H47">
        <v>11721</v>
      </c>
      <c r="I47">
        <v>9523</v>
      </c>
      <c r="J47" s="58">
        <f t="shared" si="21"/>
        <v>24.619569097262346</v>
      </c>
      <c r="K47" s="59">
        <f t="shared" si="22"/>
        <v>26.305889583893183</v>
      </c>
      <c r="L47" s="59">
        <f t="shared" si="23"/>
        <v>24.235717935908635</v>
      </c>
      <c r="M47" s="59">
        <f t="shared" si="24"/>
        <v>25.754718685539128</v>
      </c>
      <c r="N47" s="59">
        <f t="shared" si="25"/>
        <v>30.065662497665429</v>
      </c>
      <c r="O47" s="59">
        <f t="shared" si="26"/>
        <v>22.854509910866646</v>
      </c>
      <c r="P47" s="60">
        <f t="shared" si="27"/>
        <v>4.3558707291787035</v>
      </c>
      <c r="Q47" s="61">
        <f t="shared" si="28"/>
        <v>5.5217668751679545</v>
      </c>
      <c r="R47" s="61">
        <f t="shared" si="29"/>
        <v>5.0507153807725897</v>
      </c>
      <c r="S47" s="61">
        <f t="shared" si="30"/>
        <v>5.1164156056617394</v>
      </c>
      <c r="T47" s="61">
        <f t="shared" si="31"/>
        <v>4.9696987492996287</v>
      </c>
      <c r="U47" s="62">
        <f t="shared" si="32"/>
        <v>3.5563529732599939</v>
      </c>
      <c r="V47" s="59">
        <f t="shared" si="33"/>
        <v>28.570820313340608</v>
      </c>
      <c r="W47" s="58">
        <f t="shared" si="34"/>
        <v>11.248354454071105</v>
      </c>
    </row>
    <row r="48" spans="1:23" x14ac:dyDescent="0.25">
      <c r="A48">
        <v>1</v>
      </c>
      <c r="B48">
        <v>2</v>
      </c>
      <c r="C48">
        <v>6</v>
      </c>
      <c r="D48">
        <v>9941</v>
      </c>
      <c r="E48">
        <v>10595</v>
      </c>
      <c r="F48">
        <v>9616</v>
      </c>
      <c r="G48">
        <v>10843</v>
      </c>
      <c r="H48">
        <v>12047</v>
      </c>
      <c r="I48">
        <v>9088</v>
      </c>
      <c r="J48" s="58">
        <f t="shared" si="21"/>
        <v>24.225875598438023</v>
      </c>
      <c r="K48" s="59">
        <f t="shared" si="22"/>
        <v>26.371505167030566</v>
      </c>
      <c r="L48" s="59">
        <f t="shared" si="23"/>
        <v>23.159622372455495</v>
      </c>
      <c r="M48" s="59">
        <f t="shared" si="24"/>
        <v>27.185138397934161</v>
      </c>
      <c r="N48" s="59">
        <f t="shared" si="25"/>
        <v>31.135196502804835</v>
      </c>
      <c r="O48" s="59">
        <f t="shared" si="26"/>
        <v>21.427370977628488</v>
      </c>
      <c r="P48" s="60">
        <f t="shared" si="27"/>
        <v>4.2377626795314072</v>
      </c>
      <c r="Q48" s="61">
        <f t="shared" si="28"/>
        <v>5.5414515501091692</v>
      </c>
      <c r="R48" s="61">
        <f t="shared" si="29"/>
        <v>4.7278867117366481</v>
      </c>
      <c r="S48" s="61">
        <f t="shared" si="30"/>
        <v>5.5455415193802482</v>
      </c>
      <c r="T48" s="61">
        <f t="shared" si="31"/>
        <v>5.2905589508414508</v>
      </c>
      <c r="U48" s="62">
        <f t="shared" si="32"/>
        <v>3.1282112932885462</v>
      </c>
      <c r="V48" s="59">
        <f t="shared" si="33"/>
        <v>28.47141270488747</v>
      </c>
      <c r="W48" s="58">
        <f t="shared" si="34"/>
        <v>11.209217600349398</v>
      </c>
    </row>
    <row r="49" spans="1:23" x14ac:dyDescent="0.25">
      <c r="A49">
        <v>2</v>
      </c>
      <c r="B49">
        <v>2</v>
      </c>
      <c r="C49">
        <v>6</v>
      </c>
      <c r="D49">
        <v>11044</v>
      </c>
      <c r="E49">
        <v>10795</v>
      </c>
      <c r="F49">
        <v>10842</v>
      </c>
      <c r="G49">
        <v>11720</v>
      </c>
      <c r="H49">
        <v>11675</v>
      </c>
      <c r="I49">
        <v>9615</v>
      </c>
      <c r="J49" s="58">
        <f t="shared" si="21"/>
        <v>27.84457500846489</v>
      </c>
      <c r="K49" s="59">
        <f t="shared" si="22"/>
        <v>27.027660998404428</v>
      </c>
      <c r="L49" s="59">
        <f t="shared" si="23"/>
        <v>27.18185761877729</v>
      </c>
      <c r="M49" s="59">
        <f t="shared" si="24"/>
        <v>30.062381718508561</v>
      </c>
      <c r="N49" s="59">
        <f t="shared" si="25"/>
        <v>29.914746656449449</v>
      </c>
      <c r="O49" s="59">
        <f t="shared" si="26"/>
        <v>23.156341593298627</v>
      </c>
      <c r="P49" s="60">
        <f t="shared" si="27"/>
        <v>5.3233725025394678</v>
      </c>
      <c r="Q49" s="61">
        <f t="shared" si="28"/>
        <v>5.738298299521329</v>
      </c>
      <c r="R49" s="61">
        <f t="shared" si="29"/>
        <v>5.9345572856331863</v>
      </c>
      <c r="S49" s="61">
        <f t="shared" si="30"/>
        <v>6.4087145155525684</v>
      </c>
      <c r="T49" s="61">
        <f t="shared" si="31"/>
        <v>4.9244239969348351</v>
      </c>
      <c r="U49" s="62">
        <f t="shared" si="32"/>
        <v>3.6469024779895882</v>
      </c>
      <c r="V49" s="59">
        <f t="shared" si="33"/>
        <v>31.976269078170972</v>
      </c>
      <c r="W49" s="58">
        <f t="shared" si="34"/>
        <v>12.589082314240541</v>
      </c>
    </row>
    <row r="50" spans="1:23" x14ac:dyDescent="0.25">
      <c r="A50">
        <v>3</v>
      </c>
      <c r="B50">
        <v>2</v>
      </c>
      <c r="C50">
        <v>6</v>
      </c>
      <c r="D50">
        <v>10750</v>
      </c>
      <c r="E50">
        <v>10050</v>
      </c>
      <c r="F50">
        <v>10031</v>
      </c>
      <c r="G50">
        <v>10147</v>
      </c>
      <c r="H50">
        <v>12111</v>
      </c>
      <c r="I50">
        <v>9037</v>
      </c>
      <c r="J50" s="58">
        <f t="shared" si="21"/>
        <v>26.880025936345316</v>
      </c>
      <c r="K50" s="59">
        <f t="shared" si="22"/>
        <v>24.583480526536782</v>
      </c>
      <c r="L50" s="59">
        <f t="shared" si="23"/>
        <v>24.521145722556266</v>
      </c>
      <c r="M50" s="59">
        <f t="shared" si="24"/>
        <v>24.90171610475311</v>
      </c>
      <c r="N50" s="59">
        <f t="shared" si="25"/>
        <v>31.345166368844467</v>
      </c>
      <c r="O50" s="59">
        <f t="shared" si="26"/>
        <v>21.260051240628151</v>
      </c>
      <c r="P50" s="60">
        <f t="shared" si="27"/>
        <v>5.0340077809035959</v>
      </c>
      <c r="Q50" s="61">
        <f t="shared" si="28"/>
        <v>5.0050441579610352</v>
      </c>
      <c r="R50" s="61">
        <f t="shared" si="29"/>
        <v>5.1363437167668788</v>
      </c>
      <c r="S50" s="61">
        <f t="shared" si="30"/>
        <v>4.8605148314259337</v>
      </c>
      <c r="T50" s="61">
        <f t="shared" si="31"/>
        <v>5.3535499106533404</v>
      </c>
      <c r="U50" s="62">
        <f t="shared" si="32"/>
        <v>3.0780153721884456</v>
      </c>
      <c r="V50" s="59">
        <f t="shared" si="33"/>
        <v>28.467475769899231</v>
      </c>
      <c r="W50" s="58">
        <f t="shared" si="34"/>
        <v>11.207667625944579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6BE3E-51F8-4061-9102-9007C295FD27}">
  <dimension ref="A1:AN50"/>
  <sheetViews>
    <sheetView workbookViewId="0">
      <selection activeCell="V16" sqref="V16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151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44469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6397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10389</v>
      </c>
      <c r="E15">
        <v>10102</v>
      </c>
      <c r="F15">
        <v>9886</v>
      </c>
      <c r="G15">
        <v>8252</v>
      </c>
      <c r="H15">
        <v>11648</v>
      </c>
      <c r="I15">
        <v>10114</v>
      </c>
      <c r="J15" s="53">
        <f t="shared" ref="J15:O30" si="0">((D15/$I$5)*$I$2+$I$3)*1.321*100</f>
        <v>23.335305352493361</v>
      </c>
      <c r="K15" s="36">
        <f t="shared" si="0"/>
        <v>22.458927540753482</v>
      </c>
      <c r="L15" s="36">
        <f t="shared" si="0"/>
        <v>21.799353996029389</v>
      </c>
      <c r="M15" s="36">
        <f t="shared" si="0"/>
        <v>16.809802273440674</v>
      </c>
      <c r="N15" s="36">
        <f t="shared" si="0"/>
        <v>27.179764115491633</v>
      </c>
      <c r="O15" s="36">
        <f t="shared" si="0"/>
        <v>22.495570515460368</v>
      </c>
      <c r="P15" s="54">
        <f>((J15-10.1)*30)/100</f>
        <v>3.9705916057480084</v>
      </c>
      <c r="Q15" s="55">
        <f>((K15-7.9)*30)/100</f>
        <v>4.367678262226045</v>
      </c>
      <c r="R15" s="55">
        <f>((L15-7.4)*30)/100</f>
        <v>4.3198061988088163</v>
      </c>
      <c r="S15" s="55">
        <f>((M15-8.7)*30)/100</f>
        <v>2.4329406820322022</v>
      </c>
      <c r="T15" s="55">
        <f>((N15-13.5)*30)/100</f>
        <v>4.1039292346474898</v>
      </c>
      <c r="U15" s="56">
        <f>((O15-11)*30)/100</f>
        <v>3.4486711546381104</v>
      </c>
      <c r="V15" s="53">
        <f>SUM(P15:U15)</f>
        <v>22.643617138100669</v>
      </c>
      <c r="W15" s="53">
        <f>SUM(P15:U15)/2.54</f>
        <v>8.9148098968900271</v>
      </c>
      <c r="Y15" s="7"/>
      <c r="Z15">
        <f>B15</f>
        <v>1</v>
      </c>
      <c r="AA15">
        <f>C15</f>
        <v>1</v>
      </c>
      <c r="AB15" s="7">
        <f>AVERAGE(W15:W17)</f>
        <v>8.97720393846771</v>
      </c>
      <c r="AC15" s="7"/>
      <c r="AD15" s="7">
        <f>AB15-'061421'!AB15</f>
        <v>-2.6375902978096288</v>
      </c>
      <c r="AE15" s="48"/>
      <c r="AG15">
        <f>B15</f>
        <v>1</v>
      </c>
      <c r="AH15">
        <f>C15</f>
        <v>1</v>
      </c>
      <c r="AI15" s="7">
        <f>AVERAGE(J15:J17)</f>
        <v>23.446252137022565</v>
      </c>
      <c r="AJ15" s="7">
        <f t="shared" ref="AJ15:AN15" si="1">AVERAGE(K15:K17)</f>
        <v>21.338263230967641</v>
      </c>
      <c r="AK15" s="7">
        <f t="shared" si="1"/>
        <v>22.203444578213745</v>
      </c>
      <c r="AL15" s="7">
        <f t="shared" si="1"/>
        <v>19.817579780631544</v>
      </c>
      <c r="AM15" s="7">
        <f t="shared" si="1"/>
        <v>27.25305006490542</v>
      </c>
      <c r="AN15" s="7">
        <f t="shared" si="1"/>
        <v>20.548403553952372</v>
      </c>
    </row>
    <row r="16" spans="1:40" x14ac:dyDescent="0.25">
      <c r="A16">
        <v>2</v>
      </c>
      <c r="B16">
        <v>1</v>
      </c>
      <c r="C16">
        <v>1</v>
      </c>
      <c r="D16">
        <v>9480</v>
      </c>
      <c r="E16">
        <v>9707</v>
      </c>
      <c r="F16">
        <v>9923</v>
      </c>
      <c r="G16">
        <v>9462</v>
      </c>
      <c r="H16">
        <v>11522</v>
      </c>
      <c r="I16">
        <v>9013</v>
      </c>
      <c r="J16" s="53">
        <f t="shared" si="0"/>
        <v>20.559600018446147</v>
      </c>
      <c r="K16" s="36">
        <f t="shared" si="0"/>
        <v>21.252762956651551</v>
      </c>
      <c r="L16" s="36">
        <f t="shared" si="0"/>
        <v>21.912336501375645</v>
      </c>
      <c r="M16" s="36">
        <f t="shared" si="0"/>
        <v>20.504635556385807</v>
      </c>
      <c r="N16" s="36">
        <f t="shared" si="0"/>
        <v>26.795012881069248</v>
      </c>
      <c r="O16" s="36">
        <f t="shared" si="0"/>
        <v>19.133577586102859</v>
      </c>
      <c r="P16" s="54">
        <f>((J16-10.1)*30)/100</f>
        <v>3.1378800055338445</v>
      </c>
      <c r="Q16" s="55">
        <f>((K16-7.9)*30)/100</f>
        <v>4.0058288869954648</v>
      </c>
      <c r="R16" s="55">
        <f>((L16-7.4)*30)/100</f>
        <v>4.3537009504126933</v>
      </c>
      <c r="S16" s="55">
        <f>((M16-8.7)*30)/100</f>
        <v>3.541390666915742</v>
      </c>
      <c r="T16" s="55">
        <f>((N16-13.5)*30)/100</f>
        <v>3.9885038643207742</v>
      </c>
      <c r="U16" s="56">
        <f>((O16-11)*30)/100</f>
        <v>2.4400732758308576</v>
      </c>
      <c r="V16" s="36">
        <f t="shared" ref="V16:V50" si="2">SUM(P16:U16)</f>
        <v>21.467377650009375</v>
      </c>
      <c r="W16" s="53">
        <f t="shared" ref="W16:W50" si="3">SUM(P16:U16)/2.54</f>
        <v>8.451723484255659</v>
      </c>
      <c r="Y16" s="7"/>
      <c r="Z16">
        <f>B18</f>
        <v>1</v>
      </c>
      <c r="AA16">
        <f>C18</f>
        <v>2</v>
      </c>
      <c r="AB16" s="7">
        <f>AVERAGE(W18:W20)</f>
        <v>7.5078783581932464</v>
      </c>
      <c r="AD16" s="7">
        <f>AB16-'061421'!AB16</f>
        <v>-4.0106883004515064</v>
      </c>
      <c r="AG16">
        <f>B18</f>
        <v>1</v>
      </c>
      <c r="AH16">
        <f>C18</f>
        <v>2</v>
      </c>
      <c r="AI16" s="7">
        <f>AVERAGE(J18:J20)</f>
        <v>23.902253600041686</v>
      </c>
      <c r="AJ16" s="7">
        <f t="shared" ref="AJ16:AN16" si="4">AVERAGE(K18:K20)</f>
        <v>21.071583803934136</v>
      </c>
      <c r="AK16" s="7">
        <f t="shared" si="4"/>
        <v>18.40987883564171</v>
      </c>
      <c r="AL16" s="7">
        <f t="shared" si="4"/>
        <v>18.192056708217393</v>
      </c>
      <c r="AM16" s="7">
        <f t="shared" si="4"/>
        <v>22.414141682778382</v>
      </c>
      <c r="AN16" s="7">
        <f t="shared" si="4"/>
        <v>18.176788802089522</v>
      </c>
    </row>
    <row r="17" spans="1:40" x14ac:dyDescent="0.25">
      <c r="A17">
        <v>3</v>
      </c>
      <c r="B17">
        <v>1</v>
      </c>
      <c r="C17">
        <v>1</v>
      </c>
      <c r="D17">
        <v>11407</v>
      </c>
      <c r="E17">
        <v>9396</v>
      </c>
      <c r="F17">
        <v>10246</v>
      </c>
      <c r="G17">
        <v>9997</v>
      </c>
      <c r="H17">
        <v>11846</v>
      </c>
      <c r="I17">
        <v>9302</v>
      </c>
      <c r="J17" s="53">
        <f t="shared" si="0"/>
        <v>26.443851040128187</v>
      </c>
      <c r="K17" s="36">
        <f t="shared" si="0"/>
        <v>20.303099195497889</v>
      </c>
      <c r="L17" s="36">
        <f t="shared" si="0"/>
        <v>22.898643237236204</v>
      </c>
      <c r="M17" s="36">
        <f t="shared" si="0"/>
        <v>22.138301512068153</v>
      </c>
      <c r="N17" s="36">
        <f t="shared" si="0"/>
        <v>27.784373198155382</v>
      </c>
      <c r="O17" s="36">
        <f t="shared" si="0"/>
        <v>20.016062560293886</v>
      </c>
      <c r="P17" s="54">
        <f>((J17-10.1)*30)/100</f>
        <v>4.9031553120384554</v>
      </c>
      <c r="Q17" s="55">
        <f>((K17-7.9)*30)/100</f>
        <v>3.7209297586493664</v>
      </c>
      <c r="R17" s="55">
        <f>((L17-7.4)*30)/100</f>
        <v>4.6495929711708612</v>
      </c>
      <c r="S17" s="55">
        <f>((M17-8.7)*30)/100</f>
        <v>4.0314904536204459</v>
      </c>
      <c r="T17" s="55">
        <f>((N17-13.5)*30)/100</f>
        <v>4.2853119594466147</v>
      </c>
      <c r="U17" s="56">
        <f>((O17-11)*30)/100</f>
        <v>2.7048187680881659</v>
      </c>
      <c r="V17" s="36">
        <f t="shared" si="2"/>
        <v>24.295299223013913</v>
      </c>
      <c r="W17" s="53">
        <f t="shared" si="3"/>
        <v>9.5650784342574457</v>
      </c>
      <c r="Y17" s="7"/>
      <c r="Z17">
        <f>B21</f>
        <v>1</v>
      </c>
      <c r="AA17">
        <f>C21</f>
        <v>3</v>
      </c>
      <c r="AB17" s="7">
        <f>AVERAGE(W21:W23)</f>
        <v>7.1278637812625023</v>
      </c>
      <c r="AD17" s="7">
        <f>AB17-'061421'!AB17</f>
        <v>-4.3302538755942637</v>
      </c>
      <c r="AG17">
        <f>B21</f>
        <v>1</v>
      </c>
      <c r="AH17">
        <f>C21</f>
        <v>3</v>
      </c>
      <c r="AI17" s="7">
        <f>AVERAGE(J21:J23)</f>
        <v>20.444581792282836</v>
      </c>
      <c r="AJ17" s="7">
        <f t="shared" ref="AJ17:AN17" si="5">AVERAGE(K21:K23)</f>
        <v>20.266456220790996</v>
      </c>
      <c r="AK17" s="7">
        <f t="shared" si="5"/>
        <v>19.045023730561201</v>
      </c>
      <c r="AL17" s="7">
        <f t="shared" si="5"/>
        <v>17.542661767578554</v>
      </c>
      <c r="AM17" s="7">
        <f t="shared" si="5"/>
        <v>23.365841164749099</v>
      </c>
      <c r="AN17" s="7">
        <f t="shared" si="5"/>
        <v>18.284682005393154</v>
      </c>
    </row>
    <row r="18" spans="1:40" x14ac:dyDescent="0.25">
      <c r="A18">
        <v>1</v>
      </c>
      <c r="B18">
        <v>1</v>
      </c>
      <c r="C18">
        <v>2</v>
      </c>
      <c r="D18">
        <v>10850</v>
      </c>
      <c r="E18">
        <v>9430</v>
      </c>
      <c r="F18">
        <v>8020</v>
      </c>
      <c r="G18">
        <v>7451</v>
      </c>
      <c r="H18">
        <v>10138</v>
      </c>
      <c r="I18">
        <v>8650</v>
      </c>
      <c r="J18" s="53">
        <f t="shared" si="0"/>
        <v>24.743006297483195</v>
      </c>
      <c r="K18" s="36">
        <f t="shared" si="0"/>
        <v>20.406920957167422</v>
      </c>
      <c r="L18" s="36">
        <f t="shared" si="0"/>
        <v>16.101371429107395</v>
      </c>
      <c r="M18" s="36">
        <f t="shared" si="0"/>
        <v>14.363883711755509</v>
      </c>
      <c r="N18" s="36">
        <f t="shared" si="0"/>
        <v>22.568856464874163</v>
      </c>
      <c r="O18" s="36">
        <f t="shared" si="0"/>
        <v>18.025127601219321</v>
      </c>
      <c r="P18" s="54">
        <f>((J18-10.1)*30)/100</f>
        <v>4.3929018892449587</v>
      </c>
      <c r="Q18" s="55">
        <f>((K18-7.9)*30)/100</f>
        <v>3.7520762871502269</v>
      </c>
      <c r="R18" s="55">
        <f>((L18-7.4)*30)/100</f>
        <v>2.6104114287322187</v>
      </c>
      <c r="S18" s="55">
        <f>((M18-8.7)*30)/100</f>
        <v>1.6991651135266528</v>
      </c>
      <c r="T18" s="55">
        <f>((N18-13.5)*30)/100</f>
        <v>2.7206569394622488</v>
      </c>
      <c r="U18" s="56">
        <f>((O18-11)*30)/100</f>
        <v>2.1075382803657963</v>
      </c>
      <c r="V18" s="36">
        <f t="shared" si="2"/>
        <v>17.282749938482098</v>
      </c>
      <c r="W18" s="53">
        <f t="shared" si="3"/>
        <v>6.8042322592449205</v>
      </c>
      <c r="Y18" s="7"/>
      <c r="Z18">
        <f>B24</f>
        <v>1</v>
      </c>
      <c r="AA18">
        <f>C24</f>
        <v>4</v>
      </c>
      <c r="AB18" s="7">
        <f>AVERAGE(W24:W26)</f>
        <v>7.9651942236296778</v>
      </c>
      <c r="AD18" s="7">
        <f>AB18-'061421'!AB18</f>
        <v>-3.9437076559622861</v>
      </c>
      <c r="AG18">
        <f>B24</f>
        <v>1</v>
      </c>
      <c r="AH18">
        <f>C24</f>
        <v>4</v>
      </c>
      <c r="AI18" s="7">
        <f>AVERAGE(J24:J26)</f>
        <v>23.709877982830491</v>
      </c>
      <c r="AJ18" s="7">
        <f t="shared" ref="AJ18:AN18" si="6">AVERAGE(K24:K26)</f>
        <v>22.399891637059039</v>
      </c>
      <c r="AK18" s="7">
        <f t="shared" si="6"/>
        <v>20.846636653650148</v>
      </c>
      <c r="AL18" s="7">
        <f t="shared" si="6"/>
        <v>19.10202391343859</v>
      </c>
      <c r="AM18" s="7">
        <f t="shared" si="6"/>
        <v>23.265072984305139</v>
      </c>
      <c r="AN18" s="7">
        <f t="shared" si="6"/>
        <v>16.715141255447865</v>
      </c>
    </row>
    <row r="19" spans="1:40" x14ac:dyDescent="0.25">
      <c r="A19">
        <v>2</v>
      </c>
      <c r="B19">
        <v>1</v>
      </c>
      <c r="C19">
        <v>2</v>
      </c>
      <c r="D19">
        <v>10198</v>
      </c>
      <c r="E19">
        <v>9537</v>
      </c>
      <c r="F19">
        <v>9004</v>
      </c>
      <c r="G19">
        <v>9728</v>
      </c>
      <c r="H19">
        <v>9966</v>
      </c>
      <c r="I19">
        <v>8174</v>
      </c>
      <c r="J19" s="53">
        <f t="shared" si="0"/>
        <v>22.75207133840863</v>
      </c>
      <c r="K19" s="36">
        <f t="shared" si="0"/>
        <v>20.733654148303891</v>
      </c>
      <c r="L19" s="36">
        <f t="shared" si="0"/>
        <v>19.106095355072689</v>
      </c>
      <c r="M19" s="36">
        <f t="shared" si="0"/>
        <v>21.316888162388619</v>
      </c>
      <c r="N19" s="36">
        <f t="shared" si="0"/>
        <v>22.043640494075348</v>
      </c>
      <c r="O19" s="36">
        <f t="shared" si="0"/>
        <v>16.571622937845866</v>
      </c>
      <c r="P19" s="54">
        <f>((J19-10.1)*30)/100</f>
        <v>3.7956214015225891</v>
      </c>
      <c r="Q19" s="55">
        <f>((K19-7.9)*30)/100</f>
        <v>3.8500962444911675</v>
      </c>
      <c r="R19" s="55">
        <f>((L19-7.4)*30)/100</f>
        <v>3.511828606521807</v>
      </c>
      <c r="S19" s="55">
        <f>((M19-8.7)*30)/100</f>
        <v>3.7850664487165857</v>
      </c>
      <c r="T19" s="55">
        <f>((N19-13.5)*30)/100</f>
        <v>2.5630921482226041</v>
      </c>
      <c r="U19" s="56">
        <f>((O19-11)*30)/100</f>
        <v>1.67148688135376</v>
      </c>
      <c r="V19" s="36">
        <f t="shared" si="2"/>
        <v>19.177191730828515</v>
      </c>
      <c r="W19" s="53">
        <f t="shared" si="3"/>
        <v>7.550075484578155</v>
      </c>
      <c r="Y19" s="7"/>
      <c r="Z19">
        <f>B27</f>
        <v>1</v>
      </c>
      <c r="AA19">
        <f>C27</f>
        <v>5</v>
      </c>
      <c r="AB19" s="7">
        <f>AVERAGE(W27:W29)</f>
        <v>6.2923366348946788</v>
      </c>
      <c r="AC19" s="7"/>
      <c r="AD19" s="7">
        <f>AB19-'061421'!AB19</f>
        <v>-4.9309598996318327</v>
      </c>
      <c r="AG19">
        <f>B27</f>
        <v>1</v>
      </c>
      <c r="AH19">
        <f>C27</f>
        <v>5</v>
      </c>
      <c r="AI19" s="7">
        <f>AVERAGE(J27:J29)</f>
        <v>20.584028668250742</v>
      </c>
      <c r="AJ19" s="7">
        <f t="shared" ref="AJ19:AN19" si="7">AVERAGE(K27:K29)</f>
        <v>18.909648296227399</v>
      </c>
      <c r="AK19" s="7">
        <f t="shared" si="7"/>
        <v>18.09230638818196</v>
      </c>
      <c r="AL19" s="7">
        <f t="shared" si="7"/>
        <v>15.57819117912563</v>
      </c>
      <c r="AM19" s="7">
        <f t="shared" si="7"/>
        <v>22.299123456615078</v>
      </c>
      <c r="AN19" s="7">
        <f t="shared" si="7"/>
        <v>16.411818853707462</v>
      </c>
    </row>
    <row r="20" spans="1:40" x14ac:dyDescent="0.25">
      <c r="A20">
        <v>3</v>
      </c>
      <c r="B20">
        <v>1</v>
      </c>
      <c r="C20">
        <v>2</v>
      </c>
      <c r="D20">
        <v>10676</v>
      </c>
      <c r="E20">
        <v>9976</v>
      </c>
      <c r="F20">
        <v>9304</v>
      </c>
      <c r="G20">
        <v>8935</v>
      </c>
      <c r="H20">
        <v>10158</v>
      </c>
      <c r="I20">
        <v>9275</v>
      </c>
      <c r="J20" s="53">
        <f t="shared" si="0"/>
        <v>24.211683164233232</v>
      </c>
      <c r="K20" s="36">
        <f t="shared" si="0"/>
        <v>22.074176306331093</v>
      </c>
      <c r="L20" s="36">
        <f t="shared" si="0"/>
        <v>20.022169722745041</v>
      </c>
      <c r="M20" s="36">
        <f t="shared" si="0"/>
        <v>18.895398250508048</v>
      </c>
      <c r="N20" s="36">
        <f t="shared" si="0"/>
        <v>22.62992808938565</v>
      </c>
      <c r="O20" s="36">
        <f t="shared" si="0"/>
        <v>19.933615867203379</v>
      </c>
      <c r="P20" s="54">
        <f t="shared" ref="P20:P50" si="8">((J20-10.1)*30)/100</f>
        <v>4.2335049492699701</v>
      </c>
      <c r="Q20" s="55">
        <f t="shared" ref="Q20:Q50" si="9">((K20-7.9)*30)/100</f>
        <v>4.2522528918993281</v>
      </c>
      <c r="R20" s="55">
        <f t="shared" ref="R20:R50" si="10">((L20-7.4)*30)/100</f>
        <v>3.7866509168235121</v>
      </c>
      <c r="S20" s="55">
        <f t="shared" ref="S20:S50" si="11">((M20-8.7)*30)/100</f>
        <v>3.0586194751524145</v>
      </c>
      <c r="T20" s="55">
        <f t="shared" ref="T20:T50" si="12">((N20-13.5)*30)/100</f>
        <v>2.7389784268156951</v>
      </c>
      <c r="U20" s="56">
        <f t="shared" ref="U20:U50" si="13">((O20-11)*30)/100</f>
        <v>2.680084760161014</v>
      </c>
      <c r="V20" s="36">
        <f t="shared" si="2"/>
        <v>20.750091420121933</v>
      </c>
      <c r="W20" s="53">
        <f t="shared" si="3"/>
        <v>8.1693273307566656</v>
      </c>
      <c r="Y20" s="7"/>
      <c r="Z20">
        <f>B30</f>
        <v>1</v>
      </c>
      <c r="AA20">
        <f>C30</f>
        <v>6</v>
      </c>
      <c r="AB20" s="7">
        <f>AVERAGE(W30:W32)</f>
        <v>6.5310930252092829</v>
      </c>
      <c r="AD20" s="7">
        <f>AB20-'061421'!AB20</f>
        <v>-5.4556950682248937</v>
      </c>
      <c r="AG20">
        <f>B30</f>
        <v>1</v>
      </c>
      <c r="AH20">
        <f>C30</f>
        <v>6</v>
      </c>
      <c r="AI20" s="7">
        <f>AVERAGE(J30:J32)</f>
        <v>23.223340707555622</v>
      </c>
      <c r="AJ20" s="7">
        <f t="shared" ref="AJ20:AN20" si="14">AVERAGE(K30:K32)</f>
        <v>20.326509984893963</v>
      </c>
      <c r="AK20" s="7">
        <f t="shared" si="14"/>
        <v>17.95489523303111</v>
      </c>
      <c r="AL20" s="7">
        <f t="shared" si="14"/>
        <v>15.650459268130893</v>
      </c>
      <c r="AM20" s="7">
        <f t="shared" si="14"/>
        <v>21.653799957610335</v>
      </c>
      <c r="AN20" s="7">
        <f t="shared" si="14"/>
        <v>15.087582462216666</v>
      </c>
    </row>
    <row r="21" spans="1:40" x14ac:dyDescent="0.25">
      <c r="A21">
        <v>1</v>
      </c>
      <c r="B21">
        <v>1</v>
      </c>
      <c r="C21">
        <v>3</v>
      </c>
      <c r="D21">
        <v>7704</v>
      </c>
      <c r="E21">
        <v>8049</v>
      </c>
      <c r="F21">
        <v>7895</v>
      </c>
      <c r="G21">
        <v>8121</v>
      </c>
      <c r="H21">
        <v>10950</v>
      </c>
      <c r="I21">
        <v>7992</v>
      </c>
      <c r="J21" s="53">
        <f t="shared" si="0"/>
        <v>15.136439761825853</v>
      </c>
      <c r="K21" s="36">
        <f t="shared" si="0"/>
        <v>16.18992528464905</v>
      </c>
      <c r="L21" s="36">
        <f t="shared" si="0"/>
        <v>15.719673775910584</v>
      </c>
      <c r="M21" s="36">
        <f t="shared" si="0"/>
        <v>16.409783132890414</v>
      </c>
      <c r="N21" s="36">
        <f t="shared" si="0"/>
        <v>25.048364420040649</v>
      </c>
      <c r="O21" s="36">
        <f t="shared" si="0"/>
        <v>16.015871154791309</v>
      </c>
      <c r="P21" s="54">
        <f t="shared" si="8"/>
        <v>1.5109319285477563</v>
      </c>
      <c r="Q21" s="55">
        <f t="shared" si="9"/>
        <v>2.4869775853947149</v>
      </c>
      <c r="R21" s="55">
        <f t="shared" si="10"/>
        <v>2.4959021327731752</v>
      </c>
      <c r="S21" s="55">
        <f t="shared" si="11"/>
        <v>2.3129349398671248</v>
      </c>
      <c r="T21" s="55">
        <f t="shared" si="12"/>
        <v>3.4645093260121946</v>
      </c>
      <c r="U21" s="56">
        <f t="shared" si="13"/>
        <v>1.5047613464373928</v>
      </c>
      <c r="V21" s="53">
        <f t="shared" si="2"/>
        <v>13.77601725903236</v>
      </c>
      <c r="W21" s="53">
        <f t="shared" si="3"/>
        <v>5.423628842138724</v>
      </c>
      <c r="Y21" s="7"/>
      <c r="Z21">
        <f>B33</f>
        <v>2</v>
      </c>
      <c r="AA21">
        <f>C33</f>
        <v>1</v>
      </c>
      <c r="AB21" s="7">
        <f>AVERAGE(W33:W35)</f>
        <v>5.1418337873061803</v>
      </c>
      <c r="AD21" s="7">
        <f>AB21-'061421'!AB21</f>
        <v>-6.4229737744157065</v>
      </c>
      <c r="AG21">
        <f>B33</f>
        <v>2</v>
      </c>
      <c r="AH21">
        <f>C33</f>
        <v>1</v>
      </c>
      <c r="AI21" s="7">
        <f>AVERAGE(J33:J35)</f>
        <v>20.204366735870977</v>
      </c>
      <c r="AJ21" s="7">
        <f t="shared" ref="AJ21:AN21" si="15">AVERAGE(K33:K35)</f>
        <v>18.270431959673804</v>
      </c>
      <c r="AK21" s="7">
        <f t="shared" si="15"/>
        <v>15.977192459267366</v>
      </c>
      <c r="AL21" s="7">
        <f t="shared" si="15"/>
        <v>13.141433361117192</v>
      </c>
      <c r="AM21" s="7">
        <f t="shared" si="15"/>
        <v>17.876519981574699</v>
      </c>
      <c r="AN21" s="7">
        <f t="shared" si="15"/>
        <v>16.664248235021621</v>
      </c>
    </row>
    <row r="22" spans="1:40" x14ac:dyDescent="0.25">
      <c r="A22">
        <v>2</v>
      </c>
      <c r="B22">
        <v>1</v>
      </c>
      <c r="C22">
        <v>3</v>
      </c>
      <c r="D22">
        <v>10388</v>
      </c>
      <c r="E22">
        <v>10487</v>
      </c>
      <c r="F22">
        <v>10081</v>
      </c>
      <c r="G22">
        <v>8358</v>
      </c>
      <c r="H22">
        <v>9771</v>
      </c>
      <c r="I22">
        <v>8712</v>
      </c>
      <c r="J22" s="53">
        <f t="shared" si="0"/>
        <v>23.332251771267781</v>
      </c>
      <c r="K22" s="36">
        <f t="shared" si="0"/>
        <v>23.63455631259966</v>
      </c>
      <c r="L22" s="36">
        <f t="shared" si="0"/>
        <v>22.394802335016415</v>
      </c>
      <c r="M22" s="36">
        <f t="shared" si="0"/>
        <v>17.133481883351571</v>
      </c>
      <c r="N22" s="36">
        <f t="shared" si="0"/>
        <v>21.448192155088321</v>
      </c>
      <c r="O22" s="36">
        <f t="shared" si="0"/>
        <v>18.21444963720494</v>
      </c>
      <c r="P22" s="54">
        <f t="shared" si="8"/>
        <v>3.9696755313803345</v>
      </c>
      <c r="Q22" s="55">
        <f t="shared" si="9"/>
        <v>4.7203668937798975</v>
      </c>
      <c r="R22" s="55">
        <f t="shared" si="10"/>
        <v>4.4984407005049247</v>
      </c>
      <c r="S22" s="55">
        <f t="shared" si="11"/>
        <v>2.5300445650054715</v>
      </c>
      <c r="T22" s="55">
        <f t="shared" si="12"/>
        <v>2.3844576465264966</v>
      </c>
      <c r="U22" s="56">
        <f t="shared" si="13"/>
        <v>2.1643348911614821</v>
      </c>
      <c r="V22" s="36">
        <f t="shared" si="2"/>
        <v>20.267320228358606</v>
      </c>
      <c r="W22" s="53">
        <f t="shared" si="3"/>
        <v>7.9792599324246485</v>
      </c>
      <c r="Y22" s="7"/>
      <c r="Z22">
        <f>B36</f>
        <v>2</v>
      </c>
      <c r="AA22">
        <f>C36</f>
        <v>2</v>
      </c>
      <c r="AB22" s="7">
        <f>AVERAGE(W36:W38)</f>
        <v>4.8136339154235683</v>
      </c>
      <c r="AD22" s="7">
        <f>AB22-'061421'!AB22</f>
        <v>-6.3093017763908383</v>
      </c>
      <c r="AG22">
        <f>B36</f>
        <v>2</v>
      </c>
      <c r="AH22">
        <f>C36</f>
        <v>2</v>
      </c>
      <c r="AI22" s="7">
        <f>AVERAGE(J36:J38)</f>
        <v>20.697011173597001</v>
      </c>
      <c r="AJ22" s="7">
        <f t="shared" ref="AJ22:AN22" si="16">AVERAGE(K36:K38)</f>
        <v>18.77529072230212</v>
      </c>
      <c r="AK22" s="7">
        <f t="shared" si="16"/>
        <v>13.969971733656401</v>
      </c>
      <c r="AL22" s="7">
        <f t="shared" si="16"/>
        <v>11.26348090738888</v>
      </c>
      <c r="AM22" s="7">
        <f t="shared" si="16"/>
        <v>17.225089320118805</v>
      </c>
      <c r="AN22" s="7">
        <f t="shared" si="16"/>
        <v>17.424589960189675</v>
      </c>
    </row>
    <row r="23" spans="1:40" x14ac:dyDescent="0.25">
      <c r="A23">
        <v>3</v>
      </c>
      <c r="B23">
        <v>1</v>
      </c>
      <c r="C23">
        <v>3</v>
      </c>
      <c r="D23">
        <v>10235</v>
      </c>
      <c r="E23">
        <v>9616</v>
      </c>
      <c r="F23">
        <v>8976</v>
      </c>
      <c r="G23">
        <v>8997</v>
      </c>
      <c r="H23">
        <v>10476</v>
      </c>
      <c r="I23">
        <v>9501</v>
      </c>
      <c r="J23" s="58">
        <f t="shared" si="0"/>
        <v>22.865053843754882</v>
      </c>
      <c r="K23" s="59">
        <f t="shared" si="0"/>
        <v>20.974887065124275</v>
      </c>
      <c r="L23" s="59">
        <f t="shared" si="0"/>
        <v>19.020595080756607</v>
      </c>
      <c r="M23" s="59">
        <f t="shared" si="0"/>
        <v>19.08472028649367</v>
      </c>
      <c r="N23" s="59">
        <f t="shared" si="0"/>
        <v>23.600966919118335</v>
      </c>
      <c r="O23" s="59">
        <f t="shared" si="0"/>
        <v>20.623725224183211</v>
      </c>
      <c r="P23" s="60">
        <f t="shared" si="8"/>
        <v>3.8295161531264648</v>
      </c>
      <c r="Q23" s="61">
        <f t="shared" si="9"/>
        <v>3.9224661195372823</v>
      </c>
      <c r="R23" s="61">
        <f t="shared" si="10"/>
        <v>3.486178524226982</v>
      </c>
      <c r="S23" s="61">
        <f t="shared" si="11"/>
        <v>3.1154160859481017</v>
      </c>
      <c r="T23" s="61">
        <f t="shared" si="12"/>
        <v>3.0302900757355009</v>
      </c>
      <c r="U23" s="62">
        <f t="shared" si="13"/>
        <v>2.8871175672549634</v>
      </c>
      <c r="V23" s="59">
        <f t="shared" si="2"/>
        <v>20.270984525829299</v>
      </c>
      <c r="W23" s="58">
        <f t="shared" si="3"/>
        <v>7.9807025692241336</v>
      </c>
      <c r="Y23" s="7"/>
      <c r="Z23">
        <f>B39</f>
        <v>2</v>
      </c>
      <c r="AA23">
        <f>C39</f>
        <v>3</v>
      </c>
      <c r="AB23" s="7">
        <f>AVERAGE(W39:W41)</f>
        <v>5.1791019046261839</v>
      </c>
      <c r="AD23" s="7">
        <f>AB23-'061421'!AB23</f>
        <v>-6.7004796258079304</v>
      </c>
      <c r="AG23">
        <f>B39</f>
        <v>2</v>
      </c>
      <c r="AH23">
        <f>C39</f>
        <v>3</v>
      </c>
      <c r="AI23" s="7">
        <f>AVERAGE(J39:J41)</f>
        <v>20.946386973685581</v>
      </c>
      <c r="AJ23" s="7">
        <f t="shared" ref="AJ23:AN23" si="17">AVERAGE(K39:K41)</f>
        <v>19.188542048163203</v>
      </c>
      <c r="AK23" s="7">
        <f t="shared" si="17"/>
        <v>16.310032812854985</v>
      </c>
      <c r="AL23" s="7">
        <f t="shared" si="17"/>
        <v>12.703753385451513</v>
      </c>
      <c r="AM23" s="7">
        <f t="shared" si="17"/>
        <v>18.826183742728364</v>
      </c>
      <c r="AN23" s="7">
        <f t="shared" si="17"/>
        <v>14.474830496284712</v>
      </c>
    </row>
    <row r="24" spans="1:40" x14ac:dyDescent="0.25">
      <c r="A24">
        <v>1</v>
      </c>
      <c r="B24">
        <v>1</v>
      </c>
      <c r="C24">
        <v>4</v>
      </c>
      <c r="D24">
        <v>10842</v>
      </c>
      <c r="E24">
        <v>10190</v>
      </c>
      <c r="F24">
        <v>9800</v>
      </c>
      <c r="G24">
        <v>9789</v>
      </c>
      <c r="H24">
        <v>10386</v>
      </c>
      <c r="I24">
        <v>9715</v>
      </c>
      <c r="J24" s="58">
        <f t="shared" si="0"/>
        <v>24.718577647678597</v>
      </c>
      <c r="K24" s="59">
        <f t="shared" si="0"/>
        <v>22.727642688604035</v>
      </c>
      <c r="L24" s="59">
        <f t="shared" si="0"/>
        <v>21.536746010629983</v>
      </c>
      <c r="M24" s="59">
        <f t="shared" si="0"/>
        <v>21.503156617148662</v>
      </c>
      <c r="N24" s="59">
        <f t="shared" si="0"/>
        <v>23.326144608816634</v>
      </c>
      <c r="O24" s="59">
        <f t="shared" si="0"/>
        <v>21.277191606456149</v>
      </c>
      <c r="P24" s="60">
        <f t="shared" si="8"/>
        <v>4.3855732943035797</v>
      </c>
      <c r="Q24" s="61">
        <f t="shared" si="9"/>
        <v>4.4482928065812102</v>
      </c>
      <c r="R24" s="61">
        <f t="shared" si="10"/>
        <v>4.2410238031889946</v>
      </c>
      <c r="S24" s="61">
        <f t="shared" si="11"/>
        <v>3.840946985144599</v>
      </c>
      <c r="T24" s="61">
        <f t="shared" si="12"/>
        <v>2.9478433826449901</v>
      </c>
      <c r="U24" s="62">
        <f t="shared" si="13"/>
        <v>3.083157481936845</v>
      </c>
      <c r="V24" s="59">
        <f t="shared" si="2"/>
        <v>22.946837753800217</v>
      </c>
      <c r="W24" s="58">
        <f t="shared" si="3"/>
        <v>9.0341880920473301</v>
      </c>
      <c r="Y24" s="7"/>
      <c r="Z24">
        <f>B42</f>
        <v>2</v>
      </c>
      <c r="AA24">
        <f>C42</f>
        <v>4</v>
      </c>
      <c r="AB24" s="7">
        <f>AVERAGE(W42:W44)</f>
        <v>3.5723651692008667</v>
      </c>
      <c r="AD24" s="7">
        <f>AB24-'061421'!AB24</f>
        <v>-7.8463573048667214</v>
      </c>
      <c r="AG24">
        <f>B42</f>
        <v>2</v>
      </c>
      <c r="AH24">
        <f>C42</f>
        <v>4</v>
      </c>
      <c r="AI24" s="7">
        <f>AVERAGE(J42:J44)</f>
        <v>19.381935525782918</v>
      </c>
      <c r="AJ24" s="7">
        <f t="shared" ref="AJ24:AN24" si="18">AVERAGE(K42:K44)</f>
        <v>16.664248235021624</v>
      </c>
      <c r="AK24" s="7">
        <f t="shared" si="18"/>
        <v>12.473716933124903</v>
      </c>
      <c r="AL24" s="7">
        <f t="shared" si="18"/>
        <v>10.219156128242405</v>
      </c>
      <c r="AM24" s="7">
        <f t="shared" si="18"/>
        <v>16.276443419373663</v>
      </c>
      <c r="AN24" s="7">
        <f t="shared" si="18"/>
        <v>13.830524857688497</v>
      </c>
    </row>
    <row r="25" spans="1:40" x14ac:dyDescent="0.25">
      <c r="A25">
        <v>2</v>
      </c>
      <c r="B25">
        <v>1</v>
      </c>
      <c r="C25">
        <v>4</v>
      </c>
      <c r="D25">
        <v>10341</v>
      </c>
      <c r="E25">
        <v>9859</v>
      </c>
      <c r="F25">
        <v>9264</v>
      </c>
      <c r="G25">
        <v>8968</v>
      </c>
      <c r="H25">
        <v>10311</v>
      </c>
      <c r="I25">
        <v>6561</v>
      </c>
      <c r="J25" s="58">
        <f t="shared" si="0"/>
        <v>23.18873345366578</v>
      </c>
      <c r="K25" s="59">
        <f t="shared" si="0"/>
        <v>21.716907302938878</v>
      </c>
      <c r="L25" s="59">
        <f t="shared" si="0"/>
        <v>19.900026473722054</v>
      </c>
      <c r="M25" s="59">
        <f t="shared" si="0"/>
        <v>18.996166430952009</v>
      </c>
      <c r="N25" s="59">
        <f t="shared" si="0"/>
        <v>23.097126016898546</v>
      </c>
      <c r="O25" s="59">
        <f t="shared" si="0"/>
        <v>11.646196420994213</v>
      </c>
      <c r="P25" s="60">
        <f t="shared" si="8"/>
        <v>3.9266200360997341</v>
      </c>
      <c r="Q25" s="61">
        <f t="shared" si="9"/>
        <v>4.1450721908816632</v>
      </c>
      <c r="R25" s="61">
        <f t="shared" si="10"/>
        <v>3.7500079421166164</v>
      </c>
      <c r="S25" s="61">
        <f t="shared" si="11"/>
        <v>3.0888499292856029</v>
      </c>
      <c r="T25" s="61">
        <f t="shared" si="12"/>
        <v>2.8791378050695635</v>
      </c>
      <c r="U25" s="62">
        <f t="shared" si="13"/>
        <v>0.19385892629826404</v>
      </c>
      <c r="V25" s="59">
        <f t="shared" si="2"/>
        <v>17.983546829751447</v>
      </c>
      <c r="W25" s="58">
        <f t="shared" si="3"/>
        <v>7.080136547146239</v>
      </c>
      <c r="Y25" s="7"/>
      <c r="Z25">
        <f>B45</f>
        <v>2</v>
      </c>
      <c r="AA25">
        <f>C45</f>
        <v>5</v>
      </c>
      <c r="AB25" s="7">
        <f>AVERAGE(W45:W47)</f>
        <v>3.5585398998724789</v>
      </c>
      <c r="AD25" s="7">
        <f>AB25-'061421'!AB25</f>
        <v>-8.1372404990567144</v>
      </c>
      <c r="AG25">
        <f>B45</f>
        <v>2</v>
      </c>
      <c r="AH25">
        <f>C45</f>
        <v>5</v>
      </c>
      <c r="AI25" s="7">
        <f>AVERAGE(J45:J47)</f>
        <v>19.683222206706265</v>
      </c>
      <c r="AJ25" s="7">
        <f t="shared" ref="AJ25:AN25" si="19">AVERAGE(K45:K47)</f>
        <v>16.990981426158097</v>
      </c>
      <c r="AK25" s="7">
        <f t="shared" si="19"/>
        <v>10.983569295044552</v>
      </c>
      <c r="AL25" s="7">
        <f t="shared" si="19"/>
        <v>10.232388313553228</v>
      </c>
      <c r="AM25" s="7">
        <f t="shared" si="19"/>
        <v>16.596051587650461</v>
      </c>
      <c r="AN25" s="7">
        <f t="shared" si="19"/>
        <v>14.242758323141054</v>
      </c>
    </row>
    <row r="26" spans="1:40" x14ac:dyDescent="0.25">
      <c r="A26">
        <v>3</v>
      </c>
      <c r="B26">
        <v>1</v>
      </c>
      <c r="C26">
        <v>4</v>
      </c>
      <c r="D26">
        <v>10352</v>
      </c>
      <c r="E26">
        <v>10199</v>
      </c>
      <c r="F26">
        <v>9658</v>
      </c>
      <c r="G26">
        <v>8251</v>
      </c>
      <c r="H26">
        <v>10401</v>
      </c>
      <c r="I26">
        <v>8387</v>
      </c>
      <c r="J26" s="58">
        <f t="shared" si="0"/>
        <v>23.222322847147097</v>
      </c>
      <c r="K26" s="59">
        <f t="shared" si="0"/>
        <v>22.755124919634202</v>
      </c>
      <c r="L26" s="59">
        <f t="shared" si="0"/>
        <v>21.103137476598405</v>
      </c>
      <c r="M26" s="59">
        <f t="shared" si="0"/>
        <v>16.806748692215102</v>
      </c>
      <c r="N26" s="59">
        <f t="shared" si="0"/>
        <v>23.371948327200247</v>
      </c>
      <c r="O26" s="59">
        <f t="shared" si="0"/>
        <v>17.222035738893229</v>
      </c>
      <c r="P26" s="60">
        <f t="shared" si="8"/>
        <v>3.9366968541441292</v>
      </c>
      <c r="Q26" s="61">
        <f t="shared" si="9"/>
        <v>4.4565374758902605</v>
      </c>
      <c r="R26" s="61">
        <f t="shared" si="10"/>
        <v>4.1109412429795213</v>
      </c>
      <c r="S26" s="61">
        <f t="shared" si="11"/>
        <v>2.4320246076645309</v>
      </c>
      <c r="T26" s="61">
        <f t="shared" si="12"/>
        <v>2.9615844981600743</v>
      </c>
      <c r="U26" s="62">
        <f t="shared" si="13"/>
        <v>1.8666107216679688</v>
      </c>
      <c r="V26" s="59">
        <f t="shared" si="2"/>
        <v>19.764395400506483</v>
      </c>
      <c r="W26" s="58">
        <f t="shared" si="3"/>
        <v>7.781258031695466</v>
      </c>
      <c r="Y26" s="7"/>
      <c r="Z26">
        <f>B48</f>
        <v>2</v>
      </c>
      <c r="AA26">
        <f>C48</f>
        <v>6</v>
      </c>
      <c r="AB26" s="7">
        <f>AVERAGE(W48:W50)</f>
        <v>3.5132170604220234</v>
      </c>
      <c r="AD26" s="7">
        <f>AB26-'061421'!AB26</f>
        <v>-8.1554387864228168</v>
      </c>
      <c r="AG26">
        <f>B48</f>
        <v>2</v>
      </c>
      <c r="AH26">
        <f>C48</f>
        <v>6</v>
      </c>
      <c r="AI26" s="7">
        <f>AVERAGE(J48:J50)</f>
        <v>18.366110838075141</v>
      </c>
      <c r="AJ26" s="7">
        <f t="shared" ref="AJ26:AN26" si="20">AVERAGE(K48:K50)</f>
        <v>18.282646284576099</v>
      </c>
      <c r="AK26" s="7">
        <f t="shared" si="20"/>
        <v>11.695053720603406</v>
      </c>
      <c r="AL26" s="7">
        <f t="shared" si="20"/>
        <v>10.568282248366421</v>
      </c>
      <c r="AM26" s="7">
        <f t="shared" si="20"/>
        <v>16.907516872659059</v>
      </c>
      <c r="AN26" s="7">
        <f t="shared" si="20"/>
        <v>12.525627813959668</v>
      </c>
    </row>
    <row r="27" spans="1:40" x14ac:dyDescent="0.25">
      <c r="A27">
        <v>1</v>
      </c>
      <c r="B27">
        <v>1</v>
      </c>
      <c r="C27">
        <v>5</v>
      </c>
      <c r="D27">
        <v>9476</v>
      </c>
      <c r="E27">
        <v>8894</v>
      </c>
      <c r="F27">
        <v>8883</v>
      </c>
      <c r="G27">
        <v>8883</v>
      </c>
      <c r="H27">
        <v>10452</v>
      </c>
      <c r="I27">
        <v>8229</v>
      </c>
      <c r="J27" s="58">
        <f t="shared" si="0"/>
        <v>20.547385693543848</v>
      </c>
      <c r="K27" s="59">
        <f t="shared" si="0"/>
        <v>18.770201420259497</v>
      </c>
      <c r="L27" s="59">
        <f t="shared" si="0"/>
        <v>18.736612026778175</v>
      </c>
      <c r="M27" s="59">
        <f t="shared" si="0"/>
        <v>18.736612026778175</v>
      </c>
      <c r="N27" s="59">
        <f t="shared" si="0"/>
        <v>23.527680969704551</v>
      </c>
      <c r="O27" s="59">
        <f t="shared" si="0"/>
        <v>16.739569905252459</v>
      </c>
      <c r="P27" s="60">
        <f t="shared" si="8"/>
        <v>3.1342157080631545</v>
      </c>
      <c r="Q27" s="61">
        <f t="shared" si="9"/>
        <v>3.2610604260778491</v>
      </c>
      <c r="R27" s="61">
        <f t="shared" si="10"/>
        <v>3.4009836080334526</v>
      </c>
      <c r="S27" s="61">
        <f t="shared" si="11"/>
        <v>3.0109836080334524</v>
      </c>
      <c r="T27" s="61">
        <f t="shared" si="12"/>
        <v>3.0083042909113651</v>
      </c>
      <c r="U27" s="62">
        <f t="shared" si="13"/>
        <v>1.7218709715757377</v>
      </c>
      <c r="V27" s="58">
        <f t="shared" si="2"/>
        <v>17.53741861269501</v>
      </c>
      <c r="W27" s="58">
        <f t="shared" si="3"/>
        <v>6.9044955168090594</v>
      </c>
      <c r="Y27" s="7"/>
    </row>
    <row r="28" spans="1:40" x14ac:dyDescent="0.25">
      <c r="A28">
        <v>2</v>
      </c>
      <c r="B28">
        <v>1</v>
      </c>
      <c r="C28">
        <v>5</v>
      </c>
      <c r="D28">
        <v>9979</v>
      </c>
      <c r="E28">
        <v>9514</v>
      </c>
      <c r="F28">
        <v>8705</v>
      </c>
      <c r="G28">
        <v>7589</v>
      </c>
      <c r="H28">
        <v>10524</v>
      </c>
      <c r="I28">
        <v>8224</v>
      </c>
      <c r="J28" s="58">
        <f t="shared" si="0"/>
        <v>22.083337050007813</v>
      </c>
      <c r="K28" s="59">
        <f t="shared" si="0"/>
        <v>20.66342178011568</v>
      </c>
      <c r="L28" s="59">
        <f t="shared" si="0"/>
        <v>18.193074568625921</v>
      </c>
      <c r="M28" s="59">
        <f t="shared" si="0"/>
        <v>14.78527792088479</v>
      </c>
      <c r="N28" s="59">
        <f t="shared" si="0"/>
        <v>23.747538817945909</v>
      </c>
      <c r="O28" s="59">
        <f t="shared" si="0"/>
        <v>16.724301999124588</v>
      </c>
      <c r="P28" s="60">
        <f t="shared" si="8"/>
        <v>3.5950011150023444</v>
      </c>
      <c r="Q28" s="61">
        <f t="shared" si="9"/>
        <v>3.8290265340347038</v>
      </c>
      <c r="R28" s="61">
        <f t="shared" si="10"/>
        <v>3.2379223705877762</v>
      </c>
      <c r="S28" s="61">
        <f t="shared" si="11"/>
        <v>1.825583376265437</v>
      </c>
      <c r="T28" s="61">
        <f t="shared" si="12"/>
        <v>3.074261645383773</v>
      </c>
      <c r="U28" s="62">
        <f t="shared" si="13"/>
        <v>1.7172905997373764</v>
      </c>
      <c r="V28" s="59">
        <f t="shared" si="2"/>
        <v>17.279085641011413</v>
      </c>
      <c r="W28" s="58">
        <f t="shared" si="3"/>
        <v>6.8027896224454381</v>
      </c>
      <c r="Y28" s="7"/>
    </row>
    <row r="29" spans="1:40" x14ac:dyDescent="0.25">
      <c r="A29">
        <v>3</v>
      </c>
      <c r="B29">
        <v>1</v>
      </c>
      <c r="C29">
        <v>5</v>
      </c>
      <c r="D29">
        <v>9009</v>
      </c>
      <c r="E29">
        <v>8411</v>
      </c>
      <c r="F29">
        <v>8428</v>
      </c>
      <c r="G29">
        <v>7074</v>
      </c>
      <c r="H29">
        <v>9173</v>
      </c>
      <c r="I29">
        <v>7912</v>
      </c>
      <c r="J29" s="58">
        <f t="shared" si="0"/>
        <v>19.121363261200564</v>
      </c>
      <c r="K29" s="59">
        <f t="shared" si="0"/>
        <v>17.29532168830702</v>
      </c>
      <c r="L29" s="59">
        <f t="shared" si="0"/>
        <v>17.347232569141788</v>
      </c>
      <c r="M29" s="59">
        <f t="shared" si="0"/>
        <v>13.212683589713928</v>
      </c>
      <c r="N29" s="59">
        <f t="shared" si="0"/>
        <v>19.622150582194777</v>
      </c>
      <c r="O29" s="59">
        <f t="shared" si="0"/>
        <v>15.771584656745347</v>
      </c>
      <c r="P29" s="60">
        <f t="shared" si="8"/>
        <v>2.706408978360169</v>
      </c>
      <c r="Q29" s="61">
        <f t="shared" si="9"/>
        <v>2.8185965064921059</v>
      </c>
      <c r="R29" s="61">
        <f t="shared" si="10"/>
        <v>2.9841697707425361</v>
      </c>
      <c r="S29" s="61">
        <f t="shared" si="11"/>
        <v>1.3538050769141785</v>
      </c>
      <c r="T29" s="61">
        <f t="shared" si="12"/>
        <v>1.8366451746584331</v>
      </c>
      <c r="U29" s="62">
        <f t="shared" si="13"/>
        <v>1.431475397023604</v>
      </c>
      <c r="V29" s="59">
        <f t="shared" si="2"/>
        <v>13.131100904191026</v>
      </c>
      <c r="W29" s="58">
        <f t="shared" si="3"/>
        <v>5.169724765429538</v>
      </c>
      <c r="Y29" s="7"/>
    </row>
    <row r="30" spans="1:40" x14ac:dyDescent="0.25">
      <c r="A30">
        <v>1</v>
      </c>
      <c r="B30">
        <v>1</v>
      </c>
      <c r="C30">
        <v>6</v>
      </c>
      <c r="D30">
        <v>10418</v>
      </c>
      <c r="E30">
        <v>10057</v>
      </c>
      <c r="F30">
        <v>9381</v>
      </c>
      <c r="G30">
        <v>7750</v>
      </c>
      <c r="H30">
        <v>9576</v>
      </c>
      <c r="I30">
        <v>9024</v>
      </c>
      <c r="J30" s="58">
        <f t="shared" si="0"/>
        <v>23.423859208035015</v>
      </c>
      <c r="K30" s="59">
        <f t="shared" si="0"/>
        <v>22.321516385602632</v>
      </c>
      <c r="L30" s="59">
        <f t="shared" si="0"/>
        <v>20.257295477114269</v>
      </c>
      <c r="M30" s="59">
        <f t="shared" si="0"/>
        <v>15.276904498202279</v>
      </c>
      <c r="N30" s="59">
        <f t="shared" si="0"/>
        <v>20.852743816101295</v>
      </c>
      <c r="O30" s="59">
        <f t="shared" si="0"/>
        <v>19.167166979584181</v>
      </c>
      <c r="P30" s="60">
        <f t="shared" si="8"/>
        <v>3.997157762410505</v>
      </c>
      <c r="Q30" s="61">
        <f t="shared" si="9"/>
        <v>4.326454915680789</v>
      </c>
      <c r="R30" s="61">
        <f t="shared" si="10"/>
        <v>3.8571886431342808</v>
      </c>
      <c r="S30" s="61">
        <f t="shared" si="11"/>
        <v>1.973071349460684</v>
      </c>
      <c r="T30" s="61">
        <f t="shared" si="12"/>
        <v>2.2058231448303887</v>
      </c>
      <c r="U30" s="62">
        <f t="shared" si="13"/>
        <v>2.4501500938752541</v>
      </c>
      <c r="V30" s="59">
        <f t="shared" si="2"/>
        <v>18.809845909391903</v>
      </c>
      <c r="W30" s="58">
        <f t="shared" si="3"/>
        <v>7.4054511454298835</v>
      </c>
      <c r="Y30" s="7"/>
      <c r="AI30" s="7">
        <f>AI15-'061421'!AI15</f>
        <v>-3.0422674866030093</v>
      </c>
      <c r="AJ30" s="7">
        <f>AJ15-'061421'!AJ15</f>
        <v>-3.976831047551002</v>
      </c>
      <c r="AK30" s="7">
        <f>AK15-'061421'!AK15</f>
        <v>-4.6612710553995136</v>
      </c>
      <c r="AL30" s="7">
        <f>AL15-'061421'!AL15</f>
        <v>-5.5161055797760277</v>
      </c>
      <c r="AM30" s="7">
        <f>AM15-'061421'!AM15</f>
        <v>-3.2292713856824165</v>
      </c>
      <c r="AN30" s="7">
        <f>AN15-'061421'!AN15</f>
        <v>-1.9058512997762094</v>
      </c>
    </row>
    <row r="31" spans="1:40" x14ac:dyDescent="0.25">
      <c r="A31">
        <v>2</v>
      </c>
      <c r="B31">
        <v>1</v>
      </c>
      <c r="C31">
        <v>6</v>
      </c>
      <c r="D31">
        <v>9873</v>
      </c>
      <c r="E31">
        <v>8330</v>
      </c>
      <c r="F31">
        <v>6651</v>
      </c>
      <c r="G31">
        <v>6485</v>
      </c>
      <c r="H31">
        <v>8883</v>
      </c>
      <c r="I31">
        <v>6464</v>
      </c>
      <c r="J31" s="58">
        <f t="shared" ref="J31:O50" si="21">((D31/$I$5)*$I$2+$I$3)*1.321*100</f>
        <v>21.75965744009692</v>
      </c>
      <c r="K31" s="59">
        <f t="shared" si="21"/>
        <v>17.047981609035485</v>
      </c>
      <c r="L31" s="59">
        <f t="shared" si="21"/>
        <v>11.921018731295922</v>
      </c>
      <c r="M31" s="59">
        <f t="shared" si="21"/>
        <v>11.414124247850554</v>
      </c>
      <c r="N31" s="59">
        <f t="shared" si="21"/>
        <v>18.736612026778175</v>
      </c>
      <c r="O31" s="59">
        <f t="shared" si="21"/>
        <v>11.349999042113494</v>
      </c>
      <c r="P31" s="60">
        <f t="shared" si="8"/>
        <v>3.4978972320290764</v>
      </c>
      <c r="Q31" s="61">
        <f t="shared" si="9"/>
        <v>2.744394482710645</v>
      </c>
      <c r="R31" s="61">
        <f t="shared" si="10"/>
        <v>1.3563056193887764</v>
      </c>
      <c r="S31" s="61">
        <f t="shared" si="11"/>
        <v>0.81423727435516624</v>
      </c>
      <c r="T31" s="61">
        <f t="shared" si="12"/>
        <v>1.5709836080334525</v>
      </c>
      <c r="U31" s="62">
        <f t="shared" si="13"/>
        <v>0.10499971263404806</v>
      </c>
      <c r="V31" s="59">
        <f t="shared" si="2"/>
        <v>10.088817929151165</v>
      </c>
      <c r="W31" s="58">
        <f t="shared" si="3"/>
        <v>3.9719755626579389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-3.8777994183381139</v>
      </c>
      <c r="AJ31" s="7">
        <f>AJ16-'061421'!AJ16</f>
        <v>-4.3692736755978316</v>
      </c>
      <c r="AK31" s="7">
        <f>AK16-'061421'!AK16</f>
        <v>-7.0255106786288053</v>
      </c>
      <c r="AL31" s="7">
        <f>AL16-'061421'!AL16</f>
        <v>-7.720139376851467</v>
      </c>
      <c r="AM31" s="7">
        <f>AM16-'061421'!AM16</f>
        <v>-7.5618461845992897</v>
      </c>
      <c r="AN31" s="7">
        <f>AN16-'061421'!AN16</f>
        <v>-3.4025916098072422</v>
      </c>
    </row>
    <row r="32" spans="1:40" x14ac:dyDescent="0.25">
      <c r="A32">
        <v>3</v>
      </c>
      <c r="B32">
        <v>1</v>
      </c>
      <c r="C32">
        <v>6</v>
      </c>
      <c r="D32">
        <v>10766</v>
      </c>
      <c r="E32">
        <v>9824</v>
      </c>
      <c r="F32">
        <v>9849</v>
      </c>
      <c r="G32">
        <v>9382</v>
      </c>
      <c r="H32">
        <v>11056</v>
      </c>
      <c r="I32">
        <v>7576</v>
      </c>
      <c r="J32" s="58">
        <f t="shared" si="21"/>
        <v>24.486505474534937</v>
      </c>
      <c r="K32" s="59">
        <f t="shared" si="21"/>
        <v>21.61003196004377</v>
      </c>
      <c r="L32" s="59">
        <f t="shared" si="21"/>
        <v>21.686371490683136</v>
      </c>
      <c r="M32" s="59">
        <f t="shared" si="21"/>
        <v>20.260349058339848</v>
      </c>
      <c r="N32" s="59">
        <f t="shared" si="21"/>
        <v>25.372044029951539</v>
      </c>
      <c r="O32" s="59">
        <f t="shared" si="21"/>
        <v>14.74558136495232</v>
      </c>
      <c r="P32" s="60">
        <f t="shared" si="8"/>
        <v>4.3159516423604813</v>
      </c>
      <c r="Q32" s="61">
        <f t="shared" si="9"/>
        <v>4.1130095880131305</v>
      </c>
      <c r="R32" s="61">
        <f t="shared" si="10"/>
        <v>4.2859114472049411</v>
      </c>
      <c r="S32" s="61">
        <f t="shared" si="11"/>
        <v>3.4681047175019546</v>
      </c>
      <c r="T32" s="61">
        <f t="shared" si="12"/>
        <v>3.5616132089854613</v>
      </c>
      <c r="U32" s="62">
        <f t="shared" si="13"/>
        <v>1.1236744094856961</v>
      </c>
      <c r="V32" s="59">
        <f t="shared" si="2"/>
        <v>20.868265013551664</v>
      </c>
      <c r="W32" s="58">
        <f t="shared" si="3"/>
        <v>8.215852367540025</v>
      </c>
      <c r="AB32">
        <f t="shared" ref="AB32:AC41" si="22">Z15</f>
        <v>1</v>
      </c>
      <c r="AC32">
        <f t="shared" si="22"/>
        <v>1</v>
      </c>
      <c r="AD32" s="7">
        <f t="shared" ref="AD32:AD43" si="23">AD15</f>
        <v>-2.6375902978096288</v>
      </c>
      <c r="AI32" s="7">
        <f>AI17-'061421'!AI17</f>
        <v>-4.8191136127781888</v>
      </c>
      <c r="AJ32" s="7">
        <f>AJ17-'061421'!AJ17</f>
        <v>-5.4040557997218244</v>
      </c>
      <c r="AK32" s="7">
        <f>AK17-'061421'!AK17</f>
        <v>-6.7020398036119033</v>
      </c>
      <c r="AL32" s="7">
        <f>AL17-'061421'!AL17</f>
        <v>-8.4788936227192835</v>
      </c>
      <c r="AM32" s="7">
        <f>AM17-'061421'!AM17</f>
        <v>-7.2827064297867885</v>
      </c>
      <c r="AN32" s="7">
        <f>AN17-'061421'!AN17</f>
        <v>-3.9760068780801383</v>
      </c>
    </row>
    <row r="33" spans="1:40" x14ac:dyDescent="0.25">
      <c r="A33">
        <v>1</v>
      </c>
      <c r="B33">
        <v>2</v>
      </c>
      <c r="C33">
        <v>1</v>
      </c>
      <c r="D33">
        <v>9482</v>
      </c>
      <c r="E33">
        <v>8730</v>
      </c>
      <c r="F33">
        <v>8923</v>
      </c>
      <c r="G33">
        <v>7217</v>
      </c>
      <c r="H33">
        <v>8459</v>
      </c>
      <c r="I33">
        <v>9270</v>
      </c>
      <c r="J33" s="58">
        <f t="shared" si="21"/>
        <v>20.565707180897295</v>
      </c>
      <c r="K33" s="59">
        <f t="shared" si="21"/>
        <v>18.26941409926528</v>
      </c>
      <c r="L33" s="59">
        <f t="shared" si="21"/>
        <v>18.858755275801158</v>
      </c>
      <c r="M33" s="59">
        <f t="shared" si="21"/>
        <v>13.649345704971083</v>
      </c>
      <c r="N33" s="59">
        <f t="shared" si="21"/>
        <v>17.441893587134594</v>
      </c>
      <c r="O33" s="59">
        <f t="shared" si="21"/>
        <v>19.918347961075504</v>
      </c>
      <c r="P33" s="60">
        <f t="shared" si="8"/>
        <v>3.1397121542691888</v>
      </c>
      <c r="Q33" s="61">
        <f t="shared" si="9"/>
        <v>3.1108242297795838</v>
      </c>
      <c r="R33" s="61">
        <f t="shared" si="10"/>
        <v>3.4376265827403474</v>
      </c>
      <c r="S33" s="61">
        <f t="shared" si="11"/>
        <v>1.4848037114913251</v>
      </c>
      <c r="T33" s="61">
        <f t="shared" si="12"/>
        <v>1.1825680761403781</v>
      </c>
      <c r="U33" s="62">
        <f t="shared" si="13"/>
        <v>2.675504388322651</v>
      </c>
      <c r="V33" s="59">
        <f t="shared" si="2"/>
        <v>15.031039142743474</v>
      </c>
      <c r="W33" s="58">
        <f t="shared" si="3"/>
        <v>5.9177319459619975</v>
      </c>
      <c r="AB33">
        <f t="shared" si="22"/>
        <v>1</v>
      </c>
      <c r="AC33">
        <f t="shared" si="22"/>
        <v>2</v>
      </c>
      <c r="AD33" s="7">
        <f t="shared" si="23"/>
        <v>-4.0106883004515064</v>
      </c>
      <c r="AI33" s="7">
        <f>AI18-'061421'!AI18</f>
        <v>-4.7667938098578979</v>
      </c>
      <c r="AJ33" s="7">
        <f>AJ18-'061421'!AJ18</f>
        <v>-4.807118621920921</v>
      </c>
      <c r="AK33" s="7">
        <f>AK18-'061421'!AK18</f>
        <v>-4.89714610136609</v>
      </c>
      <c r="AL33" s="7">
        <f>AL18-'061421'!AL18</f>
        <v>-8.3980692835550279</v>
      </c>
      <c r="AM33" s="7">
        <f>AM18-'061421'!AM18</f>
        <v>-7.3441052603483143</v>
      </c>
      <c r="AN33" s="7">
        <f>AN18-'061421'!AN18</f>
        <v>-3.1768250767657733</v>
      </c>
    </row>
    <row r="34" spans="1:40" x14ac:dyDescent="0.25">
      <c r="A34">
        <v>2</v>
      </c>
      <c r="B34">
        <v>2</v>
      </c>
      <c r="C34">
        <v>1</v>
      </c>
      <c r="D34">
        <v>9026</v>
      </c>
      <c r="E34">
        <v>7893</v>
      </c>
      <c r="F34">
        <v>5793</v>
      </c>
      <c r="G34">
        <v>5493</v>
      </c>
      <c r="H34">
        <v>7956</v>
      </c>
      <c r="I34">
        <v>7697</v>
      </c>
      <c r="J34" s="58">
        <f t="shared" si="21"/>
        <v>19.173274142035325</v>
      </c>
      <c r="K34" s="59">
        <f t="shared" si="21"/>
        <v>15.713566613459431</v>
      </c>
      <c r="L34" s="59">
        <f t="shared" si="21"/>
        <v>9.3010460397530093</v>
      </c>
      <c r="M34" s="59">
        <f t="shared" si="21"/>
        <v>8.3849716720806633</v>
      </c>
      <c r="N34" s="59">
        <f t="shared" si="21"/>
        <v>15.905942230670627</v>
      </c>
      <c r="O34" s="59">
        <f t="shared" si="21"/>
        <v>15.115064693246833</v>
      </c>
      <c r="P34" s="60">
        <f t="shared" si="8"/>
        <v>2.7219822426105975</v>
      </c>
      <c r="Q34" s="61">
        <f t="shared" si="9"/>
        <v>2.3440699840378292</v>
      </c>
      <c r="R34" s="61">
        <f t="shared" si="10"/>
        <v>0.57031381192590269</v>
      </c>
      <c r="S34" s="61">
        <f t="shared" si="11"/>
        <v>-9.4508498375800803E-2</v>
      </c>
      <c r="T34" s="61">
        <f t="shared" si="12"/>
        <v>0.72178266920118817</v>
      </c>
      <c r="U34" s="62">
        <f t="shared" si="13"/>
        <v>1.2345194079740498</v>
      </c>
      <c r="V34" s="59">
        <f t="shared" si="2"/>
        <v>7.4981596173737675</v>
      </c>
      <c r="W34" s="58">
        <f t="shared" si="3"/>
        <v>2.9520313454227431</v>
      </c>
      <c r="AB34">
        <f t="shared" si="22"/>
        <v>1</v>
      </c>
      <c r="AC34">
        <f t="shared" si="22"/>
        <v>3</v>
      </c>
      <c r="AD34" s="7">
        <f t="shared" si="23"/>
        <v>-4.3302538755942637</v>
      </c>
      <c r="AI34" s="7">
        <f>AI19-'061421'!AI19</f>
        <v>-4.4215787764698931</v>
      </c>
      <c r="AJ34" s="7">
        <f>AJ19-'061421'!AJ19</f>
        <v>-6.1561067663691773</v>
      </c>
      <c r="AK34" s="7">
        <f>AK19-'061421'!AK19</f>
        <v>-7.3091817414675724</v>
      </c>
      <c r="AL34" s="7">
        <f>AL19-'061421'!AL19</f>
        <v>-10.844712861362558</v>
      </c>
      <c r="AM34" s="7">
        <f>AM19-'061421'!AM19</f>
        <v>-9.3227219544587108</v>
      </c>
      <c r="AN34" s="7">
        <f>AN19-'061421'!AN19</f>
        <v>-3.6944917167549711</v>
      </c>
    </row>
    <row r="35" spans="1:40" x14ac:dyDescent="0.25">
      <c r="A35">
        <v>3</v>
      </c>
      <c r="B35">
        <v>2</v>
      </c>
      <c r="C35">
        <v>1</v>
      </c>
      <c r="D35">
        <v>9583</v>
      </c>
      <c r="E35">
        <v>9568</v>
      </c>
      <c r="F35">
        <v>9222</v>
      </c>
      <c r="G35">
        <v>8442</v>
      </c>
      <c r="H35">
        <v>9389</v>
      </c>
      <c r="I35">
        <v>7646</v>
      </c>
      <c r="J35" s="58">
        <f t="shared" si="21"/>
        <v>20.874118884680314</v>
      </c>
      <c r="K35" s="59">
        <f t="shared" si="21"/>
        <v>20.828315166296701</v>
      </c>
      <c r="L35" s="59">
        <f t="shared" si="21"/>
        <v>19.771776062247927</v>
      </c>
      <c r="M35" s="59">
        <f t="shared" si="21"/>
        <v>17.389982706299829</v>
      </c>
      <c r="N35" s="59">
        <f t="shared" si="21"/>
        <v>20.281724126918871</v>
      </c>
      <c r="O35" s="59">
        <f t="shared" si="21"/>
        <v>14.959332050742532</v>
      </c>
      <c r="P35" s="60">
        <f t="shared" si="8"/>
        <v>3.2322356654040942</v>
      </c>
      <c r="Q35" s="61">
        <f t="shared" si="9"/>
        <v>3.8784945498890102</v>
      </c>
      <c r="R35" s="61">
        <f t="shared" si="10"/>
        <v>3.7115328186743777</v>
      </c>
      <c r="S35" s="61">
        <f t="shared" si="11"/>
        <v>2.6069948118899493</v>
      </c>
      <c r="T35" s="61">
        <f t="shared" si="12"/>
        <v>2.0345172380756611</v>
      </c>
      <c r="U35" s="62">
        <f t="shared" si="13"/>
        <v>1.1877996152227595</v>
      </c>
      <c r="V35" s="59">
        <f t="shared" si="2"/>
        <v>16.651574699155852</v>
      </c>
      <c r="W35" s="58">
        <f t="shared" si="3"/>
        <v>6.5557380705338</v>
      </c>
      <c r="AB35">
        <f t="shared" si="22"/>
        <v>1</v>
      </c>
      <c r="AC35">
        <f t="shared" si="22"/>
        <v>4</v>
      </c>
      <c r="AD35" s="7">
        <f t="shared" si="23"/>
        <v>-3.9437076559622861</v>
      </c>
      <c r="AI35" s="7">
        <f>AI20-'061421'!AI20</f>
        <v>-4.956967367962239</v>
      </c>
      <c r="AJ35" s="7">
        <f>AJ20-'061421'!AJ20</f>
        <v>-5.3800906063444209</v>
      </c>
      <c r="AK35" s="7">
        <f>AK20-'061421'!AK20</f>
        <v>-7.789981115037417</v>
      </c>
      <c r="AL35" s="7">
        <f>AL20-'061421'!AL20</f>
        <v>-11.991801025660392</v>
      </c>
      <c r="AM35" s="7">
        <f>AM20-'061421'!AM20</f>
        <v>-10.404389081327071</v>
      </c>
      <c r="AN35" s="7">
        <f>AN20-'061421'!AN20</f>
        <v>-5.6683223813058952</v>
      </c>
    </row>
    <row r="36" spans="1:40" x14ac:dyDescent="0.25">
      <c r="A36">
        <v>1</v>
      </c>
      <c r="B36">
        <v>2</v>
      </c>
      <c r="C36">
        <v>2</v>
      </c>
      <c r="D36">
        <v>9397</v>
      </c>
      <c r="E36">
        <v>8669</v>
      </c>
      <c r="F36">
        <v>6251</v>
      </c>
      <c r="G36">
        <v>5987</v>
      </c>
      <c r="H36">
        <v>8831</v>
      </c>
      <c r="I36">
        <v>9493</v>
      </c>
      <c r="J36" s="58">
        <f t="shared" si="21"/>
        <v>20.306152776723465</v>
      </c>
      <c r="K36" s="59">
        <f t="shared" si="21"/>
        <v>18.083145644505237</v>
      </c>
      <c r="L36" s="59">
        <f t="shared" si="21"/>
        <v>10.699586241066125</v>
      </c>
      <c r="M36" s="59">
        <f t="shared" si="21"/>
        <v>9.8934407975144598</v>
      </c>
      <c r="N36" s="59">
        <f t="shared" si="21"/>
        <v>18.577825803048302</v>
      </c>
      <c r="O36" s="59">
        <f t="shared" si="21"/>
        <v>20.599296574378616</v>
      </c>
      <c r="P36" s="60">
        <f t="shared" si="8"/>
        <v>3.0618458330170397</v>
      </c>
      <c r="Q36" s="61">
        <f t="shared" si="9"/>
        <v>3.054943693351571</v>
      </c>
      <c r="R36" s="61">
        <f t="shared" si="10"/>
        <v>0.98987587231983754</v>
      </c>
      <c r="S36" s="61">
        <f t="shared" si="11"/>
        <v>0.35803223925433814</v>
      </c>
      <c r="T36" s="61">
        <f t="shared" si="12"/>
        <v>1.5233477409144909</v>
      </c>
      <c r="U36" s="62">
        <f t="shared" si="13"/>
        <v>2.8797889723135848</v>
      </c>
      <c r="V36" s="59">
        <f t="shared" si="2"/>
        <v>11.86783435117086</v>
      </c>
      <c r="W36" s="58">
        <f t="shared" si="3"/>
        <v>4.6723757288074248</v>
      </c>
      <c r="AB36">
        <f t="shared" si="22"/>
        <v>1</v>
      </c>
      <c r="AC36">
        <f t="shared" si="22"/>
        <v>5</v>
      </c>
      <c r="AD36" s="7">
        <f t="shared" si="23"/>
        <v>-4.9309598996318327</v>
      </c>
      <c r="AI36" s="7">
        <f>AI21-'061421'!AI21</f>
        <v>-6.9096881136643482</v>
      </c>
      <c r="AJ36" s="7">
        <f>AJ21-'061421'!AJ21</f>
        <v>-7.9239111328858165</v>
      </c>
      <c r="AK36" s="7">
        <f>AK21-'061421'!AK21</f>
        <v>-10.39103192860633</v>
      </c>
      <c r="AL36" s="7">
        <f>AL21-'061421'!AL21</f>
        <v>-12.003060401244246</v>
      </c>
      <c r="AM36" s="7">
        <f>AM21-'061421'!AM21</f>
        <v>-11.768109190959173</v>
      </c>
      <c r="AN36" s="7">
        <f>AN21-'061421'!AN21</f>
        <v>-5.385377189359744</v>
      </c>
    </row>
    <row r="37" spans="1:40" x14ac:dyDescent="0.25">
      <c r="A37">
        <v>2</v>
      </c>
      <c r="B37">
        <v>2</v>
      </c>
      <c r="C37">
        <v>2</v>
      </c>
      <c r="D37">
        <v>10116</v>
      </c>
      <c r="E37">
        <v>9783</v>
      </c>
      <c r="F37">
        <v>9243</v>
      </c>
      <c r="G37">
        <v>7099</v>
      </c>
      <c r="H37">
        <v>8368</v>
      </c>
      <c r="I37">
        <v>8480</v>
      </c>
      <c r="J37" s="58">
        <f t="shared" si="21"/>
        <v>22.501677677911523</v>
      </c>
      <c r="K37" s="59">
        <f t="shared" si="21"/>
        <v>21.484835129795218</v>
      </c>
      <c r="L37" s="59">
        <f t="shared" si="21"/>
        <v>19.835901267984994</v>
      </c>
      <c r="M37" s="59">
        <f t="shared" si="21"/>
        <v>13.28902312035329</v>
      </c>
      <c r="N37" s="59">
        <f t="shared" si="21"/>
        <v>17.164017695607317</v>
      </c>
      <c r="O37" s="59">
        <f t="shared" si="21"/>
        <v>17.506018792871661</v>
      </c>
      <c r="P37" s="60">
        <f t="shared" si="8"/>
        <v>3.7205033033734569</v>
      </c>
      <c r="Q37" s="61">
        <f t="shared" si="9"/>
        <v>4.0754505389385658</v>
      </c>
      <c r="R37" s="61">
        <f t="shared" si="10"/>
        <v>3.7307703803954979</v>
      </c>
      <c r="S37" s="61">
        <f t="shared" si="11"/>
        <v>1.3767069361059874</v>
      </c>
      <c r="T37" s="61">
        <f t="shared" si="12"/>
        <v>1.0992053086821951</v>
      </c>
      <c r="U37" s="62">
        <f t="shared" si="13"/>
        <v>1.9518056378614983</v>
      </c>
      <c r="V37" s="59">
        <f t="shared" si="2"/>
        <v>15.954442105357204</v>
      </c>
      <c r="W37" s="58">
        <f t="shared" si="3"/>
        <v>6.2812764194319701</v>
      </c>
      <c r="AB37">
        <f t="shared" si="22"/>
        <v>1</v>
      </c>
      <c r="AC37">
        <f t="shared" si="22"/>
        <v>6</v>
      </c>
      <c r="AD37" s="7">
        <f t="shared" si="23"/>
        <v>-5.4556950682248937</v>
      </c>
      <c r="AI37" s="7">
        <f>AI22-'061421'!AI22</f>
        <v>-6.2300392639967725</v>
      </c>
      <c r="AJ37" s="7">
        <f>AJ22-'061421'!AJ22</f>
        <v>-7.0264524644854731</v>
      </c>
      <c r="AK37" s="7">
        <f>AK22-'061421'!AK22</f>
        <v>-10.861754415750159</v>
      </c>
      <c r="AL37" s="7">
        <f>AL22-'061421'!AL22</f>
        <v>-14.017711986508777</v>
      </c>
      <c r="AM37" s="7">
        <f>AM22-'061421'!AM22</f>
        <v>-13.084444428207245</v>
      </c>
      <c r="AN37" s="7">
        <f>AN22-'061421'!AN22</f>
        <v>-2.1983524811606792</v>
      </c>
    </row>
    <row r="38" spans="1:40" x14ac:dyDescent="0.25">
      <c r="A38">
        <v>3</v>
      </c>
      <c r="B38">
        <v>2</v>
      </c>
      <c r="C38">
        <v>2</v>
      </c>
      <c r="D38">
        <v>9062</v>
      </c>
      <c r="E38">
        <v>8235</v>
      </c>
      <c r="F38">
        <v>6472</v>
      </c>
      <c r="G38">
        <v>6221</v>
      </c>
      <c r="H38">
        <v>7965</v>
      </c>
      <c r="I38">
        <v>7387</v>
      </c>
      <c r="J38" s="58">
        <f t="shared" si="21"/>
        <v>19.283203066156009</v>
      </c>
      <c r="K38" s="59">
        <f t="shared" si="21"/>
        <v>16.757891392605909</v>
      </c>
      <c r="L38" s="59">
        <f t="shared" si="21"/>
        <v>11.374427691918084</v>
      </c>
      <c r="M38" s="59">
        <f t="shared" si="21"/>
        <v>10.607978804298888</v>
      </c>
      <c r="N38" s="59">
        <f t="shared" si="21"/>
        <v>15.933424461700795</v>
      </c>
      <c r="O38" s="59">
        <f t="shared" si="21"/>
        <v>14.168454513318746</v>
      </c>
      <c r="P38" s="60">
        <f t="shared" si="8"/>
        <v>2.7549609198468028</v>
      </c>
      <c r="Q38" s="61">
        <f t="shared" si="9"/>
        <v>2.6573674177817725</v>
      </c>
      <c r="R38" s="61">
        <f t="shared" si="10"/>
        <v>1.1923283075754254</v>
      </c>
      <c r="S38" s="61">
        <f t="shared" si="11"/>
        <v>0.57239364128966663</v>
      </c>
      <c r="T38" s="61">
        <f t="shared" si="12"/>
        <v>0.7300273385102386</v>
      </c>
      <c r="U38" s="62">
        <f t="shared" si="13"/>
        <v>0.95053635399562386</v>
      </c>
      <c r="V38" s="59">
        <f t="shared" si="2"/>
        <v>8.8576139789995292</v>
      </c>
      <c r="W38" s="58">
        <f t="shared" si="3"/>
        <v>3.4872495980313105</v>
      </c>
      <c r="AB38">
        <f t="shared" si="22"/>
        <v>2</v>
      </c>
      <c r="AC38">
        <f t="shared" si="22"/>
        <v>1</v>
      </c>
      <c r="AD38" s="7">
        <f t="shared" si="23"/>
        <v>-6.4229737744157065</v>
      </c>
      <c r="AI38" s="7">
        <f>AI23-'061421'!AI23</f>
        <v>-6.0801804316665589</v>
      </c>
      <c r="AJ38" s="7">
        <f>AJ23-'061421'!AJ23</f>
        <v>-6.801299143618234</v>
      </c>
      <c r="AK38" s="7">
        <f>AK23-'061421'!AK23</f>
        <v>-9.5617003292791516</v>
      </c>
      <c r="AL38" s="7">
        <f>AL23-'061421'!AL23</f>
        <v>-14.612616178757424</v>
      </c>
      <c r="AM38" s="7">
        <f>AM23-'061421'!AM23</f>
        <v>-13.511965117595228</v>
      </c>
      <c r="AN38" s="7">
        <f>AN23-'061421'!AN23</f>
        <v>-6.1629662975905557</v>
      </c>
    </row>
    <row r="39" spans="1:40" x14ac:dyDescent="0.25">
      <c r="A39">
        <v>1</v>
      </c>
      <c r="B39">
        <v>2</v>
      </c>
      <c r="C39">
        <v>3</v>
      </c>
      <c r="D39">
        <v>10095</v>
      </c>
      <c r="E39">
        <v>9594</v>
      </c>
      <c r="F39">
        <v>8533</v>
      </c>
      <c r="G39">
        <v>6641</v>
      </c>
      <c r="H39">
        <v>8230</v>
      </c>
      <c r="I39">
        <v>8512</v>
      </c>
      <c r="J39" s="58">
        <f t="shared" si="21"/>
        <v>22.437552472174456</v>
      </c>
      <c r="K39" s="59">
        <f t="shared" si="21"/>
        <v>20.907708278161639</v>
      </c>
      <c r="L39" s="59">
        <f t="shared" si="21"/>
        <v>17.667858597827106</v>
      </c>
      <c r="M39" s="59">
        <f t="shared" si="21"/>
        <v>11.890482919040176</v>
      </c>
      <c r="N39" s="59">
        <f t="shared" si="21"/>
        <v>16.742623486478038</v>
      </c>
      <c r="O39" s="59">
        <f t="shared" si="21"/>
        <v>17.603733392090039</v>
      </c>
      <c r="P39" s="60">
        <f t="shared" si="8"/>
        <v>3.7012657416523371</v>
      </c>
      <c r="Q39" s="61">
        <f t="shared" si="9"/>
        <v>3.9023124834484917</v>
      </c>
      <c r="R39" s="61">
        <f t="shared" si="10"/>
        <v>3.0803575793481315</v>
      </c>
      <c r="S39" s="61">
        <f t="shared" si="11"/>
        <v>0.95714487571205298</v>
      </c>
      <c r="T39" s="61">
        <f t="shared" si="12"/>
        <v>0.97278704594341148</v>
      </c>
      <c r="U39" s="62">
        <f t="shared" si="13"/>
        <v>1.9811200176270116</v>
      </c>
      <c r="V39" s="59">
        <f t="shared" si="2"/>
        <v>14.594987743731437</v>
      </c>
      <c r="W39" s="58">
        <f t="shared" si="3"/>
        <v>5.7460581668234001</v>
      </c>
      <c r="AB39">
        <f t="shared" si="22"/>
        <v>2</v>
      </c>
      <c r="AC39">
        <f t="shared" si="22"/>
        <v>2</v>
      </c>
      <c r="AD39" s="7">
        <f t="shared" si="23"/>
        <v>-6.3093017763908383</v>
      </c>
      <c r="AI39" s="7">
        <f>AI24-'061421'!AI24</f>
        <v>-7.4937160383532344</v>
      </c>
      <c r="AJ39" s="7">
        <f>AJ24-'061421'!AJ24</f>
        <v>-9.5519667185837918</v>
      </c>
      <c r="AK39" s="7">
        <f>AK24-'061421'!AK24</f>
        <v>-13.078687037740623</v>
      </c>
      <c r="AL39" s="7">
        <f>AL24-'061421'!AL24</f>
        <v>-15.137494686263251</v>
      </c>
      <c r="AM39" s="7">
        <f>AM24-'061421'!AM24</f>
        <v>-14.67174867148962</v>
      </c>
      <c r="AN39" s="7">
        <f>AN24-'061421'!AN24</f>
        <v>-6.4988786954410518</v>
      </c>
    </row>
    <row r="40" spans="1:40" x14ac:dyDescent="0.25">
      <c r="A40">
        <v>2</v>
      </c>
      <c r="B40">
        <v>2</v>
      </c>
      <c r="C40">
        <v>3</v>
      </c>
      <c r="D40">
        <v>8906</v>
      </c>
      <c r="E40">
        <v>8246</v>
      </c>
      <c r="F40">
        <v>6889</v>
      </c>
      <c r="G40">
        <v>6397</v>
      </c>
      <c r="H40">
        <v>8437</v>
      </c>
      <c r="I40">
        <v>8131</v>
      </c>
      <c r="J40" s="58">
        <f t="shared" si="21"/>
        <v>18.806844394966387</v>
      </c>
      <c r="K40" s="59">
        <f t="shared" si="21"/>
        <v>16.791480786087227</v>
      </c>
      <c r="L40" s="59">
        <f t="shared" si="21"/>
        <v>12.647771062982649</v>
      </c>
      <c r="M40" s="59">
        <f t="shared" si="21"/>
        <v>11.145409099999998</v>
      </c>
      <c r="N40" s="59">
        <f t="shared" si="21"/>
        <v>17.374714800171954</v>
      </c>
      <c r="O40" s="59">
        <f t="shared" si="21"/>
        <v>16.44031894514616</v>
      </c>
      <c r="P40" s="60">
        <f t="shared" si="8"/>
        <v>2.6120533184899157</v>
      </c>
      <c r="Q40" s="61">
        <f t="shared" si="9"/>
        <v>2.6674442358261685</v>
      </c>
      <c r="R40" s="61">
        <f t="shared" si="10"/>
        <v>1.5743313188947945</v>
      </c>
      <c r="S40" s="61">
        <f t="shared" si="11"/>
        <v>0.73362272999999978</v>
      </c>
      <c r="T40" s="61">
        <f t="shared" si="12"/>
        <v>1.1624144400515863</v>
      </c>
      <c r="U40" s="62">
        <f t="shared" si="13"/>
        <v>1.632095683543848</v>
      </c>
      <c r="V40" s="59">
        <f t="shared" si="2"/>
        <v>10.381961726806313</v>
      </c>
      <c r="W40" s="58">
        <f t="shared" si="3"/>
        <v>4.0873865066166584</v>
      </c>
      <c r="AB40">
        <f t="shared" si="22"/>
        <v>2</v>
      </c>
      <c r="AC40">
        <f t="shared" si="22"/>
        <v>3</v>
      </c>
      <c r="AD40" s="7">
        <f t="shared" si="23"/>
        <v>-6.7004796258079304</v>
      </c>
      <c r="AI40" s="7">
        <f>AI25-'061421'!AI25</f>
        <v>-7.2810103946653584</v>
      </c>
      <c r="AJ40" s="7">
        <f>AJ25-'061421'!AJ25</f>
        <v>-8.945273706061144</v>
      </c>
      <c r="AK40" s="7">
        <f>AK25-'061421'!AK25</f>
        <v>-14.00563425389174</v>
      </c>
      <c r="AL40" s="7">
        <f>AL25-'061421'!AL25</f>
        <v>-16.649824808896668</v>
      </c>
      <c r="AM40" s="7">
        <f>AM25-'061421'!AM25</f>
        <v>-14.496494786115068</v>
      </c>
      <c r="AN40" s="7">
        <f>AN25-'061421'!AN25</f>
        <v>-7.5170649423835236</v>
      </c>
    </row>
    <row r="41" spans="1:40" x14ac:dyDescent="0.25">
      <c r="A41">
        <v>3</v>
      </c>
      <c r="B41">
        <v>2</v>
      </c>
      <c r="C41">
        <v>3</v>
      </c>
      <c r="D41">
        <v>9819</v>
      </c>
      <c r="E41">
        <v>9253</v>
      </c>
      <c r="F41">
        <v>8843</v>
      </c>
      <c r="G41">
        <v>7684</v>
      </c>
      <c r="H41">
        <v>10070</v>
      </c>
      <c r="I41">
        <v>5819</v>
      </c>
      <c r="J41" s="58">
        <f t="shared" si="21"/>
        <v>21.594764053915899</v>
      </c>
      <c r="K41" s="59">
        <f t="shared" si="21"/>
        <v>19.86643708024074</v>
      </c>
      <c r="L41" s="59">
        <f t="shared" si="21"/>
        <v>18.614468777755196</v>
      </c>
      <c r="M41" s="59">
        <f t="shared" si="21"/>
        <v>15.075368137314364</v>
      </c>
      <c r="N41" s="59">
        <f t="shared" si="21"/>
        <v>22.361212941535094</v>
      </c>
      <c r="O41" s="59">
        <f t="shared" si="21"/>
        <v>9.3804391516179439</v>
      </c>
      <c r="P41" s="60">
        <f t="shared" si="8"/>
        <v>3.4484292161747696</v>
      </c>
      <c r="Q41" s="61">
        <f t="shared" si="9"/>
        <v>3.5899311240722214</v>
      </c>
      <c r="R41" s="61">
        <f t="shared" si="10"/>
        <v>3.3643406333265586</v>
      </c>
      <c r="S41" s="61">
        <f t="shared" si="11"/>
        <v>1.9126104411943092</v>
      </c>
      <c r="T41" s="61">
        <f t="shared" si="12"/>
        <v>2.6583638824605282</v>
      </c>
      <c r="U41" s="62">
        <f t="shared" si="13"/>
        <v>-0.48586825451461679</v>
      </c>
      <c r="V41" s="59">
        <f t="shared" si="2"/>
        <v>14.487807042713769</v>
      </c>
      <c r="W41" s="58">
        <f t="shared" si="3"/>
        <v>5.7038610404384915</v>
      </c>
      <c r="AB41">
        <f t="shared" si="22"/>
        <v>2</v>
      </c>
      <c r="AC41">
        <f t="shared" si="22"/>
        <v>4</v>
      </c>
      <c r="AD41" s="7">
        <f t="shared" si="23"/>
        <v>-7.8463573048667214</v>
      </c>
      <c r="AI41" s="7">
        <f>AI26-'061421'!AI26</f>
        <v>-7.9507146763409366</v>
      </c>
      <c r="AJ41" s="7">
        <f>AJ26-'061421'!AJ26</f>
        <v>-7.7115692794144941</v>
      </c>
      <c r="AK41" s="7">
        <f>AK26-'061421'!AK26</f>
        <v>-13.259154850659614</v>
      </c>
      <c r="AL41" s="7">
        <f>AL26-'061421'!AL26</f>
        <v>-16.814796492032194</v>
      </c>
      <c r="AM41" s="7">
        <f>AM26-'061421'!AM26</f>
        <v>-13.890852970040523</v>
      </c>
      <c r="AN41" s="7">
        <f>AN26-'061421'!AN26</f>
        <v>-9.4222934565587568</v>
      </c>
    </row>
    <row r="42" spans="1:40" x14ac:dyDescent="0.25">
      <c r="A42">
        <v>1</v>
      </c>
      <c r="B42">
        <v>2</v>
      </c>
      <c r="C42">
        <v>4</v>
      </c>
      <c r="D42">
        <v>8615</v>
      </c>
      <c r="E42">
        <v>7314</v>
      </c>
      <c r="F42">
        <v>6130</v>
      </c>
      <c r="G42">
        <v>6007</v>
      </c>
      <c r="H42">
        <v>8120</v>
      </c>
      <c r="I42">
        <v>6752</v>
      </c>
      <c r="J42" s="58">
        <f t="shared" si="21"/>
        <v>17.918252258324213</v>
      </c>
      <c r="K42" s="59">
        <f t="shared" si="21"/>
        <v>13.945543083851804</v>
      </c>
      <c r="L42" s="59">
        <f t="shared" si="21"/>
        <v>10.330102912771611</v>
      </c>
      <c r="M42" s="59">
        <f t="shared" si="21"/>
        <v>9.9545124220259495</v>
      </c>
      <c r="N42" s="59">
        <f t="shared" si="21"/>
        <v>16.406729551664842</v>
      </c>
      <c r="O42" s="59">
        <f t="shared" si="21"/>
        <v>12.229430435078942</v>
      </c>
      <c r="P42" s="60">
        <f t="shared" si="8"/>
        <v>2.345475677497264</v>
      </c>
      <c r="Q42" s="61">
        <f t="shared" si="9"/>
        <v>1.8136629251555412</v>
      </c>
      <c r="R42" s="61">
        <f t="shared" si="10"/>
        <v>0.87903087383148337</v>
      </c>
      <c r="S42" s="61">
        <f t="shared" si="11"/>
        <v>0.3763537266077851</v>
      </c>
      <c r="T42" s="61">
        <f t="shared" si="12"/>
        <v>0.87201886549945273</v>
      </c>
      <c r="U42" s="62">
        <f t="shared" si="13"/>
        <v>0.36882913052368271</v>
      </c>
      <c r="V42" s="59">
        <f t="shared" si="2"/>
        <v>6.6553711991152085</v>
      </c>
      <c r="W42" s="58">
        <f t="shared" si="3"/>
        <v>2.6202248815414206</v>
      </c>
      <c r="AB42">
        <f>Z25</f>
        <v>2</v>
      </c>
      <c r="AC42">
        <f>AA25</f>
        <v>5</v>
      </c>
      <c r="AD42" s="7">
        <f>AD25</f>
        <v>-8.1372404990567144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9857</v>
      </c>
      <c r="E43">
        <v>8846</v>
      </c>
      <c r="F43">
        <v>7974</v>
      </c>
      <c r="G43">
        <v>6467</v>
      </c>
      <c r="H43">
        <v>8408</v>
      </c>
      <c r="I43">
        <v>7299</v>
      </c>
      <c r="J43" s="58">
        <f t="shared" si="21"/>
        <v>21.710800140487727</v>
      </c>
      <c r="K43" s="59">
        <f t="shared" si="21"/>
        <v>18.623629521431919</v>
      </c>
      <c r="L43" s="59">
        <f t="shared" si="21"/>
        <v>15.960906692730967</v>
      </c>
      <c r="M43" s="59">
        <f t="shared" si="21"/>
        <v>11.359159785790212</v>
      </c>
      <c r="N43" s="59">
        <f t="shared" si="21"/>
        <v>17.286160944630293</v>
      </c>
      <c r="O43" s="59">
        <f t="shared" si="21"/>
        <v>13.899739365468186</v>
      </c>
      <c r="P43" s="60">
        <f t="shared" si="8"/>
        <v>3.4832400421463183</v>
      </c>
      <c r="Q43" s="61">
        <f t="shared" si="9"/>
        <v>3.2170888564295756</v>
      </c>
      <c r="R43" s="61">
        <f t="shared" si="10"/>
        <v>2.5682720078192904</v>
      </c>
      <c r="S43" s="61">
        <f t="shared" si="11"/>
        <v>0.79774793573706371</v>
      </c>
      <c r="T43" s="61">
        <f t="shared" si="12"/>
        <v>1.1358482833890877</v>
      </c>
      <c r="U43" s="62">
        <f t="shared" si="13"/>
        <v>0.86992180964045573</v>
      </c>
      <c r="V43" s="59">
        <f t="shared" si="2"/>
        <v>12.072118935161791</v>
      </c>
      <c r="W43" s="58">
        <f t="shared" si="3"/>
        <v>4.752802730378658</v>
      </c>
      <c r="AB43">
        <f t="shared" ref="AB43:AC43" si="24">Z26</f>
        <v>2</v>
      </c>
      <c r="AC43">
        <f t="shared" si="24"/>
        <v>6</v>
      </c>
      <c r="AD43" s="7">
        <f t="shared" si="23"/>
        <v>-8.1554387864228168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8811</v>
      </c>
      <c r="E44">
        <v>8453</v>
      </c>
      <c r="F44">
        <v>6392</v>
      </c>
      <c r="G44">
        <v>5807</v>
      </c>
      <c r="H44">
        <v>7704</v>
      </c>
      <c r="I44">
        <v>7778</v>
      </c>
      <c r="J44" s="58">
        <f t="shared" si="21"/>
        <v>18.516754178536811</v>
      </c>
      <c r="K44" s="59">
        <f t="shared" si="21"/>
        <v>17.423572099781147</v>
      </c>
      <c r="L44" s="59">
        <f t="shared" si="21"/>
        <v>11.130141193872126</v>
      </c>
      <c r="M44" s="59">
        <f t="shared" si="21"/>
        <v>9.343796176911054</v>
      </c>
      <c r="N44" s="59">
        <f t="shared" si="21"/>
        <v>15.136439761825853</v>
      </c>
      <c r="O44" s="59">
        <f t="shared" si="21"/>
        <v>15.362404772518367</v>
      </c>
      <c r="P44" s="60">
        <f t="shared" si="8"/>
        <v>2.5250262535610433</v>
      </c>
      <c r="Q44" s="61">
        <f t="shared" si="9"/>
        <v>2.8570716299343442</v>
      </c>
      <c r="R44" s="61">
        <f t="shared" si="10"/>
        <v>1.1190423581616376</v>
      </c>
      <c r="S44" s="61">
        <f t="shared" si="11"/>
        <v>0.19313885307331641</v>
      </c>
      <c r="T44" s="61">
        <f t="shared" si="12"/>
        <v>0.49093192854775597</v>
      </c>
      <c r="U44" s="62">
        <f t="shared" si="13"/>
        <v>1.30872143175551</v>
      </c>
      <c r="V44" s="59">
        <f t="shared" si="2"/>
        <v>8.4939324550336064</v>
      </c>
      <c r="W44" s="58">
        <f t="shared" si="3"/>
        <v>3.3440678956825223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9951</v>
      </c>
      <c r="E45">
        <v>8796</v>
      </c>
      <c r="F45">
        <v>6865</v>
      </c>
      <c r="G45">
        <v>6416</v>
      </c>
      <c r="H45">
        <v>8157</v>
      </c>
      <c r="I45">
        <v>8268</v>
      </c>
      <c r="J45" s="58">
        <f t="shared" si="21"/>
        <v>21.997836775691727</v>
      </c>
      <c r="K45" s="59">
        <f t="shared" si="21"/>
        <v>18.470950460153198</v>
      </c>
      <c r="L45" s="59">
        <f t="shared" si="21"/>
        <v>12.574485113568858</v>
      </c>
      <c r="M45" s="59">
        <f t="shared" si="21"/>
        <v>11.203427143285918</v>
      </c>
      <c r="N45" s="59">
        <f t="shared" si="21"/>
        <v>16.519712057011098</v>
      </c>
      <c r="O45" s="59">
        <f t="shared" si="21"/>
        <v>16.858659573049863</v>
      </c>
      <c r="P45" s="60">
        <f t="shared" si="8"/>
        <v>3.5693510327075182</v>
      </c>
      <c r="Q45" s="61">
        <f t="shared" si="9"/>
        <v>3.1712851380459592</v>
      </c>
      <c r="R45" s="61">
        <f t="shared" si="10"/>
        <v>1.5523455340706573</v>
      </c>
      <c r="S45" s="61">
        <f t="shared" si="11"/>
        <v>0.75102814298577558</v>
      </c>
      <c r="T45" s="61">
        <f t="shared" si="12"/>
        <v>0.90591361710332952</v>
      </c>
      <c r="U45" s="62">
        <f t="shared" si="13"/>
        <v>1.757597871914959</v>
      </c>
      <c r="V45" s="59">
        <f t="shared" si="2"/>
        <v>11.707521336828199</v>
      </c>
      <c r="W45" s="58">
        <f t="shared" si="3"/>
        <v>4.6092603688299993</v>
      </c>
    </row>
    <row r="46" spans="1:40" x14ac:dyDescent="0.25">
      <c r="A46">
        <v>2</v>
      </c>
      <c r="B46">
        <v>2</v>
      </c>
      <c r="C46">
        <v>5</v>
      </c>
      <c r="D46">
        <v>9742</v>
      </c>
      <c r="E46">
        <v>8921</v>
      </c>
      <c r="F46">
        <v>6421</v>
      </c>
      <c r="G46">
        <v>6045</v>
      </c>
      <c r="H46">
        <v>8655</v>
      </c>
      <c r="I46">
        <v>6376</v>
      </c>
      <c r="J46" s="58">
        <f t="shared" si="21"/>
        <v>21.359638299546663</v>
      </c>
      <c r="K46" s="59">
        <f t="shared" si="21"/>
        <v>18.852648113350011</v>
      </c>
      <c r="L46" s="59">
        <f t="shared" si="21"/>
        <v>11.218695049413784</v>
      </c>
      <c r="M46" s="59">
        <f t="shared" si="21"/>
        <v>10.070548508597781</v>
      </c>
      <c r="N46" s="59">
        <f t="shared" si="21"/>
        <v>18.040395507347188</v>
      </c>
      <c r="O46" s="59">
        <f t="shared" si="21"/>
        <v>11.081283894262937</v>
      </c>
      <c r="P46" s="60">
        <f t="shared" si="8"/>
        <v>3.3778914898639996</v>
      </c>
      <c r="Q46" s="61">
        <f t="shared" si="9"/>
        <v>3.2857944340050027</v>
      </c>
      <c r="R46" s="61">
        <f t="shared" si="10"/>
        <v>1.1456085148241351</v>
      </c>
      <c r="S46" s="61">
        <f t="shared" si="11"/>
        <v>0.4111645525793346</v>
      </c>
      <c r="T46" s="61">
        <f t="shared" si="12"/>
        <v>1.3621186522041566</v>
      </c>
      <c r="U46" s="62">
        <f t="shared" si="13"/>
        <v>2.4385168278880976E-2</v>
      </c>
      <c r="V46" s="59">
        <f t="shared" si="2"/>
        <v>9.6069628117555084</v>
      </c>
      <c r="W46" s="58">
        <f t="shared" si="3"/>
        <v>3.7822688235257909</v>
      </c>
    </row>
    <row r="47" spans="1:40" x14ac:dyDescent="0.25">
      <c r="A47">
        <v>3</v>
      </c>
      <c r="B47">
        <v>2</v>
      </c>
      <c r="C47">
        <v>5</v>
      </c>
      <c r="D47">
        <v>7886</v>
      </c>
      <c r="E47">
        <v>7217</v>
      </c>
      <c r="F47">
        <v>5746</v>
      </c>
      <c r="G47">
        <v>5833</v>
      </c>
      <c r="H47">
        <v>7734</v>
      </c>
      <c r="I47">
        <v>7590</v>
      </c>
      <c r="J47" s="58">
        <f t="shared" si="21"/>
        <v>15.692191544880412</v>
      </c>
      <c r="K47" s="59">
        <f t="shared" si="21"/>
        <v>13.649345704971083</v>
      </c>
      <c r="L47" s="59">
        <f t="shared" si="21"/>
        <v>9.1575277221510092</v>
      </c>
      <c r="M47" s="59">
        <f t="shared" si="21"/>
        <v>9.4231892887759869</v>
      </c>
      <c r="N47" s="59">
        <f t="shared" si="21"/>
        <v>15.228047198593089</v>
      </c>
      <c r="O47" s="59">
        <f t="shared" si="21"/>
        <v>14.78833150211036</v>
      </c>
      <c r="P47" s="60">
        <f t="shared" si="8"/>
        <v>1.6776574634641239</v>
      </c>
      <c r="Q47" s="61">
        <f t="shared" si="9"/>
        <v>1.7248037114913248</v>
      </c>
      <c r="R47" s="61">
        <f t="shared" si="10"/>
        <v>0.52725831664530265</v>
      </c>
      <c r="S47" s="61">
        <f t="shared" si="11"/>
        <v>0.2169567866327963</v>
      </c>
      <c r="T47" s="61">
        <f t="shared" si="12"/>
        <v>0.51841415957792658</v>
      </c>
      <c r="U47" s="62">
        <f t="shared" si="13"/>
        <v>1.1364994506331079</v>
      </c>
      <c r="V47" s="59">
        <f t="shared" si="2"/>
        <v>5.8015898884445818</v>
      </c>
      <c r="W47" s="58">
        <f t="shared" si="3"/>
        <v>2.2840905072616464</v>
      </c>
    </row>
    <row r="48" spans="1:40" x14ac:dyDescent="0.25">
      <c r="A48">
        <v>1</v>
      </c>
      <c r="B48">
        <v>2</v>
      </c>
      <c r="C48">
        <v>6</v>
      </c>
      <c r="D48">
        <v>7289</v>
      </c>
      <c r="E48">
        <v>8022</v>
      </c>
      <c r="F48">
        <v>5866</v>
      </c>
      <c r="G48">
        <v>6269</v>
      </c>
      <c r="H48">
        <v>8391</v>
      </c>
      <c r="I48">
        <v>6080</v>
      </c>
      <c r="J48" s="58">
        <f t="shared" si="21"/>
        <v>13.869203553212442</v>
      </c>
      <c r="K48" s="59">
        <f t="shared" si="21"/>
        <v>16.107478591558543</v>
      </c>
      <c r="L48" s="59">
        <f t="shared" si="21"/>
        <v>9.5239574692199458</v>
      </c>
      <c r="M48" s="59">
        <f t="shared" si="21"/>
        <v>10.754550703126464</v>
      </c>
      <c r="N48" s="59">
        <f t="shared" si="21"/>
        <v>17.234250063795532</v>
      </c>
      <c r="O48" s="59">
        <f t="shared" si="21"/>
        <v>10.177423851492884</v>
      </c>
      <c r="P48" s="60">
        <f t="shared" si="8"/>
        <v>1.1307610659637326</v>
      </c>
      <c r="Q48" s="61">
        <f t="shared" si="9"/>
        <v>2.4622435774675626</v>
      </c>
      <c r="R48" s="61">
        <f t="shared" si="10"/>
        <v>0.63718724076598365</v>
      </c>
      <c r="S48" s="61">
        <f t="shared" si="11"/>
        <v>0.61636521093793928</v>
      </c>
      <c r="T48" s="61">
        <f t="shared" si="12"/>
        <v>1.1202750191386597</v>
      </c>
      <c r="U48" s="62">
        <f t="shared" si="13"/>
        <v>-0.24677284455213472</v>
      </c>
      <c r="V48" s="59">
        <f t="shared" si="2"/>
        <v>5.7200592697217436</v>
      </c>
      <c r="W48" s="58">
        <f t="shared" si="3"/>
        <v>2.2519918384731272</v>
      </c>
    </row>
    <row r="49" spans="1:23" x14ac:dyDescent="0.25">
      <c r="A49">
        <v>2</v>
      </c>
      <c r="B49">
        <v>2</v>
      </c>
      <c r="C49">
        <v>6</v>
      </c>
      <c r="D49">
        <v>9727</v>
      </c>
      <c r="E49">
        <v>9549</v>
      </c>
      <c r="F49">
        <v>7229</v>
      </c>
      <c r="G49">
        <v>6528</v>
      </c>
      <c r="H49">
        <v>7926</v>
      </c>
      <c r="I49">
        <v>7031</v>
      </c>
      <c r="J49" s="58">
        <f t="shared" si="21"/>
        <v>21.313834581163043</v>
      </c>
      <c r="K49" s="59">
        <f t="shared" si="21"/>
        <v>20.770297123010785</v>
      </c>
      <c r="L49" s="59">
        <f t="shared" si="21"/>
        <v>13.685988679677974</v>
      </c>
      <c r="M49" s="59">
        <f t="shared" si="21"/>
        <v>11.545428240550255</v>
      </c>
      <c r="N49" s="59">
        <f t="shared" si="21"/>
        <v>15.81433479390339</v>
      </c>
      <c r="O49" s="59">
        <f t="shared" si="21"/>
        <v>13.081379597014225</v>
      </c>
      <c r="P49" s="60">
        <f t="shared" si="8"/>
        <v>3.3641503743489132</v>
      </c>
      <c r="Q49" s="61">
        <f t="shared" si="9"/>
        <v>3.8610891369032356</v>
      </c>
      <c r="R49" s="61">
        <f t="shared" si="10"/>
        <v>1.8857966039033922</v>
      </c>
      <c r="S49" s="61">
        <f t="shared" si="11"/>
        <v>0.85362847216507665</v>
      </c>
      <c r="T49" s="61">
        <f t="shared" si="12"/>
        <v>0.69430043817101694</v>
      </c>
      <c r="U49" s="62">
        <f t="shared" si="13"/>
        <v>0.62441387910426738</v>
      </c>
      <c r="V49" s="59">
        <f t="shared" si="2"/>
        <v>11.283378904595903</v>
      </c>
      <c r="W49" s="58">
        <f t="shared" si="3"/>
        <v>4.4422751592897258</v>
      </c>
    </row>
    <row r="50" spans="1:23" x14ac:dyDescent="0.25">
      <c r="A50">
        <v>3</v>
      </c>
      <c r="B50">
        <v>2</v>
      </c>
      <c r="C50">
        <v>6</v>
      </c>
      <c r="D50">
        <v>9269</v>
      </c>
      <c r="E50">
        <v>8632</v>
      </c>
      <c r="F50">
        <v>6636</v>
      </c>
      <c r="G50">
        <v>5827</v>
      </c>
      <c r="H50">
        <v>8535</v>
      </c>
      <c r="I50">
        <v>7436</v>
      </c>
      <c r="J50" s="58">
        <f t="shared" si="21"/>
        <v>19.915294379849929</v>
      </c>
      <c r="K50" s="59">
        <f t="shared" si="21"/>
        <v>17.970163139158977</v>
      </c>
      <c r="L50" s="59">
        <f t="shared" si="21"/>
        <v>11.875215012912301</v>
      </c>
      <c r="M50" s="59">
        <f t="shared" si="21"/>
        <v>9.404867801422542</v>
      </c>
      <c r="N50" s="59">
        <f t="shared" si="21"/>
        <v>17.673965760278254</v>
      </c>
      <c r="O50" s="59">
        <f t="shared" si="21"/>
        <v>14.318079993371894</v>
      </c>
      <c r="P50" s="60">
        <f t="shared" si="8"/>
        <v>2.9445883139549789</v>
      </c>
      <c r="Q50" s="61">
        <f t="shared" si="9"/>
        <v>3.0210489417476931</v>
      </c>
      <c r="R50" s="61">
        <f t="shared" si="10"/>
        <v>1.3425645038736902</v>
      </c>
      <c r="S50" s="61">
        <f t="shared" si="11"/>
        <v>0.21146034042676282</v>
      </c>
      <c r="T50" s="61">
        <f t="shared" si="12"/>
        <v>1.2521897280834762</v>
      </c>
      <c r="U50" s="62">
        <f t="shared" si="13"/>
        <v>0.99542399801156822</v>
      </c>
      <c r="V50" s="59">
        <f t="shared" si="2"/>
        <v>9.7672758260981709</v>
      </c>
      <c r="W50" s="58">
        <f t="shared" si="3"/>
        <v>3.8453841835032168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D15E-ABA2-4363-84A8-D0FECD1E8C7D}">
  <dimension ref="A1:AE50"/>
  <sheetViews>
    <sheetView topLeftCell="B1" workbookViewId="0">
      <selection activeCell="J26" sqref="J26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31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31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31" x14ac:dyDescent="0.25">
      <c r="A3" t="s">
        <v>8</v>
      </c>
      <c r="B3" s="3">
        <v>44404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31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31" x14ac:dyDescent="0.25">
      <c r="A5" t="s">
        <v>15</v>
      </c>
      <c r="B5" s="48"/>
      <c r="F5" t="s">
        <v>16</v>
      </c>
      <c r="I5">
        <v>6736</v>
      </c>
      <c r="K5">
        <v>6753</v>
      </c>
      <c r="L5">
        <v>0.18670800000000001</v>
      </c>
      <c r="N5" s="25">
        <v>-5.25464E-2</v>
      </c>
    </row>
    <row r="6" spans="1:31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31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31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31" x14ac:dyDescent="0.25">
      <c r="I9" s="4"/>
    </row>
    <row r="10" spans="1:31" x14ac:dyDescent="0.25">
      <c r="B10" t="s">
        <v>35</v>
      </c>
      <c r="I10" s="4"/>
    </row>
    <row r="11" spans="1:31" x14ac:dyDescent="0.25">
      <c r="V11" s="26" t="s">
        <v>41</v>
      </c>
    </row>
    <row r="12" spans="1:31" x14ac:dyDescent="0.25">
      <c r="N12"/>
      <c r="O12" s="20"/>
      <c r="V12" t="s">
        <v>18</v>
      </c>
      <c r="W12" t="s">
        <v>18</v>
      </c>
    </row>
    <row r="13" spans="1:31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31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</row>
    <row r="15" spans="1:31" x14ac:dyDescent="0.25">
      <c r="A15">
        <v>1</v>
      </c>
      <c r="B15">
        <v>1</v>
      </c>
      <c r="C15">
        <v>1</v>
      </c>
      <c r="D15">
        <v>9691</v>
      </c>
      <c r="E15">
        <v>9380</v>
      </c>
      <c r="F15">
        <v>9237</v>
      </c>
      <c r="G15">
        <v>8089</v>
      </c>
      <c r="H15">
        <v>11095</v>
      </c>
      <c r="I15">
        <v>11088</v>
      </c>
      <c r="J15" s="53">
        <f t="shared" ref="J15:O30" si="0">((D15/$I$5)*$I$2+$I$3)*1.321*100</f>
        <v>19.714627945086104</v>
      </c>
      <c r="K15" s="36">
        <f t="shared" si="0"/>
        <v>18.812757535332544</v>
      </c>
      <c r="L15" s="36">
        <f t="shared" si="0"/>
        <v>18.398071141137169</v>
      </c>
      <c r="M15" s="36">
        <f t="shared" si="0"/>
        <v>15.068980368156179</v>
      </c>
      <c r="N15" s="36">
        <f t="shared" si="0"/>
        <v>23.786094360822446</v>
      </c>
      <c r="O15" s="36">
        <f t="shared" si="0"/>
        <v>23.765795026840856</v>
      </c>
      <c r="P15" s="54">
        <f>((J15-10.1)*30)/100</f>
        <v>2.884388383525831</v>
      </c>
      <c r="Q15" s="55">
        <f>((K15-7.9)*30)/100</f>
        <v>3.2738272605997634</v>
      </c>
      <c r="R15" s="55">
        <f>((L15-7.4)*30)/100</f>
        <v>3.2994213423411507</v>
      </c>
      <c r="S15" s="55">
        <f>((M15-8.7)*30)/100</f>
        <v>1.910694110446854</v>
      </c>
      <c r="T15" s="55">
        <f>((N15-13.5)*30)/100</f>
        <v>3.0858283082467337</v>
      </c>
      <c r="U15" s="56">
        <f>((O15-11)*30)/100</f>
        <v>3.8297385080522566</v>
      </c>
      <c r="V15" s="53">
        <f t="shared" ref="V15:V50" si="1">SUM(P15:U15)</f>
        <v>18.283897913212591</v>
      </c>
      <c r="W15" s="53">
        <f>SUM(P15:U15)/2.54</f>
        <v>7.1983850052018079</v>
      </c>
      <c r="Y15" s="7"/>
      <c r="Z15">
        <f>B15</f>
        <v>1</v>
      </c>
      <c r="AA15">
        <f>C15</f>
        <v>1</v>
      </c>
      <c r="AB15" s="7">
        <f>AVERAGE(W15:W17)</f>
        <v>8.0169801944482106</v>
      </c>
      <c r="AC15" s="7"/>
      <c r="AE15" s="48"/>
    </row>
    <row r="16" spans="1:31" x14ac:dyDescent="0.25">
      <c r="A16">
        <v>2</v>
      </c>
      <c r="B16">
        <v>1</v>
      </c>
      <c r="C16">
        <v>1</v>
      </c>
      <c r="D16">
        <v>8908</v>
      </c>
      <c r="E16">
        <v>9442</v>
      </c>
      <c r="F16">
        <v>9776</v>
      </c>
      <c r="G16">
        <v>9719</v>
      </c>
      <c r="H16">
        <v>11397</v>
      </c>
      <c r="I16">
        <v>10439</v>
      </c>
      <c r="J16" s="53">
        <f t="shared" si="0"/>
        <v>17.444002444002376</v>
      </c>
      <c r="K16" s="36">
        <f t="shared" si="0"/>
        <v>18.992551636312349</v>
      </c>
      <c r="L16" s="36">
        <f t="shared" si="0"/>
        <v>19.961119857719716</v>
      </c>
      <c r="M16" s="36">
        <f t="shared" si="0"/>
        <v>19.795825281012469</v>
      </c>
      <c r="N16" s="36">
        <f t="shared" si="0"/>
        <v>24.661865626885394</v>
      </c>
      <c r="O16" s="36">
        <f t="shared" si="0"/>
        <v>21.883756776261876</v>
      </c>
      <c r="P16" s="54">
        <f>((J16-10.1)*30)/100</f>
        <v>2.2032007332007129</v>
      </c>
      <c r="Q16" s="55">
        <f>((K16-7.9)*30)/100</f>
        <v>3.3277654908937047</v>
      </c>
      <c r="R16" s="55">
        <f>((L16-7.4)*30)/100</f>
        <v>3.7683359573159145</v>
      </c>
      <c r="S16" s="55">
        <f>((M16-8.7)*30)/100</f>
        <v>3.3287475843037408</v>
      </c>
      <c r="T16" s="55">
        <f>((N16-13.5)*30)/100</f>
        <v>3.3485596880656181</v>
      </c>
      <c r="U16" s="56">
        <f>((O16-11)*30)/100</f>
        <v>3.2651270328785631</v>
      </c>
      <c r="V16" s="36">
        <f t="shared" si="1"/>
        <v>19.241736486658255</v>
      </c>
      <c r="W16" s="53">
        <f t="shared" ref="W16:W50" si="2">SUM(P16:U16)/2.54</f>
        <v>7.5754868057709661</v>
      </c>
      <c r="Y16" s="7"/>
    </row>
    <row r="17" spans="1:29" x14ac:dyDescent="0.25">
      <c r="A17">
        <v>3</v>
      </c>
      <c r="B17">
        <v>1</v>
      </c>
      <c r="C17">
        <v>1</v>
      </c>
      <c r="D17">
        <v>11261</v>
      </c>
      <c r="E17">
        <v>9645</v>
      </c>
      <c r="F17">
        <v>10880</v>
      </c>
      <c r="G17">
        <v>10869</v>
      </c>
      <c r="H17">
        <v>11534</v>
      </c>
      <c r="I17">
        <v>10460</v>
      </c>
      <c r="J17" s="53">
        <f t="shared" si="0"/>
        <v>24.267478566671613</v>
      </c>
      <c r="K17" s="36">
        <f t="shared" si="0"/>
        <v>19.581232321778504</v>
      </c>
      <c r="L17" s="36">
        <f t="shared" si="0"/>
        <v>23.162614817102138</v>
      </c>
      <c r="M17" s="36">
        <f t="shared" si="0"/>
        <v>23.130715863702495</v>
      </c>
      <c r="N17" s="36">
        <f t="shared" si="0"/>
        <v>25.059152591953676</v>
      </c>
      <c r="O17" s="36">
        <f t="shared" si="0"/>
        <v>21.944654778206651</v>
      </c>
      <c r="P17" s="54">
        <f>((J17-10.1)*30)/100</f>
        <v>4.2502435700014844</v>
      </c>
      <c r="Q17" s="55">
        <f>((K17-7.9)*30)/100</f>
        <v>3.5043696965335509</v>
      </c>
      <c r="R17" s="55">
        <f>((L17-7.4)*30)/100</f>
        <v>4.7287844451306418</v>
      </c>
      <c r="S17" s="55">
        <f>((M17-8.7)*30)/100</f>
        <v>4.3292147591107488</v>
      </c>
      <c r="T17" s="55">
        <f>((N17-13.5)*30)/100</f>
        <v>3.4677457775861029</v>
      </c>
      <c r="U17" s="56">
        <f>((O17-11)*30)/100</f>
        <v>3.2833964334619954</v>
      </c>
      <c r="V17" s="36">
        <f t="shared" si="1"/>
        <v>23.563754681824523</v>
      </c>
      <c r="W17" s="53">
        <f t="shared" si="2"/>
        <v>9.2770687723718588</v>
      </c>
      <c r="Y17" s="7"/>
    </row>
    <row r="18" spans="1:29" x14ac:dyDescent="0.25">
      <c r="A18">
        <v>1</v>
      </c>
      <c r="B18">
        <v>1</v>
      </c>
      <c r="C18">
        <v>2</v>
      </c>
      <c r="D18">
        <v>9895</v>
      </c>
      <c r="E18">
        <v>9023</v>
      </c>
      <c r="F18">
        <v>9353</v>
      </c>
      <c r="G18">
        <v>8870</v>
      </c>
      <c r="H18">
        <v>11190</v>
      </c>
      <c r="I18">
        <v>10612</v>
      </c>
      <c r="J18" s="53">
        <f t="shared" si="0"/>
        <v>20.306208535406768</v>
      </c>
      <c r="K18" s="36">
        <f t="shared" si="0"/>
        <v>17.777491502271378</v>
      </c>
      <c r="L18" s="36">
        <f t="shared" si="0"/>
        <v>18.734460104260688</v>
      </c>
      <c r="M18" s="36">
        <f t="shared" si="0"/>
        <v>17.333806059530875</v>
      </c>
      <c r="N18" s="36">
        <f t="shared" si="0"/>
        <v>24.061585322001186</v>
      </c>
      <c r="O18" s="36">
        <f t="shared" si="0"/>
        <v>22.385440316092637</v>
      </c>
      <c r="P18" s="54">
        <f>((J18-10.1)*30)/100</f>
        <v>3.0618625606220302</v>
      </c>
      <c r="Q18" s="55">
        <f>((K18-7.9)*30)/100</f>
        <v>2.9632474506814135</v>
      </c>
      <c r="R18" s="55">
        <f>((L18-7.4)*30)/100</f>
        <v>3.4003380312782059</v>
      </c>
      <c r="S18" s="55">
        <f>((M18-8.7)*30)/100</f>
        <v>2.5901418178592626</v>
      </c>
      <c r="T18" s="55">
        <f>((N18-13.5)*30)/100</f>
        <v>3.1684755966003557</v>
      </c>
      <c r="U18" s="56">
        <f>((O18-11)*30)/100</f>
        <v>3.4156320948277914</v>
      </c>
      <c r="V18" s="36">
        <f t="shared" si="1"/>
        <v>18.59969755186906</v>
      </c>
      <c r="W18" s="53">
        <f t="shared" si="2"/>
        <v>7.322715571601992</v>
      </c>
      <c r="Y18" s="7"/>
      <c r="Z18">
        <f>B18</f>
        <v>1</v>
      </c>
      <c r="AA18">
        <f>C18</f>
        <v>2</v>
      </c>
      <c r="AB18" s="7">
        <f>AVERAGE(W18:W20)</f>
        <v>7.598549041228118</v>
      </c>
    </row>
    <row r="19" spans="1:29" x14ac:dyDescent="0.25">
      <c r="A19">
        <v>2</v>
      </c>
      <c r="B19">
        <v>1</v>
      </c>
      <c r="C19">
        <v>2</v>
      </c>
      <c r="D19">
        <v>9812</v>
      </c>
      <c r="E19">
        <v>9348</v>
      </c>
      <c r="F19">
        <v>9219</v>
      </c>
      <c r="G19">
        <v>10948</v>
      </c>
      <c r="H19">
        <v>10278</v>
      </c>
      <c r="I19">
        <v>9120</v>
      </c>
      <c r="J19" s="53">
        <f t="shared" si="0"/>
        <v>20.065516432482188</v>
      </c>
      <c r="K19" s="36">
        <f t="shared" si="0"/>
        <v>18.719960579988125</v>
      </c>
      <c r="L19" s="36">
        <f t="shared" si="0"/>
        <v>18.345872853755939</v>
      </c>
      <c r="M19" s="36">
        <f t="shared" si="0"/>
        <v>23.359808347209025</v>
      </c>
      <c r="N19" s="36">
        <f t="shared" si="0"/>
        <v>21.416872094685271</v>
      </c>
      <c r="O19" s="36">
        <f t="shared" si="0"/>
        <v>18.058782273159146</v>
      </c>
      <c r="P19" s="54">
        <f>((J19-10.1)*30)/100</f>
        <v>2.9896549297446562</v>
      </c>
      <c r="Q19" s="55">
        <f>((K19-7.9)*30)/100</f>
        <v>3.2459881739964374</v>
      </c>
      <c r="R19" s="55">
        <f>((L19-7.4)*30)/100</f>
        <v>3.2837618561267816</v>
      </c>
      <c r="S19" s="55">
        <f>((M19-8.7)*30)/100</f>
        <v>4.3979425041627076</v>
      </c>
      <c r="T19" s="55">
        <f>((N19-13.5)*30)/100</f>
        <v>2.375061628405581</v>
      </c>
      <c r="U19" s="56">
        <f>((O19-11)*30)/100</f>
        <v>2.1176346819477434</v>
      </c>
      <c r="V19" s="36">
        <f t="shared" si="1"/>
        <v>18.410043774383908</v>
      </c>
      <c r="W19" s="53">
        <f t="shared" si="2"/>
        <v>7.248048730072405</v>
      </c>
      <c r="Y19" s="7"/>
      <c r="AA19" s="7"/>
      <c r="AC19" s="7"/>
    </row>
    <row r="20" spans="1:29" x14ac:dyDescent="0.25">
      <c r="A20">
        <v>3</v>
      </c>
      <c r="B20">
        <v>1</v>
      </c>
      <c r="C20">
        <v>2</v>
      </c>
      <c r="D20">
        <v>10838</v>
      </c>
      <c r="E20">
        <v>9843</v>
      </c>
      <c r="F20">
        <v>9426</v>
      </c>
      <c r="G20">
        <v>9717</v>
      </c>
      <c r="H20">
        <v>11343</v>
      </c>
      <c r="I20">
        <v>10410</v>
      </c>
      <c r="J20" s="53">
        <f t="shared" si="0"/>
        <v>23.040818813212589</v>
      </c>
      <c r="K20" s="36">
        <f t="shared" si="0"/>
        <v>20.15541348297209</v>
      </c>
      <c r="L20" s="36">
        <f t="shared" si="0"/>
        <v>18.94615315864014</v>
      </c>
      <c r="M20" s="36">
        <f t="shared" si="0"/>
        <v>19.790025471303444</v>
      </c>
      <c r="N20" s="36">
        <f t="shared" si="0"/>
        <v>24.505270764741685</v>
      </c>
      <c r="O20" s="36">
        <f t="shared" si="0"/>
        <v>21.799659535480998</v>
      </c>
      <c r="P20" s="54">
        <f t="shared" ref="P20:P50" si="3">((J20-10.1)*30)/100</f>
        <v>3.8822456439637767</v>
      </c>
      <c r="Q20" s="55">
        <f t="shared" ref="Q20:Q50" si="4">((K20-7.9)*30)/100</f>
        <v>3.6766240448916268</v>
      </c>
      <c r="R20" s="55">
        <f t="shared" ref="R20:R50" si="5">((L20-7.4)*30)/100</f>
        <v>3.4638459475920418</v>
      </c>
      <c r="S20" s="55">
        <f t="shared" ref="S20:S50" si="6">((M20-8.7)*30)/100</f>
        <v>3.3270076413910332</v>
      </c>
      <c r="T20" s="55">
        <f t="shared" ref="T20:T50" si="7">((N20-13.5)*30)/100</f>
        <v>3.3015812294225055</v>
      </c>
      <c r="U20" s="56">
        <f t="shared" ref="U20:U50" si="8">((O20-11)*30)/100</f>
        <v>3.2398978606442994</v>
      </c>
      <c r="V20" s="36">
        <f t="shared" si="1"/>
        <v>20.891202367905283</v>
      </c>
      <c r="W20" s="53">
        <f t="shared" si="2"/>
        <v>8.2248828220099544</v>
      </c>
      <c r="Y20" s="7"/>
    </row>
    <row r="21" spans="1:29" x14ac:dyDescent="0.25">
      <c r="A21">
        <v>1</v>
      </c>
      <c r="B21">
        <v>1</v>
      </c>
      <c r="C21">
        <v>3</v>
      </c>
      <c r="D21">
        <v>7944</v>
      </c>
      <c r="E21">
        <v>8516</v>
      </c>
      <c r="F21">
        <v>8593</v>
      </c>
      <c r="G21">
        <v>8579</v>
      </c>
      <c r="H21">
        <v>11269</v>
      </c>
      <c r="I21">
        <v>10254</v>
      </c>
      <c r="J21" s="53">
        <f t="shared" si="0"/>
        <v>14.648494164251783</v>
      </c>
      <c r="K21" s="36">
        <f t="shared" si="0"/>
        <v>16.307239741033253</v>
      </c>
      <c r="L21" s="36">
        <f t="shared" si="0"/>
        <v>16.530532414830759</v>
      </c>
      <c r="M21" s="36">
        <f t="shared" si="0"/>
        <v>16.489933746867578</v>
      </c>
      <c r="N21" s="36">
        <f t="shared" si="0"/>
        <v>24.29067780550772</v>
      </c>
      <c r="O21" s="36">
        <f t="shared" si="0"/>
        <v>21.347274378176959</v>
      </c>
      <c r="P21" s="54">
        <f t="shared" si="3"/>
        <v>1.3645482492755352</v>
      </c>
      <c r="Q21" s="55">
        <f t="shared" si="4"/>
        <v>2.5221719223099761</v>
      </c>
      <c r="R21" s="55">
        <f t="shared" si="5"/>
        <v>2.7391597244492276</v>
      </c>
      <c r="S21" s="55">
        <f t="shared" si="6"/>
        <v>2.3369801240602737</v>
      </c>
      <c r="T21" s="55">
        <f t="shared" si="7"/>
        <v>3.2372033416523158</v>
      </c>
      <c r="U21" s="56">
        <f t="shared" si="8"/>
        <v>3.1041823134530877</v>
      </c>
      <c r="V21" s="53">
        <f t="shared" si="1"/>
        <v>15.304245675200416</v>
      </c>
      <c r="W21" s="53">
        <f t="shared" si="2"/>
        <v>6.0252935729135499</v>
      </c>
      <c r="Y21" s="7"/>
      <c r="Z21">
        <f>B21</f>
        <v>1</v>
      </c>
      <c r="AA21">
        <f>C21</f>
        <v>3</v>
      </c>
      <c r="AB21" s="7">
        <f>AVERAGE(W21:W23)</f>
        <v>7.2995391666623819</v>
      </c>
    </row>
    <row r="22" spans="1:29" x14ac:dyDescent="0.25">
      <c r="A22">
        <v>2</v>
      </c>
      <c r="B22">
        <v>1</v>
      </c>
      <c r="C22">
        <v>3</v>
      </c>
      <c r="D22">
        <v>10269</v>
      </c>
      <c r="E22">
        <v>9948</v>
      </c>
      <c r="F22">
        <v>10151</v>
      </c>
      <c r="G22">
        <v>10150</v>
      </c>
      <c r="H22">
        <v>10931</v>
      </c>
      <c r="I22">
        <v>9796</v>
      </c>
      <c r="J22" s="53">
        <f t="shared" si="0"/>
        <v>21.390772950994659</v>
      </c>
      <c r="K22" s="36">
        <f t="shared" si="0"/>
        <v>20.459903492695961</v>
      </c>
      <c r="L22" s="36">
        <f t="shared" si="0"/>
        <v>21.048584178162116</v>
      </c>
      <c r="M22" s="36">
        <f t="shared" si="0"/>
        <v>21.045684273307604</v>
      </c>
      <c r="N22" s="36">
        <f t="shared" si="0"/>
        <v>23.310509964682304</v>
      </c>
      <c r="O22" s="36">
        <f t="shared" si="0"/>
        <v>20.019117954809975</v>
      </c>
      <c r="P22" s="54">
        <f t="shared" si="3"/>
        <v>3.3872318852983976</v>
      </c>
      <c r="Q22" s="55">
        <f t="shared" si="4"/>
        <v>3.7679710478087882</v>
      </c>
      <c r="R22" s="55">
        <f t="shared" si="5"/>
        <v>4.0945752534486353</v>
      </c>
      <c r="S22" s="55">
        <f t="shared" si="6"/>
        <v>3.7037052819922813</v>
      </c>
      <c r="T22" s="55">
        <f t="shared" si="7"/>
        <v>2.9431529894046911</v>
      </c>
      <c r="U22" s="56">
        <f t="shared" si="8"/>
        <v>2.7057353864429921</v>
      </c>
      <c r="V22" s="36">
        <f t="shared" si="1"/>
        <v>20.602371844395787</v>
      </c>
      <c r="W22" s="53">
        <f t="shared" si="2"/>
        <v>8.1111700174786563</v>
      </c>
      <c r="Y22" s="7"/>
    </row>
    <row r="23" spans="1:29" x14ac:dyDescent="0.25">
      <c r="A23">
        <v>3</v>
      </c>
      <c r="B23">
        <v>1</v>
      </c>
      <c r="C23">
        <v>3</v>
      </c>
      <c r="D23">
        <v>9958</v>
      </c>
      <c r="E23">
        <v>9271</v>
      </c>
      <c r="F23">
        <v>9674</v>
      </c>
      <c r="G23">
        <v>9949</v>
      </c>
      <c r="H23">
        <v>11149</v>
      </c>
      <c r="I23">
        <v>10225</v>
      </c>
      <c r="J23" s="58">
        <f t="shared" si="0"/>
        <v>20.488902541241096</v>
      </c>
      <c r="K23" s="59">
        <f t="shared" si="0"/>
        <v>18.49666790619062</v>
      </c>
      <c r="L23" s="59">
        <f t="shared" si="0"/>
        <v>19.665329562559382</v>
      </c>
      <c r="M23" s="59">
        <f t="shared" si="0"/>
        <v>20.462803397550474</v>
      </c>
      <c r="N23" s="59">
        <f t="shared" si="0"/>
        <v>23.942689222966155</v>
      </c>
      <c r="O23" s="59">
        <f t="shared" si="0"/>
        <v>21.263177137396077</v>
      </c>
      <c r="P23" s="60">
        <f t="shared" si="3"/>
        <v>3.1166707623723289</v>
      </c>
      <c r="Q23" s="61">
        <f t="shared" si="4"/>
        <v>3.1790003718571858</v>
      </c>
      <c r="R23" s="61">
        <f t="shared" si="5"/>
        <v>3.6795988687678145</v>
      </c>
      <c r="S23" s="61">
        <f t="shared" si="6"/>
        <v>3.5288410192651423</v>
      </c>
      <c r="T23" s="61">
        <f t="shared" si="7"/>
        <v>3.1328067668898467</v>
      </c>
      <c r="U23" s="62">
        <f t="shared" si="8"/>
        <v>3.0789531412188236</v>
      </c>
      <c r="V23" s="59">
        <f t="shared" si="1"/>
        <v>19.715870930371146</v>
      </c>
      <c r="W23" s="58">
        <f t="shared" si="2"/>
        <v>7.7621539095949394</v>
      </c>
      <c r="Y23" s="7"/>
      <c r="AA23" s="7"/>
      <c r="AC23" s="7"/>
    </row>
    <row r="24" spans="1:29" x14ac:dyDescent="0.25">
      <c r="A24">
        <v>1</v>
      </c>
      <c r="B24">
        <v>1</v>
      </c>
      <c r="C24">
        <v>4</v>
      </c>
      <c r="D24">
        <v>10103</v>
      </c>
      <c r="E24">
        <v>9555</v>
      </c>
      <c r="F24">
        <v>8885</v>
      </c>
      <c r="G24">
        <v>9927</v>
      </c>
      <c r="H24">
        <v>10685</v>
      </c>
      <c r="I24">
        <v>11038</v>
      </c>
      <c r="J24" s="58">
        <f t="shared" si="0"/>
        <v>20.909388745145488</v>
      </c>
      <c r="K24" s="59">
        <f t="shared" si="0"/>
        <v>19.320240884872327</v>
      </c>
      <c r="L24" s="59">
        <f t="shared" si="0"/>
        <v>17.377304632348576</v>
      </c>
      <c r="M24" s="59">
        <f t="shared" si="0"/>
        <v>20.399005490751186</v>
      </c>
      <c r="N24" s="59">
        <f t="shared" si="0"/>
        <v>22.597133370472093</v>
      </c>
      <c r="O24" s="59">
        <f t="shared" si="0"/>
        <v>23.620799784115203</v>
      </c>
      <c r="P24" s="60">
        <f t="shared" si="3"/>
        <v>3.2428166235436464</v>
      </c>
      <c r="Q24" s="61">
        <f t="shared" si="4"/>
        <v>3.426072265461698</v>
      </c>
      <c r="R24" s="61">
        <f t="shared" si="5"/>
        <v>2.993191389704573</v>
      </c>
      <c r="S24" s="61">
        <f t="shared" si="6"/>
        <v>3.5097016472253562</v>
      </c>
      <c r="T24" s="61">
        <f t="shared" si="7"/>
        <v>2.7291400111416282</v>
      </c>
      <c r="U24" s="62">
        <f t="shared" si="8"/>
        <v>3.7862399352345606</v>
      </c>
      <c r="V24" s="59">
        <f t="shared" si="1"/>
        <v>19.687161872311464</v>
      </c>
      <c r="W24" s="58">
        <f t="shared" si="2"/>
        <v>7.7508511308312844</v>
      </c>
      <c r="Y24" s="7"/>
      <c r="Z24">
        <f>B24</f>
        <v>1</v>
      </c>
      <c r="AA24">
        <f>C24</f>
        <v>4</v>
      </c>
      <c r="AB24" s="7">
        <f>AVERAGE(W24:W26)</f>
        <v>7.6122493791234547</v>
      </c>
    </row>
    <row r="25" spans="1:29" x14ac:dyDescent="0.25">
      <c r="A25">
        <v>2</v>
      </c>
      <c r="B25">
        <v>1</v>
      </c>
      <c r="C25">
        <v>4</v>
      </c>
      <c r="D25">
        <v>9876</v>
      </c>
      <c r="E25">
        <v>9528</v>
      </c>
      <c r="F25">
        <v>9065</v>
      </c>
      <c r="G25">
        <v>10236</v>
      </c>
      <c r="H25">
        <v>10606</v>
      </c>
      <c r="I25">
        <v>9044</v>
      </c>
      <c r="J25" s="58">
        <f t="shared" si="0"/>
        <v>20.251110343171021</v>
      </c>
      <c r="K25" s="59">
        <f t="shared" si="0"/>
        <v>19.241943453800474</v>
      </c>
      <c r="L25" s="59">
        <f t="shared" si="0"/>
        <v>17.899287506160931</v>
      </c>
      <c r="M25" s="59">
        <f t="shared" si="0"/>
        <v>21.295076090795721</v>
      </c>
      <c r="N25" s="59">
        <f t="shared" si="0"/>
        <v>22.368040886965559</v>
      </c>
      <c r="O25" s="59">
        <f t="shared" si="0"/>
        <v>17.838389504216153</v>
      </c>
      <c r="P25" s="60">
        <f t="shared" si="3"/>
        <v>3.0453331029513064</v>
      </c>
      <c r="Q25" s="61">
        <f t="shared" si="4"/>
        <v>3.4025830361401419</v>
      </c>
      <c r="R25" s="61">
        <f t="shared" si="5"/>
        <v>3.1497862518482793</v>
      </c>
      <c r="S25" s="61">
        <f t="shared" si="6"/>
        <v>3.7785228272387168</v>
      </c>
      <c r="T25" s="61">
        <f t="shared" si="7"/>
        <v>2.6604122660896676</v>
      </c>
      <c r="U25" s="62">
        <f t="shared" si="8"/>
        <v>2.0515168512648456</v>
      </c>
      <c r="V25" s="59">
        <f t="shared" si="1"/>
        <v>18.088154335532959</v>
      </c>
      <c r="W25" s="58">
        <f t="shared" si="2"/>
        <v>7.1213206045405348</v>
      </c>
      <c r="Y25" s="7"/>
    </row>
    <row r="26" spans="1:29" x14ac:dyDescent="0.25">
      <c r="A26">
        <v>3</v>
      </c>
      <c r="B26">
        <v>1</v>
      </c>
      <c r="C26">
        <v>4</v>
      </c>
      <c r="D26">
        <v>10354</v>
      </c>
      <c r="E26">
        <v>10024</v>
      </c>
      <c r="F26">
        <v>9666</v>
      </c>
      <c r="G26">
        <v>8986</v>
      </c>
      <c r="H26">
        <v>11325</v>
      </c>
      <c r="I26">
        <v>10462</v>
      </c>
      <c r="J26" s="58">
        <f t="shared" si="0"/>
        <v>21.637264863628264</v>
      </c>
      <c r="K26" s="59">
        <f t="shared" si="0"/>
        <v>20.680296261638954</v>
      </c>
      <c r="L26" s="59">
        <f t="shared" si="0"/>
        <v>19.642130323723276</v>
      </c>
      <c r="M26" s="59">
        <f t="shared" si="0"/>
        <v>17.670195022654397</v>
      </c>
      <c r="N26" s="59">
        <f t="shared" si="0"/>
        <v>24.45307247736045</v>
      </c>
      <c r="O26" s="59">
        <f t="shared" si="0"/>
        <v>21.950454587915676</v>
      </c>
      <c r="P26" s="60">
        <f t="shared" si="3"/>
        <v>3.4611794590884797</v>
      </c>
      <c r="Q26" s="61">
        <f t="shared" si="4"/>
        <v>3.834088878491686</v>
      </c>
      <c r="R26" s="61">
        <f t="shared" si="5"/>
        <v>3.6726390971169827</v>
      </c>
      <c r="S26" s="61">
        <f t="shared" si="6"/>
        <v>2.6910585067963195</v>
      </c>
      <c r="T26" s="61">
        <f t="shared" si="7"/>
        <v>3.2859217432081351</v>
      </c>
      <c r="U26" s="62">
        <f t="shared" si="8"/>
        <v>3.2851363763747026</v>
      </c>
      <c r="V26" s="59">
        <f t="shared" si="1"/>
        <v>20.230024061076303</v>
      </c>
      <c r="W26" s="58">
        <f t="shared" si="2"/>
        <v>7.9645764019985448</v>
      </c>
      <c r="Y26" s="7"/>
    </row>
    <row r="27" spans="1:29" x14ac:dyDescent="0.25">
      <c r="A27">
        <v>1</v>
      </c>
      <c r="B27">
        <v>1</v>
      </c>
      <c r="C27">
        <v>5</v>
      </c>
      <c r="D27">
        <v>8989</v>
      </c>
      <c r="E27">
        <v>8875</v>
      </c>
      <c r="F27">
        <v>8702</v>
      </c>
      <c r="G27">
        <v>9233</v>
      </c>
      <c r="H27">
        <v>10146</v>
      </c>
      <c r="I27">
        <v>9541</v>
      </c>
      <c r="J27" s="58">
        <f t="shared" si="0"/>
        <v>17.678894737217931</v>
      </c>
      <c r="K27" s="59">
        <f t="shared" si="0"/>
        <v>17.348305583803441</v>
      </c>
      <c r="L27" s="59">
        <f t="shared" si="0"/>
        <v>16.84662204397268</v>
      </c>
      <c r="M27" s="59">
        <f t="shared" si="0"/>
        <v>18.386471521719123</v>
      </c>
      <c r="N27" s="59">
        <f t="shared" si="0"/>
        <v>21.034084653889547</v>
      </c>
      <c r="O27" s="59">
        <f t="shared" si="0"/>
        <v>19.279642216909149</v>
      </c>
      <c r="P27" s="60">
        <f t="shared" si="3"/>
        <v>2.2736684211653793</v>
      </c>
      <c r="Q27" s="61">
        <f t="shared" si="4"/>
        <v>2.8344916751410323</v>
      </c>
      <c r="R27" s="61">
        <f t="shared" si="5"/>
        <v>2.8339866131918039</v>
      </c>
      <c r="S27" s="61">
        <f t="shared" si="6"/>
        <v>2.9059414565157375</v>
      </c>
      <c r="T27" s="61">
        <f t="shared" si="7"/>
        <v>2.2602253961668639</v>
      </c>
      <c r="U27" s="62">
        <f t="shared" si="8"/>
        <v>2.4838926650727449</v>
      </c>
      <c r="V27" s="58">
        <f t="shared" si="1"/>
        <v>15.592206227253563</v>
      </c>
      <c r="W27" s="58">
        <f t="shared" si="2"/>
        <v>6.1386638689974653</v>
      </c>
      <c r="Y27" s="7"/>
      <c r="Z27">
        <f>B27</f>
        <v>1</v>
      </c>
      <c r="AA27">
        <f>C27</f>
        <v>5</v>
      </c>
      <c r="AB27" s="7">
        <f>AVERAGE(W27:W29)</f>
        <v>6.6517415231778481</v>
      </c>
      <c r="AC27" s="7"/>
    </row>
    <row r="28" spans="1:29" x14ac:dyDescent="0.25">
      <c r="A28">
        <v>2</v>
      </c>
      <c r="B28">
        <v>1</v>
      </c>
      <c r="C28">
        <v>5</v>
      </c>
      <c r="D28">
        <v>9906</v>
      </c>
      <c r="E28">
        <v>9426</v>
      </c>
      <c r="F28">
        <v>9157</v>
      </c>
      <c r="G28">
        <v>8927</v>
      </c>
      <c r="H28">
        <v>11632</v>
      </c>
      <c r="I28">
        <v>10638</v>
      </c>
      <c r="J28" s="58">
        <f t="shared" si="0"/>
        <v>20.338107488806411</v>
      </c>
      <c r="K28" s="59">
        <f t="shared" si="0"/>
        <v>18.94615315864014</v>
      </c>
      <c r="L28" s="59">
        <f t="shared" si="0"/>
        <v>18.16607875277613</v>
      </c>
      <c r="M28" s="59">
        <f t="shared" si="0"/>
        <v>17.499100636238126</v>
      </c>
      <c r="N28" s="59">
        <f t="shared" si="0"/>
        <v>25.34334326769596</v>
      </c>
      <c r="O28" s="59">
        <f t="shared" si="0"/>
        <v>22.460837842309978</v>
      </c>
      <c r="P28" s="60">
        <f t="shared" si="3"/>
        <v>3.0714322466419235</v>
      </c>
      <c r="Q28" s="61">
        <f t="shared" si="4"/>
        <v>3.3138459475920414</v>
      </c>
      <c r="R28" s="61">
        <f t="shared" si="5"/>
        <v>3.2298236258328386</v>
      </c>
      <c r="S28" s="61">
        <f t="shared" si="6"/>
        <v>2.6397301908714379</v>
      </c>
      <c r="T28" s="61">
        <f t="shared" si="7"/>
        <v>3.5530029803087881</v>
      </c>
      <c r="U28" s="62">
        <f t="shared" si="8"/>
        <v>3.4382513526929932</v>
      </c>
      <c r="V28" s="59">
        <f t="shared" si="1"/>
        <v>19.246086343940025</v>
      </c>
      <c r="W28" s="58">
        <f t="shared" si="2"/>
        <v>7.5771993480078841</v>
      </c>
      <c r="Y28" s="7"/>
    </row>
    <row r="29" spans="1:29" x14ac:dyDescent="0.25">
      <c r="A29">
        <v>3</v>
      </c>
      <c r="B29">
        <v>1</v>
      </c>
      <c r="C29">
        <v>5</v>
      </c>
      <c r="D29">
        <v>8257</v>
      </c>
      <c r="E29">
        <v>9034</v>
      </c>
      <c r="F29">
        <v>9217</v>
      </c>
      <c r="G29">
        <v>9002</v>
      </c>
      <c r="H29">
        <v>11048</v>
      </c>
      <c r="I29">
        <v>9222</v>
      </c>
      <c r="J29" s="58">
        <f t="shared" si="0"/>
        <v>15.556164383714371</v>
      </c>
      <c r="K29" s="59">
        <f t="shared" si="0"/>
        <v>17.809390455671021</v>
      </c>
      <c r="L29" s="59">
        <f t="shared" si="0"/>
        <v>18.34007304404691</v>
      </c>
      <c r="M29" s="59">
        <f t="shared" si="0"/>
        <v>17.716593500326606</v>
      </c>
      <c r="N29" s="59">
        <f t="shared" si="0"/>
        <v>23.649798832660331</v>
      </c>
      <c r="O29" s="59">
        <f t="shared" si="0"/>
        <v>18.35457256831948</v>
      </c>
      <c r="P29" s="60">
        <f t="shared" si="3"/>
        <v>1.6368493151143115</v>
      </c>
      <c r="Q29" s="61">
        <f t="shared" si="4"/>
        <v>2.9728171367013063</v>
      </c>
      <c r="R29" s="61">
        <f t="shared" si="5"/>
        <v>3.2820219132140731</v>
      </c>
      <c r="S29" s="61">
        <f t="shared" si="6"/>
        <v>2.7049780500979819</v>
      </c>
      <c r="T29" s="61">
        <f t="shared" si="7"/>
        <v>3.0449396497980992</v>
      </c>
      <c r="U29" s="62">
        <f t="shared" si="8"/>
        <v>2.2063717704958439</v>
      </c>
      <c r="V29" s="59">
        <f t="shared" si="1"/>
        <v>15.847977835421615</v>
      </c>
      <c r="W29" s="58">
        <f t="shared" si="2"/>
        <v>6.2393613525281948</v>
      </c>
      <c r="Y29" s="7"/>
    </row>
    <row r="30" spans="1:29" x14ac:dyDescent="0.25">
      <c r="A30">
        <v>1</v>
      </c>
      <c r="B30">
        <v>1</v>
      </c>
      <c r="C30">
        <v>6</v>
      </c>
      <c r="D30">
        <v>10232</v>
      </c>
      <c r="E30">
        <v>9673</v>
      </c>
      <c r="F30">
        <v>9558</v>
      </c>
      <c r="G30">
        <v>10496</v>
      </c>
      <c r="H30">
        <v>11407</v>
      </c>
      <c r="I30">
        <v>10855</v>
      </c>
      <c r="J30" s="58">
        <f t="shared" si="0"/>
        <v>21.283476471377675</v>
      </c>
      <c r="K30" s="59">
        <f t="shared" si="0"/>
        <v>19.66242965770487</v>
      </c>
      <c r="L30" s="59">
        <f t="shared" si="0"/>
        <v>19.328940599435864</v>
      </c>
      <c r="M30" s="59">
        <f t="shared" si="0"/>
        <v>22.049051352969119</v>
      </c>
      <c r="N30" s="59">
        <f t="shared" si="0"/>
        <v>24.690864675430518</v>
      </c>
      <c r="O30" s="59">
        <f t="shared" si="0"/>
        <v>23.09011719573931</v>
      </c>
      <c r="P30" s="60">
        <f t="shared" si="3"/>
        <v>3.3550429414133025</v>
      </c>
      <c r="Q30" s="61">
        <f t="shared" si="4"/>
        <v>3.5287288973114608</v>
      </c>
      <c r="R30" s="61">
        <f t="shared" si="5"/>
        <v>3.5786821798307589</v>
      </c>
      <c r="S30" s="61">
        <f t="shared" si="6"/>
        <v>4.0047154058907362</v>
      </c>
      <c r="T30" s="61">
        <f t="shared" si="7"/>
        <v>3.3572594026291553</v>
      </c>
      <c r="U30" s="62">
        <f t="shared" si="8"/>
        <v>3.6270351587217933</v>
      </c>
      <c r="V30" s="59">
        <f t="shared" si="1"/>
        <v>21.451463985797204</v>
      </c>
      <c r="W30" s="58">
        <f t="shared" si="2"/>
        <v>8.4454582621248839</v>
      </c>
      <c r="Y30" s="7"/>
      <c r="Z30">
        <f>B30</f>
        <v>1</v>
      </c>
      <c r="AA30">
        <f>C30</f>
        <v>6</v>
      </c>
      <c r="AB30" s="7">
        <f>AVERAGE(W30:W32)</f>
        <v>8.1475900823837595</v>
      </c>
    </row>
    <row r="31" spans="1:29" x14ac:dyDescent="0.25">
      <c r="A31">
        <v>2</v>
      </c>
      <c r="B31">
        <v>1</v>
      </c>
      <c r="C31">
        <v>6</v>
      </c>
      <c r="D31">
        <v>9941</v>
      </c>
      <c r="E31">
        <v>9069</v>
      </c>
      <c r="F31">
        <v>8629</v>
      </c>
      <c r="G31">
        <v>8710</v>
      </c>
      <c r="H31">
        <v>10652</v>
      </c>
      <c r="I31">
        <v>9456</v>
      </c>
      <c r="J31" s="58">
        <f t="shared" ref="J31:O50" si="9">((D31/$I$5)*$I$2+$I$3)*1.321*100</f>
        <v>20.439604158714371</v>
      </c>
      <c r="K31" s="59">
        <f t="shared" si="9"/>
        <v>17.910887125578977</v>
      </c>
      <c r="L31" s="59">
        <f t="shared" si="9"/>
        <v>16.634928989593231</v>
      </c>
      <c r="M31" s="59">
        <f t="shared" si="9"/>
        <v>16.86982128280879</v>
      </c>
      <c r="N31" s="59">
        <f t="shared" si="9"/>
        <v>22.501436510273159</v>
      </c>
      <c r="O31" s="59">
        <f t="shared" si="9"/>
        <v>19.033150304275537</v>
      </c>
      <c r="P31" s="60">
        <f t="shared" si="3"/>
        <v>3.1018812476143114</v>
      </c>
      <c r="Q31" s="61">
        <f t="shared" si="4"/>
        <v>3.0032661376736929</v>
      </c>
      <c r="R31" s="61">
        <f t="shared" si="5"/>
        <v>2.7704786968779689</v>
      </c>
      <c r="S31" s="61">
        <f t="shared" si="6"/>
        <v>2.4509463848426374</v>
      </c>
      <c r="T31" s="61">
        <f t="shared" si="7"/>
        <v>2.7004309530819479</v>
      </c>
      <c r="U31" s="62">
        <f t="shared" si="8"/>
        <v>2.409945091282661</v>
      </c>
      <c r="V31" s="59">
        <f t="shared" si="1"/>
        <v>16.43694851137322</v>
      </c>
      <c r="W31" s="58">
        <f t="shared" si="2"/>
        <v>6.4712395714067794</v>
      </c>
    </row>
    <row r="32" spans="1:29" x14ac:dyDescent="0.25">
      <c r="A32">
        <v>3</v>
      </c>
      <c r="B32">
        <v>1</v>
      </c>
      <c r="C32">
        <v>6</v>
      </c>
      <c r="D32">
        <v>11009</v>
      </c>
      <c r="E32">
        <v>9856</v>
      </c>
      <c r="F32">
        <v>10537</v>
      </c>
      <c r="G32">
        <v>11542</v>
      </c>
      <c r="H32">
        <v>12245</v>
      </c>
      <c r="I32">
        <v>10187</v>
      </c>
      <c r="J32" s="58">
        <f t="shared" si="9"/>
        <v>23.536702543334325</v>
      </c>
      <c r="K32" s="59">
        <f t="shared" si="9"/>
        <v>20.193112246080759</v>
      </c>
      <c r="L32" s="59">
        <f t="shared" si="9"/>
        <v>22.167947452004157</v>
      </c>
      <c r="M32" s="59">
        <f t="shared" si="9"/>
        <v>25.082351830789783</v>
      </c>
      <c r="N32" s="59">
        <f t="shared" si="9"/>
        <v>27.120984943512472</v>
      </c>
      <c r="O32" s="59">
        <f t="shared" si="9"/>
        <v>21.152980752924584</v>
      </c>
      <c r="P32" s="60">
        <f t="shared" si="3"/>
        <v>4.0310107630002978</v>
      </c>
      <c r="Q32" s="61">
        <f t="shared" si="4"/>
        <v>3.6879336738242272</v>
      </c>
      <c r="R32" s="61">
        <f t="shared" si="5"/>
        <v>4.4303842356012471</v>
      </c>
      <c r="S32" s="61">
        <f t="shared" si="6"/>
        <v>4.9147055492369347</v>
      </c>
      <c r="T32" s="61">
        <f t="shared" si="7"/>
        <v>4.0862954830537417</v>
      </c>
      <c r="U32" s="62">
        <f t="shared" si="8"/>
        <v>3.0458942258773756</v>
      </c>
      <c r="V32" s="59">
        <f t="shared" si="1"/>
        <v>24.196223930593828</v>
      </c>
      <c r="W32" s="58">
        <f t="shared" si="2"/>
        <v>9.5260724136196178</v>
      </c>
    </row>
    <row r="33" spans="1:28" x14ac:dyDescent="0.25">
      <c r="A33">
        <v>1</v>
      </c>
      <c r="B33">
        <v>2</v>
      </c>
      <c r="C33">
        <v>1</v>
      </c>
      <c r="D33">
        <v>9410</v>
      </c>
      <c r="E33">
        <v>8983</v>
      </c>
      <c r="F33">
        <v>9426</v>
      </c>
      <c r="G33">
        <v>8804</v>
      </c>
      <c r="H33">
        <v>9609</v>
      </c>
      <c r="I33">
        <v>7888</v>
      </c>
      <c r="J33" s="58">
        <f t="shared" si="9"/>
        <v>18.899754680967931</v>
      </c>
      <c r="K33" s="59">
        <f t="shared" si="9"/>
        <v>17.661495308090853</v>
      </c>
      <c r="L33" s="59">
        <f t="shared" si="9"/>
        <v>18.94615315864014</v>
      </c>
      <c r="M33" s="59">
        <f t="shared" si="9"/>
        <v>17.142412339133017</v>
      </c>
      <c r="N33" s="59">
        <f t="shared" si="9"/>
        <v>19.476835747016032</v>
      </c>
      <c r="O33" s="59">
        <f t="shared" si="9"/>
        <v>14.486099492399045</v>
      </c>
      <c r="P33" s="60">
        <f t="shared" si="3"/>
        <v>2.6399264042903794</v>
      </c>
      <c r="Q33" s="61">
        <f t="shared" si="4"/>
        <v>2.9284485924272561</v>
      </c>
      <c r="R33" s="61">
        <f t="shared" si="5"/>
        <v>3.4638459475920418</v>
      </c>
      <c r="S33" s="61">
        <f t="shared" si="6"/>
        <v>2.5327237017399056</v>
      </c>
      <c r="T33" s="61">
        <f t="shared" si="7"/>
        <v>1.7930507241048099</v>
      </c>
      <c r="U33" s="62">
        <f t="shared" si="8"/>
        <v>1.0458298477197134</v>
      </c>
      <c r="V33" s="59">
        <f t="shared" si="1"/>
        <v>14.403825217874104</v>
      </c>
      <c r="W33" s="58">
        <f t="shared" si="2"/>
        <v>5.6707973298716947</v>
      </c>
      <c r="Z33">
        <f>B33</f>
        <v>2</v>
      </c>
      <c r="AA33">
        <f>C33</f>
        <v>1</v>
      </c>
      <c r="AB33" s="7">
        <f>AVERAGE(W33:W35)</f>
        <v>5.3727008111656476</v>
      </c>
    </row>
    <row r="34" spans="1:28" x14ac:dyDescent="0.25">
      <c r="A34">
        <v>2</v>
      </c>
      <c r="B34">
        <v>2</v>
      </c>
      <c r="C34">
        <v>1</v>
      </c>
      <c r="D34">
        <v>9655</v>
      </c>
      <c r="E34">
        <v>9183</v>
      </c>
      <c r="F34">
        <v>8405</v>
      </c>
      <c r="G34">
        <v>7013</v>
      </c>
      <c r="H34">
        <v>8571</v>
      </c>
      <c r="I34">
        <v>5830</v>
      </c>
      <c r="J34" s="58">
        <f t="shared" si="9"/>
        <v>19.610231370323632</v>
      </c>
      <c r="K34" s="59">
        <f t="shared" si="9"/>
        <v>18.241476278993467</v>
      </c>
      <c r="L34" s="59">
        <f t="shared" si="9"/>
        <v>15.985350302182303</v>
      </c>
      <c r="M34" s="59">
        <f t="shared" si="9"/>
        <v>11.948682744700118</v>
      </c>
      <c r="N34" s="59">
        <f t="shared" si="9"/>
        <v>16.466734508031475</v>
      </c>
      <c r="O34" s="59">
        <f t="shared" si="9"/>
        <v>8.5180953018111634</v>
      </c>
      <c r="P34" s="60">
        <f t="shared" si="3"/>
        <v>2.8530694110970898</v>
      </c>
      <c r="Q34" s="61">
        <f t="shared" si="4"/>
        <v>3.10244288369804</v>
      </c>
      <c r="R34" s="61">
        <f t="shared" si="5"/>
        <v>2.5756050906546908</v>
      </c>
      <c r="S34" s="61">
        <f t="shared" si="6"/>
        <v>0.97460482341003574</v>
      </c>
      <c r="T34" s="61">
        <f t="shared" si="7"/>
        <v>0.89002035240944255</v>
      </c>
      <c r="U34" s="62">
        <f t="shared" si="8"/>
        <v>-0.74457140945665101</v>
      </c>
      <c r="V34" s="59">
        <f t="shared" si="1"/>
        <v>9.6511711518126475</v>
      </c>
      <c r="W34" s="58">
        <f t="shared" si="2"/>
        <v>3.7996736818160031</v>
      </c>
    </row>
    <row r="35" spans="1:28" x14ac:dyDescent="0.25">
      <c r="A35">
        <v>3</v>
      </c>
      <c r="B35">
        <v>2</v>
      </c>
      <c r="C35">
        <v>1</v>
      </c>
      <c r="D35">
        <v>10086</v>
      </c>
      <c r="E35">
        <v>10251</v>
      </c>
      <c r="F35">
        <v>10101</v>
      </c>
      <c r="G35">
        <v>9858</v>
      </c>
      <c r="H35">
        <v>10076</v>
      </c>
      <c r="I35">
        <v>6600</v>
      </c>
      <c r="J35" s="58">
        <f t="shared" si="9"/>
        <v>20.860090362618767</v>
      </c>
      <c r="K35" s="59">
        <f t="shared" si="9"/>
        <v>21.338574663613418</v>
      </c>
      <c r="L35" s="59">
        <f t="shared" si="9"/>
        <v>20.903588935436456</v>
      </c>
      <c r="M35" s="59">
        <f t="shared" si="9"/>
        <v>20.198912055789787</v>
      </c>
      <c r="N35" s="59">
        <f t="shared" si="9"/>
        <v>20.831091314073632</v>
      </c>
      <c r="O35" s="59">
        <f t="shared" si="9"/>
        <v>10.751022039786225</v>
      </c>
      <c r="P35" s="60">
        <f t="shared" si="3"/>
        <v>3.2280271087856303</v>
      </c>
      <c r="Q35" s="61">
        <f t="shared" si="4"/>
        <v>4.0315723990840251</v>
      </c>
      <c r="R35" s="61">
        <f t="shared" si="5"/>
        <v>4.0510766806309366</v>
      </c>
      <c r="S35" s="61">
        <f t="shared" si="6"/>
        <v>3.4496736167369364</v>
      </c>
      <c r="T35" s="61">
        <f t="shared" si="7"/>
        <v>2.1993273942220894</v>
      </c>
      <c r="U35" s="62">
        <f t="shared" si="8"/>
        <v>-7.4693388064132546E-2</v>
      </c>
      <c r="V35" s="59">
        <f t="shared" si="1"/>
        <v>16.884983811395482</v>
      </c>
      <c r="W35" s="58">
        <f t="shared" si="2"/>
        <v>6.6476314218092449</v>
      </c>
    </row>
    <row r="36" spans="1:28" x14ac:dyDescent="0.25">
      <c r="A36">
        <v>1</v>
      </c>
      <c r="B36">
        <v>2</v>
      </c>
      <c r="C36">
        <v>2</v>
      </c>
      <c r="D36">
        <v>9880</v>
      </c>
      <c r="E36">
        <v>9379</v>
      </c>
      <c r="F36">
        <v>8122</v>
      </c>
      <c r="G36">
        <v>7923</v>
      </c>
      <c r="H36">
        <v>9457</v>
      </c>
      <c r="I36">
        <v>6131</v>
      </c>
      <c r="J36" s="58">
        <f t="shared" si="9"/>
        <v>20.262709962589071</v>
      </c>
      <c r="K36" s="59">
        <f t="shared" si="9"/>
        <v>18.809857630478032</v>
      </c>
      <c r="L36" s="59">
        <f t="shared" si="9"/>
        <v>15.164677228355107</v>
      </c>
      <c r="M36" s="59">
        <f t="shared" si="9"/>
        <v>14.587596162307007</v>
      </c>
      <c r="N36" s="59">
        <f t="shared" si="9"/>
        <v>19.036050209130046</v>
      </c>
      <c r="O36" s="59">
        <f t="shared" si="9"/>
        <v>9.3909666630195954</v>
      </c>
      <c r="P36" s="60">
        <f t="shared" si="3"/>
        <v>3.0488129887767212</v>
      </c>
      <c r="Q36" s="61">
        <f t="shared" si="4"/>
        <v>3.2729572891434096</v>
      </c>
      <c r="R36" s="61">
        <f t="shared" si="5"/>
        <v>2.329403168506532</v>
      </c>
      <c r="S36" s="61">
        <f t="shared" si="6"/>
        <v>1.7662788486921022</v>
      </c>
      <c r="T36" s="61">
        <f t="shared" si="7"/>
        <v>1.6608150627390137</v>
      </c>
      <c r="U36" s="62">
        <f t="shared" si="8"/>
        <v>-0.48271000109412143</v>
      </c>
      <c r="V36" s="59">
        <f t="shared" si="1"/>
        <v>11.595557356763656</v>
      </c>
      <c r="W36" s="58">
        <f t="shared" si="2"/>
        <v>4.5651800617179745</v>
      </c>
      <c r="Z36">
        <f>B36</f>
        <v>2</v>
      </c>
      <c r="AA36">
        <f>C36</f>
        <v>2</v>
      </c>
      <c r="AB36" s="7">
        <f>AVERAGE(W36:W38)</f>
        <v>4.7005850679168919</v>
      </c>
    </row>
    <row r="37" spans="1:28" x14ac:dyDescent="0.25">
      <c r="A37">
        <v>2</v>
      </c>
      <c r="B37">
        <v>2</v>
      </c>
      <c r="C37">
        <v>2</v>
      </c>
      <c r="D37">
        <v>10403</v>
      </c>
      <c r="E37">
        <v>9940</v>
      </c>
      <c r="F37">
        <v>9470</v>
      </c>
      <c r="G37">
        <v>8694</v>
      </c>
      <c r="H37">
        <v>8613</v>
      </c>
      <c r="I37">
        <v>6864</v>
      </c>
      <c r="J37" s="58">
        <f t="shared" si="9"/>
        <v>21.779360201499404</v>
      </c>
      <c r="K37" s="59">
        <f t="shared" si="9"/>
        <v>20.436704253859858</v>
      </c>
      <c r="L37" s="59">
        <f t="shared" si="9"/>
        <v>19.073748972238718</v>
      </c>
      <c r="M37" s="59">
        <f t="shared" si="9"/>
        <v>16.82342280513658</v>
      </c>
      <c r="N37" s="59">
        <f t="shared" si="9"/>
        <v>16.588530511921022</v>
      </c>
      <c r="O37" s="59">
        <f t="shared" si="9"/>
        <v>11.516596921377673</v>
      </c>
      <c r="P37" s="60">
        <f t="shared" si="3"/>
        <v>3.5038080604498214</v>
      </c>
      <c r="Q37" s="61">
        <f t="shared" si="4"/>
        <v>3.7610112761579573</v>
      </c>
      <c r="R37" s="61">
        <f t="shared" si="5"/>
        <v>3.5021246916716153</v>
      </c>
      <c r="S37" s="61">
        <f t="shared" si="6"/>
        <v>2.4370268415409742</v>
      </c>
      <c r="T37" s="61">
        <f t="shared" si="7"/>
        <v>0.92655915357630647</v>
      </c>
      <c r="U37" s="62">
        <f t="shared" si="8"/>
        <v>0.1549790764133018</v>
      </c>
      <c r="V37" s="59">
        <f t="shared" si="1"/>
        <v>14.285509099809975</v>
      </c>
      <c r="W37" s="58">
        <f t="shared" si="2"/>
        <v>5.6242161810275491</v>
      </c>
      <c r="AA37" s="7"/>
    </row>
    <row r="38" spans="1:28" x14ac:dyDescent="0.25">
      <c r="A38">
        <v>3</v>
      </c>
      <c r="B38">
        <v>2</v>
      </c>
      <c r="C38">
        <v>2</v>
      </c>
      <c r="D38">
        <v>9579</v>
      </c>
      <c r="E38">
        <v>9030</v>
      </c>
      <c r="F38">
        <v>8943</v>
      </c>
      <c r="G38">
        <v>6781</v>
      </c>
      <c r="H38">
        <v>8019</v>
      </c>
      <c r="I38">
        <v>6634</v>
      </c>
      <c r="J38" s="58">
        <f t="shared" si="9"/>
        <v>19.389838601380642</v>
      </c>
      <c r="K38" s="59">
        <f t="shared" si="9"/>
        <v>17.797790836252968</v>
      </c>
      <c r="L38" s="59">
        <f t="shared" si="9"/>
        <v>17.545499113910331</v>
      </c>
      <c r="M38" s="59">
        <f t="shared" si="9"/>
        <v>11.275904818453087</v>
      </c>
      <c r="N38" s="59">
        <f t="shared" si="9"/>
        <v>14.865987028340264</v>
      </c>
      <c r="O38" s="59">
        <f t="shared" si="9"/>
        <v>10.849618804839665</v>
      </c>
      <c r="P38" s="60">
        <f t="shared" si="3"/>
        <v>2.7869515804141929</v>
      </c>
      <c r="Q38" s="61">
        <f t="shared" si="4"/>
        <v>2.9693372508758902</v>
      </c>
      <c r="R38" s="61">
        <f t="shared" si="5"/>
        <v>3.0436497341730995</v>
      </c>
      <c r="S38" s="61">
        <f t="shared" si="6"/>
        <v>0.77277144553592636</v>
      </c>
      <c r="T38" s="61">
        <f t="shared" si="7"/>
        <v>0.4097961085020792</v>
      </c>
      <c r="U38" s="62">
        <f t="shared" si="8"/>
        <v>-4.51143585481006E-2</v>
      </c>
      <c r="V38" s="59">
        <f t="shared" si="1"/>
        <v>9.9373917609530871</v>
      </c>
      <c r="W38" s="58">
        <f t="shared" si="2"/>
        <v>3.9123589610051521</v>
      </c>
    </row>
    <row r="39" spans="1:28" x14ac:dyDescent="0.25">
      <c r="A39">
        <v>1</v>
      </c>
      <c r="B39">
        <v>2</v>
      </c>
      <c r="C39">
        <v>3</v>
      </c>
      <c r="D39">
        <v>10000</v>
      </c>
      <c r="E39">
        <v>9429</v>
      </c>
      <c r="F39">
        <v>9133</v>
      </c>
      <c r="G39">
        <v>8831</v>
      </c>
      <c r="H39">
        <v>9343</v>
      </c>
      <c r="I39">
        <v>7492</v>
      </c>
      <c r="J39" s="58">
        <f t="shared" si="9"/>
        <v>20.610698545130639</v>
      </c>
      <c r="K39" s="59">
        <f t="shared" si="9"/>
        <v>18.954852873203681</v>
      </c>
      <c r="L39" s="59">
        <f t="shared" si="9"/>
        <v>18.096481036267814</v>
      </c>
      <c r="M39" s="59">
        <f t="shared" si="9"/>
        <v>17.220709770204866</v>
      </c>
      <c r="N39" s="59">
        <f t="shared" si="9"/>
        <v>18.70546105571556</v>
      </c>
      <c r="O39" s="59">
        <f t="shared" si="9"/>
        <v>13.337737170011877</v>
      </c>
      <c r="P39" s="60">
        <f t="shared" si="3"/>
        <v>3.1532095635391912</v>
      </c>
      <c r="Q39" s="61">
        <f t="shared" si="4"/>
        <v>3.3164558619611042</v>
      </c>
      <c r="R39" s="61">
        <f t="shared" si="5"/>
        <v>3.2089443108803444</v>
      </c>
      <c r="S39" s="61">
        <f t="shared" si="6"/>
        <v>2.5562129310614603</v>
      </c>
      <c r="T39" s="61">
        <f t="shared" si="7"/>
        <v>1.5616383167146679</v>
      </c>
      <c r="U39" s="62">
        <f t="shared" si="8"/>
        <v>0.70132115100356318</v>
      </c>
      <c r="V39" s="59">
        <f t="shared" si="1"/>
        <v>14.49778213516033</v>
      </c>
      <c r="W39" s="58">
        <f t="shared" si="2"/>
        <v>5.707788242189106</v>
      </c>
      <c r="Z39">
        <f>B39</f>
        <v>2</v>
      </c>
      <c r="AA39">
        <f>C39</f>
        <v>3</v>
      </c>
      <c r="AB39" s="7">
        <f>AVERAGE(W39:W41)</f>
        <v>5.0534829382042883</v>
      </c>
    </row>
    <row r="40" spans="1:28" x14ac:dyDescent="0.25">
      <c r="A40">
        <v>2</v>
      </c>
      <c r="B40">
        <v>2</v>
      </c>
      <c r="C40">
        <v>3</v>
      </c>
      <c r="D40">
        <v>9612</v>
      </c>
      <c r="E40">
        <v>9079</v>
      </c>
      <c r="F40">
        <v>8432</v>
      </c>
      <c r="G40">
        <v>7340</v>
      </c>
      <c r="H40">
        <v>8367</v>
      </c>
      <c r="I40">
        <v>6570</v>
      </c>
      <c r="J40" s="58">
        <f t="shared" si="9"/>
        <v>19.485535461579573</v>
      </c>
      <c r="K40" s="59">
        <f t="shared" si="9"/>
        <v>17.939886174124105</v>
      </c>
      <c r="L40" s="59">
        <f t="shared" si="9"/>
        <v>16.063647733254154</v>
      </c>
      <c r="M40" s="59">
        <f t="shared" si="9"/>
        <v>12.896951632125891</v>
      </c>
      <c r="N40" s="59">
        <f t="shared" si="9"/>
        <v>15.875153917710804</v>
      </c>
      <c r="O40" s="59">
        <f t="shared" si="9"/>
        <v>10.664024894150829</v>
      </c>
      <c r="P40" s="60">
        <f t="shared" si="3"/>
        <v>2.8156606384738723</v>
      </c>
      <c r="Q40" s="61">
        <f t="shared" si="4"/>
        <v>3.0119658522372315</v>
      </c>
      <c r="R40" s="61">
        <f t="shared" si="5"/>
        <v>2.599094319976246</v>
      </c>
      <c r="S40" s="61">
        <f t="shared" si="6"/>
        <v>1.2590854896377675</v>
      </c>
      <c r="T40" s="61">
        <f t="shared" si="7"/>
        <v>0.71254617531324127</v>
      </c>
      <c r="U40" s="62">
        <f t="shared" si="8"/>
        <v>-0.1007925317547512</v>
      </c>
      <c r="V40" s="59">
        <f t="shared" si="1"/>
        <v>10.297559943883607</v>
      </c>
      <c r="W40" s="58">
        <f t="shared" si="2"/>
        <v>4.0541574582218924</v>
      </c>
    </row>
    <row r="41" spans="1:28" x14ac:dyDescent="0.25">
      <c r="A41">
        <v>3</v>
      </c>
      <c r="B41">
        <v>2</v>
      </c>
      <c r="C41">
        <v>3</v>
      </c>
      <c r="D41">
        <v>9719</v>
      </c>
      <c r="E41">
        <v>9252</v>
      </c>
      <c r="F41">
        <v>9274</v>
      </c>
      <c r="G41">
        <v>9491</v>
      </c>
      <c r="H41">
        <v>9991</v>
      </c>
      <c r="I41">
        <v>5598</v>
      </c>
      <c r="J41" s="58">
        <f t="shared" si="9"/>
        <v>19.795825281012469</v>
      </c>
      <c r="K41" s="59">
        <f t="shared" si="9"/>
        <v>18.441569713954866</v>
      </c>
      <c r="L41" s="59">
        <f t="shared" si="9"/>
        <v>18.505367620754157</v>
      </c>
      <c r="M41" s="59">
        <f t="shared" si="9"/>
        <v>19.134646974183489</v>
      </c>
      <c r="N41" s="59">
        <f t="shared" si="9"/>
        <v>20.584599401440023</v>
      </c>
      <c r="O41" s="59">
        <f t="shared" si="9"/>
        <v>7.8453173755641332</v>
      </c>
      <c r="P41" s="60">
        <f t="shared" si="3"/>
        <v>2.9087475843037409</v>
      </c>
      <c r="Q41" s="61">
        <f t="shared" si="4"/>
        <v>3.1624709141864598</v>
      </c>
      <c r="R41" s="61">
        <f t="shared" si="5"/>
        <v>3.3316102862262471</v>
      </c>
      <c r="S41" s="61">
        <f t="shared" si="6"/>
        <v>3.1303940922550471</v>
      </c>
      <c r="T41" s="61">
        <f t="shared" si="7"/>
        <v>2.1253798204320073</v>
      </c>
      <c r="U41" s="62">
        <f t="shared" si="8"/>
        <v>-0.94640478733076006</v>
      </c>
      <c r="V41" s="59">
        <f t="shared" si="1"/>
        <v>13.712197910072742</v>
      </c>
      <c r="W41" s="58">
        <f t="shared" si="2"/>
        <v>5.3985031142018673</v>
      </c>
      <c r="AA41" s="7"/>
    </row>
    <row r="42" spans="1:28" x14ac:dyDescent="0.25">
      <c r="A42">
        <v>1</v>
      </c>
      <c r="B42">
        <v>2</v>
      </c>
      <c r="C42">
        <v>4</v>
      </c>
      <c r="D42">
        <v>9333</v>
      </c>
      <c r="E42">
        <v>8850</v>
      </c>
      <c r="F42">
        <v>9151</v>
      </c>
      <c r="G42">
        <v>7778</v>
      </c>
      <c r="H42">
        <v>8405</v>
      </c>
      <c r="I42">
        <v>6338</v>
      </c>
      <c r="J42" s="58">
        <f t="shared" si="9"/>
        <v>18.676462007170425</v>
      </c>
      <c r="K42" s="59">
        <f t="shared" si="9"/>
        <v>17.275807962440616</v>
      </c>
      <c r="L42" s="59">
        <f t="shared" si="9"/>
        <v>18.148679323649048</v>
      </c>
      <c r="M42" s="59">
        <f t="shared" si="9"/>
        <v>14.167109958402612</v>
      </c>
      <c r="N42" s="59">
        <f t="shared" si="9"/>
        <v>15.985350302182303</v>
      </c>
      <c r="O42" s="59">
        <f t="shared" si="9"/>
        <v>9.9912469679038036</v>
      </c>
      <c r="P42" s="60">
        <f t="shared" si="3"/>
        <v>2.5729386021511278</v>
      </c>
      <c r="Q42" s="61">
        <f t="shared" si="4"/>
        <v>2.8127423887321852</v>
      </c>
      <c r="R42" s="61">
        <f t="shared" si="5"/>
        <v>3.2246037970947143</v>
      </c>
      <c r="S42" s="61">
        <f t="shared" si="6"/>
        <v>1.6401329875207837</v>
      </c>
      <c r="T42" s="61">
        <f t="shared" si="7"/>
        <v>0.74560509065469072</v>
      </c>
      <c r="U42" s="62">
        <f t="shared" si="8"/>
        <v>-0.30262590962885894</v>
      </c>
      <c r="V42" s="59">
        <f t="shared" si="1"/>
        <v>10.693396956524643</v>
      </c>
      <c r="W42" s="58">
        <f t="shared" si="2"/>
        <v>4.2099988017813557</v>
      </c>
      <c r="Z42">
        <f>B42</f>
        <v>2</v>
      </c>
      <c r="AA42">
        <f>C42</f>
        <v>4</v>
      </c>
      <c r="AB42" s="7">
        <f>AVERAGE(W42:W44)</f>
        <v>4.5187130823562889</v>
      </c>
    </row>
    <row r="43" spans="1:28" x14ac:dyDescent="0.25">
      <c r="A43">
        <v>2</v>
      </c>
      <c r="B43">
        <v>2</v>
      </c>
      <c r="C43">
        <v>4</v>
      </c>
      <c r="D43">
        <v>9944</v>
      </c>
      <c r="E43">
        <v>9313</v>
      </c>
      <c r="F43">
        <v>9107</v>
      </c>
      <c r="G43">
        <v>8077</v>
      </c>
      <c r="H43">
        <v>8271</v>
      </c>
      <c r="I43">
        <v>6808</v>
      </c>
      <c r="J43" s="58">
        <f t="shared" si="9"/>
        <v>20.448303873277908</v>
      </c>
      <c r="K43" s="59">
        <f t="shared" si="9"/>
        <v>18.618463910080163</v>
      </c>
      <c r="L43" s="59">
        <f t="shared" si="9"/>
        <v>18.021083510050474</v>
      </c>
      <c r="M43" s="59">
        <f t="shared" si="9"/>
        <v>15.034181509902014</v>
      </c>
      <c r="N43" s="59">
        <f t="shared" si="9"/>
        <v>15.59676305167755</v>
      </c>
      <c r="O43" s="59">
        <f t="shared" si="9"/>
        <v>11.354202249524938</v>
      </c>
      <c r="P43" s="60">
        <f t="shared" si="3"/>
        <v>3.1044911619833728</v>
      </c>
      <c r="Q43" s="61">
        <f t="shared" si="4"/>
        <v>3.2155391730240486</v>
      </c>
      <c r="R43" s="61">
        <f t="shared" si="5"/>
        <v>3.1863250530151417</v>
      </c>
      <c r="S43" s="61">
        <f t="shared" si="6"/>
        <v>1.9002544529706045</v>
      </c>
      <c r="T43" s="61">
        <f t="shared" si="7"/>
        <v>0.62902891550326512</v>
      </c>
      <c r="U43" s="62">
        <f t="shared" si="8"/>
        <v>0.10626067485748152</v>
      </c>
      <c r="V43" s="59">
        <f t="shared" si="1"/>
        <v>12.141899431353913</v>
      </c>
      <c r="W43" s="58">
        <f t="shared" si="2"/>
        <v>4.7802753666747693</v>
      </c>
    </row>
    <row r="44" spans="1:28" x14ac:dyDescent="0.25">
      <c r="A44">
        <v>3</v>
      </c>
      <c r="B44">
        <v>2</v>
      </c>
      <c r="C44">
        <v>4</v>
      </c>
      <c r="D44">
        <v>10023</v>
      </c>
      <c r="E44">
        <v>9802</v>
      </c>
      <c r="F44">
        <v>8949</v>
      </c>
      <c r="G44">
        <v>6778</v>
      </c>
      <c r="H44">
        <v>7987</v>
      </c>
      <c r="I44">
        <v>7355</v>
      </c>
      <c r="J44" s="58">
        <f t="shared" si="9"/>
        <v>20.677396356784442</v>
      </c>
      <c r="K44" s="59">
        <f t="shared" si="9"/>
        <v>20.036517383937056</v>
      </c>
      <c r="L44" s="59">
        <f t="shared" si="9"/>
        <v>17.562898543037413</v>
      </c>
      <c r="M44" s="59">
        <f t="shared" si="9"/>
        <v>11.26720510388955</v>
      </c>
      <c r="N44" s="59">
        <f t="shared" si="9"/>
        <v>14.773190072995845</v>
      </c>
      <c r="O44" s="59">
        <f t="shared" si="9"/>
        <v>12.940450204943588</v>
      </c>
      <c r="P44" s="60">
        <f t="shared" si="3"/>
        <v>3.1732189070353325</v>
      </c>
      <c r="Q44" s="61">
        <f t="shared" si="4"/>
        <v>3.6409552151811169</v>
      </c>
      <c r="R44" s="61">
        <f t="shared" si="5"/>
        <v>3.0488695629112237</v>
      </c>
      <c r="S44" s="61">
        <f t="shared" si="6"/>
        <v>0.77016153116686525</v>
      </c>
      <c r="T44" s="61">
        <f t="shared" si="7"/>
        <v>0.38195702189875363</v>
      </c>
      <c r="U44" s="62">
        <f t="shared" si="8"/>
        <v>0.58213506148307625</v>
      </c>
      <c r="V44" s="59">
        <f t="shared" si="1"/>
        <v>11.597297299676367</v>
      </c>
      <c r="W44" s="58">
        <f t="shared" si="2"/>
        <v>4.5658650786127426</v>
      </c>
    </row>
    <row r="45" spans="1:28" x14ac:dyDescent="0.25">
      <c r="A45">
        <v>1</v>
      </c>
      <c r="B45">
        <v>2</v>
      </c>
      <c r="C45">
        <v>5</v>
      </c>
      <c r="D45">
        <v>10175</v>
      </c>
      <c r="E45">
        <v>9508</v>
      </c>
      <c r="F45">
        <v>9260</v>
      </c>
      <c r="G45">
        <v>8558</v>
      </c>
      <c r="H45">
        <v>8542</v>
      </c>
      <c r="I45">
        <v>7612</v>
      </c>
      <c r="J45" s="58">
        <f t="shared" si="9"/>
        <v>21.118181894670425</v>
      </c>
      <c r="K45" s="59">
        <f t="shared" si="9"/>
        <v>19.183945356710215</v>
      </c>
      <c r="L45" s="59">
        <f t="shared" si="9"/>
        <v>18.464768952790976</v>
      </c>
      <c r="M45" s="59">
        <f t="shared" si="9"/>
        <v>16.429035744922803</v>
      </c>
      <c r="N45" s="59">
        <f t="shared" si="9"/>
        <v>16.382637267250598</v>
      </c>
      <c r="O45" s="59">
        <f t="shared" si="9"/>
        <v>13.685725752553443</v>
      </c>
      <c r="P45" s="60">
        <f t="shared" si="3"/>
        <v>3.3054545684011276</v>
      </c>
      <c r="Q45" s="61">
        <f t="shared" si="4"/>
        <v>3.3851836070130643</v>
      </c>
      <c r="R45" s="61">
        <f t="shared" si="5"/>
        <v>3.3194306858372924</v>
      </c>
      <c r="S45" s="61">
        <f t="shared" si="6"/>
        <v>2.3187107234768409</v>
      </c>
      <c r="T45" s="61">
        <f t="shared" si="7"/>
        <v>0.8647911801751792</v>
      </c>
      <c r="U45" s="62">
        <f t="shared" si="8"/>
        <v>0.80571772576603296</v>
      </c>
      <c r="V45" s="59">
        <f t="shared" si="1"/>
        <v>13.999288490669537</v>
      </c>
      <c r="W45" s="58">
        <f t="shared" si="2"/>
        <v>5.5115309018384</v>
      </c>
      <c r="Z45">
        <f>B45</f>
        <v>2</v>
      </c>
      <c r="AA45">
        <f>C45</f>
        <v>5</v>
      </c>
      <c r="AB45" s="7">
        <f>AVERAGE(W45:W47)</f>
        <v>4.632083378440206</v>
      </c>
    </row>
    <row r="46" spans="1:28" x14ac:dyDescent="0.25">
      <c r="A46">
        <v>2</v>
      </c>
      <c r="B46">
        <v>2</v>
      </c>
      <c r="C46">
        <v>5</v>
      </c>
      <c r="D46">
        <v>9811</v>
      </c>
      <c r="E46">
        <v>9182</v>
      </c>
      <c r="F46">
        <v>8458</v>
      </c>
      <c r="G46">
        <v>7870</v>
      </c>
      <c r="H46">
        <v>8681</v>
      </c>
      <c r="I46">
        <v>5514</v>
      </c>
      <c r="J46" s="58">
        <f t="shared" si="9"/>
        <v>20.062616527627672</v>
      </c>
      <c r="K46" s="59">
        <f t="shared" si="9"/>
        <v>18.238576374138955</v>
      </c>
      <c r="L46" s="59">
        <f t="shared" si="9"/>
        <v>16.139045259471494</v>
      </c>
      <c r="M46" s="59">
        <f t="shared" si="9"/>
        <v>14.433901205017813</v>
      </c>
      <c r="N46" s="59">
        <f t="shared" si="9"/>
        <v>16.785724042027908</v>
      </c>
      <c r="O46" s="59">
        <f t="shared" si="9"/>
        <v>7.6017253677850354</v>
      </c>
      <c r="P46" s="60">
        <f t="shared" si="3"/>
        <v>2.9887849582883019</v>
      </c>
      <c r="Q46" s="61">
        <f t="shared" si="4"/>
        <v>3.1015729122416862</v>
      </c>
      <c r="R46" s="61">
        <f t="shared" si="5"/>
        <v>2.6217135778414487</v>
      </c>
      <c r="S46" s="61">
        <f t="shared" si="6"/>
        <v>1.7201703615053441</v>
      </c>
      <c r="T46" s="61">
        <f t="shared" si="7"/>
        <v>0.98571721260837253</v>
      </c>
      <c r="U46" s="62">
        <f t="shared" si="8"/>
        <v>-1.0194823896644893</v>
      </c>
      <c r="V46" s="59">
        <f t="shared" si="1"/>
        <v>10.398476632820666</v>
      </c>
      <c r="W46" s="58">
        <f t="shared" si="2"/>
        <v>4.0938884381183724</v>
      </c>
    </row>
    <row r="47" spans="1:28" x14ac:dyDescent="0.25">
      <c r="A47">
        <v>3</v>
      </c>
      <c r="B47">
        <v>2</v>
      </c>
      <c r="C47">
        <v>5</v>
      </c>
      <c r="D47">
        <v>8682</v>
      </c>
      <c r="E47">
        <v>9109</v>
      </c>
      <c r="F47">
        <v>8500</v>
      </c>
      <c r="G47">
        <v>7991</v>
      </c>
      <c r="H47">
        <v>8791</v>
      </c>
      <c r="I47">
        <v>7018</v>
      </c>
      <c r="J47" s="58">
        <f t="shared" si="9"/>
        <v>16.788623946882424</v>
      </c>
      <c r="K47" s="59">
        <f t="shared" si="9"/>
        <v>18.026883319759502</v>
      </c>
      <c r="L47" s="59">
        <f t="shared" si="9"/>
        <v>16.260841263361044</v>
      </c>
      <c r="M47" s="59">
        <f t="shared" si="9"/>
        <v>14.784789692413897</v>
      </c>
      <c r="N47" s="59">
        <f t="shared" si="9"/>
        <v>17.104713576024348</v>
      </c>
      <c r="O47" s="59">
        <f t="shared" si="9"/>
        <v>11.963182268972684</v>
      </c>
      <c r="P47" s="60">
        <f t="shared" si="3"/>
        <v>2.0065871840647271</v>
      </c>
      <c r="Q47" s="61">
        <f t="shared" si="4"/>
        <v>3.0380649959278503</v>
      </c>
      <c r="R47" s="61">
        <f t="shared" si="5"/>
        <v>2.6582523790083132</v>
      </c>
      <c r="S47" s="61">
        <f t="shared" si="6"/>
        <v>1.8254369077241694</v>
      </c>
      <c r="T47" s="61">
        <f t="shared" si="7"/>
        <v>1.0814140728073045</v>
      </c>
      <c r="U47" s="62">
        <f t="shared" si="8"/>
        <v>0.28895468069180519</v>
      </c>
      <c r="V47" s="59">
        <f t="shared" si="1"/>
        <v>10.898710220224169</v>
      </c>
      <c r="W47" s="58">
        <f t="shared" si="2"/>
        <v>4.2908307953638456</v>
      </c>
    </row>
    <row r="48" spans="1:28" x14ac:dyDescent="0.25">
      <c r="A48">
        <v>1</v>
      </c>
      <c r="B48">
        <v>2</v>
      </c>
      <c r="C48">
        <v>6</v>
      </c>
      <c r="D48">
        <v>7822</v>
      </c>
      <c r="E48">
        <v>9393</v>
      </c>
      <c r="F48">
        <v>8100</v>
      </c>
      <c r="G48">
        <v>8271</v>
      </c>
      <c r="H48">
        <v>8794</v>
      </c>
      <c r="I48">
        <v>6219</v>
      </c>
      <c r="J48" s="58">
        <f t="shared" si="9"/>
        <v>14.294705772001187</v>
      </c>
      <c r="K48" s="59">
        <f t="shared" si="9"/>
        <v>18.850456298441209</v>
      </c>
      <c r="L48" s="59">
        <f t="shared" si="9"/>
        <v>15.100879321555821</v>
      </c>
      <c r="M48" s="59">
        <f t="shared" si="9"/>
        <v>15.59676305167755</v>
      </c>
      <c r="N48" s="59">
        <f t="shared" si="9"/>
        <v>17.113413290587882</v>
      </c>
      <c r="O48" s="59">
        <f t="shared" si="9"/>
        <v>9.6461582902167464</v>
      </c>
      <c r="P48" s="60">
        <f t="shared" si="3"/>
        <v>1.2584117316003562</v>
      </c>
      <c r="Q48" s="61">
        <f t="shared" si="4"/>
        <v>3.2851368895323629</v>
      </c>
      <c r="R48" s="61">
        <f t="shared" si="5"/>
        <v>2.3102637964667463</v>
      </c>
      <c r="S48" s="61">
        <f t="shared" si="6"/>
        <v>2.0690289155032655</v>
      </c>
      <c r="T48" s="61">
        <f t="shared" si="7"/>
        <v>1.0840239871763646</v>
      </c>
      <c r="U48" s="62">
        <f t="shared" si="8"/>
        <v>-0.40615251293497606</v>
      </c>
      <c r="V48" s="59">
        <f t="shared" si="1"/>
        <v>9.6007128073441184</v>
      </c>
      <c r="W48" s="58">
        <f t="shared" si="2"/>
        <v>3.7798081918677631</v>
      </c>
      <c r="Z48">
        <f>B48</f>
        <v>2</v>
      </c>
      <c r="AA48">
        <f>C48</f>
        <v>6</v>
      </c>
      <c r="AB48" s="7">
        <f>AVERAGE(W48:W50)</f>
        <v>4.5535347745069386</v>
      </c>
    </row>
    <row r="49" spans="1:23" x14ac:dyDescent="0.25">
      <c r="A49">
        <v>2</v>
      </c>
      <c r="B49">
        <v>2</v>
      </c>
      <c r="C49">
        <v>6</v>
      </c>
      <c r="D49">
        <v>9923</v>
      </c>
      <c r="E49">
        <v>9839</v>
      </c>
      <c r="F49">
        <v>9024</v>
      </c>
      <c r="G49">
        <v>9345</v>
      </c>
      <c r="H49">
        <v>8702</v>
      </c>
      <c r="I49">
        <v>6571</v>
      </c>
      <c r="J49" s="58">
        <f t="shared" si="9"/>
        <v>20.387405871333129</v>
      </c>
      <c r="K49" s="59">
        <f t="shared" si="9"/>
        <v>20.143813863554037</v>
      </c>
      <c r="L49" s="59">
        <f t="shared" si="9"/>
        <v>17.78039140712589</v>
      </c>
      <c r="M49" s="59">
        <f t="shared" si="9"/>
        <v>18.711260865424581</v>
      </c>
      <c r="N49" s="59">
        <f t="shared" si="9"/>
        <v>16.84662204397268</v>
      </c>
      <c r="O49" s="59">
        <f t="shared" si="9"/>
        <v>10.666924799005347</v>
      </c>
      <c r="P49" s="60">
        <f t="shared" si="3"/>
        <v>3.0862217613999388</v>
      </c>
      <c r="Q49" s="61">
        <f t="shared" si="4"/>
        <v>3.6731441590662111</v>
      </c>
      <c r="R49" s="61">
        <f t="shared" si="5"/>
        <v>3.1141174221377668</v>
      </c>
      <c r="S49" s="61">
        <f t="shared" si="6"/>
        <v>3.0033782596273744</v>
      </c>
      <c r="T49" s="61">
        <f t="shared" si="7"/>
        <v>1.0039866131918038</v>
      </c>
      <c r="U49" s="62">
        <f t="shared" si="8"/>
        <v>-9.9922560298395885E-2</v>
      </c>
      <c r="V49" s="59">
        <f t="shared" si="1"/>
        <v>13.780925655124699</v>
      </c>
      <c r="W49" s="58">
        <f t="shared" si="2"/>
        <v>5.425561281545157</v>
      </c>
    </row>
    <row r="50" spans="1:23" x14ac:dyDescent="0.25">
      <c r="A50">
        <v>3</v>
      </c>
      <c r="B50">
        <v>2</v>
      </c>
      <c r="C50">
        <v>6</v>
      </c>
      <c r="D50">
        <v>9666</v>
      </c>
      <c r="E50">
        <v>8961</v>
      </c>
      <c r="F50">
        <v>8651</v>
      </c>
      <c r="G50">
        <v>7658</v>
      </c>
      <c r="H50">
        <v>9083</v>
      </c>
      <c r="I50">
        <v>6552</v>
      </c>
      <c r="J50" s="58">
        <f t="shared" si="9"/>
        <v>19.642130323723276</v>
      </c>
      <c r="K50" s="59">
        <f t="shared" si="9"/>
        <v>17.597697401291569</v>
      </c>
      <c r="L50" s="59">
        <f t="shared" si="9"/>
        <v>16.698726896392518</v>
      </c>
      <c r="M50" s="59">
        <f t="shared" si="9"/>
        <v>13.819121375861046</v>
      </c>
      <c r="N50" s="59">
        <f t="shared" si="9"/>
        <v>17.951485793542162</v>
      </c>
      <c r="O50" s="59">
        <f t="shared" si="9"/>
        <v>10.611826606769597</v>
      </c>
      <c r="P50" s="60">
        <f t="shared" si="3"/>
        <v>2.8626390971169826</v>
      </c>
      <c r="Q50" s="61">
        <f t="shared" si="4"/>
        <v>2.9093092203874704</v>
      </c>
      <c r="R50" s="61">
        <f t="shared" si="5"/>
        <v>2.7896180689177554</v>
      </c>
      <c r="S50" s="61">
        <f t="shared" si="6"/>
        <v>1.5357364127583142</v>
      </c>
      <c r="T50" s="61">
        <f t="shared" si="7"/>
        <v>1.3354457380626485</v>
      </c>
      <c r="U50" s="62">
        <f t="shared" si="8"/>
        <v>-0.1164520179691209</v>
      </c>
      <c r="V50" s="59">
        <f t="shared" si="1"/>
        <v>11.316296519274053</v>
      </c>
      <c r="W50" s="58">
        <f t="shared" si="2"/>
        <v>4.4552348501078942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Y205"/>
  <sheetViews>
    <sheetView workbookViewId="0">
      <selection activeCell="CM126" sqref="CM126:CY198"/>
    </sheetView>
  </sheetViews>
  <sheetFormatPr defaultRowHeight="13.2" x14ac:dyDescent="0.25"/>
  <sheetData>
    <row r="1" spans="1:98" x14ac:dyDescent="0.25">
      <c r="A1" s="26">
        <v>44361</v>
      </c>
      <c r="P1" s="26">
        <v>44369</v>
      </c>
      <c r="AE1" s="26">
        <v>44398</v>
      </c>
      <c r="AT1" s="26">
        <v>44411</v>
      </c>
      <c r="BI1" s="26">
        <v>44418</v>
      </c>
      <c r="BX1" s="26">
        <v>44425</v>
      </c>
      <c r="CM1" s="26">
        <v>44469</v>
      </c>
    </row>
    <row r="2" spans="1:98" x14ac:dyDescent="0.25">
      <c r="A2" t="str">
        <f>'061421'!AG14</f>
        <v>Water</v>
      </c>
      <c r="B2" t="str">
        <f>'061421'!AH14</f>
        <v>Nrate</v>
      </c>
      <c r="C2">
        <f>'061421'!AI14</f>
        <v>6</v>
      </c>
      <c r="D2">
        <f>'061421'!AJ14</f>
        <v>5</v>
      </c>
      <c r="E2">
        <f>'061421'!AK14</f>
        <v>4</v>
      </c>
      <c r="F2">
        <f>'061421'!AL14</f>
        <v>3</v>
      </c>
      <c r="G2">
        <f>'061421'!AM14</f>
        <v>2</v>
      </c>
      <c r="H2">
        <f>'061421'!AN14</f>
        <v>1</v>
      </c>
      <c r="P2" t="str">
        <f>A2</f>
        <v>Water</v>
      </c>
      <c r="Q2" t="str">
        <f t="shared" ref="Q2:W2" si="0">B2</f>
        <v>Nrate</v>
      </c>
      <c r="R2">
        <f t="shared" si="0"/>
        <v>6</v>
      </c>
      <c r="S2">
        <f t="shared" si="0"/>
        <v>5</v>
      </c>
      <c r="T2">
        <f t="shared" si="0"/>
        <v>4</v>
      </c>
      <c r="U2">
        <f t="shared" si="0"/>
        <v>3</v>
      </c>
      <c r="V2">
        <f t="shared" si="0"/>
        <v>2</v>
      </c>
      <c r="W2">
        <f t="shared" si="0"/>
        <v>1</v>
      </c>
      <c r="AE2" t="str">
        <f>P2</f>
        <v>Water</v>
      </c>
      <c r="AF2" t="str">
        <f t="shared" ref="AF2" si="1">Q2</f>
        <v>Nrate</v>
      </c>
      <c r="AG2">
        <f t="shared" ref="AG2" si="2">R2</f>
        <v>6</v>
      </c>
      <c r="AH2">
        <f t="shared" ref="AH2" si="3">S2</f>
        <v>5</v>
      </c>
      <c r="AI2">
        <f t="shared" ref="AI2" si="4">T2</f>
        <v>4</v>
      </c>
      <c r="AJ2">
        <f t="shared" ref="AJ2" si="5">U2</f>
        <v>3</v>
      </c>
      <c r="AK2">
        <f t="shared" ref="AK2" si="6">V2</f>
        <v>2</v>
      </c>
      <c r="AL2">
        <f t="shared" ref="AL2" si="7">W2</f>
        <v>1</v>
      </c>
      <c r="AT2" t="str">
        <f>P2</f>
        <v>Water</v>
      </c>
      <c r="AU2" t="str">
        <f t="shared" ref="AU2" si="8">Q2</f>
        <v>Nrate</v>
      </c>
      <c r="AV2">
        <f t="shared" ref="AV2" si="9">R2</f>
        <v>6</v>
      </c>
      <c r="AW2">
        <f t="shared" ref="AW2" si="10">S2</f>
        <v>5</v>
      </c>
      <c r="AX2">
        <f t="shared" ref="AX2" si="11">T2</f>
        <v>4</v>
      </c>
      <c r="AY2">
        <f t="shared" ref="AY2" si="12">U2</f>
        <v>3</v>
      </c>
      <c r="AZ2">
        <f t="shared" ref="AZ2" si="13">V2</f>
        <v>2</v>
      </c>
      <c r="BA2">
        <f t="shared" ref="BA2" si="14">W2</f>
        <v>1</v>
      </c>
      <c r="BI2" t="str">
        <f>AE2</f>
        <v>Water</v>
      </c>
      <c r="BJ2" t="str">
        <f t="shared" ref="BJ2" si="15">AF2</f>
        <v>Nrate</v>
      </c>
      <c r="BK2">
        <f t="shared" ref="BK2" si="16">AG2</f>
        <v>6</v>
      </c>
      <c r="BL2">
        <f t="shared" ref="BL2" si="17">AH2</f>
        <v>5</v>
      </c>
      <c r="BM2">
        <f t="shared" ref="BM2" si="18">AI2</f>
        <v>4</v>
      </c>
      <c r="BN2">
        <f t="shared" ref="BN2" si="19">AJ2</f>
        <v>3</v>
      </c>
      <c r="BO2">
        <f t="shared" ref="BO2" si="20">AK2</f>
        <v>2</v>
      </c>
      <c r="BP2">
        <f t="shared" ref="BP2" si="21">AL2</f>
        <v>1</v>
      </c>
      <c r="BX2" t="str">
        <f>AT2</f>
        <v>Water</v>
      </c>
      <c r="BY2" t="str">
        <f t="shared" ref="BY2" si="22">AU2</f>
        <v>Nrate</v>
      </c>
      <c r="BZ2">
        <f t="shared" ref="BZ2" si="23">AV2</f>
        <v>6</v>
      </c>
      <c r="CA2">
        <f t="shared" ref="CA2" si="24">AW2</f>
        <v>5</v>
      </c>
      <c r="CB2">
        <f t="shared" ref="CB2" si="25">AX2</f>
        <v>4</v>
      </c>
      <c r="CC2">
        <f t="shared" ref="CC2" si="26">AY2</f>
        <v>3</v>
      </c>
      <c r="CD2">
        <f t="shared" ref="CD2" si="27">AZ2</f>
        <v>2</v>
      </c>
      <c r="CE2">
        <f t="shared" ref="CE2" si="28">BA2</f>
        <v>1</v>
      </c>
      <c r="CM2" t="str">
        <f>BI2</f>
        <v>Water</v>
      </c>
      <c r="CN2" t="str">
        <f t="shared" ref="CN2" si="29">BJ2</f>
        <v>Nrate</v>
      </c>
      <c r="CO2">
        <f t="shared" ref="CO2" si="30">BK2</f>
        <v>6</v>
      </c>
      <c r="CP2">
        <f t="shared" ref="CP2" si="31">BL2</f>
        <v>5</v>
      </c>
      <c r="CQ2">
        <f t="shared" ref="CQ2" si="32">BM2</f>
        <v>4</v>
      </c>
      <c r="CR2">
        <f t="shared" ref="CR2" si="33">BN2</f>
        <v>3</v>
      </c>
      <c r="CS2">
        <f t="shared" ref="CS2" si="34">BO2</f>
        <v>2</v>
      </c>
      <c r="CT2">
        <f t="shared" ref="CT2" si="35">BP2</f>
        <v>1</v>
      </c>
    </row>
    <row r="3" spans="1:98" x14ac:dyDescent="0.25">
      <c r="A3">
        <f>'061421'!AG15</f>
        <v>1</v>
      </c>
      <c r="B3">
        <f>'061421'!AH15</f>
        <v>1</v>
      </c>
      <c r="C3">
        <f>'061421'!AI15</f>
        <v>26.488519623625574</v>
      </c>
      <c r="D3">
        <f>'061421'!AJ15</f>
        <v>25.315094278518643</v>
      </c>
      <c r="E3">
        <f>'061421'!AK15</f>
        <v>26.864715633613258</v>
      </c>
      <c r="F3">
        <f>'061421'!AL15</f>
        <v>25.333685360407571</v>
      </c>
      <c r="G3">
        <f>'061421'!AM15</f>
        <v>30.482321450587836</v>
      </c>
      <c r="H3">
        <f>'061421'!AN15</f>
        <v>22.454254853728582</v>
      </c>
      <c r="P3">
        <f>'062221'!AG15</f>
        <v>1</v>
      </c>
      <c r="Q3">
        <f>'062221'!AH15</f>
        <v>1</v>
      </c>
      <c r="R3">
        <f>'062221'!AI15</f>
        <v>27.364027860753779</v>
      </c>
      <c r="S3">
        <f>'062221'!AJ15</f>
        <v>25.731806171118254</v>
      </c>
      <c r="T3">
        <f>'062221'!AK15</f>
        <v>26.671904146310087</v>
      </c>
      <c r="U3">
        <f>'062221'!AL15</f>
        <v>25.546652056426314</v>
      </c>
      <c r="V3">
        <f>'062221'!AM15</f>
        <v>31.11009235978899</v>
      </c>
      <c r="W3">
        <f>'062221'!AN15</f>
        <v>24.452258985657863</v>
      </c>
      <c r="AE3">
        <f>'072121'!AG15</f>
        <v>1</v>
      </c>
      <c r="AF3">
        <f>'072121'!AH15</f>
        <v>1</v>
      </c>
      <c r="AG3">
        <f>'072121'!AI15</f>
        <v>26.903108995167269</v>
      </c>
      <c r="AH3">
        <f>'072121'!AJ15</f>
        <v>25.141987042913318</v>
      </c>
      <c r="AI3">
        <f>'072121'!AK15</f>
        <v>26.191758219256855</v>
      </c>
      <c r="AJ3">
        <f>'072121'!AL15</f>
        <v>24.314860866854733</v>
      </c>
      <c r="AK3">
        <f>'072121'!AM15</f>
        <v>31.273630350760811</v>
      </c>
      <c r="AL3">
        <f>'072121'!AN15</f>
        <v>27.789236096301362</v>
      </c>
      <c r="AT3">
        <f>'080321'!AG16</f>
        <v>1</v>
      </c>
      <c r="AU3">
        <f>'080321'!AH16</f>
        <v>1</v>
      </c>
      <c r="AV3">
        <f>'080321'!AI16</f>
        <v>25.439747942890733</v>
      </c>
      <c r="AW3">
        <f>'080321'!AJ16</f>
        <v>22.442877131499188</v>
      </c>
      <c r="AX3">
        <f>'080321'!AK16</f>
        <v>24.241407911360195</v>
      </c>
      <c r="AY3">
        <f>'080321'!AL16</f>
        <v>23.176783845869256</v>
      </c>
      <c r="AZ3">
        <f>'080321'!AM16</f>
        <v>28.807144675445471</v>
      </c>
      <c r="BA3">
        <f>'080321'!AN16</f>
        <v>24.783416903474944</v>
      </c>
      <c r="BI3">
        <f>'081021'!AG15</f>
        <v>1</v>
      </c>
      <c r="BJ3">
        <f>'081021'!AH15</f>
        <v>1</v>
      </c>
      <c r="BK3">
        <f>'081021'!AI15</f>
        <v>25.387757727130207</v>
      </c>
      <c r="BL3">
        <f>'081021'!AJ15</f>
        <v>23.312295822755207</v>
      </c>
      <c r="BM3">
        <f>'081021'!AK15</f>
        <v>24.822092619859376</v>
      </c>
      <c r="BN3">
        <f>'081021'!AL15</f>
        <v>23.167827396078124</v>
      </c>
      <c r="BO3">
        <f>'081021'!AM15</f>
        <v>29.004555310489582</v>
      </c>
      <c r="BP3">
        <f>'081021'!AN15</f>
        <v>27.943424542713544</v>
      </c>
      <c r="BX3">
        <f>'801721'!AG15</f>
        <v>1</v>
      </c>
      <c r="BY3">
        <f>'801721'!AH15</f>
        <v>1</v>
      </c>
      <c r="BZ3">
        <f>'801721'!AI15</f>
        <v>24.84633920166149</v>
      </c>
      <c r="CA3">
        <f>'801721'!AJ15</f>
        <v>22.984970128002072</v>
      </c>
      <c r="CB3">
        <f>'801721'!AK15</f>
        <v>24.142638563276403</v>
      </c>
      <c r="CC3">
        <f>'801721'!AL15</f>
        <v>22.126576676868535</v>
      </c>
      <c r="CD3">
        <f>'801721'!AM15</f>
        <v>28.387085804570393</v>
      </c>
      <c r="CE3">
        <f>'801721'!AN15</f>
        <v>28.11713168036232</v>
      </c>
      <c r="CM3">
        <f>'093021'!AG15</f>
        <v>1</v>
      </c>
      <c r="CN3">
        <f>'093021'!AH15</f>
        <v>1</v>
      </c>
      <c r="CO3">
        <f>'093021'!AI15</f>
        <v>23.446252137022565</v>
      </c>
      <c r="CP3">
        <f>'093021'!AJ15</f>
        <v>21.338263230967641</v>
      </c>
      <c r="CQ3">
        <f>'093021'!AK15</f>
        <v>22.203444578213745</v>
      </c>
      <c r="CR3">
        <f>'093021'!AL15</f>
        <v>19.817579780631544</v>
      </c>
      <c r="CS3">
        <f>'093021'!AM15</f>
        <v>27.25305006490542</v>
      </c>
      <c r="CT3">
        <f>'093021'!AN15</f>
        <v>20.548403553952372</v>
      </c>
    </row>
    <row r="4" spans="1:98" x14ac:dyDescent="0.25">
      <c r="A4">
        <f>'061421'!AG16</f>
        <v>1</v>
      </c>
      <c r="B4">
        <f>'061421'!AH16</f>
        <v>2</v>
      </c>
      <c r="C4">
        <f>'061421'!AI16</f>
        <v>27.7800530183798</v>
      </c>
      <c r="D4">
        <f>'061421'!AJ16</f>
        <v>25.440857479531967</v>
      </c>
      <c r="E4">
        <f>'061421'!AK16</f>
        <v>25.435389514270515</v>
      </c>
      <c r="F4">
        <f>'061421'!AL16</f>
        <v>25.91219608506886</v>
      </c>
      <c r="G4">
        <f>'061421'!AM16</f>
        <v>29.975987867377672</v>
      </c>
      <c r="H4">
        <f>'061421'!AN16</f>
        <v>21.579380411896764</v>
      </c>
      <c r="P4">
        <f>'062221'!AG16</f>
        <v>1</v>
      </c>
      <c r="Q4">
        <f>'062221'!AH16</f>
        <v>2</v>
      </c>
      <c r="R4">
        <f>'062221'!AI16</f>
        <v>27.69245599276687</v>
      </c>
      <c r="S4">
        <f>'062221'!AJ16</f>
        <v>25.428726519092752</v>
      </c>
      <c r="T4">
        <f>'062221'!AK16</f>
        <v>25.150995347054842</v>
      </c>
      <c r="U4">
        <f>'062221'!AL16</f>
        <v>26.647657774148048</v>
      </c>
      <c r="V4">
        <f>'062221'!AM16</f>
        <v>30.45103188011171</v>
      </c>
      <c r="W4">
        <f>'062221'!AN16</f>
        <v>23.203570819312798</v>
      </c>
      <c r="AE4">
        <f>'072121'!AG16</f>
        <v>1</v>
      </c>
      <c r="AF4">
        <f>'072121'!AH16</f>
        <v>2</v>
      </c>
      <c r="AG4">
        <f>'072121'!AI16</f>
        <v>27.417418945825499</v>
      </c>
      <c r="AH4">
        <f>'072121'!AJ16</f>
        <v>24.288143466820539</v>
      </c>
      <c r="AI4">
        <f>'072121'!AK16</f>
        <v>24.220236741733629</v>
      </c>
      <c r="AJ4">
        <f>'072121'!AL16</f>
        <v>25.961320643961926</v>
      </c>
      <c r="AK4">
        <f>'072121'!AM16</f>
        <v>29.48579099847267</v>
      </c>
      <c r="AL4">
        <f>'072121'!AN16</f>
        <v>24.761264092426057</v>
      </c>
      <c r="AT4">
        <f>'080321'!AG17</f>
        <v>1</v>
      </c>
      <c r="AU4">
        <f>'080321'!AH17</f>
        <v>2</v>
      </c>
      <c r="AV4">
        <f>'080321'!AI17</f>
        <v>23.576911011422897</v>
      </c>
      <c r="AW4">
        <f>'080321'!AJ17</f>
        <v>22.505141817975652</v>
      </c>
      <c r="AX4">
        <f>'080321'!AK17</f>
        <v>21.532383683351625</v>
      </c>
      <c r="AY4">
        <f>'080321'!AL17</f>
        <v>23.674901337680936</v>
      </c>
      <c r="AZ4">
        <f>'080321'!AM17</f>
        <v>27.409761793703296</v>
      </c>
      <c r="BA4">
        <f>'080321'!AN17</f>
        <v>22.143802489899148</v>
      </c>
      <c r="BI4">
        <f>'081021'!AG16</f>
        <v>1</v>
      </c>
      <c r="BJ4">
        <f>'081021'!AH16</f>
        <v>2</v>
      </c>
      <c r="BK4">
        <f>'081021'!AI16</f>
        <v>25.30534968092708</v>
      </c>
      <c r="BL4">
        <f>'081021'!AJ16</f>
        <v>22.728317816328126</v>
      </c>
      <c r="BM4">
        <f>'081021'!AK16</f>
        <v>21.820811924807288</v>
      </c>
      <c r="BN4">
        <f>'081021'!AL16</f>
        <v>23.40894723496875</v>
      </c>
      <c r="BO4">
        <f>'081021'!AM16</f>
        <v>26.915867423390626</v>
      </c>
      <c r="BP4">
        <f>'081021'!AN16</f>
        <v>26.044987330182284</v>
      </c>
      <c r="BX4">
        <f>'801721'!AG16</f>
        <v>1</v>
      </c>
      <c r="BY4">
        <f>'801721'!AH16</f>
        <v>2</v>
      </c>
      <c r="BZ4">
        <f>'801721'!AI16</f>
        <v>24.92419114010352</v>
      </c>
      <c r="CA4">
        <f>'801721'!AJ16</f>
        <v>22.464272098162525</v>
      </c>
      <c r="CB4">
        <f>'801721'!AK16</f>
        <v>21.208530441733952</v>
      </c>
      <c r="CC4">
        <f>'801721'!AL16</f>
        <v>22.180163076055901</v>
      </c>
      <c r="CD4">
        <f>'801721'!AM16</f>
        <v>25.410512989332293</v>
      </c>
      <c r="CE4">
        <f>'801721'!AN16</f>
        <v>26.256773670838513</v>
      </c>
      <c r="CM4">
        <f>'093021'!AG16</f>
        <v>1</v>
      </c>
      <c r="CN4">
        <f>'093021'!AH16</f>
        <v>2</v>
      </c>
      <c r="CO4">
        <f>'093021'!AI16</f>
        <v>23.902253600041686</v>
      </c>
      <c r="CP4">
        <f>'093021'!AJ16</f>
        <v>21.071583803934136</v>
      </c>
      <c r="CQ4">
        <f>'093021'!AK16</f>
        <v>18.40987883564171</v>
      </c>
      <c r="CR4">
        <f>'093021'!AL16</f>
        <v>18.192056708217393</v>
      </c>
      <c r="CS4">
        <f>'093021'!AM16</f>
        <v>22.414141682778382</v>
      </c>
      <c r="CT4">
        <f>'093021'!AN16</f>
        <v>18.176788802089522</v>
      </c>
    </row>
    <row r="5" spans="1:98" x14ac:dyDescent="0.25">
      <c r="A5">
        <f>'061421'!AG17</f>
        <v>1</v>
      </c>
      <c r="B5">
        <f>'061421'!AH17</f>
        <v>3</v>
      </c>
      <c r="C5">
        <f>'061421'!AI17</f>
        <v>25.263695405061025</v>
      </c>
      <c r="D5">
        <f>'061421'!AJ17</f>
        <v>25.67051202051282</v>
      </c>
      <c r="E5">
        <f>'061421'!AK17</f>
        <v>25.747063534173105</v>
      </c>
      <c r="F5">
        <f>'061421'!AL17</f>
        <v>26.021555390297838</v>
      </c>
      <c r="G5">
        <f>'061421'!AM17</f>
        <v>30.648547594535888</v>
      </c>
      <c r="H5">
        <f>'061421'!AN17</f>
        <v>22.260688883473293</v>
      </c>
      <c r="P5">
        <f>'062221'!AG17</f>
        <v>1</v>
      </c>
      <c r="Q5">
        <f>'062221'!AH17</f>
        <v>3</v>
      </c>
      <c r="R5">
        <f>'062221'!AI17</f>
        <v>25.554366811205146</v>
      </c>
      <c r="S5">
        <f>'062221'!AJ17</f>
        <v>25.32623049131686</v>
      </c>
      <c r="T5">
        <f>'062221'!AK17</f>
        <v>25.481627694719023</v>
      </c>
      <c r="U5">
        <f>'062221'!AL17</f>
        <v>25.980882539691947</v>
      </c>
      <c r="V5">
        <f>'062221'!AM17</f>
        <v>31.113398683265629</v>
      </c>
      <c r="W5">
        <f>'062221'!AN17</f>
        <v>25.050703534930037</v>
      </c>
      <c r="AE5">
        <f>'072121'!AG17</f>
        <v>1</v>
      </c>
      <c r="AF5">
        <f>'072121'!AH17</f>
        <v>3</v>
      </c>
      <c r="AG5">
        <f>'072121'!AI17</f>
        <v>24.507448792101211</v>
      </c>
      <c r="AH5">
        <f>'072121'!AJ17</f>
        <v>24.653281267287852</v>
      </c>
      <c r="AI5">
        <f>'072121'!AK17</f>
        <v>24.734546692391859</v>
      </c>
      <c r="AJ5">
        <f>'072121'!AL17</f>
        <v>24.681111892323475</v>
      </c>
      <c r="AK5">
        <f>'072121'!AM17</f>
        <v>30.665809499982903</v>
      </c>
      <c r="AL5">
        <f>'072121'!AN17</f>
        <v>25.114156417877705</v>
      </c>
      <c r="AT5">
        <f>'080321'!AG18</f>
        <v>1</v>
      </c>
      <c r="AU5">
        <f>'080321'!AH18</f>
        <v>3</v>
      </c>
      <c r="AV5">
        <f>'080321'!AI18</f>
        <v>24.733401007780742</v>
      </c>
      <c r="AW5">
        <f>'080321'!AJ18</f>
        <v>23.885172246109629</v>
      </c>
      <c r="AX5">
        <f>'080321'!AK18</f>
        <v>23.097166705784602</v>
      </c>
      <c r="AY5">
        <f>'080321'!AL18</f>
        <v>24.249573771881696</v>
      </c>
      <c r="AZ5">
        <f>'080321'!AM18</f>
        <v>27.167848175753772</v>
      </c>
      <c r="BA5">
        <f>'080321'!AN18</f>
        <v>23.278857102388045</v>
      </c>
      <c r="BI5">
        <f>'081021'!AG17</f>
        <v>1</v>
      </c>
      <c r="BJ5">
        <f>'081021'!AH17</f>
        <v>3</v>
      </c>
      <c r="BK5">
        <f>'081021'!AI17</f>
        <v>22.765960997927081</v>
      </c>
      <c r="BL5">
        <f>'081021'!AJ17</f>
        <v>22.558414807489584</v>
      </c>
      <c r="BM5">
        <f>'081021'!AK17</f>
        <v>22.536032375187499</v>
      </c>
      <c r="BN5">
        <f>'081021'!AL17</f>
        <v>22.958246439067707</v>
      </c>
      <c r="BO5">
        <f>'081021'!AM17</f>
        <v>28.567080497312499</v>
      </c>
      <c r="BP5">
        <f>'081021'!AN17</f>
        <v>25.606495133718749</v>
      </c>
      <c r="BX5">
        <f>'801721'!AG17</f>
        <v>1</v>
      </c>
      <c r="BY5">
        <f>'801721'!AH17</f>
        <v>3</v>
      </c>
      <c r="BZ5">
        <f>'801721'!AI17</f>
        <v>22.080067726630432</v>
      </c>
      <c r="CA5">
        <f>'801721'!AJ17</f>
        <v>22.333844824668734</v>
      </c>
      <c r="CB5">
        <f>'801721'!AK17</f>
        <v>21.784836999032091</v>
      </c>
      <c r="CC5">
        <f>'801721'!AL17</f>
        <v>21.948629389001038</v>
      </c>
      <c r="CD5">
        <f>'801721'!AM17</f>
        <v>27.505437878317807</v>
      </c>
      <c r="CE5">
        <f>'801721'!AN17</f>
        <v>26.301260492805383</v>
      </c>
      <c r="CM5">
        <f>'093021'!AG17</f>
        <v>1</v>
      </c>
      <c r="CN5">
        <f>'093021'!AH17</f>
        <v>3</v>
      </c>
      <c r="CO5">
        <f>'093021'!AI17</f>
        <v>20.444581792282836</v>
      </c>
      <c r="CP5">
        <f>'093021'!AJ17</f>
        <v>20.266456220790996</v>
      </c>
      <c r="CQ5">
        <f>'093021'!AK17</f>
        <v>19.045023730561201</v>
      </c>
      <c r="CR5">
        <f>'093021'!AL17</f>
        <v>17.542661767578554</v>
      </c>
      <c r="CS5">
        <f>'093021'!AM17</f>
        <v>23.365841164749099</v>
      </c>
      <c r="CT5">
        <f>'093021'!AN17</f>
        <v>18.284682005393154</v>
      </c>
    </row>
    <row r="6" spans="1:98" x14ac:dyDescent="0.25">
      <c r="A6">
        <f>'061421'!AG18</f>
        <v>1</v>
      </c>
      <c r="B6">
        <f>'061421'!AH18</f>
        <v>4</v>
      </c>
      <c r="C6">
        <f>'061421'!AI18</f>
        <v>28.476671792688389</v>
      </c>
      <c r="D6">
        <f>'061421'!AJ18</f>
        <v>27.20701025897996</v>
      </c>
      <c r="E6">
        <f>'061421'!AK18</f>
        <v>25.743782755016237</v>
      </c>
      <c r="F6">
        <f>'061421'!AL18</f>
        <v>27.500093196993618</v>
      </c>
      <c r="G6">
        <f>'061421'!AM18</f>
        <v>30.609178244653453</v>
      </c>
      <c r="H6">
        <f>'061421'!AN18</f>
        <v>19.891966332213638</v>
      </c>
      <c r="P6">
        <f>'062221'!AG18</f>
        <v>1</v>
      </c>
      <c r="Q6">
        <f>'062221'!AH18</f>
        <v>4</v>
      </c>
      <c r="R6">
        <f>'062221'!AI18</f>
        <v>28.400009216768222</v>
      </c>
      <c r="S6">
        <f>'062221'!AJ18</f>
        <v>27.051029238298351</v>
      </c>
      <c r="T6">
        <f>'062221'!AK18</f>
        <v>25.409990686058453</v>
      </c>
      <c r="U6">
        <f>'062221'!AL18</f>
        <v>27.1336873252144</v>
      </c>
      <c r="V6">
        <f>'062221'!AM18</f>
        <v>30.999881577234259</v>
      </c>
      <c r="W6">
        <f>'062221'!AN18</f>
        <v>22.481690193579329</v>
      </c>
      <c r="AE6">
        <f>'072121'!AG18</f>
        <v>1</v>
      </c>
      <c r="AF6">
        <f>'072121'!AH18</f>
        <v>4</v>
      </c>
      <c r="AG6">
        <f>'072121'!AI18</f>
        <v>27.045601795349636</v>
      </c>
      <c r="AH6">
        <f>'072121'!AJ18</f>
        <v>25.542748043426229</v>
      </c>
      <c r="AI6">
        <f>'072121'!AK18</f>
        <v>23.65694489101271</v>
      </c>
      <c r="AJ6">
        <f>'072121'!AL18</f>
        <v>25.085212567840653</v>
      </c>
      <c r="AK6">
        <f>'072121'!AM18</f>
        <v>28.76664764755229</v>
      </c>
      <c r="AL6">
        <f>'072121'!AN18</f>
        <v>23.060256290249047</v>
      </c>
      <c r="AT6">
        <f>'080321'!AG19</f>
        <v>1</v>
      </c>
      <c r="AU6">
        <f>'080321'!AH19</f>
        <v>4</v>
      </c>
      <c r="AV6">
        <f>'080321'!AI19</f>
        <v>24.100546817364272</v>
      </c>
      <c r="AW6">
        <f>'080321'!AJ19</f>
        <v>23.51056339468569</v>
      </c>
      <c r="AX6">
        <f>'080321'!AK19</f>
        <v>22.250979409243872</v>
      </c>
      <c r="AY6">
        <f>'080321'!AL19</f>
        <v>22.508204015671211</v>
      </c>
      <c r="AZ6">
        <f>'080321'!AM19</f>
        <v>26.365552379516121</v>
      </c>
      <c r="BA6">
        <f>'080321'!AN19</f>
        <v>21.77123510360558</v>
      </c>
      <c r="BI6">
        <f>'081021'!AG18</f>
        <v>1</v>
      </c>
      <c r="BJ6">
        <f>'081021'!AH18</f>
        <v>4</v>
      </c>
      <c r="BK6">
        <f>'081021'!AI18</f>
        <v>25.033708343442708</v>
      </c>
      <c r="BL6">
        <f>'081021'!AJ18</f>
        <v>23.881013079885417</v>
      </c>
      <c r="BM6">
        <f>'081021'!AK18</f>
        <v>22.284738703432293</v>
      </c>
      <c r="BN6">
        <f>'081021'!AL18</f>
        <v>23.370286670083335</v>
      </c>
      <c r="BO6">
        <f>'081021'!AM18</f>
        <v>27.159022028854167</v>
      </c>
      <c r="BP6">
        <f>'081021'!AN18</f>
        <v>25.007256377994793</v>
      </c>
      <c r="BX6">
        <f>'801721'!AG18</f>
        <v>1</v>
      </c>
      <c r="BY6">
        <f>'801721'!AH18</f>
        <v>4</v>
      </c>
      <c r="BZ6">
        <f>'801721'!AI18</f>
        <v>25.195156328447208</v>
      </c>
      <c r="CA6">
        <f>'801721'!AJ18</f>
        <v>23.431860475942027</v>
      </c>
      <c r="CB6">
        <f>'801721'!AK18</f>
        <v>22.020414942629397</v>
      </c>
      <c r="CC6">
        <f>'801721'!AL18</f>
        <v>21.694852290962729</v>
      </c>
      <c r="CD6">
        <f>'801721'!AM18</f>
        <v>25.961542943240165</v>
      </c>
      <c r="CE6">
        <f>'801721'!AN18</f>
        <v>26.379112431247407</v>
      </c>
      <c r="CM6">
        <f>'093021'!AG18</f>
        <v>1</v>
      </c>
      <c r="CN6">
        <f>'093021'!AH18</f>
        <v>4</v>
      </c>
      <c r="CO6">
        <f>'093021'!AI18</f>
        <v>23.709877982830491</v>
      </c>
      <c r="CP6">
        <f>'093021'!AJ18</f>
        <v>22.399891637059039</v>
      </c>
      <c r="CQ6">
        <f>'093021'!AK18</f>
        <v>20.846636653650148</v>
      </c>
      <c r="CR6">
        <f>'093021'!AL18</f>
        <v>19.10202391343859</v>
      </c>
      <c r="CS6">
        <f>'093021'!AM18</f>
        <v>23.265072984305139</v>
      </c>
      <c r="CT6">
        <f>'093021'!AN18</f>
        <v>16.715141255447865</v>
      </c>
    </row>
    <row r="7" spans="1:98" x14ac:dyDescent="0.25">
      <c r="A7">
        <f>'061421'!AG19</f>
        <v>1</v>
      </c>
      <c r="B7">
        <f>'061421'!AH19</f>
        <v>5</v>
      </c>
      <c r="C7">
        <f>'061421'!AI19</f>
        <v>25.005607444720635</v>
      </c>
      <c r="D7">
        <f>'061421'!AJ19</f>
        <v>25.065755062596576</v>
      </c>
      <c r="E7">
        <f>'061421'!AK19</f>
        <v>25.401488129649533</v>
      </c>
      <c r="F7">
        <f>'061421'!AL19</f>
        <v>26.422904040488188</v>
      </c>
      <c r="G7">
        <f>'061421'!AM19</f>
        <v>31.621845411073789</v>
      </c>
      <c r="H7">
        <f>'061421'!AN19</f>
        <v>20.106310570462433</v>
      </c>
      <c r="P7">
        <f>'062221'!AG19</f>
        <v>1</v>
      </c>
      <c r="Q7">
        <f>'062221'!AH19</f>
        <v>5</v>
      </c>
      <c r="R7">
        <f>'062221'!AI19</f>
        <v>24.850119910680434</v>
      </c>
      <c r="S7">
        <f>'062221'!AJ19</f>
        <v>25.050703534930037</v>
      </c>
      <c r="T7">
        <f>'062221'!AK19</f>
        <v>25.286554609597157</v>
      </c>
      <c r="U7">
        <f>'062221'!AL19</f>
        <v>26.072357489212369</v>
      </c>
      <c r="V7">
        <f>'062221'!AM19</f>
        <v>31.589509263902048</v>
      </c>
      <c r="W7">
        <f>'062221'!AN19</f>
        <v>22.867427932520872</v>
      </c>
      <c r="AE7">
        <f>'072121'!AG19</f>
        <v>1</v>
      </c>
      <c r="AF7">
        <f>'072121'!AH19</f>
        <v>5</v>
      </c>
      <c r="AG7">
        <f>'072121'!AI19</f>
        <v>24.069951366541289</v>
      </c>
      <c r="AH7">
        <f>'072121'!AJ19</f>
        <v>24.30150216683764</v>
      </c>
      <c r="AI7">
        <f>'072121'!AK19</f>
        <v>24.368295666923121</v>
      </c>
      <c r="AJ7">
        <f>'072121'!AL19</f>
        <v>23.904080841329002</v>
      </c>
      <c r="AK7">
        <f>'072121'!AM19</f>
        <v>30.82500067518664</v>
      </c>
      <c r="AL7">
        <f>'072121'!AN19</f>
        <v>23.561207540890184</v>
      </c>
      <c r="AT7">
        <f>'080321'!AG20</f>
        <v>1</v>
      </c>
      <c r="AU7">
        <f>'080321'!AH20</f>
        <v>5</v>
      </c>
      <c r="AV7">
        <f>'080321'!AI20</f>
        <v>23.31458274216962</v>
      </c>
      <c r="AW7">
        <f>'080321'!AJ20</f>
        <v>23.16045212482625</v>
      </c>
      <c r="AX7">
        <f>'080321'!AK20</f>
        <v>21.916179127862254</v>
      </c>
      <c r="AY7">
        <f>'080321'!AL20</f>
        <v>22.296912374677323</v>
      </c>
      <c r="AZ7">
        <f>'080321'!AM20</f>
        <v>28.188580740941632</v>
      </c>
      <c r="BA7">
        <f>'080321'!AN20</f>
        <v>22.576593097538801</v>
      </c>
      <c r="BI7">
        <f>'081021'!AG19</f>
        <v>1</v>
      </c>
      <c r="BJ7">
        <f>'081021'!AH19</f>
        <v>5</v>
      </c>
      <c r="BK7">
        <f>'081021'!AI19</f>
        <v>21.412841226937502</v>
      </c>
      <c r="BL7">
        <f>'081021'!AJ19</f>
        <v>21.792325192786461</v>
      </c>
      <c r="BM7">
        <f>'081021'!AK19</f>
        <v>21.5593444201875</v>
      </c>
      <c r="BN7">
        <f>'081021'!AL19</f>
        <v>21.265320650401041</v>
      </c>
      <c r="BO7">
        <f>'081021'!AM19</f>
        <v>27.26889942379167</v>
      </c>
      <c r="BP7">
        <f>'081021'!AN19</f>
        <v>24.626755028859375</v>
      </c>
      <c r="BX7">
        <f>'801721'!AG19</f>
        <v>1</v>
      </c>
      <c r="BY7">
        <f>'801721'!AH19</f>
        <v>5</v>
      </c>
      <c r="BZ7">
        <f>'801721'!AI19</f>
        <v>21.627110993876812</v>
      </c>
      <c r="CA7">
        <f>'801721'!AJ19</f>
        <v>21.327836009736021</v>
      </c>
      <c r="CB7">
        <f>'801721'!AK19</f>
        <v>21.030583153866459</v>
      </c>
      <c r="CC7">
        <f>'801721'!AL19</f>
        <v>20.333959964430644</v>
      </c>
      <c r="CD7">
        <f>'801721'!AM19</f>
        <v>26.016140406563149</v>
      </c>
      <c r="CE7">
        <f>'801721'!AN19</f>
        <v>23.65631671404762</v>
      </c>
      <c r="CM7">
        <f>'093021'!AG19</f>
        <v>1</v>
      </c>
      <c r="CN7">
        <f>'093021'!AH19</f>
        <v>5</v>
      </c>
      <c r="CO7">
        <f>'093021'!AI19</f>
        <v>20.584028668250742</v>
      </c>
      <c r="CP7">
        <f>'093021'!AJ19</f>
        <v>18.909648296227399</v>
      </c>
      <c r="CQ7">
        <f>'093021'!AK19</f>
        <v>18.09230638818196</v>
      </c>
      <c r="CR7">
        <f>'093021'!AL19</f>
        <v>15.57819117912563</v>
      </c>
      <c r="CS7">
        <f>'093021'!AM19</f>
        <v>22.299123456615078</v>
      </c>
      <c r="CT7">
        <f>'093021'!AN19</f>
        <v>16.411818853707462</v>
      </c>
    </row>
    <row r="8" spans="1:98" x14ac:dyDescent="0.25">
      <c r="A8">
        <f>'061421'!AG20</f>
        <v>1</v>
      </c>
      <c r="B8">
        <f>'061421'!AH20</f>
        <v>6</v>
      </c>
      <c r="C8">
        <f>'061421'!AI20</f>
        <v>28.180308075517861</v>
      </c>
      <c r="D8">
        <f>'061421'!AJ20</f>
        <v>25.706600591238384</v>
      </c>
      <c r="E8">
        <f>'061421'!AK20</f>
        <v>25.744876348068527</v>
      </c>
      <c r="F8">
        <f>'061421'!AL20</f>
        <v>27.642260293791285</v>
      </c>
      <c r="G8">
        <f>'061421'!AM20</f>
        <v>32.058189038937407</v>
      </c>
      <c r="H8">
        <f>'061421'!AN20</f>
        <v>20.755904843522561</v>
      </c>
      <c r="P8">
        <f>'062221'!AG20</f>
        <v>1</v>
      </c>
      <c r="Q8">
        <f>'062221'!AH20</f>
        <v>6</v>
      </c>
      <c r="R8">
        <f>'062221'!AI20</f>
        <v>28.491484166288647</v>
      </c>
      <c r="S8">
        <f>'062221'!AJ20</f>
        <v>25.643637545074473</v>
      </c>
      <c r="T8">
        <f>'062221'!AK20</f>
        <v>25.184058581821258</v>
      </c>
      <c r="U8">
        <f>'062221'!AL20</f>
        <v>27.377253154660348</v>
      </c>
      <c r="V8">
        <f>'062221'!AM20</f>
        <v>31.963123816762579</v>
      </c>
      <c r="W8">
        <f>'062221'!AN20</f>
        <v>24.342048203103136</v>
      </c>
      <c r="AE8">
        <f>'072121'!AG20</f>
        <v>1</v>
      </c>
      <c r="AF8">
        <f>'072121'!AH20</f>
        <v>6</v>
      </c>
      <c r="AG8">
        <f>'072121'!AI20</f>
        <v>28.238978996876956</v>
      </c>
      <c r="AH8">
        <f>'072121'!AJ20</f>
        <v>25.640711843551603</v>
      </c>
      <c r="AI8">
        <f>'072121'!AK20</f>
        <v>25.947961943944836</v>
      </c>
      <c r="AJ8">
        <f>'072121'!AL20</f>
        <v>27.47419342089816</v>
      </c>
      <c r="AK8">
        <f>'072121'!AM20</f>
        <v>32.607273902467661</v>
      </c>
      <c r="AL8">
        <f>'072121'!AN20</f>
        <v>25.586163818481793</v>
      </c>
      <c r="AT8">
        <f>'080321'!AG21</f>
        <v>1</v>
      </c>
      <c r="AU8">
        <f>'080321'!AH21</f>
        <v>6</v>
      </c>
      <c r="AV8">
        <f>'080321'!AI21</f>
        <v>24.857930380733652</v>
      </c>
      <c r="AW8">
        <f>'080321'!AJ21</f>
        <v>22.096848791900502</v>
      </c>
      <c r="AX8">
        <f>'080321'!AK21</f>
        <v>23.028777623917023</v>
      </c>
      <c r="AY8">
        <f>'080321'!AL21</f>
        <v>22.757262761577049</v>
      </c>
      <c r="AZ8">
        <f>'080321'!AM21</f>
        <v>25.965425213962479</v>
      </c>
      <c r="BA8">
        <f>'080321'!AN21</f>
        <v>21.080199156973404</v>
      </c>
      <c r="BI8">
        <f>'081021'!AG20</f>
        <v>1</v>
      </c>
      <c r="BJ8">
        <f>'081021'!AH20</f>
        <v>6</v>
      </c>
      <c r="BK8">
        <f>'081021'!AI20</f>
        <v>26.03583088060417</v>
      </c>
      <c r="BL8">
        <f>'081021'!AJ20</f>
        <v>23.18614029523437</v>
      </c>
      <c r="BM8">
        <f>'081021'!AK20</f>
        <v>23.166810012791668</v>
      </c>
      <c r="BN8">
        <f>'081021'!AL20</f>
        <v>24.792588504552082</v>
      </c>
      <c r="BO8">
        <f>'081021'!AM20</f>
        <v>28.169283632307287</v>
      </c>
      <c r="BP8">
        <f>'081021'!AN20</f>
        <v>25.822180390447915</v>
      </c>
      <c r="BX8">
        <f>'801721'!AG20</f>
        <v>1</v>
      </c>
      <c r="BY8">
        <f>'801721'!AH20</f>
        <v>6</v>
      </c>
      <c r="BZ8">
        <f>'801721'!AI20</f>
        <v>25.571272186894408</v>
      </c>
      <c r="CA8">
        <f>'801721'!AJ20</f>
        <v>22.884874778576602</v>
      </c>
      <c r="CB8">
        <f>'801721'!AK20</f>
        <v>22.756469633354033</v>
      </c>
      <c r="CC8">
        <f>'801721'!AL20</f>
        <v>23.362097050584882</v>
      </c>
      <c r="CD8">
        <f>'801721'!AM20</f>
        <v>26.690520185015529</v>
      </c>
      <c r="CE8">
        <f>'801721'!AN20</f>
        <v>26.396300521552792</v>
      </c>
      <c r="CM8">
        <f>'093021'!AG20</f>
        <v>1</v>
      </c>
      <c r="CN8">
        <f>'093021'!AH20</f>
        <v>6</v>
      </c>
      <c r="CO8">
        <f>'093021'!AI20</f>
        <v>23.223340707555622</v>
      </c>
      <c r="CP8">
        <f>'093021'!AJ20</f>
        <v>20.326509984893963</v>
      </c>
      <c r="CQ8">
        <f>'093021'!AK20</f>
        <v>17.95489523303111</v>
      </c>
      <c r="CR8">
        <f>'093021'!AL20</f>
        <v>15.650459268130893</v>
      </c>
      <c r="CS8">
        <f>'093021'!AM20</f>
        <v>21.653799957610335</v>
      </c>
      <c r="CT8">
        <f>'093021'!AN20</f>
        <v>15.087582462216666</v>
      </c>
    </row>
    <row r="9" spans="1:98" x14ac:dyDescent="0.25">
      <c r="A9">
        <f>'061421'!AG21</f>
        <v>2</v>
      </c>
      <c r="B9">
        <f>'061421'!AH21</f>
        <v>1</v>
      </c>
      <c r="C9">
        <f>'061421'!AI21</f>
        <v>27.114054849535325</v>
      </c>
      <c r="D9">
        <f>'061421'!AJ21</f>
        <v>26.19434309255962</v>
      </c>
      <c r="E9">
        <f>'061421'!AK21</f>
        <v>26.368224387873695</v>
      </c>
      <c r="F9">
        <f>'061421'!AL21</f>
        <v>25.144493762361439</v>
      </c>
      <c r="G9">
        <f>'061421'!AM21</f>
        <v>29.644629172533872</v>
      </c>
      <c r="H9">
        <f>'061421'!AN21</f>
        <v>22.049625424381365</v>
      </c>
      <c r="P9">
        <f>'062221'!AG21</f>
        <v>2</v>
      </c>
      <c r="Q9">
        <f>'062221'!AH21</f>
        <v>1</v>
      </c>
      <c r="R9">
        <f>'062221'!AI21</f>
        <v>27.598776827595348</v>
      </c>
      <c r="S9">
        <f>'062221'!AJ21</f>
        <v>26.412908807306476</v>
      </c>
      <c r="T9">
        <f>'062221'!AK21</f>
        <v>26.553978608976525</v>
      </c>
      <c r="U9">
        <f>'062221'!AL21</f>
        <v>25.537835193821937</v>
      </c>
      <c r="V9">
        <f>'062221'!AM21</f>
        <v>30.073008895948998</v>
      </c>
      <c r="W9">
        <f>'062221'!AN21</f>
        <v>24.306780752685626</v>
      </c>
      <c r="AE9">
        <f>'072121'!AG21</f>
        <v>2</v>
      </c>
      <c r="AF9">
        <f>'072121'!AH21</f>
        <v>1</v>
      </c>
      <c r="AG9">
        <f>'072121'!AI21</f>
        <v>26.077096044110107</v>
      </c>
      <c r="AH9">
        <f>'072121'!AJ21</f>
        <v>24.830284042514389</v>
      </c>
      <c r="AI9">
        <f>'072121'!AK21</f>
        <v>25.07185386782356</v>
      </c>
      <c r="AJ9">
        <f>'072121'!AL21</f>
        <v>22.83204516495697</v>
      </c>
      <c r="AK9">
        <f>'072121'!AM21</f>
        <v>28.472756247176154</v>
      </c>
      <c r="AL9">
        <f>'072121'!AN21</f>
        <v>16.749383757172165</v>
      </c>
      <c r="AT9">
        <f>'080321'!AG22</f>
        <v>2</v>
      </c>
      <c r="AU9">
        <f>'080321'!AH22</f>
        <v>1</v>
      </c>
      <c r="AV9">
        <f>'080321'!AI22</f>
        <v>24.080132166060508</v>
      </c>
      <c r="AW9">
        <f>'080321'!AJ22</f>
        <v>22.676624888927208</v>
      </c>
      <c r="AX9">
        <f>'080321'!AK22</f>
        <v>20.77704158511261</v>
      </c>
      <c r="AY9">
        <f>'080321'!AL22</f>
        <v>17.862850111501277</v>
      </c>
      <c r="AZ9">
        <f>'080321'!AM22</f>
        <v>21.587503241871769</v>
      </c>
      <c r="BA9">
        <f>'080321'!AN22</f>
        <v>16.509358730062186</v>
      </c>
      <c r="BI9">
        <f>'081021'!AG21</f>
        <v>2</v>
      </c>
      <c r="BJ9">
        <f>'081021'!AH21</f>
        <v>1</v>
      </c>
      <c r="BK9">
        <f>'081021'!AI21</f>
        <v>23.077280283583331</v>
      </c>
      <c r="BL9">
        <f>'081021'!AJ21</f>
        <v>21.893046138145831</v>
      </c>
      <c r="BM9">
        <f>'081021'!AK21</f>
        <v>22.076175129708336</v>
      </c>
      <c r="BN9">
        <f>'081021'!AL21</f>
        <v>17.490828657640623</v>
      </c>
      <c r="BO9">
        <f>'081021'!AM21</f>
        <v>20.736281341442709</v>
      </c>
      <c r="BP9">
        <f>'081021'!AN21</f>
        <v>21.541031521031254</v>
      </c>
      <c r="BX9">
        <f>'801721'!AG21</f>
        <v>2</v>
      </c>
      <c r="BY9">
        <f>'801721'!AH21</f>
        <v>1</v>
      </c>
      <c r="BZ9">
        <f>'801721'!AI21</f>
        <v>23.077988028478259</v>
      </c>
      <c r="CA9">
        <f>'801721'!AJ21</f>
        <v>21.403665819906834</v>
      </c>
      <c r="CB9">
        <f>'801721'!AK21</f>
        <v>20.275318244565216</v>
      </c>
      <c r="CC9">
        <f>'801721'!AL21</f>
        <v>15.333236749699793</v>
      </c>
      <c r="CD9">
        <f>'801721'!AM21</f>
        <v>19.229877928343686</v>
      </c>
      <c r="CE9">
        <f>'801721'!AN21</f>
        <v>17.786078342691511</v>
      </c>
      <c r="CM9">
        <f>'093021'!AG21</f>
        <v>2</v>
      </c>
      <c r="CN9">
        <f>'093021'!AH21</f>
        <v>1</v>
      </c>
      <c r="CO9">
        <f>'093021'!AI21</f>
        <v>20.204366735870977</v>
      </c>
      <c r="CP9">
        <f>'093021'!AJ21</f>
        <v>18.270431959673804</v>
      </c>
      <c r="CQ9">
        <f>'093021'!AK21</f>
        <v>15.977192459267366</v>
      </c>
      <c r="CR9">
        <f>'093021'!AL21</f>
        <v>13.141433361117192</v>
      </c>
      <c r="CS9">
        <f>'093021'!AM21</f>
        <v>17.876519981574699</v>
      </c>
      <c r="CT9">
        <f>'093021'!AN21</f>
        <v>16.664248235021621</v>
      </c>
    </row>
    <row r="10" spans="1:98" x14ac:dyDescent="0.25">
      <c r="A10">
        <f>'061421'!AG22</f>
        <v>2</v>
      </c>
      <c r="B10">
        <f>'061421'!AH22</f>
        <v>2</v>
      </c>
      <c r="C10">
        <f>'061421'!AI22</f>
        <v>26.927050437593774</v>
      </c>
      <c r="D10">
        <f>'061421'!AJ22</f>
        <v>25.801743186787593</v>
      </c>
      <c r="E10">
        <f>'061421'!AK22</f>
        <v>24.83172614940656</v>
      </c>
      <c r="F10">
        <f>'061421'!AL22</f>
        <v>25.281192893897657</v>
      </c>
      <c r="G10">
        <f>'061421'!AM22</f>
        <v>30.30953374832605</v>
      </c>
      <c r="H10">
        <f>'061421'!AN22</f>
        <v>19.622942441350354</v>
      </c>
      <c r="P10">
        <f>'062221'!AG22</f>
        <v>2</v>
      </c>
      <c r="Q10">
        <f>'062221'!AH22</f>
        <v>2</v>
      </c>
      <c r="R10">
        <f>'062221'!AI22</f>
        <v>27.163444236504176</v>
      </c>
      <c r="S10">
        <f>'062221'!AJ22</f>
        <v>25.40999068605845</v>
      </c>
      <c r="T10">
        <f>'062221'!AK22</f>
        <v>24.756440745508911</v>
      </c>
      <c r="U10">
        <f>'062221'!AL22</f>
        <v>24.976862310618372</v>
      </c>
      <c r="V10">
        <f>'062221'!AM22</f>
        <v>31.112296575440084</v>
      </c>
      <c r="W10">
        <f>'062221'!AN22</f>
        <v>23.82956806422365</v>
      </c>
      <c r="AE10">
        <f>'072121'!AG22</f>
        <v>2</v>
      </c>
      <c r="AF10">
        <f>'072121'!AH22</f>
        <v>2</v>
      </c>
      <c r="AG10">
        <f>'072121'!AI22</f>
        <v>26.767295544993445</v>
      </c>
      <c r="AH10">
        <f>'072121'!AJ22</f>
        <v>24.970550392693909</v>
      </c>
      <c r="AI10">
        <f>'072121'!AK22</f>
        <v>23.889608916310479</v>
      </c>
      <c r="AJ10">
        <f>'072121'!AL22</f>
        <v>22.213092064164812</v>
      </c>
      <c r="AK10">
        <f>'072121'!AM22</f>
        <v>25.133081242901923</v>
      </c>
      <c r="AL10">
        <f>'072121'!AN22</f>
        <v>13.258310152704164</v>
      </c>
      <c r="AT10">
        <f>'080321'!AG23</f>
        <v>2</v>
      </c>
      <c r="AU10">
        <f>'080321'!AH23</f>
        <v>2</v>
      </c>
      <c r="AV10">
        <f>'080321'!AI23</f>
        <v>24.649700937435338</v>
      </c>
      <c r="AW10">
        <f>'080321'!AJ23</f>
        <v>22.867501878617336</v>
      </c>
      <c r="AX10">
        <f>'080321'!AK23</f>
        <v>21.748778987171448</v>
      </c>
      <c r="AY10">
        <f>'080321'!AL23</f>
        <v>17.448432690035009</v>
      </c>
      <c r="AZ10">
        <f>'080321'!AM23</f>
        <v>19.875734730051732</v>
      </c>
      <c r="BA10">
        <f>'080321'!AN23</f>
        <v>18.183360136970268</v>
      </c>
      <c r="BI10">
        <f>'081021'!AG22</f>
        <v>2</v>
      </c>
      <c r="BJ10">
        <f>'081021'!AH22</f>
        <v>2</v>
      </c>
      <c r="BK10">
        <f>'081021'!AI22</f>
        <v>23.142392813916668</v>
      </c>
      <c r="BL10">
        <f>'081021'!AJ22</f>
        <v>21.378250195197918</v>
      </c>
      <c r="BM10">
        <f>'081021'!AK22</f>
        <v>19.079981351088538</v>
      </c>
      <c r="BN10">
        <f>'081021'!AL22</f>
        <v>14.474287213291666</v>
      </c>
      <c r="BO10">
        <f>'081021'!AM22</f>
        <v>19.598846827182292</v>
      </c>
      <c r="BP10">
        <f>'081021'!AN22</f>
        <v>19.073877051369792</v>
      </c>
      <c r="BX10">
        <f>'801721'!AG22</f>
        <v>2</v>
      </c>
      <c r="BY10">
        <f>'801721'!AH22</f>
        <v>2</v>
      </c>
      <c r="BZ10">
        <f>'801721'!AI22</f>
        <v>23.142696133157354</v>
      </c>
      <c r="CA10">
        <f>'801721'!AJ22</f>
        <v>21.784836999032091</v>
      </c>
      <c r="CB10">
        <f>'801721'!AK22</f>
        <v>18.139950790155279</v>
      </c>
      <c r="CC10">
        <f>'801721'!AL22</f>
        <v>12.314199240766046</v>
      </c>
      <c r="CD10">
        <f>'801721'!AM22</f>
        <v>18.240046139580741</v>
      </c>
      <c r="CE10">
        <f>'801721'!AN22</f>
        <v>16.111756134120082</v>
      </c>
      <c r="CM10">
        <f>'093021'!AG22</f>
        <v>2</v>
      </c>
      <c r="CN10">
        <f>'093021'!AH22</f>
        <v>2</v>
      </c>
      <c r="CO10">
        <f>'093021'!AI22</f>
        <v>20.697011173597001</v>
      </c>
      <c r="CP10">
        <f>'093021'!AJ22</f>
        <v>18.77529072230212</v>
      </c>
      <c r="CQ10">
        <f>'093021'!AK22</f>
        <v>13.969971733656401</v>
      </c>
      <c r="CR10">
        <f>'093021'!AL22</f>
        <v>11.26348090738888</v>
      </c>
      <c r="CS10">
        <f>'093021'!AM22</f>
        <v>17.225089320118805</v>
      </c>
      <c r="CT10">
        <f>'093021'!AN22</f>
        <v>17.424589960189675</v>
      </c>
    </row>
    <row r="11" spans="1:98" x14ac:dyDescent="0.25">
      <c r="A11">
        <f>'061421'!AG23</f>
        <v>2</v>
      </c>
      <c r="B11">
        <f>'061421'!AH23</f>
        <v>3</v>
      </c>
      <c r="C11">
        <f>'061421'!AI23</f>
        <v>27.026567405352139</v>
      </c>
      <c r="D11">
        <f>'061421'!AJ23</f>
        <v>25.989841191781437</v>
      </c>
      <c r="E11">
        <f>'061421'!AK23</f>
        <v>25.871733142134136</v>
      </c>
      <c r="F11">
        <f>'061421'!AL23</f>
        <v>27.316369564208937</v>
      </c>
      <c r="G11">
        <f>'061421'!AM23</f>
        <v>32.338148860323592</v>
      </c>
      <c r="H11">
        <f>'061421'!AN23</f>
        <v>20.637796793875268</v>
      </c>
      <c r="P11">
        <f>'062221'!AG23</f>
        <v>2</v>
      </c>
      <c r="Q11">
        <f>'062221'!AH23</f>
        <v>3</v>
      </c>
      <c r="R11">
        <f>'062221'!AI23</f>
        <v>27.085194580890317</v>
      </c>
      <c r="S11">
        <f>'062221'!AJ23</f>
        <v>25.985290970994129</v>
      </c>
      <c r="T11">
        <f>'062221'!AK23</f>
        <v>25.988597294470775</v>
      </c>
      <c r="U11">
        <f>'062221'!AL23</f>
        <v>27.388274232915823</v>
      </c>
      <c r="V11">
        <f>'062221'!AM23</f>
        <v>32.561568366034756</v>
      </c>
      <c r="W11">
        <f>'062221'!AN23</f>
        <v>22.265677059772059</v>
      </c>
      <c r="AE11">
        <f>'072121'!AG23</f>
        <v>2</v>
      </c>
      <c r="AF11">
        <f>'072121'!AH23</f>
        <v>3</v>
      </c>
      <c r="AG11">
        <f>'072121'!AI23</f>
        <v>26.013642219028892</v>
      </c>
      <c r="AH11">
        <f>'072121'!AJ23</f>
        <v>24.881492392579929</v>
      </c>
      <c r="AI11">
        <f>'072121'!AK23</f>
        <v>23.839513791246365</v>
      </c>
      <c r="AJ11">
        <f>'072121'!AL23</f>
        <v>23.973100791417338</v>
      </c>
      <c r="AK11">
        <f>'072121'!AM23</f>
        <v>26.841881620088902</v>
      </c>
      <c r="AL11">
        <f>'072121'!AN23</f>
        <v>12.792982102108622</v>
      </c>
      <c r="AT11">
        <f>'080321'!AG24</f>
        <v>2</v>
      </c>
      <c r="AU11">
        <f>'080321'!AH24</f>
        <v>3</v>
      </c>
      <c r="AV11">
        <f>'080321'!AI24</f>
        <v>22.834838436531328</v>
      </c>
      <c r="AW11">
        <f>'080321'!AJ24</f>
        <v>21.566067858002821</v>
      </c>
      <c r="AX11">
        <f>'080321'!AK24</f>
        <v>20.584123130292102</v>
      </c>
      <c r="AY11">
        <f>'080321'!AL24</f>
        <v>17.407603387427496</v>
      </c>
      <c r="AZ11">
        <f>'080321'!AM24</f>
        <v>21.445621415310654</v>
      </c>
      <c r="BA11">
        <f>'080321'!AN24</f>
        <v>15.465149315875005</v>
      </c>
      <c r="BI11">
        <f>'081021'!AG23</f>
        <v>2</v>
      </c>
      <c r="BJ11">
        <f>'081021'!AH23</f>
        <v>3</v>
      </c>
      <c r="BK11">
        <f>'081021'!AI23</f>
        <v>23.169862162651043</v>
      </c>
      <c r="BL11">
        <f>'081021'!AJ23</f>
        <v>21.30906813171875</v>
      </c>
      <c r="BM11">
        <f>'081021'!AK23</f>
        <v>20.263198113239586</v>
      </c>
      <c r="BN11">
        <f>'081021'!AL23</f>
        <v>17.128640207661459</v>
      </c>
      <c r="BO11">
        <f>'081021'!AM23</f>
        <v>21.059809226536458</v>
      </c>
      <c r="BP11">
        <f>'081021'!AN23</f>
        <v>19.573412245020833</v>
      </c>
      <c r="BX11">
        <f>'801721'!AG23</f>
        <v>2</v>
      </c>
      <c r="BY11">
        <f>'801721'!AH23</f>
        <v>3</v>
      </c>
      <c r="BZ11">
        <f>'801721'!AI23</f>
        <v>23.114386337360244</v>
      </c>
      <c r="CA11">
        <f>'801721'!AJ23</f>
        <v>21.280315995362319</v>
      </c>
      <c r="CB11">
        <f>'801721'!AK23</f>
        <v>19.457367358856107</v>
      </c>
      <c r="CC11">
        <f>'801721'!AL23</f>
        <v>14.898479171387166</v>
      </c>
      <c r="CD11">
        <f>'801721'!AM23</f>
        <v>19.779896818115944</v>
      </c>
      <c r="CE11">
        <f>'801721'!AN23</f>
        <v>16.841744440031054</v>
      </c>
      <c r="CM11">
        <f>'093021'!AG23</f>
        <v>2</v>
      </c>
      <c r="CN11">
        <f>'093021'!AH23</f>
        <v>3</v>
      </c>
      <c r="CO11">
        <f>'093021'!AI23</f>
        <v>20.946386973685581</v>
      </c>
      <c r="CP11">
        <f>'093021'!AJ23</f>
        <v>19.188542048163203</v>
      </c>
      <c r="CQ11">
        <f>'093021'!AK23</f>
        <v>16.310032812854985</v>
      </c>
      <c r="CR11">
        <f>'093021'!AL23</f>
        <v>12.703753385451513</v>
      </c>
      <c r="CS11">
        <f>'093021'!AM23</f>
        <v>18.826183742728364</v>
      </c>
      <c r="CT11">
        <f>'093021'!AN23</f>
        <v>14.474830496284712</v>
      </c>
    </row>
    <row r="12" spans="1:98" x14ac:dyDescent="0.25">
      <c r="A12">
        <f>'061421'!AG24</f>
        <v>2</v>
      </c>
      <c r="B12">
        <f>'061421'!AH24</f>
        <v>4</v>
      </c>
      <c r="C12">
        <f>'061421'!AI24</f>
        <v>26.875651564136152</v>
      </c>
      <c r="D12">
        <f>'061421'!AJ24</f>
        <v>26.216214953605416</v>
      </c>
      <c r="E12">
        <f>'061421'!AK24</f>
        <v>25.552403970865527</v>
      </c>
      <c r="F12">
        <f>'061421'!AL24</f>
        <v>25.356650814505656</v>
      </c>
      <c r="G12">
        <f>'061421'!AM24</f>
        <v>30.948192090863284</v>
      </c>
      <c r="H12">
        <f>'061421'!AN24</f>
        <v>20.329403553129548</v>
      </c>
      <c r="P12">
        <f>'062221'!AG24</f>
        <v>2</v>
      </c>
      <c r="Q12">
        <f>'062221'!AH24</f>
        <v>4</v>
      </c>
      <c r="R12">
        <f>'062221'!AI24</f>
        <v>26.677414685437824</v>
      </c>
      <c r="S12">
        <f>'062221'!AJ24</f>
        <v>25.671190240713159</v>
      </c>
      <c r="T12">
        <f>'062221'!AK24</f>
        <v>26.089991214421122</v>
      </c>
      <c r="U12">
        <f>'062221'!AL24</f>
        <v>24.95812647758407</v>
      </c>
      <c r="V12">
        <f>'062221'!AM24</f>
        <v>31.471583726568486</v>
      </c>
      <c r="W12">
        <f>'062221'!AN24</f>
        <v>21.981333240780859</v>
      </c>
      <c r="AE12">
        <f>'072121'!AG24</f>
        <v>2</v>
      </c>
      <c r="AF12">
        <f>'072121'!AH24</f>
        <v>4</v>
      </c>
      <c r="AG12">
        <f>'072121'!AI24</f>
        <v>25.296725318111356</v>
      </c>
      <c r="AH12">
        <f>'072121'!AJ24</f>
        <v>24.743452492403261</v>
      </c>
      <c r="AI12">
        <f>'072121'!AK24</f>
        <v>23.887382466307628</v>
      </c>
      <c r="AJ12">
        <f>'072121'!AL24</f>
        <v>21.341436888049241</v>
      </c>
      <c r="AK12">
        <f>'072121'!AM24</f>
        <v>24.0387810665014</v>
      </c>
      <c r="AL12">
        <f>'072121'!AN24</f>
        <v>13.576692503111644</v>
      </c>
      <c r="AT12">
        <f>'080321'!AG25</f>
        <v>2</v>
      </c>
      <c r="AU12">
        <f>'080321'!AH25</f>
        <v>4</v>
      </c>
      <c r="AV12">
        <f>'080321'!AI25</f>
        <v>24.639493611783461</v>
      </c>
      <c r="AW12">
        <f>'080321'!AJ25</f>
        <v>22.478602771280766</v>
      </c>
      <c r="AX12">
        <f>'080321'!AK25</f>
        <v>21.53748734617756</v>
      </c>
      <c r="AY12">
        <f>'080321'!AL25</f>
        <v>16.098003506291477</v>
      </c>
      <c r="AZ12">
        <f>'080321'!AM25</f>
        <v>19.711396787056486</v>
      </c>
      <c r="BA12">
        <f>'080321'!AN25</f>
        <v>18.029229519626899</v>
      </c>
      <c r="BI12">
        <f>'081021'!AG24</f>
        <v>2</v>
      </c>
      <c r="BJ12">
        <f>'081021'!AH24</f>
        <v>4</v>
      </c>
      <c r="BK12">
        <f>'081021'!AI24</f>
        <v>22.626579487682289</v>
      </c>
      <c r="BL12">
        <f>'081021'!AJ24</f>
        <v>20.951966598171875</v>
      </c>
      <c r="BM12">
        <f>'081021'!AK24</f>
        <v>19.822671150203124</v>
      </c>
      <c r="BN12">
        <f>'081021'!AL24</f>
        <v>13.681745633140622</v>
      </c>
      <c r="BO12">
        <f>'081021'!AM24</f>
        <v>19.584603461171874</v>
      </c>
      <c r="BP12">
        <f>'081021'!AN24</f>
        <v>18.208083874593751</v>
      </c>
      <c r="BX12">
        <f>'801721'!AG24</f>
        <v>2</v>
      </c>
      <c r="BY12">
        <f>'801721'!AH24</f>
        <v>4</v>
      </c>
      <c r="BZ12">
        <f>'801721'!AI24</f>
        <v>22.475393803654246</v>
      </c>
      <c r="CA12">
        <f>'801721'!AJ24</f>
        <v>20.767706478607661</v>
      </c>
      <c r="CB12">
        <f>'801721'!AK24</f>
        <v>17.934704770626293</v>
      </c>
      <c r="CC12">
        <f>'801721'!AL24</f>
        <v>11.51849176604037</v>
      </c>
      <c r="CD12">
        <f>'801721'!AM24</f>
        <v>17.887184756252584</v>
      </c>
      <c r="CE12">
        <f>'801721'!AN24</f>
        <v>15.822591791335403</v>
      </c>
      <c r="CM12">
        <f>'093021'!AG24</f>
        <v>2</v>
      </c>
      <c r="CN12">
        <f>'093021'!AH24</f>
        <v>4</v>
      </c>
      <c r="CO12">
        <f>'093021'!AI24</f>
        <v>19.381935525782918</v>
      </c>
      <c r="CP12">
        <f>'093021'!AJ24</f>
        <v>16.664248235021624</v>
      </c>
      <c r="CQ12">
        <f>'093021'!AK24</f>
        <v>12.473716933124903</v>
      </c>
      <c r="CR12">
        <f>'093021'!AL24</f>
        <v>10.219156128242405</v>
      </c>
      <c r="CS12">
        <f>'093021'!AM24</f>
        <v>16.276443419373663</v>
      </c>
      <c r="CT12">
        <f>'093021'!AN24</f>
        <v>13.830524857688497</v>
      </c>
    </row>
    <row r="13" spans="1:98" x14ac:dyDescent="0.25">
      <c r="A13">
        <f>'061421'!AG25</f>
        <v>2</v>
      </c>
      <c r="B13">
        <f>'061421'!AH25</f>
        <v>5</v>
      </c>
      <c r="C13">
        <f>'061421'!AI25</f>
        <v>26.964232601371624</v>
      </c>
      <c r="D13">
        <f>'061421'!AJ25</f>
        <v>25.936255132219241</v>
      </c>
      <c r="E13">
        <f>'061421'!AK25</f>
        <v>24.989203548936292</v>
      </c>
      <c r="F13">
        <f>'061421'!AL25</f>
        <v>26.882213122449894</v>
      </c>
      <c r="G13">
        <f>'061421'!AM25</f>
        <v>31.092546373765529</v>
      </c>
      <c r="H13">
        <f>'061421'!AN25</f>
        <v>21.759823265524577</v>
      </c>
      <c r="P13">
        <f>'062221'!AG25</f>
        <v>2</v>
      </c>
      <c r="Q13">
        <f>'062221'!AH25</f>
        <v>5</v>
      </c>
      <c r="R13">
        <f>'062221'!AI25</f>
        <v>26.846037182746556</v>
      </c>
      <c r="S13">
        <f>'062221'!AJ25</f>
        <v>26.040396362271498</v>
      </c>
      <c r="T13">
        <f>'062221'!AK25</f>
        <v>24.615370943838858</v>
      </c>
      <c r="U13">
        <f>'062221'!AL25</f>
        <v>27.078581933937031</v>
      </c>
      <c r="V13">
        <f>'062221'!AM25</f>
        <v>31.611551420412997</v>
      </c>
      <c r="W13">
        <f>'062221'!AN25</f>
        <v>24.253879577059354</v>
      </c>
      <c r="AE13">
        <f>'072121'!AG25</f>
        <v>2</v>
      </c>
      <c r="AF13">
        <f>'072121'!AH25</f>
        <v>5</v>
      </c>
      <c r="AG13">
        <f>'072121'!AI25</f>
        <v>25.461482618322218</v>
      </c>
      <c r="AH13">
        <f>'072121'!AJ25</f>
        <v>24.459580117039948</v>
      </c>
      <c r="AI13">
        <f>'072121'!AK25</f>
        <v>22.414585789422691</v>
      </c>
      <c r="AJ13">
        <f>'072121'!AL25</f>
        <v>23.020180190197749</v>
      </c>
      <c r="AK13">
        <f>'072121'!AM25</f>
        <v>25.723090493657029</v>
      </c>
      <c r="AL13">
        <f>'072121'!AN25</f>
        <v>13.546635428073175</v>
      </c>
      <c r="AT13">
        <f>'080321'!AG26</f>
        <v>2</v>
      </c>
      <c r="AU13">
        <f>'080321'!AH26</f>
        <v>5</v>
      </c>
      <c r="AV13">
        <f>'080321'!AI26</f>
        <v>21.042432052061447</v>
      </c>
      <c r="AW13">
        <f>'080321'!AJ26</f>
        <v>22.165237873768092</v>
      </c>
      <c r="AX13">
        <f>'080321'!AK26</f>
        <v>18.945847363165594</v>
      </c>
      <c r="AY13">
        <f>'080321'!AL26</f>
        <v>16.570602683973451</v>
      </c>
      <c r="AZ13">
        <f>'080321'!AM26</f>
        <v>20.54329382768459</v>
      </c>
      <c r="BA13">
        <f>'080321'!AN26</f>
        <v>15.657047038130321</v>
      </c>
      <c r="BI13">
        <f>'081021'!AG25</f>
        <v>2</v>
      </c>
      <c r="BJ13">
        <f>'081021'!AH25</f>
        <v>5</v>
      </c>
      <c r="BK13">
        <f>'081021'!AI25</f>
        <v>22.745613332197916</v>
      </c>
      <c r="BL13">
        <f>'081021'!AJ25</f>
        <v>21.392493561208337</v>
      </c>
      <c r="BM13">
        <f>'081021'!AK25</f>
        <v>18.989434238593748</v>
      </c>
      <c r="BN13">
        <f>'081021'!AL25</f>
        <v>15.469288067447918</v>
      </c>
      <c r="BO13">
        <f>'081021'!AM25</f>
        <v>20.196050816333337</v>
      </c>
      <c r="BP13">
        <f>'081021'!AN25</f>
        <v>17.989346468005206</v>
      </c>
      <c r="BX13">
        <f>'801721'!AG25</f>
        <v>2</v>
      </c>
      <c r="BY13">
        <f>'801721'!AH25</f>
        <v>5</v>
      </c>
      <c r="BZ13">
        <f>'801721'!AI25</f>
        <v>22.286324810295032</v>
      </c>
      <c r="CA13">
        <f>'801721'!AJ25</f>
        <v>20.539205983959629</v>
      </c>
      <c r="CB13">
        <f>'801721'!AK25</f>
        <v>16.840733375895443</v>
      </c>
      <c r="CC13">
        <f>'801721'!AL25</f>
        <v>12.598308262872671</v>
      </c>
      <c r="CD13">
        <f>'801721'!AM25</f>
        <v>18.087375455103516</v>
      </c>
      <c r="CE13">
        <f>'801721'!AN25</f>
        <v>15.286727799461696</v>
      </c>
      <c r="CM13">
        <f>'093021'!AG25</f>
        <v>2</v>
      </c>
      <c r="CN13">
        <f>'093021'!AH25</f>
        <v>5</v>
      </c>
      <c r="CO13">
        <f>'093021'!AI25</f>
        <v>19.683222206706265</v>
      </c>
      <c r="CP13">
        <f>'093021'!AJ25</f>
        <v>16.990981426158097</v>
      </c>
      <c r="CQ13">
        <f>'093021'!AK25</f>
        <v>10.983569295044552</v>
      </c>
      <c r="CR13">
        <f>'093021'!AL25</f>
        <v>10.232388313553228</v>
      </c>
      <c r="CS13">
        <f>'093021'!AM25</f>
        <v>16.596051587650461</v>
      </c>
      <c r="CT13">
        <f>'093021'!AN25</f>
        <v>14.242758323141054</v>
      </c>
    </row>
    <row r="14" spans="1:98" x14ac:dyDescent="0.25">
      <c r="A14">
        <f>'061421'!AG26</f>
        <v>2</v>
      </c>
      <c r="B14">
        <f>'061421'!AH26</f>
        <v>6</v>
      </c>
      <c r="C14">
        <f>'061421'!AI26</f>
        <v>26.316825514416077</v>
      </c>
      <c r="D14">
        <f>'061421'!AJ26</f>
        <v>25.994215563990593</v>
      </c>
      <c r="E14">
        <f>'061421'!AK26</f>
        <v>24.95420857126302</v>
      </c>
      <c r="F14">
        <f>'061421'!AL26</f>
        <v>27.383078740398613</v>
      </c>
      <c r="G14">
        <f>'061421'!AM26</f>
        <v>30.798369842699582</v>
      </c>
      <c r="H14">
        <f>'061421'!AN26</f>
        <v>21.947921270518425</v>
      </c>
      <c r="P14">
        <f>'062221'!AG26</f>
        <v>2</v>
      </c>
      <c r="Q14">
        <f>'062221'!AH26</f>
        <v>6</v>
      </c>
      <c r="R14">
        <f>'062221'!AI26</f>
        <v>26.225550476963438</v>
      </c>
      <c r="S14">
        <f>'062221'!AJ26</f>
        <v>25.870671757137217</v>
      </c>
      <c r="T14">
        <f>'062221'!AK26</f>
        <v>25.029763486244644</v>
      </c>
      <c r="U14">
        <f>'062221'!AL26</f>
        <v>27.21083487300271</v>
      </c>
      <c r="V14">
        <f>'062221'!AM26</f>
        <v>31.883772053323174</v>
      </c>
      <c r="W14">
        <f>'062221'!AN26</f>
        <v>24.068725462367411</v>
      </c>
      <c r="AE14">
        <f>'072121'!AG26</f>
        <v>2</v>
      </c>
      <c r="AF14">
        <f>'072121'!AH26</f>
        <v>6</v>
      </c>
      <c r="AG14">
        <f>'072121'!AI26</f>
        <v>24.71339541736479</v>
      </c>
      <c r="AH14">
        <f>'072121'!AJ26</f>
        <v>24.780188917450275</v>
      </c>
      <c r="AI14">
        <f>'072121'!AK26</f>
        <v>22.633891114703371</v>
      </c>
      <c r="AJ14">
        <f>'072121'!AL26</f>
        <v>23.579019140912976</v>
      </c>
      <c r="AK14">
        <f>'072121'!AM26</f>
        <v>26.652633369846701</v>
      </c>
      <c r="AL14">
        <f>'072121'!AN26</f>
        <v>13.952962553593204</v>
      </c>
      <c r="AT14">
        <f>'080321'!AG27</f>
        <v>2</v>
      </c>
      <c r="AU14">
        <f>'080321'!AH27</f>
        <v>6</v>
      </c>
      <c r="AV14">
        <f>'080321'!AI27</f>
        <v>24.296017103597741</v>
      </c>
      <c r="AW14">
        <f>'080321'!AJ27</f>
        <v>22.934870227919731</v>
      </c>
      <c r="AX14">
        <f>'080321'!AK27</f>
        <v>20.54023162998903</v>
      </c>
      <c r="AY14">
        <f>'080321'!AL27</f>
        <v>18.488559173961441</v>
      </c>
      <c r="AZ14">
        <f>'080321'!AM27</f>
        <v>20.338126582081831</v>
      </c>
      <c r="BA14">
        <f>'080321'!AN27</f>
        <v>15.766265422605422</v>
      </c>
      <c r="BI14">
        <f>'081021'!AG26</f>
        <v>2</v>
      </c>
      <c r="BJ14">
        <f>'081021'!AH26</f>
        <v>6</v>
      </c>
      <c r="BK14">
        <f>'081021'!AI26</f>
        <v>21.537979371171872</v>
      </c>
      <c r="BL14">
        <f>'081021'!AJ26</f>
        <v>21.78215135992188</v>
      </c>
      <c r="BM14">
        <f>'081021'!AK26</f>
        <v>19.146111264708335</v>
      </c>
      <c r="BN14">
        <f>'081021'!AL26</f>
        <v>16.12041337078125</v>
      </c>
      <c r="BO14">
        <f>'081021'!AM26</f>
        <v>20.250989513802082</v>
      </c>
      <c r="BP14">
        <f>'081021'!AN26</f>
        <v>17.883538606213545</v>
      </c>
      <c r="BX14">
        <f>'801721'!AG26</f>
        <v>2</v>
      </c>
      <c r="BY14">
        <f>'801721'!AH26</f>
        <v>6</v>
      </c>
      <c r="BZ14">
        <f>'801721'!AI26</f>
        <v>21.027549961459627</v>
      </c>
      <c r="CA14">
        <f>'801721'!AJ26</f>
        <v>21.496683720383022</v>
      </c>
      <c r="CB14">
        <f>'801721'!AK26</f>
        <v>17.160229642748444</v>
      </c>
      <c r="CC14">
        <f>'801721'!AL26</f>
        <v>12.562921018126296</v>
      </c>
      <c r="CD14">
        <f>'801721'!AM26</f>
        <v>18.163205265274328</v>
      </c>
      <c r="CE14">
        <f>'801721'!AN26</f>
        <v>14.587071417619049</v>
      </c>
      <c r="CM14">
        <f>'093021'!AG26</f>
        <v>2</v>
      </c>
      <c r="CN14">
        <f>'093021'!AH26</f>
        <v>6</v>
      </c>
      <c r="CO14">
        <f>'093021'!AI26</f>
        <v>18.366110838075141</v>
      </c>
      <c r="CP14">
        <f>'093021'!AJ26</f>
        <v>18.282646284576099</v>
      </c>
      <c r="CQ14">
        <f>'093021'!AK26</f>
        <v>11.695053720603406</v>
      </c>
      <c r="CR14">
        <f>'093021'!AL26</f>
        <v>10.568282248366421</v>
      </c>
      <c r="CS14">
        <f>'093021'!AM26</f>
        <v>16.907516872659059</v>
      </c>
      <c r="CT14">
        <f>'093021'!AN26</f>
        <v>12.525627813959668</v>
      </c>
    </row>
    <row r="15" spans="1:98" x14ac:dyDescent="0.25">
      <c r="C15" s="7"/>
      <c r="D15" s="7"/>
      <c r="E15" s="7"/>
      <c r="F15" s="7"/>
      <c r="G15" s="7"/>
      <c r="H15" s="7"/>
      <c r="L15" s="7"/>
      <c r="M15" s="7"/>
      <c r="N15" s="7"/>
      <c r="O15" s="7"/>
      <c r="P15" s="7"/>
      <c r="Q15" s="7"/>
      <c r="AE15" s="7"/>
      <c r="AF15" s="7"/>
      <c r="AT15" s="7"/>
      <c r="AU15" s="7"/>
      <c r="BI15" s="7"/>
      <c r="BJ15" s="7"/>
      <c r="BX15" s="7"/>
      <c r="BY15" s="7"/>
    </row>
    <row r="16" spans="1:98" x14ac:dyDescent="0.25">
      <c r="C16" s="7"/>
      <c r="D16" s="7"/>
      <c r="E16" s="7"/>
      <c r="F16" s="7"/>
      <c r="G16" s="7"/>
      <c r="H16" s="7"/>
      <c r="L16" s="7"/>
      <c r="M16" s="7"/>
      <c r="N16" s="7"/>
      <c r="O16" s="7"/>
      <c r="P16" s="7"/>
      <c r="Q16" s="7"/>
      <c r="AE16" s="7"/>
      <c r="AF16" s="7"/>
      <c r="AT16" s="7"/>
      <c r="AU16" s="7"/>
      <c r="BI16" s="7"/>
      <c r="BJ16" s="7"/>
      <c r="BX16" s="7"/>
      <c r="BY16" s="7"/>
    </row>
    <row r="17" spans="1:103" x14ac:dyDescent="0.25">
      <c r="C17" s="7"/>
      <c r="D17" s="7"/>
      <c r="E17" s="7"/>
      <c r="F17" s="7"/>
      <c r="G17" s="7"/>
      <c r="H17" s="7"/>
      <c r="L17" s="7"/>
      <c r="M17" s="7"/>
      <c r="N17" s="7"/>
      <c r="O17" s="7"/>
      <c r="P17" s="7"/>
      <c r="Q17" s="7"/>
      <c r="AE17" s="7"/>
      <c r="AF17" s="7"/>
      <c r="AT17" s="7"/>
      <c r="AU17" s="7"/>
      <c r="BI17" s="7"/>
      <c r="BJ17" s="7"/>
      <c r="BX17" s="7"/>
      <c r="BY17" s="7"/>
    </row>
    <row r="18" spans="1:103" x14ac:dyDescent="0.25">
      <c r="C18" s="7"/>
      <c r="D18" s="7"/>
      <c r="E18" s="7"/>
      <c r="F18" s="7"/>
      <c r="G18" s="7"/>
      <c r="H18" s="7"/>
      <c r="L18" s="7"/>
      <c r="M18" s="7"/>
      <c r="N18" s="7"/>
      <c r="O18" s="7"/>
      <c r="P18" s="7"/>
      <c r="Q18" s="7"/>
      <c r="AE18" s="7"/>
      <c r="AF18" s="7"/>
      <c r="AT18" s="7"/>
      <c r="AU18" s="7"/>
      <c r="BI18" s="7"/>
      <c r="BJ18" s="7"/>
      <c r="BX18" s="7"/>
      <c r="BY18" s="7"/>
    </row>
    <row r="21" spans="1:103" x14ac:dyDescent="0.25">
      <c r="B21" s="95" t="s">
        <v>139</v>
      </c>
      <c r="C21" s="95" t="s">
        <v>140</v>
      </c>
      <c r="D21" s="95" t="s">
        <v>141</v>
      </c>
      <c r="E21" s="95" t="s">
        <v>142</v>
      </c>
      <c r="F21" s="95" t="s">
        <v>143</v>
      </c>
      <c r="G21" s="95" t="s">
        <v>144</v>
      </c>
      <c r="H21" s="95" t="s">
        <v>145</v>
      </c>
      <c r="I21" s="95" t="s">
        <v>146</v>
      </c>
      <c r="J21" s="95" t="s">
        <v>147</v>
      </c>
      <c r="K21" s="95" t="s">
        <v>148</v>
      </c>
      <c r="L21" s="96" t="s">
        <v>149</v>
      </c>
      <c r="M21" s="95" t="s">
        <v>150</v>
      </c>
      <c r="Q21" s="95" t="s">
        <v>139</v>
      </c>
      <c r="R21" s="95" t="s">
        <v>140</v>
      </c>
      <c r="S21" s="95" t="s">
        <v>141</v>
      </c>
      <c r="T21" s="95" t="s">
        <v>142</v>
      </c>
      <c r="U21" s="95" t="s">
        <v>143</v>
      </c>
      <c r="V21" s="95" t="s">
        <v>144</v>
      </c>
      <c r="W21" s="95" t="s">
        <v>145</v>
      </c>
      <c r="X21" s="95" t="s">
        <v>146</v>
      </c>
      <c r="Y21" s="95" t="s">
        <v>147</v>
      </c>
      <c r="Z21" s="95" t="s">
        <v>148</v>
      </c>
      <c r="AA21" s="96" t="s">
        <v>149</v>
      </c>
      <c r="AB21" s="95" t="s">
        <v>150</v>
      </c>
      <c r="AF21" s="95" t="s">
        <v>139</v>
      </c>
      <c r="AG21" s="95" t="s">
        <v>140</v>
      </c>
      <c r="AH21" s="95" t="s">
        <v>141</v>
      </c>
      <c r="AI21" s="95" t="s">
        <v>142</v>
      </c>
      <c r="AJ21" s="95" t="s">
        <v>143</v>
      </c>
      <c r="AK21" s="95" t="s">
        <v>144</v>
      </c>
      <c r="AL21" s="95" t="s">
        <v>145</v>
      </c>
      <c r="AM21" s="95" t="s">
        <v>146</v>
      </c>
      <c r="AN21" s="95" t="s">
        <v>147</v>
      </c>
      <c r="AO21" s="95" t="s">
        <v>148</v>
      </c>
      <c r="AP21" s="96" t="s">
        <v>149</v>
      </c>
      <c r="AQ21" s="95" t="s">
        <v>150</v>
      </c>
      <c r="AU21" s="95" t="s">
        <v>139</v>
      </c>
      <c r="AV21" s="95" t="s">
        <v>140</v>
      </c>
      <c r="AW21" s="95" t="s">
        <v>141</v>
      </c>
      <c r="AX21" s="95" t="s">
        <v>142</v>
      </c>
      <c r="AY21" s="95" t="s">
        <v>143</v>
      </c>
      <c r="AZ21" s="95" t="s">
        <v>144</v>
      </c>
      <c r="BA21" s="95" t="s">
        <v>145</v>
      </c>
      <c r="BB21" s="95" t="s">
        <v>146</v>
      </c>
      <c r="BC21" s="95" t="s">
        <v>147</v>
      </c>
      <c r="BD21" s="95" t="s">
        <v>148</v>
      </c>
      <c r="BE21" s="96" t="s">
        <v>149</v>
      </c>
      <c r="BF21" s="95" t="s">
        <v>150</v>
      </c>
      <c r="BJ21" s="95" t="s">
        <v>139</v>
      </c>
      <c r="BK21" s="95" t="s">
        <v>140</v>
      </c>
      <c r="BL21" s="95" t="s">
        <v>141</v>
      </c>
      <c r="BM21" s="95" t="s">
        <v>142</v>
      </c>
      <c r="BN21" s="95" t="s">
        <v>143</v>
      </c>
      <c r="BO21" s="95" t="s">
        <v>144</v>
      </c>
      <c r="BP21" s="95" t="s">
        <v>145</v>
      </c>
      <c r="BQ21" s="95" t="s">
        <v>146</v>
      </c>
      <c r="BR21" s="95" t="s">
        <v>147</v>
      </c>
      <c r="BS21" s="95" t="s">
        <v>148</v>
      </c>
      <c r="BT21" s="96" t="s">
        <v>149</v>
      </c>
      <c r="BU21" s="95" t="s">
        <v>150</v>
      </c>
      <c r="BY21" s="95" t="s">
        <v>139</v>
      </c>
      <c r="BZ21" s="95" t="s">
        <v>140</v>
      </c>
      <c r="CA21" s="95" t="s">
        <v>141</v>
      </c>
      <c r="CB21" s="95" t="s">
        <v>142</v>
      </c>
      <c r="CC21" s="95" t="s">
        <v>143</v>
      </c>
      <c r="CD21" s="95" t="s">
        <v>144</v>
      </c>
      <c r="CE21" s="95" t="s">
        <v>145</v>
      </c>
      <c r="CF21" s="95" t="s">
        <v>146</v>
      </c>
      <c r="CG21" s="95" t="s">
        <v>147</v>
      </c>
      <c r="CH21" s="95" t="s">
        <v>148</v>
      </c>
      <c r="CI21" s="96" t="s">
        <v>149</v>
      </c>
      <c r="CJ21" s="95" t="s">
        <v>150</v>
      </c>
      <c r="CN21" s="95" t="s">
        <v>139</v>
      </c>
      <c r="CO21" s="95" t="s">
        <v>140</v>
      </c>
      <c r="CP21" s="95" t="s">
        <v>141</v>
      </c>
      <c r="CQ21" s="95" t="s">
        <v>142</v>
      </c>
      <c r="CR21" s="95" t="s">
        <v>143</v>
      </c>
      <c r="CS21" s="95" t="s">
        <v>144</v>
      </c>
      <c r="CT21" s="95" t="s">
        <v>145</v>
      </c>
      <c r="CU21" s="95" t="s">
        <v>146</v>
      </c>
      <c r="CV21" s="95" t="s">
        <v>147</v>
      </c>
      <c r="CW21" s="95" t="s">
        <v>148</v>
      </c>
      <c r="CX21" s="96" t="s">
        <v>149</v>
      </c>
      <c r="CY21" s="95" t="s">
        <v>150</v>
      </c>
    </row>
    <row r="22" spans="1:103" x14ac:dyDescent="0.25">
      <c r="A22">
        <v>1</v>
      </c>
      <c r="B22">
        <f>H3</f>
        <v>22.454254853728582</v>
      </c>
      <c r="C22">
        <f>H4</f>
        <v>21.579380411896764</v>
      </c>
      <c r="D22">
        <f>H5</f>
        <v>22.260688883473293</v>
      </c>
      <c r="E22">
        <f>H6</f>
        <v>19.891966332213638</v>
      </c>
      <c r="F22">
        <f>H7</f>
        <v>20.106310570462433</v>
      </c>
      <c r="G22">
        <f>H8</f>
        <v>20.755904843522561</v>
      </c>
      <c r="H22">
        <f>H9</f>
        <v>22.049625424381365</v>
      </c>
      <c r="I22">
        <f>H10</f>
        <v>19.622942441350354</v>
      </c>
      <c r="J22">
        <f>H11</f>
        <v>20.637796793875268</v>
      </c>
      <c r="K22">
        <f>H12</f>
        <v>20.329403553129548</v>
      </c>
      <c r="L22">
        <f>H13</f>
        <v>21.759823265524577</v>
      </c>
      <c r="M22">
        <f>H14</f>
        <v>21.947921270518425</v>
      </c>
      <c r="P22">
        <v>1</v>
      </c>
      <c r="Q22">
        <f>W3</f>
        <v>24.452258985657863</v>
      </c>
      <c r="R22">
        <f>W4</f>
        <v>23.203570819312798</v>
      </c>
      <c r="S22">
        <f>W5</f>
        <v>25.050703534930037</v>
      </c>
      <c r="T22">
        <f>W6</f>
        <v>22.481690193579329</v>
      </c>
      <c r="U22">
        <f>W7</f>
        <v>22.867427932520872</v>
      </c>
      <c r="V22">
        <f>W8</f>
        <v>24.342048203103136</v>
      </c>
      <c r="W22">
        <f>W9</f>
        <v>24.306780752685626</v>
      </c>
      <c r="X22">
        <f>W10</f>
        <v>23.82956806422365</v>
      </c>
      <c r="Y22">
        <f>W11</f>
        <v>22.265677059772059</v>
      </c>
      <c r="Z22">
        <f>W12</f>
        <v>21.981333240780859</v>
      </c>
      <c r="AA22">
        <f>W13</f>
        <v>24.253879577059354</v>
      </c>
      <c r="AB22">
        <f>W14</f>
        <v>24.068725462367411</v>
      </c>
      <c r="AE22">
        <v>1</v>
      </c>
      <c r="AF22">
        <f>AL3</f>
        <v>27.789236096301362</v>
      </c>
      <c r="AG22">
        <f>AL4</f>
        <v>24.761264092426057</v>
      </c>
      <c r="AH22">
        <f>AL5</f>
        <v>25.114156417877705</v>
      </c>
      <c r="AI22">
        <f>AL6</f>
        <v>23.060256290249047</v>
      </c>
      <c r="AJ22">
        <f>AL7</f>
        <v>23.561207540890184</v>
      </c>
      <c r="AK22">
        <f>AL8</f>
        <v>25.586163818481793</v>
      </c>
      <c r="AL22">
        <f>AL9</f>
        <v>16.749383757172165</v>
      </c>
      <c r="AM22">
        <f>AL10</f>
        <v>13.258310152704164</v>
      </c>
      <c r="AN22">
        <f>AL11</f>
        <v>12.792982102108622</v>
      </c>
      <c r="AO22">
        <f>AL12</f>
        <v>13.576692503111644</v>
      </c>
      <c r="AP22">
        <f>AL13</f>
        <v>13.546635428073175</v>
      </c>
      <c r="AQ22">
        <f>AL14</f>
        <v>13.952962553593204</v>
      </c>
      <c r="AT22">
        <v>1</v>
      </c>
      <c r="AU22">
        <f>BA3</f>
        <v>24.783416903474944</v>
      </c>
      <c r="AV22">
        <f>BA4</f>
        <v>22.143802489899148</v>
      </c>
      <c r="AW22">
        <f>BA5</f>
        <v>23.278857102388045</v>
      </c>
      <c r="AX22">
        <f>BA6</f>
        <v>21.77123510360558</v>
      </c>
      <c r="AY22">
        <f>BA7</f>
        <v>22.576593097538801</v>
      </c>
      <c r="AZ22">
        <f>BA8</f>
        <v>21.080199156973404</v>
      </c>
      <c r="BA22">
        <f>BA9</f>
        <v>16.509358730062186</v>
      </c>
      <c r="BB22">
        <f>BA10</f>
        <v>18.183360136970268</v>
      </c>
      <c r="BC22">
        <f>BA11</f>
        <v>15.465149315875005</v>
      </c>
      <c r="BD22">
        <f>BA12</f>
        <v>18.029229519626899</v>
      </c>
      <c r="BE22">
        <f>BA13</f>
        <v>15.657047038130321</v>
      </c>
      <c r="BF22">
        <f>BA14</f>
        <v>15.766265422605422</v>
      </c>
      <c r="BI22">
        <v>1</v>
      </c>
      <c r="BJ22">
        <f>BP3</f>
        <v>27.943424542713544</v>
      </c>
      <c r="BK22">
        <f>BP4</f>
        <v>26.044987330182284</v>
      </c>
      <c r="BL22">
        <f>BP5</f>
        <v>25.606495133718749</v>
      </c>
      <c r="BM22">
        <f>BP6</f>
        <v>25.007256377994793</v>
      </c>
      <c r="BN22">
        <f>BP7</f>
        <v>24.626755028859375</v>
      </c>
      <c r="BO22">
        <f>BP8</f>
        <v>25.822180390447915</v>
      </c>
      <c r="BP22">
        <f>BP9</f>
        <v>21.541031521031254</v>
      </c>
      <c r="BQ22">
        <f>BP10</f>
        <v>19.073877051369792</v>
      </c>
      <c r="BR22">
        <f>BP11</f>
        <v>19.573412245020833</v>
      </c>
      <c r="BS22">
        <f>BP12</f>
        <v>18.208083874593751</v>
      </c>
      <c r="BT22">
        <f>BP13</f>
        <v>17.989346468005206</v>
      </c>
      <c r="BU22">
        <f>BP14</f>
        <v>17.883538606213545</v>
      </c>
      <c r="BX22">
        <v>1</v>
      </c>
      <c r="BY22">
        <f>CE3</f>
        <v>28.11713168036232</v>
      </c>
      <c r="BZ22">
        <f>CE4</f>
        <v>26.256773670838513</v>
      </c>
      <c r="CA22">
        <f>CE5</f>
        <v>26.301260492805383</v>
      </c>
      <c r="CB22">
        <f>CE6</f>
        <v>26.379112431247407</v>
      </c>
      <c r="CC22">
        <f>CE7</f>
        <v>23.65631671404762</v>
      </c>
      <c r="CD22">
        <f>CE8</f>
        <v>26.396300521552792</v>
      </c>
      <c r="CE22">
        <f>CE9</f>
        <v>17.786078342691511</v>
      </c>
      <c r="CF22">
        <f>CE10</f>
        <v>16.111756134120082</v>
      </c>
      <c r="CG22">
        <f>CE11</f>
        <v>16.841744440031054</v>
      </c>
      <c r="CH22">
        <f>CE12</f>
        <v>15.822591791335403</v>
      </c>
      <c r="CI22">
        <f>CE13</f>
        <v>15.286727799461696</v>
      </c>
      <c r="CJ22">
        <f>CE14</f>
        <v>14.587071417619049</v>
      </c>
      <c r="CM22">
        <v>1</v>
      </c>
      <c r="CN22">
        <f>CT3</f>
        <v>20.548403553952372</v>
      </c>
      <c r="CO22">
        <f>CT4</f>
        <v>18.176788802089522</v>
      </c>
      <c r="CP22">
        <f>CT5</f>
        <v>18.284682005393154</v>
      </c>
      <c r="CQ22">
        <f>CT6</f>
        <v>16.715141255447865</v>
      </c>
      <c r="CR22">
        <f>CT7</f>
        <v>16.411818853707462</v>
      </c>
      <c r="CS22">
        <f>CT8</f>
        <v>15.087582462216666</v>
      </c>
      <c r="CT22">
        <f>CT9</f>
        <v>16.664248235021621</v>
      </c>
      <c r="CU22">
        <f>CT10</f>
        <v>17.424589960189675</v>
      </c>
      <c r="CV22">
        <f>CT11</f>
        <v>14.474830496284712</v>
      </c>
      <c r="CW22">
        <f>CT12</f>
        <v>13.830524857688497</v>
      </c>
      <c r="CX22">
        <f>CT13</f>
        <v>14.242758323141054</v>
      </c>
      <c r="CY22">
        <f>CT14</f>
        <v>12.525627813959668</v>
      </c>
    </row>
    <row r="23" spans="1:103" x14ac:dyDescent="0.25">
      <c r="A23">
        <v>2</v>
      </c>
      <c r="B23">
        <f>G3</f>
        <v>30.482321450587836</v>
      </c>
      <c r="C23">
        <f>G4</f>
        <v>29.975987867377672</v>
      </c>
      <c r="D23">
        <f>G5</f>
        <v>30.648547594535888</v>
      </c>
      <c r="E23">
        <f>G6</f>
        <v>30.609178244653453</v>
      </c>
      <c r="F23">
        <f>G7</f>
        <v>31.621845411073789</v>
      </c>
      <c r="G23">
        <f>G8</f>
        <v>32.058189038937407</v>
      </c>
      <c r="H23">
        <f>G9</f>
        <v>29.644629172533872</v>
      </c>
      <c r="I23">
        <f>G10</f>
        <v>30.30953374832605</v>
      </c>
      <c r="J23">
        <f>G11</f>
        <v>32.338148860323592</v>
      </c>
      <c r="K23">
        <f>G12</f>
        <v>30.948192090863284</v>
      </c>
      <c r="L23">
        <f>G13</f>
        <v>31.092546373765529</v>
      </c>
      <c r="M23">
        <f>G14</f>
        <v>30.798369842699582</v>
      </c>
      <c r="N23" s="7"/>
      <c r="O23" s="7"/>
      <c r="P23">
        <v>2</v>
      </c>
      <c r="Q23">
        <f>V3</f>
        <v>31.11009235978899</v>
      </c>
      <c r="R23">
        <f>V4</f>
        <v>30.45103188011171</v>
      </c>
      <c r="S23">
        <f>V5</f>
        <v>31.113398683265629</v>
      </c>
      <c r="T23">
        <f>V6</f>
        <v>30.999881577234259</v>
      </c>
      <c r="U23">
        <f>V7</f>
        <v>31.589509263902048</v>
      </c>
      <c r="V23">
        <f>V8</f>
        <v>31.963123816762579</v>
      </c>
      <c r="W23">
        <f>V9</f>
        <v>30.073008895948998</v>
      </c>
      <c r="X23">
        <f>V10</f>
        <v>31.112296575440084</v>
      </c>
      <c r="Y23">
        <f>V11</f>
        <v>32.561568366034756</v>
      </c>
      <c r="Z23">
        <f>V12</f>
        <v>31.471583726568486</v>
      </c>
      <c r="AA23">
        <f>V13</f>
        <v>31.611551420412997</v>
      </c>
      <c r="AB23">
        <f>V14</f>
        <v>31.883772053323174</v>
      </c>
      <c r="AE23">
        <v>2</v>
      </c>
      <c r="AF23">
        <f>AK3</f>
        <v>31.273630350760811</v>
      </c>
      <c r="AG23">
        <f>AK4</f>
        <v>29.48579099847267</v>
      </c>
      <c r="AH23">
        <f>AK5</f>
        <v>30.665809499982903</v>
      </c>
      <c r="AI23">
        <f>AK6</f>
        <v>28.76664764755229</v>
      </c>
      <c r="AJ23">
        <f>AK7</f>
        <v>30.82500067518664</v>
      </c>
      <c r="AK23">
        <f>AK8</f>
        <v>32.607273902467661</v>
      </c>
      <c r="AL23">
        <f>AK9</f>
        <v>28.472756247176154</v>
      </c>
      <c r="AM23">
        <f>AK10</f>
        <v>25.133081242901923</v>
      </c>
      <c r="AN23">
        <f>AK11</f>
        <v>26.841881620088902</v>
      </c>
      <c r="AO23">
        <f>AK12</f>
        <v>24.0387810665014</v>
      </c>
      <c r="AP23">
        <f>AK13</f>
        <v>25.723090493657029</v>
      </c>
      <c r="AQ23">
        <f>AK14</f>
        <v>26.652633369846701</v>
      </c>
      <c r="AT23">
        <v>2</v>
      </c>
      <c r="AU23">
        <f>AZ3</f>
        <v>28.807144675445471</v>
      </c>
      <c r="AV23">
        <f>AZ4</f>
        <v>27.409761793703296</v>
      </c>
      <c r="AW23">
        <f>AZ5</f>
        <v>27.167848175753772</v>
      </c>
      <c r="AX23">
        <f>AZ6</f>
        <v>26.365552379516121</v>
      </c>
      <c r="AY23">
        <f>AZ7</f>
        <v>28.188580740941632</v>
      </c>
      <c r="AZ23">
        <f>AZ8</f>
        <v>25.965425213962479</v>
      </c>
      <c r="BA23">
        <f>AZ9</f>
        <v>21.587503241871769</v>
      </c>
      <c r="BB23">
        <f>AZ10</f>
        <v>19.875734730051732</v>
      </c>
      <c r="BC23">
        <f>AZ11</f>
        <v>21.445621415310654</v>
      </c>
      <c r="BD23">
        <f>AZ12</f>
        <v>19.711396787056486</v>
      </c>
      <c r="BE23">
        <f>AZ13</f>
        <v>20.54329382768459</v>
      </c>
      <c r="BF23">
        <f>AZ14</f>
        <v>20.338126582081831</v>
      </c>
      <c r="BI23">
        <v>2</v>
      </c>
      <c r="BJ23">
        <f>BO3</f>
        <v>29.004555310489582</v>
      </c>
      <c r="BK23">
        <f>BO4</f>
        <v>26.915867423390626</v>
      </c>
      <c r="BL23">
        <f>BO5</f>
        <v>28.567080497312499</v>
      </c>
      <c r="BM23">
        <f>BO6</f>
        <v>27.159022028854167</v>
      </c>
      <c r="BN23">
        <f>BO7</f>
        <v>27.26889942379167</v>
      </c>
      <c r="BO23">
        <f>BO8</f>
        <v>28.169283632307287</v>
      </c>
      <c r="BP23">
        <f>BO9</f>
        <v>20.736281341442709</v>
      </c>
      <c r="BQ23">
        <f>BO10</f>
        <v>19.598846827182292</v>
      </c>
      <c r="BR23">
        <f>BO11</f>
        <v>21.059809226536458</v>
      </c>
      <c r="BS23">
        <f>BO12</f>
        <v>19.584603461171874</v>
      </c>
      <c r="BT23">
        <f>BO13</f>
        <v>20.196050816333337</v>
      </c>
      <c r="BU23">
        <f>BO14</f>
        <v>20.250989513802082</v>
      </c>
      <c r="BX23">
        <v>2</v>
      </c>
      <c r="BY23">
        <f>CD3</f>
        <v>28.387085804570393</v>
      </c>
      <c r="BZ23">
        <f>CD4</f>
        <v>25.410512989332293</v>
      </c>
      <c r="CA23">
        <f>CD5</f>
        <v>27.505437878317807</v>
      </c>
      <c r="CB23">
        <f>CD6</f>
        <v>25.961542943240165</v>
      </c>
      <c r="CC23">
        <f>CD7</f>
        <v>26.016140406563149</v>
      </c>
      <c r="CD23">
        <f>CD8</f>
        <v>26.690520185015529</v>
      </c>
      <c r="CE23">
        <f>CD9</f>
        <v>19.229877928343686</v>
      </c>
      <c r="CF23">
        <f>CD10</f>
        <v>18.240046139580741</v>
      </c>
      <c r="CG23">
        <f>CD11</f>
        <v>19.779896818115944</v>
      </c>
      <c r="CH23">
        <f>CD12</f>
        <v>17.887184756252584</v>
      </c>
      <c r="CI23">
        <f>CD13</f>
        <v>18.087375455103516</v>
      </c>
      <c r="CJ23">
        <f>CD14</f>
        <v>18.163205265274328</v>
      </c>
      <c r="CM23">
        <v>2</v>
      </c>
      <c r="CN23">
        <f>CS3</f>
        <v>27.25305006490542</v>
      </c>
      <c r="CO23">
        <f>CS4</f>
        <v>22.414141682778382</v>
      </c>
      <c r="CP23">
        <f>CS5</f>
        <v>23.365841164749099</v>
      </c>
      <c r="CQ23">
        <f>CS6</f>
        <v>23.265072984305139</v>
      </c>
      <c r="CR23">
        <f>CS7</f>
        <v>22.299123456615078</v>
      </c>
      <c r="CS23">
        <f>CS8</f>
        <v>21.653799957610335</v>
      </c>
      <c r="CT23">
        <f>CS9</f>
        <v>17.876519981574699</v>
      </c>
      <c r="CU23">
        <f>CS10</f>
        <v>17.225089320118805</v>
      </c>
      <c r="CV23">
        <f>CS11</f>
        <v>18.826183742728364</v>
      </c>
      <c r="CW23">
        <f>CS12</f>
        <v>16.276443419373663</v>
      </c>
      <c r="CX23">
        <f>CS13</f>
        <v>16.596051587650461</v>
      </c>
      <c r="CY23">
        <f>CS14</f>
        <v>16.907516872659059</v>
      </c>
    </row>
    <row r="24" spans="1:103" x14ac:dyDescent="0.25">
      <c r="A24">
        <v>3</v>
      </c>
      <c r="B24">
        <f>F3</f>
        <v>25.333685360407571</v>
      </c>
      <c r="C24">
        <f>F4</f>
        <v>25.91219608506886</v>
      </c>
      <c r="D24">
        <f>F5</f>
        <v>26.021555390297838</v>
      </c>
      <c r="E24">
        <f>F6</f>
        <v>27.500093196993618</v>
      </c>
      <c r="F24">
        <f>F7</f>
        <v>26.422904040488188</v>
      </c>
      <c r="G24">
        <f>F8</f>
        <v>27.642260293791285</v>
      </c>
      <c r="H24">
        <f>F9</f>
        <v>25.144493762361439</v>
      </c>
      <c r="I24">
        <f>F10</f>
        <v>25.281192893897657</v>
      </c>
      <c r="J24">
        <f>F11</f>
        <v>27.316369564208937</v>
      </c>
      <c r="K24">
        <f>F12</f>
        <v>25.356650814505656</v>
      </c>
      <c r="L24">
        <f>F13</f>
        <v>26.882213122449894</v>
      </c>
      <c r="M24">
        <f>F14</f>
        <v>27.383078740398613</v>
      </c>
      <c r="N24" s="7"/>
      <c r="O24" s="7"/>
      <c r="P24">
        <v>3</v>
      </c>
      <c r="Q24">
        <f>U3</f>
        <v>25.546652056426314</v>
      </c>
      <c r="R24">
        <f>U4</f>
        <v>26.647657774148048</v>
      </c>
      <c r="S24">
        <f>U5</f>
        <v>25.980882539691947</v>
      </c>
      <c r="T24">
        <f>U6</f>
        <v>27.1336873252144</v>
      </c>
      <c r="U24">
        <f>U7</f>
        <v>26.072357489212369</v>
      </c>
      <c r="V24">
        <f>U8</f>
        <v>27.377253154660348</v>
      </c>
      <c r="W24">
        <f>U9</f>
        <v>25.537835193821937</v>
      </c>
      <c r="X24">
        <f>U10</f>
        <v>24.976862310618372</v>
      </c>
      <c r="Y24">
        <f>U11</f>
        <v>27.388274232915823</v>
      </c>
      <c r="Z24">
        <f>U12</f>
        <v>24.95812647758407</v>
      </c>
      <c r="AA24">
        <f>U13</f>
        <v>27.078581933937031</v>
      </c>
      <c r="AB24">
        <f>U14</f>
        <v>27.21083487300271</v>
      </c>
      <c r="AE24">
        <v>3</v>
      </c>
      <c r="AF24">
        <f>AJ3</f>
        <v>24.314860866854733</v>
      </c>
      <c r="AG24">
        <f>AJ4</f>
        <v>25.961320643961926</v>
      </c>
      <c r="AH24">
        <f>AJ5</f>
        <v>24.681111892323475</v>
      </c>
      <c r="AI24">
        <f>AJ6</f>
        <v>25.085212567840653</v>
      </c>
      <c r="AJ24">
        <f>AJ7</f>
        <v>23.904080841329002</v>
      </c>
      <c r="AK24">
        <f>AJ8</f>
        <v>27.47419342089816</v>
      </c>
      <c r="AL24">
        <f>AJ9</f>
        <v>22.83204516495697</v>
      </c>
      <c r="AM24">
        <f>AJ10</f>
        <v>22.213092064164812</v>
      </c>
      <c r="AN24">
        <f>AJ11</f>
        <v>23.973100791417338</v>
      </c>
      <c r="AO24">
        <f>AJ12</f>
        <v>21.341436888049241</v>
      </c>
      <c r="AP24">
        <f>AJ13</f>
        <v>23.020180190197749</v>
      </c>
      <c r="AQ24">
        <f>AJ14</f>
        <v>23.579019140912976</v>
      </c>
      <c r="AT24">
        <v>3</v>
      </c>
      <c r="AU24">
        <f>AY3</f>
        <v>23.176783845869256</v>
      </c>
      <c r="AV24">
        <f>AY4</f>
        <v>23.674901337680936</v>
      </c>
      <c r="AW24">
        <f>AY5</f>
        <v>24.249573771881696</v>
      </c>
      <c r="AX24">
        <f>AY6</f>
        <v>22.508204015671211</v>
      </c>
      <c r="AY24">
        <f>AY7</f>
        <v>22.296912374677323</v>
      </c>
      <c r="AZ24">
        <f>AY8</f>
        <v>22.757262761577049</v>
      </c>
      <c r="BA24">
        <f>AY9</f>
        <v>17.862850111501277</v>
      </c>
      <c r="BB24">
        <f>AY10</f>
        <v>17.448432690035009</v>
      </c>
      <c r="BC24">
        <f>AY11</f>
        <v>17.407603387427496</v>
      </c>
      <c r="BD24">
        <f>AY12</f>
        <v>16.098003506291477</v>
      </c>
      <c r="BE24">
        <f>AY13</f>
        <v>16.570602683973451</v>
      </c>
      <c r="BF24">
        <f>AY14</f>
        <v>18.488559173961441</v>
      </c>
      <c r="BI24">
        <v>3</v>
      </c>
      <c r="BJ24">
        <f>BN3</f>
        <v>23.167827396078124</v>
      </c>
      <c r="BK24">
        <f>BN4</f>
        <v>23.40894723496875</v>
      </c>
      <c r="BL24">
        <f>BN5</f>
        <v>22.958246439067707</v>
      </c>
      <c r="BM24">
        <f>BN6</f>
        <v>23.370286670083335</v>
      </c>
      <c r="BN24">
        <f>BN7</f>
        <v>21.265320650401041</v>
      </c>
      <c r="BO24">
        <f>BN8</f>
        <v>24.792588504552082</v>
      </c>
      <c r="BP24">
        <f>BN9</f>
        <v>17.490828657640623</v>
      </c>
      <c r="BQ24">
        <f>BN10</f>
        <v>14.474287213291666</v>
      </c>
      <c r="BR24">
        <f>BN11</f>
        <v>17.128640207661459</v>
      </c>
      <c r="BS24">
        <f>BN12</f>
        <v>13.681745633140622</v>
      </c>
      <c r="BT24">
        <f>BN13</f>
        <v>15.469288067447918</v>
      </c>
      <c r="BU24">
        <f>BN14</f>
        <v>16.12041337078125</v>
      </c>
      <c r="BX24">
        <v>3</v>
      </c>
      <c r="BY24">
        <f>CC3</f>
        <v>22.126576676868535</v>
      </c>
      <c r="BZ24">
        <f>CC4</f>
        <v>22.180163076055901</v>
      </c>
      <c r="CA24">
        <f>CC5</f>
        <v>21.948629389001038</v>
      </c>
      <c r="CB24">
        <f>CC6</f>
        <v>21.694852290962729</v>
      </c>
      <c r="CC24">
        <f>CC7</f>
        <v>20.333959964430644</v>
      </c>
      <c r="CD24">
        <f>CC8</f>
        <v>23.362097050584882</v>
      </c>
      <c r="CE24">
        <f>CC9</f>
        <v>15.333236749699793</v>
      </c>
      <c r="CF24">
        <f>CC10</f>
        <v>12.314199240766046</v>
      </c>
      <c r="CG24">
        <f>CC11</f>
        <v>14.898479171387166</v>
      </c>
      <c r="CH24">
        <f>CC12</f>
        <v>11.51849176604037</v>
      </c>
      <c r="CI24">
        <f>CC13</f>
        <v>12.598308262872671</v>
      </c>
      <c r="CJ24">
        <f>CC14</f>
        <v>12.562921018126296</v>
      </c>
      <c r="CM24">
        <v>3</v>
      </c>
      <c r="CN24">
        <f>CR3</f>
        <v>19.817579780631544</v>
      </c>
      <c r="CO24">
        <f>CR4</f>
        <v>18.192056708217393</v>
      </c>
      <c r="CP24">
        <f>CR5</f>
        <v>17.542661767578554</v>
      </c>
      <c r="CQ24">
        <f>CR6</f>
        <v>19.10202391343859</v>
      </c>
      <c r="CR24">
        <f>CR7</f>
        <v>15.57819117912563</v>
      </c>
      <c r="CS24">
        <f>CR8</f>
        <v>15.650459268130893</v>
      </c>
      <c r="CT24">
        <f>CR9</f>
        <v>13.141433361117192</v>
      </c>
      <c r="CU24">
        <f>CR10</f>
        <v>11.26348090738888</v>
      </c>
      <c r="CV24">
        <f>CR11</f>
        <v>12.703753385451513</v>
      </c>
      <c r="CW24">
        <f>CR12</f>
        <v>10.219156128242405</v>
      </c>
      <c r="CX24">
        <f>CR13</f>
        <v>10.232388313553228</v>
      </c>
      <c r="CY24">
        <f>CR14</f>
        <v>10.568282248366421</v>
      </c>
    </row>
    <row r="25" spans="1:103" x14ac:dyDescent="0.25">
      <c r="A25">
        <v>4</v>
      </c>
      <c r="B25">
        <f>E3</f>
        <v>26.864715633613258</v>
      </c>
      <c r="C25">
        <f>E4</f>
        <v>25.435389514270515</v>
      </c>
      <c r="D25">
        <f>E5</f>
        <v>25.747063534173105</v>
      </c>
      <c r="E25">
        <f>E6</f>
        <v>25.743782755016237</v>
      </c>
      <c r="F25">
        <f>E7</f>
        <v>25.401488129649533</v>
      </c>
      <c r="G25">
        <f>E8</f>
        <v>25.744876348068527</v>
      </c>
      <c r="H25">
        <f>E9</f>
        <v>26.368224387873695</v>
      </c>
      <c r="I25">
        <f>E10</f>
        <v>24.83172614940656</v>
      </c>
      <c r="J25">
        <f>E11</f>
        <v>25.871733142134136</v>
      </c>
      <c r="K25">
        <f>E12</f>
        <v>25.552403970865527</v>
      </c>
      <c r="L25">
        <f>E13</f>
        <v>24.989203548936292</v>
      </c>
      <c r="M25">
        <f>E14</f>
        <v>24.95420857126302</v>
      </c>
      <c r="N25" s="7"/>
      <c r="O25" s="7"/>
      <c r="P25">
        <v>4</v>
      </c>
      <c r="Q25">
        <f>T3</f>
        <v>26.671904146310087</v>
      </c>
      <c r="R25">
        <f>T4</f>
        <v>25.150995347054842</v>
      </c>
      <c r="S25">
        <f>T5</f>
        <v>25.481627694719023</v>
      </c>
      <c r="T25">
        <f>T6</f>
        <v>25.409990686058453</v>
      </c>
      <c r="U25">
        <f>T7</f>
        <v>25.286554609597157</v>
      </c>
      <c r="V25">
        <f>T8</f>
        <v>25.184058581821258</v>
      </c>
      <c r="W25">
        <f>T9</f>
        <v>26.553978608976525</v>
      </c>
      <c r="X25">
        <f>T10</f>
        <v>24.756440745508911</v>
      </c>
      <c r="Y25">
        <f>T11</f>
        <v>25.988597294470775</v>
      </c>
      <c r="Z25">
        <f>T12</f>
        <v>26.089991214421122</v>
      </c>
      <c r="AA25">
        <f>T13</f>
        <v>24.615370943838858</v>
      </c>
      <c r="AB25">
        <f>T14</f>
        <v>25.029763486244644</v>
      </c>
      <c r="AE25">
        <v>4</v>
      </c>
      <c r="AF25">
        <f>AI3</f>
        <v>26.191758219256855</v>
      </c>
      <c r="AG25">
        <f>AI4</f>
        <v>24.220236741733629</v>
      </c>
      <c r="AH25">
        <f>AI5</f>
        <v>24.734546692391859</v>
      </c>
      <c r="AI25">
        <f>AI6</f>
        <v>23.65694489101271</v>
      </c>
      <c r="AJ25">
        <f>AI7</f>
        <v>24.368295666923121</v>
      </c>
      <c r="AK25">
        <f>AI8</f>
        <v>25.947961943944836</v>
      </c>
      <c r="AL25">
        <f>AI9</f>
        <v>25.07185386782356</v>
      </c>
      <c r="AM25">
        <f>AI10</f>
        <v>23.889608916310479</v>
      </c>
      <c r="AN25">
        <f>AI11</f>
        <v>23.839513791246365</v>
      </c>
      <c r="AO25">
        <f>AI12</f>
        <v>23.887382466307628</v>
      </c>
      <c r="AP25">
        <f>AI13</f>
        <v>22.414585789422691</v>
      </c>
      <c r="AQ25">
        <f>AI14</f>
        <v>22.633891114703371</v>
      </c>
      <c r="AT25">
        <v>4</v>
      </c>
      <c r="AU25">
        <f>AX3</f>
        <v>24.241407911360195</v>
      </c>
      <c r="AV25">
        <f>AX4</f>
        <v>21.532383683351625</v>
      </c>
      <c r="AW25">
        <f>AX5</f>
        <v>23.097166705784602</v>
      </c>
      <c r="AX25">
        <f>AX6</f>
        <v>22.250979409243872</v>
      </c>
      <c r="AY25">
        <f>AX7</f>
        <v>21.916179127862254</v>
      </c>
      <c r="AZ25">
        <f>AX8</f>
        <v>23.028777623917023</v>
      </c>
      <c r="BA25">
        <f>AX9</f>
        <v>20.77704158511261</v>
      </c>
      <c r="BB25">
        <f>AX10</f>
        <v>21.748778987171448</v>
      </c>
      <c r="BC25">
        <f>AX11</f>
        <v>20.584123130292102</v>
      </c>
      <c r="BD25">
        <f>AX12</f>
        <v>21.53748734617756</v>
      </c>
      <c r="BE25">
        <f>AX13</f>
        <v>18.945847363165594</v>
      </c>
      <c r="BF25">
        <f>AX14</f>
        <v>20.54023162998903</v>
      </c>
      <c r="BI25">
        <v>4</v>
      </c>
      <c r="BJ25">
        <f>BM3</f>
        <v>24.822092619859376</v>
      </c>
      <c r="BK25">
        <f>BM4</f>
        <v>21.820811924807288</v>
      </c>
      <c r="BL25">
        <f>BM5</f>
        <v>22.536032375187499</v>
      </c>
      <c r="BM25">
        <f>BM6</f>
        <v>22.284738703432293</v>
      </c>
      <c r="BN25">
        <f>BM7</f>
        <v>21.5593444201875</v>
      </c>
      <c r="BO25">
        <f>BM8</f>
        <v>23.166810012791668</v>
      </c>
      <c r="BP25">
        <f>BM9</f>
        <v>22.076175129708336</v>
      </c>
      <c r="BQ25">
        <f>BM10</f>
        <v>19.079981351088538</v>
      </c>
      <c r="BR25">
        <f>BM11</f>
        <v>20.263198113239586</v>
      </c>
      <c r="BS25">
        <f>BM12</f>
        <v>19.822671150203124</v>
      </c>
      <c r="BT25">
        <f>BM13</f>
        <v>18.989434238593748</v>
      </c>
      <c r="BU25">
        <f>BM14</f>
        <v>19.146111264708335</v>
      </c>
      <c r="BX25">
        <v>4</v>
      </c>
      <c r="BY25">
        <f>CB3</f>
        <v>24.142638563276403</v>
      </c>
      <c r="BZ25">
        <f>CB4</f>
        <v>21.208530441733952</v>
      </c>
      <c r="CA25">
        <f>CB5</f>
        <v>21.784836999032091</v>
      </c>
      <c r="CB25">
        <f>CB6</f>
        <v>22.020414942629397</v>
      </c>
      <c r="CC25">
        <f>CB7</f>
        <v>21.030583153866459</v>
      </c>
      <c r="CD25">
        <f>CB8</f>
        <v>22.756469633354033</v>
      </c>
      <c r="CE25">
        <f>CB9</f>
        <v>20.275318244565216</v>
      </c>
      <c r="CF25">
        <f>CB10</f>
        <v>18.139950790155279</v>
      </c>
      <c r="CG25">
        <f>CB11</f>
        <v>19.457367358856107</v>
      </c>
      <c r="CH25">
        <f>CB12</f>
        <v>17.934704770626293</v>
      </c>
      <c r="CI25">
        <f>CB13</f>
        <v>16.840733375895443</v>
      </c>
      <c r="CJ25">
        <f>CB14</f>
        <v>17.160229642748444</v>
      </c>
      <c r="CM25">
        <v>4</v>
      </c>
      <c r="CN25">
        <f>CQ3</f>
        <v>22.203444578213745</v>
      </c>
      <c r="CO25">
        <f>CQ4</f>
        <v>18.40987883564171</v>
      </c>
      <c r="CP25">
        <f>CQ5</f>
        <v>19.045023730561201</v>
      </c>
      <c r="CQ25">
        <f>CQ6</f>
        <v>20.846636653650148</v>
      </c>
      <c r="CR25">
        <f>CQ7</f>
        <v>18.09230638818196</v>
      </c>
      <c r="CS25">
        <f>CQ8</f>
        <v>17.95489523303111</v>
      </c>
      <c r="CT25">
        <f>CQ9</f>
        <v>15.977192459267366</v>
      </c>
      <c r="CU25">
        <f>CQ10</f>
        <v>13.969971733656401</v>
      </c>
      <c r="CV25">
        <f>CQ11</f>
        <v>16.310032812854985</v>
      </c>
      <c r="CW25">
        <f>CQ12</f>
        <v>12.473716933124903</v>
      </c>
      <c r="CX25">
        <f>CQ13</f>
        <v>10.983569295044552</v>
      </c>
      <c r="CY25">
        <f>CQ14</f>
        <v>11.695053720603406</v>
      </c>
    </row>
    <row r="26" spans="1:103" x14ac:dyDescent="0.25">
      <c r="A26">
        <v>5</v>
      </c>
      <c r="B26">
        <f>D3</f>
        <v>25.315094278518643</v>
      </c>
      <c r="C26">
        <f>D4</f>
        <v>25.440857479531967</v>
      </c>
      <c r="D26">
        <f>D5</f>
        <v>25.67051202051282</v>
      </c>
      <c r="E26">
        <f>D6</f>
        <v>27.20701025897996</v>
      </c>
      <c r="F26">
        <f>D7</f>
        <v>25.065755062596576</v>
      </c>
      <c r="G26">
        <f>D8</f>
        <v>25.706600591238384</v>
      </c>
      <c r="H26">
        <f>D9</f>
        <v>26.19434309255962</v>
      </c>
      <c r="I26">
        <f>D10</f>
        <v>25.801743186787593</v>
      </c>
      <c r="J26">
        <f>D11</f>
        <v>25.989841191781437</v>
      </c>
      <c r="K26">
        <f>D12</f>
        <v>26.216214953605416</v>
      </c>
      <c r="L26">
        <f>D13</f>
        <v>25.936255132219241</v>
      </c>
      <c r="M26">
        <f>D14</f>
        <v>25.994215563990593</v>
      </c>
      <c r="N26" s="7"/>
      <c r="O26" s="7"/>
      <c r="P26">
        <v>5</v>
      </c>
      <c r="Q26">
        <f>S3</f>
        <v>25.731806171118254</v>
      </c>
      <c r="R26">
        <f>S4</f>
        <v>25.428726519092752</v>
      </c>
      <c r="S26">
        <f>S5</f>
        <v>25.32623049131686</v>
      </c>
      <c r="T26">
        <f>S6</f>
        <v>27.051029238298351</v>
      </c>
      <c r="U26">
        <f>S7</f>
        <v>25.050703534930037</v>
      </c>
      <c r="V26">
        <f>S8</f>
        <v>25.643637545074473</v>
      </c>
      <c r="W26">
        <f>S9</f>
        <v>26.412908807306476</v>
      </c>
      <c r="X26">
        <f>S10</f>
        <v>25.40999068605845</v>
      </c>
      <c r="Y26">
        <f>S11</f>
        <v>25.985290970994129</v>
      </c>
      <c r="Z26">
        <f>S12</f>
        <v>25.671190240713159</v>
      </c>
      <c r="AA26">
        <f>S13</f>
        <v>26.040396362271498</v>
      </c>
      <c r="AB26">
        <f>S14</f>
        <v>25.870671757137217</v>
      </c>
      <c r="AE26">
        <v>5</v>
      </c>
      <c r="AF26">
        <f>AH3</f>
        <v>25.141987042913318</v>
      </c>
      <c r="AG26">
        <f>AH4</f>
        <v>24.288143466820539</v>
      </c>
      <c r="AH26">
        <f>AH5</f>
        <v>24.653281267287852</v>
      </c>
      <c r="AI26">
        <f>AH6</f>
        <v>25.542748043426229</v>
      </c>
      <c r="AJ26">
        <f>AH7</f>
        <v>24.30150216683764</v>
      </c>
      <c r="AK26">
        <f>AH8</f>
        <v>25.640711843551603</v>
      </c>
      <c r="AL26">
        <f>AH9</f>
        <v>24.830284042514389</v>
      </c>
      <c r="AM26">
        <f>AH10</f>
        <v>24.970550392693909</v>
      </c>
      <c r="AN26">
        <f>AH11</f>
        <v>24.881492392579929</v>
      </c>
      <c r="AO26">
        <f>AH12</f>
        <v>24.743452492403261</v>
      </c>
      <c r="AP26">
        <f>AH13</f>
        <v>24.459580117039948</v>
      </c>
      <c r="AQ26">
        <f>AH14</f>
        <v>24.780188917450275</v>
      </c>
      <c r="AT26">
        <v>5</v>
      </c>
      <c r="AU26">
        <f>AW3</f>
        <v>22.442877131499188</v>
      </c>
      <c r="AV26">
        <f>AW4</f>
        <v>22.505141817975652</v>
      </c>
      <c r="AW26">
        <f>AW5</f>
        <v>23.885172246109629</v>
      </c>
      <c r="AX26">
        <f>AW6</f>
        <v>23.51056339468569</v>
      </c>
      <c r="AY26">
        <f>AW7</f>
        <v>23.16045212482625</v>
      </c>
      <c r="AZ26">
        <f>AW8</f>
        <v>22.096848791900502</v>
      </c>
      <c r="BA26">
        <f>AW9</f>
        <v>22.676624888927208</v>
      </c>
      <c r="BB26">
        <f>AW10</f>
        <v>22.867501878617336</v>
      </c>
      <c r="BC26">
        <f>AW11</f>
        <v>21.566067858002821</v>
      </c>
      <c r="BD26">
        <f>AW12</f>
        <v>22.478602771280766</v>
      </c>
      <c r="BE26">
        <f>AW13</f>
        <v>22.165237873768092</v>
      </c>
      <c r="BF26">
        <f>AW14</f>
        <v>22.934870227919731</v>
      </c>
      <c r="BI26">
        <v>5</v>
      </c>
      <c r="BJ26">
        <f>BL3</f>
        <v>23.312295822755207</v>
      </c>
      <c r="BK26">
        <f>BL4</f>
        <v>22.728317816328126</v>
      </c>
      <c r="BL26">
        <f>BL5</f>
        <v>22.558414807489584</v>
      </c>
      <c r="BM26">
        <f>BL6</f>
        <v>23.881013079885417</v>
      </c>
      <c r="BN26">
        <f>BL7</f>
        <v>21.792325192786461</v>
      </c>
      <c r="BO26">
        <f>BL8</f>
        <v>23.18614029523437</v>
      </c>
      <c r="BP26">
        <f>BL9</f>
        <v>21.893046138145831</v>
      </c>
      <c r="BQ26">
        <f>BL10</f>
        <v>21.378250195197918</v>
      </c>
      <c r="BR26">
        <f>BL11</f>
        <v>21.30906813171875</v>
      </c>
      <c r="BS26">
        <f>BL12</f>
        <v>20.951966598171875</v>
      </c>
      <c r="BT26">
        <f>BL13</f>
        <v>21.392493561208337</v>
      </c>
      <c r="BU26">
        <f>BL14</f>
        <v>21.78215135992188</v>
      </c>
      <c r="BX26">
        <v>5</v>
      </c>
      <c r="BY26">
        <f>CA3</f>
        <v>22.984970128002072</v>
      </c>
      <c r="BZ26">
        <f>CA4</f>
        <v>22.464272098162525</v>
      </c>
      <c r="CA26">
        <f>CA5</f>
        <v>22.333844824668734</v>
      </c>
      <c r="CB26">
        <f>CA6</f>
        <v>23.431860475942027</v>
      </c>
      <c r="CC26">
        <f>CA7</f>
        <v>21.327836009736021</v>
      </c>
      <c r="CD26">
        <f>CA8</f>
        <v>22.884874778576602</v>
      </c>
      <c r="CE26">
        <f>CA9</f>
        <v>21.403665819906834</v>
      </c>
      <c r="CF26">
        <f>CA10</f>
        <v>21.784836999032091</v>
      </c>
      <c r="CG26">
        <f>CA11</f>
        <v>21.280315995362319</v>
      </c>
      <c r="CH26">
        <f>CA12</f>
        <v>20.767706478607661</v>
      </c>
      <c r="CI26">
        <f>CA13</f>
        <v>20.539205983959629</v>
      </c>
      <c r="CJ26">
        <f>CA14</f>
        <v>21.496683720383022</v>
      </c>
      <c r="CM26">
        <v>5</v>
      </c>
      <c r="CN26">
        <f>CP3</f>
        <v>21.338263230967641</v>
      </c>
      <c r="CO26">
        <f>CP4</f>
        <v>21.071583803934136</v>
      </c>
      <c r="CP26">
        <f>CP5</f>
        <v>20.266456220790996</v>
      </c>
      <c r="CQ26">
        <f>CP6</f>
        <v>22.399891637059039</v>
      </c>
      <c r="CR26">
        <f>CP7</f>
        <v>18.909648296227399</v>
      </c>
      <c r="CS26">
        <f>CP8</f>
        <v>20.326509984893963</v>
      </c>
      <c r="CT26">
        <f>CP9</f>
        <v>18.270431959673804</v>
      </c>
      <c r="CU26">
        <f>CP10</f>
        <v>18.77529072230212</v>
      </c>
      <c r="CV26">
        <f>CP11</f>
        <v>19.188542048163203</v>
      </c>
      <c r="CW26">
        <f>CP12</f>
        <v>16.664248235021624</v>
      </c>
      <c r="CX26">
        <f>CP13</f>
        <v>16.990981426158097</v>
      </c>
      <c r="CY26">
        <f>CP14</f>
        <v>18.282646284576099</v>
      </c>
    </row>
    <row r="27" spans="1:103" x14ac:dyDescent="0.25">
      <c r="A27">
        <v>6</v>
      </c>
      <c r="B27">
        <f>C3</f>
        <v>26.488519623625574</v>
      </c>
      <c r="C27">
        <f>C4</f>
        <v>27.7800530183798</v>
      </c>
      <c r="D27">
        <f>C5</f>
        <v>25.263695405061025</v>
      </c>
      <c r="E27">
        <f>C6</f>
        <v>28.476671792688389</v>
      </c>
      <c r="F27">
        <f>C7</f>
        <v>25.005607444720635</v>
      </c>
      <c r="G27">
        <f>C8</f>
        <v>28.180308075517861</v>
      </c>
      <c r="H27">
        <f>C9</f>
        <v>27.114054849535325</v>
      </c>
      <c r="I27">
        <f>C10</f>
        <v>26.927050437593774</v>
      </c>
      <c r="J27">
        <f>C11</f>
        <v>27.026567405352139</v>
      </c>
      <c r="K27">
        <f>C12</f>
        <v>26.875651564136152</v>
      </c>
      <c r="L27">
        <f>C13</f>
        <v>26.964232601371624</v>
      </c>
      <c r="M27">
        <f>C14</f>
        <v>26.316825514416077</v>
      </c>
      <c r="P27">
        <v>6</v>
      </c>
      <c r="Q27">
        <f>R3</f>
        <v>27.364027860753779</v>
      </c>
      <c r="R27">
        <f>R4</f>
        <v>27.69245599276687</v>
      </c>
      <c r="S27">
        <f>R5</f>
        <v>25.554366811205146</v>
      </c>
      <c r="T27">
        <f>R6</f>
        <v>28.400009216768222</v>
      </c>
      <c r="U27">
        <f>R7</f>
        <v>24.850119910680434</v>
      </c>
      <c r="V27">
        <f>R8</f>
        <v>28.491484166288647</v>
      </c>
      <c r="W27">
        <f>R9</f>
        <v>27.598776827595348</v>
      </c>
      <c r="X27">
        <f>R10</f>
        <v>27.163444236504176</v>
      </c>
      <c r="Y27">
        <f>R11</f>
        <v>27.085194580890317</v>
      </c>
      <c r="Z27">
        <f>R12</f>
        <v>26.677414685437824</v>
      </c>
      <c r="AA27">
        <f>R13</f>
        <v>26.846037182746556</v>
      </c>
      <c r="AB27">
        <f>R14</f>
        <v>26.225550476963438</v>
      </c>
      <c r="AE27">
        <v>6</v>
      </c>
      <c r="AF27">
        <f>AG3</f>
        <v>26.903108995167269</v>
      </c>
      <c r="AG27">
        <f>AG4</f>
        <v>27.417418945825499</v>
      </c>
      <c r="AH27">
        <f>AG5</f>
        <v>24.507448792101211</v>
      </c>
      <c r="AI27">
        <f>AG6</f>
        <v>27.045601795349636</v>
      </c>
      <c r="AJ27">
        <f>AG7</f>
        <v>24.069951366541289</v>
      </c>
      <c r="AK27">
        <f>AG8</f>
        <v>28.238978996876956</v>
      </c>
      <c r="AL27">
        <f>AG9</f>
        <v>26.077096044110107</v>
      </c>
      <c r="AM27">
        <f>AG10</f>
        <v>26.767295544993445</v>
      </c>
      <c r="AN27">
        <f>AG11</f>
        <v>26.013642219028892</v>
      </c>
      <c r="AO27">
        <f>AG12</f>
        <v>25.296725318111356</v>
      </c>
      <c r="AP27">
        <f>AG13</f>
        <v>25.461482618322218</v>
      </c>
      <c r="AQ27">
        <f>AG14</f>
        <v>24.71339541736479</v>
      </c>
      <c r="AT27">
        <v>6</v>
      </c>
      <c r="AU27">
        <f>AV3</f>
        <v>25.439747942890733</v>
      </c>
      <c r="AV27">
        <f>AV4</f>
        <v>23.576911011422897</v>
      </c>
      <c r="AW27">
        <f>AV5</f>
        <v>24.733401007780742</v>
      </c>
      <c r="AX27">
        <f>AV6</f>
        <v>24.100546817364272</v>
      </c>
      <c r="AY27">
        <f>AV7</f>
        <v>23.31458274216962</v>
      </c>
      <c r="AZ27">
        <f>AV8</f>
        <v>24.857930380733652</v>
      </c>
      <c r="BA27">
        <f>AV9</f>
        <v>24.080132166060508</v>
      </c>
      <c r="BB27">
        <f>AV10</f>
        <v>24.649700937435338</v>
      </c>
      <c r="BC27">
        <f>AV11</f>
        <v>22.834838436531328</v>
      </c>
      <c r="BD27">
        <f>AV12</f>
        <v>24.639493611783461</v>
      </c>
      <c r="BE27">
        <f>AV13</f>
        <v>21.042432052061447</v>
      </c>
      <c r="BF27">
        <f>AV14</f>
        <v>24.296017103597741</v>
      </c>
      <c r="BI27">
        <v>6</v>
      </c>
      <c r="BJ27">
        <f>BK3</f>
        <v>25.387757727130207</v>
      </c>
      <c r="BK27">
        <f>BK4</f>
        <v>25.30534968092708</v>
      </c>
      <c r="BL27">
        <f>BK5</f>
        <v>22.765960997927081</v>
      </c>
      <c r="BM27">
        <f>BK6</f>
        <v>25.033708343442708</v>
      </c>
      <c r="BN27">
        <f>BK7</f>
        <v>21.412841226937502</v>
      </c>
      <c r="BO27">
        <f>BK8</f>
        <v>26.03583088060417</v>
      </c>
      <c r="BP27">
        <f>BK9</f>
        <v>23.077280283583331</v>
      </c>
      <c r="BQ27">
        <f>BK10</f>
        <v>23.142392813916668</v>
      </c>
      <c r="BR27">
        <f>BK11</f>
        <v>23.169862162651043</v>
      </c>
      <c r="BS27">
        <f>BK12</f>
        <v>22.626579487682289</v>
      </c>
      <c r="BT27">
        <f>BK13</f>
        <v>22.745613332197916</v>
      </c>
      <c r="BU27">
        <f>BK14</f>
        <v>21.537979371171872</v>
      </c>
      <c r="BX27">
        <v>6</v>
      </c>
      <c r="BY27">
        <f>BZ3</f>
        <v>24.84633920166149</v>
      </c>
      <c r="BZ27">
        <f>BZ4</f>
        <v>24.92419114010352</v>
      </c>
      <c r="CA27">
        <f>BZ5</f>
        <v>22.080067726630432</v>
      </c>
      <c r="CB27">
        <f>BZ6</f>
        <v>25.195156328447208</v>
      </c>
      <c r="CC27">
        <f>BZ7</f>
        <v>21.627110993876812</v>
      </c>
      <c r="CD27">
        <f>BZ8</f>
        <v>25.571272186894408</v>
      </c>
      <c r="CE27">
        <f>BZ9</f>
        <v>23.077988028478259</v>
      </c>
      <c r="CF27">
        <f>BZ10</f>
        <v>23.142696133157354</v>
      </c>
      <c r="CG27">
        <f>BZ11</f>
        <v>23.114386337360244</v>
      </c>
      <c r="CH27">
        <f>BZ12</f>
        <v>22.475393803654246</v>
      </c>
      <c r="CI27">
        <f>BZ13</f>
        <v>22.286324810295032</v>
      </c>
      <c r="CJ27">
        <f>BZ14</f>
        <v>21.027549961459627</v>
      </c>
      <c r="CM27">
        <v>6</v>
      </c>
      <c r="CN27">
        <f>CO3</f>
        <v>23.446252137022565</v>
      </c>
      <c r="CO27">
        <f>CO4</f>
        <v>23.902253600041686</v>
      </c>
      <c r="CP27">
        <f>CO5</f>
        <v>20.444581792282836</v>
      </c>
      <c r="CQ27">
        <f>CO6</f>
        <v>23.709877982830491</v>
      </c>
      <c r="CR27">
        <f>CO7</f>
        <v>20.584028668250742</v>
      </c>
      <c r="CS27">
        <f>CO8</f>
        <v>23.223340707555622</v>
      </c>
      <c r="CT27">
        <f>CO9</f>
        <v>20.204366735870977</v>
      </c>
      <c r="CU27">
        <f>CO10</f>
        <v>20.697011173597001</v>
      </c>
      <c r="CV27">
        <f>CO11</f>
        <v>20.946386973685581</v>
      </c>
      <c r="CW27">
        <f>CO12</f>
        <v>19.381935525782918</v>
      </c>
      <c r="CX27">
        <f>CO13</f>
        <v>19.683222206706265</v>
      </c>
      <c r="CY27">
        <f>CO14</f>
        <v>18.366110838075141</v>
      </c>
    </row>
    <row r="28" spans="1:103" x14ac:dyDescent="0.25">
      <c r="A28" s="95"/>
      <c r="P28" s="95"/>
      <c r="AE28" s="95"/>
      <c r="AT28" s="95"/>
      <c r="BI28" s="95"/>
      <c r="BX28" s="95"/>
      <c r="CM28" s="95"/>
    </row>
    <row r="29" spans="1:103" x14ac:dyDescent="0.25">
      <c r="A29" s="95"/>
      <c r="P29" s="95"/>
      <c r="AE29" s="95"/>
      <c r="AT29" s="95"/>
      <c r="BI29" s="95"/>
      <c r="BX29" s="95"/>
      <c r="CM29" s="95"/>
    </row>
    <row r="30" spans="1:103" x14ac:dyDescent="0.25">
      <c r="A30" s="95"/>
      <c r="B30" s="95" t="s">
        <v>139</v>
      </c>
      <c r="C30" s="95" t="s">
        <v>140</v>
      </c>
      <c r="D30" s="95" t="s">
        <v>141</v>
      </c>
      <c r="E30" s="95" t="s">
        <v>142</v>
      </c>
      <c r="F30" s="95" t="s">
        <v>143</v>
      </c>
      <c r="G30" s="95" t="s">
        <v>144</v>
      </c>
      <c r="H30" s="95" t="s">
        <v>145</v>
      </c>
      <c r="I30" s="95" t="s">
        <v>146</v>
      </c>
      <c r="J30" s="95" t="s">
        <v>147</v>
      </c>
      <c r="K30" s="95" t="s">
        <v>148</v>
      </c>
      <c r="L30" s="96" t="s">
        <v>149</v>
      </c>
      <c r="M30" s="95" t="s">
        <v>150</v>
      </c>
      <c r="P30" s="95"/>
      <c r="Q30" s="95" t="s">
        <v>139</v>
      </c>
      <c r="R30" s="95" t="s">
        <v>140</v>
      </c>
      <c r="S30" s="95" t="s">
        <v>141</v>
      </c>
      <c r="T30" s="95" t="s">
        <v>142</v>
      </c>
      <c r="U30" s="95" t="s">
        <v>143</v>
      </c>
      <c r="V30" s="95" t="s">
        <v>144</v>
      </c>
      <c r="W30" s="95" t="s">
        <v>145</v>
      </c>
      <c r="X30" s="95" t="s">
        <v>146</v>
      </c>
      <c r="Y30" s="95" t="s">
        <v>147</v>
      </c>
      <c r="Z30" s="95" t="s">
        <v>148</v>
      </c>
      <c r="AA30" s="96" t="s">
        <v>149</v>
      </c>
      <c r="AB30" s="95" t="s">
        <v>150</v>
      </c>
      <c r="AE30" s="95"/>
      <c r="AF30" s="95" t="s">
        <v>139</v>
      </c>
      <c r="AG30" s="95" t="s">
        <v>140</v>
      </c>
      <c r="AH30" s="95" t="s">
        <v>141</v>
      </c>
      <c r="AI30" s="95" t="s">
        <v>142</v>
      </c>
      <c r="AJ30" s="95" t="s">
        <v>143</v>
      </c>
      <c r="AK30" s="95" t="s">
        <v>144</v>
      </c>
      <c r="AL30" s="95" t="s">
        <v>145</v>
      </c>
      <c r="AM30" s="95" t="s">
        <v>146</v>
      </c>
      <c r="AN30" s="95" t="s">
        <v>147</v>
      </c>
      <c r="AO30" s="95" t="s">
        <v>148</v>
      </c>
      <c r="AP30" s="96" t="s">
        <v>149</v>
      </c>
      <c r="AQ30" s="95" t="s">
        <v>150</v>
      </c>
      <c r="AT30" s="95"/>
      <c r="AU30" s="95" t="s">
        <v>139</v>
      </c>
      <c r="AV30" s="95" t="s">
        <v>140</v>
      </c>
      <c r="AW30" s="95" t="s">
        <v>141</v>
      </c>
      <c r="AX30" s="95" t="s">
        <v>142</v>
      </c>
      <c r="AY30" s="95" t="s">
        <v>143</v>
      </c>
      <c r="AZ30" s="95" t="s">
        <v>144</v>
      </c>
      <c r="BA30" s="95" t="s">
        <v>145</v>
      </c>
      <c r="BB30" s="95" t="s">
        <v>146</v>
      </c>
      <c r="BC30" s="95" t="s">
        <v>147</v>
      </c>
      <c r="BD30" s="95" t="s">
        <v>148</v>
      </c>
      <c r="BE30" s="96" t="s">
        <v>149</v>
      </c>
      <c r="BF30" s="95" t="s">
        <v>150</v>
      </c>
      <c r="BI30" s="95"/>
      <c r="BJ30" s="95" t="s">
        <v>139</v>
      </c>
      <c r="BK30" s="95" t="s">
        <v>140</v>
      </c>
      <c r="BL30" s="95" t="s">
        <v>141</v>
      </c>
      <c r="BM30" s="95" t="s">
        <v>142</v>
      </c>
      <c r="BN30" s="95" t="s">
        <v>143</v>
      </c>
      <c r="BO30" s="95" t="s">
        <v>144</v>
      </c>
      <c r="BP30" s="95" t="s">
        <v>145</v>
      </c>
      <c r="BQ30" s="95" t="s">
        <v>146</v>
      </c>
      <c r="BR30" s="95" t="s">
        <v>147</v>
      </c>
      <c r="BS30" s="95" t="s">
        <v>148</v>
      </c>
      <c r="BT30" s="96" t="s">
        <v>149</v>
      </c>
      <c r="BU30" s="95" t="s">
        <v>150</v>
      </c>
      <c r="BX30" s="95"/>
      <c r="BY30" s="95" t="s">
        <v>139</v>
      </c>
      <c r="BZ30" s="95" t="s">
        <v>140</v>
      </c>
      <c r="CA30" s="95" t="s">
        <v>141</v>
      </c>
      <c r="CB30" s="95" t="s">
        <v>142</v>
      </c>
      <c r="CC30" s="95" t="s">
        <v>143</v>
      </c>
      <c r="CD30" s="95" t="s">
        <v>144</v>
      </c>
      <c r="CE30" s="95" t="s">
        <v>145</v>
      </c>
      <c r="CF30" s="95" t="s">
        <v>146</v>
      </c>
      <c r="CG30" s="95" t="s">
        <v>147</v>
      </c>
      <c r="CH30" s="95" t="s">
        <v>148</v>
      </c>
      <c r="CI30" s="96" t="s">
        <v>149</v>
      </c>
      <c r="CJ30" s="95" t="s">
        <v>150</v>
      </c>
      <c r="CM30" s="95"/>
      <c r="CN30" s="95" t="s">
        <v>139</v>
      </c>
      <c r="CO30" s="95" t="s">
        <v>140</v>
      </c>
      <c r="CP30" s="95" t="s">
        <v>141</v>
      </c>
      <c r="CQ30" s="95" t="s">
        <v>142</v>
      </c>
      <c r="CR30" s="95" t="s">
        <v>143</v>
      </c>
      <c r="CS30" s="95" t="s">
        <v>144</v>
      </c>
      <c r="CT30" s="95" t="s">
        <v>145</v>
      </c>
      <c r="CU30" s="95" t="s">
        <v>146</v>
      </c>
      <c r="CV30" s="95" t="s">
        <v>147</v>
      </c>
      <c r="CW30" s="95" t="s">
        <v>148</v>
      </c>
      <c r="CX30" s="96" t="s">
        <v>149</v>
      </c>
      <c r="CY30" s="95" t="s">
        <v>150</v>
      </c>
    </row>
    <row r="31" spans="1:103" x14ac:dyDescent="0.25">
      <c r="A31" s="97">
        <f>B22</f>
        <v>22.454254853728582</v>
      </c>
      <c r="B31">
        <v>1</v>
      </c>
      <c r="P31" s="97">
        <f>Q22</f>
        <v>24.452258985657863</v>
      </c>
      <c r="Q31">
        <v>1</v>
      </c>
      <c r="AE31" s="97">
        <f>AF22</f>
        <v>27.789236096301362</v>
      </c>
      <c r="AF31">
        <v>1</v>
      </c>
      <c r="AT31" s="97">
        <f>AU22</f>
        <v>24.783416903474944</v>
      </c>
      <c r="AU31">
        <v>1</v>
      </c>
      <c r="BI31" s="97">
        <f>BJ22</f>
        <v>27.943424542713544</v>
      </c>
      <c r="BJ31">
        <v>1</v>
      </c>
      <c r="BX31" s="97">
        <f>BY22</f>
        <v>28.11713168036232</v>
      </c>
      <c r="BY31">
        <v>1</v>
      </c>
      <c r="CM31" s="97">
        <f>CN22</f>
        <v>20.548403553952372</v>
      </c>
      <c r="CN31">
        <v>1</v>
      </c>
    </row>
    <row r="32" spans="1:103" x14ac:dyDescent="0.25">
      <c r="A32" s="97">
        <f t="shared" ref="A32:A36" si="36">B23</f>
        <v>30.482321450587836</v>
      </c>
      <c r="B32">
        <v>2</v>
      </c>
      <c r="P32" s="97">
        <f t="shared" ref="P32" si="37">Q23</f>
        <v>31.11009235978899</v>
      </c>
      <c r="Q32">
        <v>2</v>
      </c>
      <c r="AE32" s="97">
        <f t="shared" ref="AE32" si="38">AF23</f>
        <v>31.273630350760811</v>
      </c>
      <c r="AF32">
        <v>2</v>
      </c>
      <c r="AT32" s="97">
        <f t="shared" ref="AT32" si="39">AU23</f>
        <v>28.807144675445471</v>
      </c>
      <c r="AU32">
        <v>2</v>
      </c>
      <c r="BI32" s="97">
        <f t="shared" ref="BI32" si="40">BJ23</f>
        <v>29.004555310489582</v>
      </c>
      <c r="BJ32">
        <v>2</v>
      </c>
      <c r="BX32" s="97">
        <f t="shared" ref="BX32:BX36" si="41">BY23</f>
        <v>28.387085804570393</v>
      </c>
      <c r="BY32">
        <v>2</v>
      </c>
      <c r="CM32" s="97">
        <f t="shared" ref="CM32:CM36" si="42">CN23</f>
        <v>27.25305006490542</v>
      </c>
      <c r="CN32">
        <v>2</v>
      </c>
    </row>
    <row r="33" spans="1:94" x14ac:dyDescent="0.25">
      <c r="A33" s="97">
        <f t="shared" si="36"/>
        <v>25.333685360407571</v>
      </c>
      <c r="B33">
        <v>3</v>
      </c>
      <c r="P33" s="97">
        <f t="shared" ref="P33" si="43">Q24</f>
        <v>25.546652056426314</v>
      </c>
      <c r="Q33">
        <v>3</v>
      </c>
      <c r="AE33" s="97">
        <f t="shared" ref="AE33" si="44">AF24</f>
        <v>24.314860866854733</v>
      </c>
      <c r="AF33">
        <v>3</v>
      </c>
      <c r="AT33" s="97">
        <f t="shared" ref="AT33" si="45">AU24</f>
        <v>23.176783845869256</v>
      </c>
      <c r="AU33">
        <v>3</v>
      </c>
      <c r="BI33" s="97">
        <f t="shared" ref="BI33" si="46">BJ24</f>
        <v>23.167827396078124</v>
      </c>
      <c r="BJ33">
        <v>3</v>
      </c>
      <c r="BX33" s="97">
        <f t="shared" si="41"/>
        <v>22.126576676868535</v>
      </c>
      <c r="BY33">
        <v>3</v>
      </c>
      <c r="CM33" s="97">
        <f t="shared" si="42"/>
        <v>19.817579780631544</v>
      </c>
      <c r="CN33">
        <v>3</v>
      </c>
    </row>
    <row r="34" spans="1:94" x14ac:dyDescent="0.25">
      <c r="A34" s="97">
        <f t="shared" si="36"/>
        <v>26.864715633613258</v>
      </c>
      <c r="B34">
        <v>4</v>
      </c>
      <c r="P34" s="97">
        <f t="shared" ref="P34" si="47">Q25</f>
        <v>26.671904146310087</v>
      </c>
      <c r="Q34">
        <v>4</v>
      </c>
      <c r="AE34" s="97">
        <f t="shared" ref="AE34" si="48">AF25</f>
        <v>26.191758219256855</v>
      </c>
      <c r="AF34">
        <v>4</v>
      </c>
      <c r="AT34" s="97">
        <f t="shared" ref="AT34" si="49">AU25</f>
        <v>24.241407911360195</v>
      </c>
      <c r="AU34">
        <v>4</v>
      </c>
      <c r="BI34" s="97">
        <f t="shared" ref="BI34" si="50">BJ25</f>
        <v>24.822092619859376</v>
      </c>
      <c r="BJ34">
        <v>4</v>
      </c>
      <c r="BX34" s="97">
        <f t="shared" si="41"/>
        <v>24.142638563276403</v>
      </c>
      <c r="BY34">
        <v>4</v>
      </c>
      <c r="CM34" s="97">
        <f t="shared" si="42"/>
        <v>22.203444578213745</v>
      </c>
      <c r="CN34">
        <v>4</v>
      </c>
    </row>
    <row r="35" spans="1:94" x14ac:dyDescent="0.25">
      <c r="A35" s="97">
        <f t="shared" si="36"/>
        <v>25.315094278518643</v>
      </c>
      <c r="B35">
        <v>5</v>
      </c>
      <c r="P35" s="97">
        <f t="shared" ref="P35" si="51">Q26</f>
        <v>25.731806171118254</v>
      </c>
      <c r="Q35">
        <v>5</v>
      </c>
      <c r="AE35" s="97">
        <f t="shared" ref="AE35" si="52">AF26</f>
        <v>25.141987042913318</v>
      </c>
      <c r="AF35">
        <v>5</v>
      </c>
      <c r="AT35" s="97">
        <f t="shared" ref="AT35" si="53">AU26</f>
        <v>22.442877131499188</v>
      </c>
      <c r="AU35">
        <v>5</v>
      </c>
      <c r="BI35" s="97">
        <f t="shared" ref="BI35" si="54">BJ26</f>
        <v>23.312295822755207</v>
      </c>
      <c r="BJ35">
        <v>5</v>
      </c>
      <c r="BX35" s="97">
        <f t="shared" si="41"/>
        <v>22.984970128002072</v>
      </c>
      <c r="BY35">
        <v>5</v>
      </c>
      <c r="CM35" s="97">
        <f t="shared" si="42"/>
        <v>21.338263230967641</v>
      </c>
      <c r="CN35">
        <v>5</v>
      </c>
    </row>
    <row r="36" spans="1:94" x14ac:dyDescent="0.25">
      <c r="A36" s="97">
        <f t="shared" si="36"/>
        <v>26.488519623625574</v>
      </c>
      <c r="B36">
        <v>6</v>
      </c>
      <c r="P36" s="97">
        <f t="shared" ref="P36" si="55">Q27</f>
        <v>27.364027860753779</v>
      </c>
      <c r="Q36">
        <v>6</v>
      </c>
      <c r="AE36" s="97">
        <f t="shared" ref="AE36" si="56">AF27</f>
        <v>26.903108995167269</v>
      </c>
      <c r="AF36">
        <v>6</v>
      </c>
      <c r="AT36" s="97">
        <f t="shared" ref="AT36" si="57">AU27</f>
        <v>25.439747942890733</v>
      </c>
      <c r="AU36">
        <v>6</v>
      </c>
      <c r="BI36" s="97">
        <f t="shared" ref="BI36" si="58">BJ27</f>
        <v>25.387757727130207</v>
      </c>
      <c r="BJ36">
        <v>6</v>
      </c>
      <c r="BX36" s="97">
        <f t="shared" si="41"/>
        <v>24.84633920166149</v>
      </c>
      <c r="BY36">
        <v>6</v>
      </c>
      <c r="CM36" s="97">
        <f t="shared" si="42"/>
        <v>23.446252137022565</v>
      </c>
      <c r="CN36">
        <v>6</v>
      </c>
    </row>
    <row r="37" spans="1:94" x14ac:dyDescent="0.25">
      <c r="A37" s="97">
        <f t="shared" ref="A37:A42" si="59">C22</f>
        <v>21.579380411896764</v>
      </c>
      <c r="C37">
        <v>1</v>
      </c>
      <c r="P37" s="97">
        <f t="shared" ref="P37:P42" si="60">R22</f>
        <v>23.203570819312798</v>
      </c>
      <c r="R37">
        <v>1</v>
      </c>
      <c r="AE37" s="97">
        <f t="shared" ref="AE37:AE42" si="61">AG22</f>
        <v>24.761264092426057</v>
      </c>
      <c r="AG37">
        <v>1</v>
      </c>
      <c r="AT37" s="97">
        <f t="shared" ref="AT37:AT42" si="62">AV22</f>
        <v>22.143802489899148</v>
      </c>
      <c r="AV37">
        <v>1</v>
      </c>
      <c r="BI37" s="97">
        <f t="shared" ref="BI37:BI42" si="63">BK22</f>
        <v>26.044987330182284</v>
      </c>
      <c r="BK37">
        <v>1</v>
      </c>
      <c r="BX37" s="97">
        <f t="shared" ref="BX37:BX42" si="64">BZ22</f>
        <v>26.256773670838513</v>
      </c>
      <c r="BZ37">
        <v>1</v>
      </c>
      <c r="CM37" s="97">
        <f t="shared" ref="CM37:CM42" si="65">CO22</f>
        <v>18.176788802089522</v>
      </c>
      <c r="CO37">
        <v>1</v>
      </c>
    </row>
    <row r="38" spans="1:94" x14ac:dyDescent="0.25">
      <c r="A38" s="97">
        <f t="shared" si="59"/>
        <v>29.975987867377672</v>
      </c>
      <c r="C38">
        <v>2</v>
      </c>
      <c r="P38" s="97">
        <f t="shared" si="60"/>
        <v>30.45103188011171</v>
      </c>
      <c r="R38">
        <v>2</v>
      </c>
      <c r="AE38" s="97">
        <f t="shared" si="61"/>
        <v>29.48579099847267</v>
      </c>
      <c r="AG38">
        <v>2</v>
      </c>
      <c r="AT38" s="97">
        <f t="shared" si="62"/>
        <v>27.409761793703296</v>
      </c>
      <c r="AV38">
        <v>2</v>
      </c>
      <c r="BI38" s="97">
        <f t="shared" si="63"/>
        <v>26.915867423390626</v>
      </c>
      <c r="BK38">
        <v>2</v>
      </c>
      <c r="BX38" s="97">
        <f t="shared" si="64"/>
        <v>25.410512989332293</v>
      </c>
      <c r="BZ38">
        <v>2</v>
      </c>
      <c r="CM38" s="97">
        <f t="shared" si="65"/>
        <v>22.414141682778382</v>
      </c>
      <c r="CO38">
        <v>2</v>
      </c>
    </row>
    <row r="39" spans="1:94" x14ac:dyDescent="0.25">
      <c r="A39" s="97">
        <f t="shared" si="59"/>
        <v>25.91219608506886</v>
      </c>
      <c r="C39">
        <v>3</v>
      </c>
      <c r="P39" s="97">
        <f t="shared" si="60"/>
        <v>26.647657774148048</v>
      </c>
      <c r="R39">
        <v>3</v>
      </c>
      <c r="AE39" s="97">
        <f t="shared" si="61"/>
        <v>25.961320643961926</v>
      </c>
      <c r="AG39">
        <v>3</v>
      </c>
      <c r="AT39" s="97">
        <f t="shared" si="62"/>
        <v>23.674901337680936</v>
      </c>
      <c r="AV39">
        <v>3</v>
      </c>
      <c r="BI39" s="97">
        <f t="shared" si="63"/>
        <v>23.40894723496875</v>
      </c>
      <c r="BK39">
        <v>3</v>
      </c>
      <c r="BX39" s="97">
        <f t="shared" si="64"/>
        <v>22.180163076055901</v>
      </c>
      <c r="BZ39">
        <v>3</v>
      </c>
      <c r="CM39" s="97">
        <f t="shared" si="65"/>
        <v>18.192056708217393</v>
      </c>
      <c r="CO39">
        <v>3</v>
      </c>
    </row>
    <row r="40" spans="1:94" x14ac:dyDescent="0.25">
      <c r="A40" s="97">
        <f t="shared" si="59"/>
        <v>25.435389514270515</v>
      </c>
      <c r="C40">
        <v>4</v>
      </c>
      <c r="P40" s="97">
        <f t="shared" si="60"/>
        <v>25.150995347054842</v>
      </c>
      <c r="R40">
        <v>4</v>
      </c>
      <c r="AE40" s="97">
        <f t="shared" si="61"/>
        <v>24.220236741733629</v>
      </c>
      <c r="AG40">
        <v>4</v>
      </c>
      <c r="AT40" s="97">
        <f t="shared" si="62"/>
        <v>21.532383683351625</v>
      </c>
      <c r="AV40">
        <v>4</v>
      </c>
      <c r="BI40" s="97">
        <f t="shared" si="63"/>
        <v>21.820811924807288</v>
      </c>
      <c r="BK40">
        <v>4</v>
      </c>
      <c r="BX40" s="97">
        <f t="shared" si="64"/>
        <v>21.208530441733952</v>
      </c>
      <c r="BZ40">
        <v>4</v>
      </c>
      <c r="CM40" s="97">
        <f t="shared" si="65"/>
        <v>18.40987883564171</v>
      </c>
      <c r="CO40">
        <v>4</v>
      </c>
    </row>
    <row r="41" spans="1:94" x14ac:dyDescent="0.25">
      <c r="A41" s="97">
        <f t="shared" si="59"/>
        <v>25.440857479531967</v>
      </c>
      <c r="C41">
        <v>5</v>
      </c>
      <c r="P41" s="97">
        <f t="shared" si="60"/>
        <v>25.428726519092752</v>
      </c>
      <c r="R41">
        <v>5</v>
      </c>
      <c r="AE41" s="97">
        <f t="shared" si="61"/>
        <v>24.288143466820539</v>
      </c>
      <c r="AG41">
        <v>5</v>
      </c>
      <c r="AT41" s="97">
        <f t="shared" si="62"/>
        <v>22.505141817975652</v>
      </c>
      <c r="AV41">
        <v>5</v>
      </c>
      <c r="BI41" s="97">
        <f t="shared" si="63"/>
        <v>22.728317816328126</v>
      </c>
      <c r="BK41">
        <v>5</v>
      </c>
      <c r="BX41" s="97">
        <f t="shared" si="64"/>
        <v>22.464272098162525</v>
      </c>
      <c r="BZ41">
        <v>5</v>
      </c>
      <c r="CM41" s="97">
        <f t="shared" si="65"/>
        <v>21.071583803934136</v>
      </c>
      <c r="CO41">
        <v>5</v>
      </c>
    </row>
    <row r="42" spans="1:94" x14ac:dyDescent="0.25">
      <c r="A42" s="97">
        <f t="shared" si="59"/>
        <v>27.7800530183798</v>
      </c>
      <c r="C42">
        <v>6</v>
      </c>
      <c r="P42" s="97">
        <f t="shared" si="60"/>
        <v>27.69245599276687</v>
      </c>
      <c r="R42">
        <v>6</v>
      </c>
      <c r="AE42" s="97">
        <f t="shared" si="61"/>
        <v>27.417418945825499</v>
      </c>
      <c r="AG42">
        <v>6</v>
      </c>
      <c r="AT42" s="97">
        <f t="shared" si="62"/>
        <v>23.576911011422897</v>
      </c>
      <c r="AV42">
        <v>6</v>
      </c>
      <c r="BI42" s="97">
        <f t="shared" si="63"/>
        <v>25.30534968092708</v>
      </c>
      <c r="BK42">
        <v>6</v>
      </c>
      <c r="BX42" s="97">
        <f t="shared" si="64"/>
        <v>24.92419114010352</v>
      </c>
      <c r="BZ42">
        <v>6</v>
      </c>
      <c r="CM42" s="97">
        <f t="shared" si="65"/>
        <v>23.902253600041686</v>
      </c>
      <c r="CO42">
        <v>6</v>
      </c>
    </row>
    <row r="43" spans="1:94" x14ac:dyDescent="0.25">
      <c r="A43" s="97">
        <f t="shared" ref="A43:A48" si="66">D22</f>
        <v>22.260688883473293</v>
      </c>
      <c r="D43">
        <v>1</v>
      </c>
      <c r="P43" s="97">
        <f t="shared" ref="P43:P48" si="67">S22</f>
        <v>25.050703534930037</v>
      </c>
      <c r="S43">
        <v>1</v>
      </c>
      <c r="AE43" s="97">
        <f t="shared" ref="AE43:AE48" si="68">AH22</f>
        <v>25.114156417877705</v>
      </c>
      <c r="AH43">
        <v>1</v>
      </c>
      <c r="AT43" s="97">
        <f t="shared" ref="AT43:AT48" si="69">AW22</f>
        <v>23.278857102388045</v>
      </c>
      <c r="AW43">
        <v>1</v>
      </c>
      <c r="BI43" s="97">
        <f t="shared" ref="BI43:BI48" si="70">BL22</f>
        <v>25.606495133718749</v>
      </c>
      <c r="BL43">
        <v>1</v>
      </c>
      <c r="BX43" s="97">
        <f t="shared" ref="BX43:BX48" si="71">CA22</f>
        <v>26.301260492805383</v>
      </c>
      <c r="CA43">
        <v>1</v>
      </c>
      <c r="CM43" s="97">
        <f t="shared" ref="CM43:CM48" si="72">CP22</f>
        <v>18.284682005393154</v>
      </c>
      <c r="CP43">
        <v>1</v>
      </c>
    </row>
    <row r="44" spans="1:94" x14ac:dyDescent="0.25">
      <c r="A44" s="97">
        <f t="shared" si="66"/>
        <v>30.648547594535888</v>
      </c>
      <c r="D44">
        <v>2</v>
      </c>
      <c r="P44" s="97">
        <f t="shared" si="67"/>
        <v>31.113398683265629</v>
      </c>
      <c r="S44">
        <v>2</v>
      </c>
      <c r="AE44" s="97">
        <f t="shared" si="68"/>
        <v>30.665809499982903</v>
      </c>
      <c r="AH44">
        <v>2</v>
      </c>
      <c r="AT44" s="97">
        <f t="shared" si="69"/>
        <v>27.167848175753772</v>
      </c>
      <c r="AW44">
        <v>2</v>
      </c>
      <c r="BI44" s="97">
        <f t="shared" si="70"/>
        <v>28.567080497312499</v>
      </c>
      <c r="BL44">
        <v>2</v>
      </c>
      <c r="BX44" s="97">
        <f t="shared" si="71"/>
        <v>27.505437878317807</v>
      </c>
      <c r="CA44">
        <v>2</v>
      </c>
      <c r="CM44" s="97">
        <f t="shared" si="72"/>
        <v>23.365841164749099</v>
      </c>
      <c r="CP44">
        <v>2</v>
      </c>
    </row>
    <row r="45" spans="1:94" x14ac:dyDescent="0.25">
      <c r="A45" s="97">
        <f t="shared" si="66"/>
        <v>26.021555390297838</v>
      </c>
      <c r="D45">
        <v>3</v>
      </c>
      <c r="P45" s="97">
        <f t="shared" si="67"/>
        <v>25.980882539691947</v>
      </c>
      <c r="S45">
        <v>3</v>
      </c>
      <c r="AE45" s="97">
        <f t="shared" si="68"/>
        <v>24.681111892323475</v>
      </c>
      <c r="AH45">
        <v>3</v>
      </c>
      <c r="AT45" s="97">
        <f t="shared" si="69"/>
        <v>24.249573771881696</v>
      </c>
      <c r="AW45">
        <v>3</v>
      </c>
      <c r="BI45" s="97">
        <f t="shared" si="70"/>
        <v>22.958246439067707</v>
      </c>
      <c r="BL45">
        <v>3</v>
      </c>
      <c r="BX45" s="97">
        <f t="shared" si="71"/>
        <v>21.948629389001038</v>
      </c>
      <c r="CA45">
        <v>3</v>
      </c>
      <c r="CM45" s="97">
        <f t="shared" si="72"/>
        <v>17.542661767578554</v>
      </c>
      <c r="CP45">
        <v>3</v>
      </c>
    </row>
    <row r="46" spans="1:94" x14ac:dyDescent="0.25">
      <c r="A46" s="97">
        <f t="shared" si="66"/>
        <v>25.747063534173105</v>
      </c>
      <c r="D46">
        <v>4</v>
      </c>
      <c r="P46" s="97">
        <f t="shared" si="67"/>
        <v>25.481627694719023</v>
      </c>
      <c r="S46">
        <v>4</v>
      </c>
      <c r="AE46" s="97">
        <f t="shared" si="68"/>
        <v>24.734546692391859</v>
      </c>
      <c r="AH46">
        <v>4</v>
      </c>
      <c r="AT46" s="97">
        <f t="shared" si="69"/>
        <v>23.097166705784602</v>
      </c>
      <c r="AW46">
        <v>4</v>
      </c>
      <c r="BI46" s="97">
        <f t="shared" si="70"/>
        <v>22.536032375187499</v>
      </c>
      <c r="BL46">
        <v>4</v>
      </c>
      <c r="BX46" s="97">
        <f t="shared" si="71"/>
        <v>21.784836999032091</v>
      </c>
      <c r="CA46">
        <v>4</v>
      </c>
      <c r="CM46" s="97">
        <f t="shared" si="72"/>
        <v>19.045023730561201</v>
      </c>
      <c r="CP46">
        <v>4</v>
      </c>
    </row>
    <row r="47" spans="1:94" x14ac:dyDescent="0.25">
      <c r="A47" s="97">
        <f t="shared" si="66"/>
        <v>25.67051202051282</v>
      </c>
      <c r="D47">
        <v>5</v>
      </c>
      <c r="P47" s="97">
        <f t="shared" si="67"/>
        <v>25.32623049131686</v>
      </c>
      <c r="S47">
        <v>5</v>
      </c>
      <c r="AE47" s="97">
        <f t="shared" si="68"/>
        <v>24.653281267287852</v>
      </c>
      <c r="AH47">
        <v>5</v>
      </c>
      <c r="AT47" s="97">
        <f t="shared" si="69"/>
        <v>23.885172246109629</v>
      </c>
      <c r="AW47">
        <v>5</v>
      </c>
      <c r="BI47" s="97">
        <f t="shared" si="70"/>
        <v>22.558414807489584</v>
      </c>
      <c r="BL47">
        <v>5</v>
      </c>
      <c r="BX47" s="97">
        <f t="shared" si="71"/>
        <v>22.333844824668734</v>
      </c>
      <c r="CA47">
        <v>5</v>
      </c>
      <c r="CM47" s="97">
        <f t="shared" si="72"/>
        <v>20.266456220790996</v>
      </c>
      <c r="CP47">
        <v>5</v>
      </c>
    </row>
    <row r="48" spans="1:94" x14ac:dyDescent="0.25">
      <c r="A48" s="97">
        <f t="shared" si="66"/>
        <v>25.263695405061025</v>
      </c>
      <c r="D48">
        <v>6</v>
      </c>
      <c r="P48" s="97">
        <f t="shared" si="67"/>
        <v>25.554366811205146</v>
      </c>
      <c r="S48">
        <v>6</v>
      </c>
      <c r="AE48" s="97">
        <f t="shared" si="68"/>
        <v>24.507448792101211</v>
      </c>
      <c r="AH48">
        <v>6</v>
      </c>
      <c r="AT48" s="97">
        <f t="shared" si="69"/>
        <v>24.733401007780742</v>
      </c>
      <c r="AW48">
        <v>6</v>
      </c>
      <c r="BI48" s="97">
        <f t="shared" si="70"/>
        <v>22.765960997927081</v>
      </c>
      <c r="BL48">
        <v>6</v>
      </c>
      <c r="BX48" s="97">
        <f t="shared" si="71"/>
        <v>22.080067726630432</v>
      </c>
      <c r="CA48">
        <v>6</v>
      </c>
      <c r="CM48" s="97">
        <f t="shared" si="72"/>
        <v>20.444581792282836</v>
      </c>
      <c r="CP48">
        <v>6</v>
      </c>
    </row>
    <row r="49" spans="1:97" x14ac:dyDescent="0.25">
      <c r="A49" s="97">
        <f t="shared" ref="A49:A54" si="73">E22</f>
        <v>19.891966332213638</v>
      </c>
      <c r="E49">
        <v>1</v>
      </c>
      <c r="P49" s="97">
        <f t="shared" ref="P49:P54" si="74">T22</f>
        <v>22.481690193579329</v>
      </c>
      <c r="T49">
        <v>1</v>
      </c>
      <c r="AE49" s="97">
        <f t="shared" ref="AE49:AE54" si="75">AI22</f>
        <v>23.060256290249047</v>
      </c>
      <c r="AI49">
        <v>1</v>
      </c>
      <c r="AT49" s="97">
        <f t="shared" ref="AT49:AT54" si="76">AX22</f>
        <v>21.77123510360558</v>
      </c>
      <c r="AX49">
        <v>1</v>
      </c>
      <c r="BI49" s="97">
        <f t="shared" ref="BI49:BI54" si="77">BM22</f>
        <v>25.007256377994793</v>
      </c>
      <c r="BM49">
        <v>1</v>
      </c>
      <c r="BX49" s="97">
        <f t="shared" ref="BX49:BX54" si="78">CB22</f>
        <v>26.379112431247407</v>
      </c>
      <c r="CB49">
        <v>1</v>
      </c>
      <c r="CM49" s="97">
        <f t="shared" ref="CM49:CM54" si="79">CQ22</f>
        <v>16.715141255447865</v>
      </c>
      <c r="CQ49">
        <v>1</v>
      </c>
    </row>
    <row r="50" spans="1:97" x14ac:dyDescent="0.25">
      <c r="A50" s="97">
        <f t="shared" si="73"/>
        <v>30.609178244653453</v>
      </c>
      <c r="E50">
        <v>2</v>
      </c>
      <c r="P50" s="97">
        <f t="shared" si="74"/>
        <v>30.999881577234259</v>
      </c>
      <c r="T50">
        <v>2</v>
      </c>
      <c r="AE50" s="97">
        <f t="shared" si="75"/>
        <v>28.76664764755229</v>
      </c>
      <c r="AI50">
        <v>2</v>
      </c>
      <c r="AT50" s="97">
        <f t="shared" si="76"/>
        <v>26.365552379516121</v>
      </c>
      <c r="AX50">
        <v>2</v>
      </c>
      <c r="BI50" s="97">
        <f t="shared" si="77"/>
        <v>27.159022028854167</v>
      </c>
      <c r="BM50">
        <v>2</v>
      </c>
      <c r="BX50" s="97">
        <f t="shared" si="78"/>
        <v>25.961542943240165</v>
      </c>
      <c r="CB50">
        <v>2</v>
      </c>
      <c r="CM50" s="97">
        <f t="shared" si="79"/>
        <v>23.265072984305139</v>
      </c>
      <c r="CQ50">
        <v>2</v>
      </c>
    </row>
    <row r="51" spans="1:97" x14ac:dyDescent="0.25">
      <c r="A51" s="97">
        <f t="shared" si="73"/>
        <v>27.500093196993618</v>
      </c>
      <c r="E51">
        <v>3</v>
      </c>
      <c r="P51" s="97">
        <f t="shared" si="74"/>
        <v>27.1336873252144</v>
      </c>
      <c r="T51">
        <v>3</v>
      </c>
      <c r="AE51" s="97">
        <f t="shared" si="75"/>
        <v>25.085212567840653</v>
      </c>
      <c r="AI51">
        <v>3</v>
      </c>
      <c r="AT51" s="97">
        <f t="shared" si="76"/>
        <v>22.508204015671211</v>
      </c>
      <c r="AX51">
        <v>3</v>
      </c>
      <c r="BI51" s="97">
        <f t="shared" si="77"/>
        <v>23.370286670083335</v>
      </c>
      <c r="BM51">
        <v>3</v>
      </c>
      <c r="BX51" s="97">
        <f t="shared" si="78"/>
        <v>21.694852290962729</v>
      </c>
      <c r="CB51">
        <v>3</v>
      </c>
      <c r="CM51" s="97">
        <f t="shared" si="79"/>
        <v>19.10202391343859</v>
      </c>
      <c r="CQ51">
        <v>3</v>
      </c>
    </row>
    <row r="52" spans="1:97" x14ac:dyDescent="0.25">
      <c r="A52" s="97">
        <f t="shared" si="73"/>
        <v>25.743782755016237</v>
      </c>
      <c r="E52">
        <v>4</v>
      </c>
      <c r="P52" s="97">
        <f t="shared" si="74"/>
        <v>25.409990686058453</v>
      </c>
      <c r="T52">
        <v>4</v>
      </c>
      <c r="AE52" s="97">
        <f t="shared" si="75"/>
        <v>23.65694489101271</v>
      </c>
      <c r="AI52">
        <v>4</v>
      </c>
      <c r="AT52" s="97">
        <f t="shared" si="76"/>
        <v>22.250979409243872</v>
      </c>
      <c r="AX52">
        <v>4</v>
      </c>
      <c r="BI52" s="97">
        <f t="shared" si="77"/>
        <v>22.284738703432293</v>
      </c>
      <c r="BM52">
        <v>4</v>
      </c>
      <c r="BX52" s="97">
        <f t="shared" si="78"/>
        <v>22.020414942629397</v>
      </c>
      <c r="CB52">
        <v>4</v>
      </c>
      <c r="CM52" s="97">
        <f t="shared" si="79"/>
        <v>20.846636653650148</v>
      </c>
      <c r="CQ52">
        <v>4</v>
      </c>
    </row>
    <row r="53" spans="1:97" x14ac:dyDescent="0.25">
      <c r="A53" s="97">
        <f t="shared" si="73"/>
        <v>27.20701025897996</v>
      </c>
      <c r="E53">
        <v>5</v>
      </c>
      <c r="P53" s="97">
        <f t="shared" si="74"/>
        <v>27.051029238298351</v>
      </c>
      <c r="T53">
        <v>5</v>
      </c>
      <c r="AE53" s="97">
        <f t="shared" si="75"/>
        <v>25.542748043426229</v>
      </c>
      <c r="AI53">
        <v>5</v>
      </c>
      <c r="AT53" s="97">
        <f t="shared" si="76"/>
        <v>23.51056339468569</v>
      </c>
      <c r="AX53">
        <v>5</v>
      </c>
      <c r="BI53" s="97">
        <f t="shared" si="77"/>
        <v>23.881013079885417</v>
      </c>
      <c r="BM53">
        <v>5</v>
      </c>
      <c r="BX53" s="97">
        <f t="shared" si="78"/>
        <v>23.431860475942027</v>
      </c>
      <c r="CB53">
        <v>5</v>
      </c>
      <c r="CM53" s="97">
        <f t="shared" si="79"/>
        <v>22.399891637059039</v>
      </c>
      <c r="CQ53">
        <v>5</v>
      </c>
    </row>
    <row r="54" spans="1:97" x14ac:dyDescent="0.25">
      <c r="A54" s="97">
        <f t="shared" si="73"/>
        <v>28.476671792688389</v>
      </c>
      <c r="E54">
        <v>6</v>
      </c>
      <c r="P54" s="97">
        <f t="shared" si="74"/>
        <v>28.400009216768222</v>
      </c>
      <c r="T54">
        <v>6</v>
      </c>
      <c r="AE54" s="97">
        <f t="shared" si="75"/>
        <v>27.045601795349636</v>
      </c>
      <c r="AI54">
        <v>6</v>
      </c>
      <c r="AT54" s="97">
        <f t="shared" si="76"/>
        <v>24.100546817364272</v>
      </c>
      <c r="AX54">
        <v>6</v>
      </c>
      <c r="BI54" s="97">
        <f t="shared" si="77"/>
        <v>25.033708343442708</v>
      </c>
      <c r="BM54">
        <v>6</v>
      </c>
      <c r="BX54" s="97">
        <f t="shared" si="78"/>
        <v>25.195156328447208</v>
      </c>
      <c r="CB54">
        <v>6</v>
      </c>
      <c r="CM54" s="97">
        <f t="shared" si="79"/>
        <v>23.709877982830491</v>
      </c>
      <c r="CQ54">
        <v>6</v>
      </c>
    </row>
    <row r="55" spans="1:97" x14ac:dyDescent="0.25">
      <c r="A55" s="97">
        <f t="shared" ref="A55:A60" si="80">F22</f>
        <v>20.106310570462433</v>
      </c>
      <c r="F55">
        <v>1</v>
      </c>
      <c r="P55" s="97">
        <f t="shared" ref="P55:P60" si="81">U22</f>
        <v>22.867427932520872</v>
      </c>
      <c r="U55">
        <v>1</v>
      </c>
      <c r="AE55" s="97">
        <f t="shared" ref="AE55:AE60" si="82">AJ22</f>
        <v>23.561207540890184</v>
      </c>
      <c r="AJ55">
        <v>1</v>
      </c>
      <c r="AT55" s="97">
        <f t="shared" ref="AT55:AT60" si="83">AY22</f>
        <v>22.576593097538801</v>
      </c>
      <c r="AY55">
        <v>1</v>
      </c>
      <c r="BI55" s="97">
        <f t="shared" ref="BI55:BI60" si="84">BN22</f>
        <v>24.626755028859375</v>
      </c>
      <c r="BN55">
        <v>1</v>
      </c>
      <c r="BX55" s="97">
        <f t="shared" ref="BX55:BX60" si="85">CC22</f>
        <v>23.65631671404762</v>
      </c>
      <c r="CC55">
        <v>1</v>
      </c>
      <c r="CM55" s="97">
        <f t="shared" ref="CM55:CM60" si="86">CR22</f>
        <v>16.411818853707462</v>
      </c>
      <c r="CR55">
        <v>1</v>
      </c>
    </row>
    <row r="56" spans="1:97" x14ac:dyDescent="0.25">
      <c r="A56" s="97">
        <f t="shared" si="80"/>
        <v>31.621845411073789</v>
      </c>
      <c r="F56">
        <v>2</v>
      </c>
      <c r="P56" s="97">
        <f t="shared" si="81"/>
        <v>31.589509263902048</v>
      </c>
      <c r="U56">
        <v>2</v>
      </c>
      <c r="AE56" s="97">
        <f t="shared" si="82"/>
        <v>30.82500067518664</v>
      </c>
      <c r="AJ56">
        <v>2</v>
      </c>
      <c r="AT56" s="97">
        <f t="shared" si="83"/>
        <v>28.188580740941632</v>
      </c>
      <c r="AY56">
        <v>2</v>
      </c>
      <c r="BI56" s="97">
        <f t="shared" si="84"/>
        <v>27.26889942379167</v>
      </c>
      <c r="BN56">
        <v>2</v>
      </c>
      <c r="BX56" s="97">
        <f t="shared" si="85"/>
        <v>26.016140406563149</v>
      </c>
      <c r="CC56">
        <v>2</v>
      </c>
      <c r="CM56" s="97">
        <f t="shared" si="86"/>
        <v>22.299123456615078</v>
      </c>
      <c r="CR56">
        <v>2</v>
      </c>
    </row>
    <row r="57" spans="1:97" x14ac:dyDescent="0.25">
      <c r="A57" s="97">
        <f t="shared" si="80"/>
        <v>26.422904040488188</v>
      </c>
      <c r="F57">
        <v>3</v>
      </c>
      <c r="P57" s="97">
        <f t="shared" si="81"/>
        <v>26.072357489212369</v>
      </c>
      <c r="U57">
        <v>3</v>
      </c>
      <c r="AE57" s="97">
        <f t="shared" si="82"/>
        <v>23.904080841329002</v>
      </c>
      <c r="AJ57">
        <v>3</v>
      </c>
      <c r="AT57" s="97">
        <f t="shared" si="83"/>
        <v>22.296912374677323</v>
      </c>
      <c r="AY57">
        <v>3</v>
      </c>
      <c r="BI57" s="97">
        <f t="shared" si="84"/>
        <v>21.265320650401041</v>
      </c>
      <c r="BN57">
        <v>3</v>
      </c>
      <c r="BX57" s="97">
        <f t="shared" si="85"/>
        <v>20.333959964430644</v>
      </c>
      <c r="CC57">
        <v>3</v>
      </c>
      <c r="CM57" s="97">
        <f t="shared" si="86"/>
        <v>15.57819117912563</v>
      </c>
      <c r="CR57">
        <v>3</v>
      </c>
    </row>
    <row r="58" spans="1:97" x14ac:dyDescent="0.25">
      <c r="A58" s="97">
        <f t="shared" si="80"/>
        <v>25.401488129649533</v>
      </c>
      <c r="F58">
        <v>4</v>
      </c>
      <c r="P58" s="97">
        <f t="shared" si="81"/>
        <v>25.286554609597157</v>
      </c>
      <c r="U58">
        <v>4</v>
      </c>
      <c r="AE58" s="97">
        <f t="shared" si="82"/>
        <v>24.368295666923121</v>
      </c>
      <c r="AJ58">
        <v>4</v>
      </c>
      <c r="AT58" s="97">
        <f t="shared" si="83"/>
        <v>21.916179127862254</v>
      </c>
      <c r="AY58">
        <v>4</v>
      </c>
      <c r="BI58" s="97">
        <f t="shared" si="84"/>
        <v>21.5593444201875</v>
      </c>
      <c r="BN58">
        <v>4</v>
      </c>
      <c r="BX58" s="97">
        <f t="shared" si="85"/>
        <v>21.030583153866459</v>
      </c>
      <c r="CC58">
        <v>4</v>
      </c>
      <c r="CM58" s="97">
        <f t="shared" si="86"/>
        <v>18.09230638818196</v>
      </c>
      <c r="CR58">
        <v>4</v>
      </c>
    </row>
    <row r="59" spans="1:97" x14ac:dyDescent="0.25">
      <c r="A59" s="97">
        <f t="shared" si="80"/>
        <v>25.065755062596576</v>
      </c>
      <c r="F59">
        <v>5</v>
      </c>
      <c r="P59" s="97">
        <f t="shared" si="81"/>
        <v>25.050703534930037</v>
      </c>
      <c r="U59">
        <v>5</v>
      </c>
      <c r="AE59" s="97">
        <f t="shared" si="82"/>
        <v>24.30150216683764</v>
      </c>
      <c r="AJ59">
        <v>5</v>
      </c>
      <c r="AT59" s="97">
        <f t="shared" si="83"/>
        <v>23.16045212482625</v>
      </c>
      <c r="AY59">
        <v>5</v>
      </c>
      <c r="BI59" s="97">
        <f t="shared" si="84"/>
        <v>21.792325192786461</v>
      </c>
      <c r="BN59">
        <v>5</v>
      </c>
      <c r="BX59" s="97">
        <f t="shared" si="85"/>
        <v>21.327836009736021</v>
      </c>
      <c r="CC59">
        <v>5</v>
      </c>
      <c r="CM59" s="97">
        <f t="shared" si="86"/>
        <v>18.909648296227399</v>
      </c>
      <c r="CR59">
        <v>5</v>
      </c>
    </row>
    <row r="60" spans="1:97" x14ac:dyDescent="0.25">
      <c r="A60" s="97">
        <f t="shared" si="80"/>
        <v>25.005607444720635</v>
      </c>
      <c r="F60">
        <v>6</v>
      </c>
      <c r="P60" s="97">
        <f t="shared" si="81"/>
        <v>24.850119910680434</v>
      </c>
      <c r="U60">
        <v>6</v>
      </c>
      <c r="AE60" s="97">
        <f t="shared" si="82"/>
        <v>24.069951366541289</v>
      </c>
      <c r="AJ60">
        <v>6</v>
      </c>
      <c r="AT60" s="97">
        <f t="shared" si="83"/>
        <v>23.31458274216962</v>
      </c>
      <c r="AY60">
        <v>6</v>
      </c>
      <c r="BI60" s="97">
        <f t="shared" si="84"/>
        <v>21.412841226937502</v>
      </c>
      <c r="BN60">
        <v>6</v>
      </c>
      <c r="BX60" s="97">
        <f t="shared" si="85"/>
        <v>21.627110993876812</v>
      </c>
      <c r="CC60">
        <v>6</v>
      </c>
      <c r="CM60" s="97">
        <f t="shared" si="86"/>
        <v>20.584028668250742</v>
      </c>
      <c r="CR60">
        <v>6</v>
      </c>
    </row>
    <row r="61" spans="1:97" x14ac:dyDescent="0.25">
      <c r="A61" s="97">
        <f t="shared" ref="A61:A66" si="87">G22</f>
        <v>20.755904843522561</v>
      </c>
      <c r="G61">
        <v>1</v>
      </c>
      <c r="P61" s="97">
        <f t="shared" ref="P61:P66" si="88">V22</f>
        <v>24.342048203103136</v>
      </c>
      <c r="V61">
        <v>1</v>
      </c>
      <c r="AE61" s="97">
        <f t="shared" ref="AE61:AE66" si="89">AK22</f>
        <v>25.586163818481793</v>
      </c>
      <c r="AK61">
        <v>1</v>
      </c>
      <c r="AT61" s="97">
        <f t="shared" ref="AT61:AT66" si="90">AZ22</f>
        <v>21.080199156973404</v>
      </c>
      <c r="AZ61">
        <v>1</v>
      </c>
      <c r="BI61" s="97">
        <f t="shared" ref="BI61:BI66" si="91">BO22</f>
        <v>25.822180390447915</v>
      </c>
      <c r="BO61">
        <v>1</v>
      </c>
      <c r="BX61" s="97">
        <f t="shared" ref="BX61:BX66" si="92">CD22</f>
        <v>26.396300521552792</v>
      </c>
      <c r="CD61">
        <v>1</v>
      </c>
      <c r="CM61" s="97">
        <f t="shared" ref="CM61:CM66" si="93">CS22</f>
        <v>15.087582462216666</v>
      </c>
      <c r="CS61">
        <v>1</v>
      </c>
    </row>
    <row r="62" spans="1:97" x14ac:dyDescent="0.25">
      <c r="A62" s="97">
        <f t="shared" si="87"/>
        <v>32.058189038937407</v>
      </c>
      <c r="G62">
        <v>2</v>
      </c>
      <c r="P62" s="97">
        <f t="shared" si="88"/>
        <v>31.963123816762579</v>
      </c>
      <c r="V62">
        <v>2</v>
      </c>
      <c r="AE62" s="97">
        <f t="shared" si="89"/>
        <v>32.607273902467661</v>
      </c>
      <c r="AK62">
        <v>2</v>
      </c>
      <c r="AT62" s="97">
        <f t="shared" si="90"/>
        <v>25.965425213962479</v>
      </c>
      <c r="AZ62">
        <v>2</v>
      </c>
      <c r="BI62" s="97">
        <f t="shared" si="91"/>
        <v>28.169283632307287</v>
      </c>
      <c r="BO62">
        <v>2</v>
      </c>
      <c r="BX62" s="97">
        <f t="shared" si="92"/>
        <v>26.690520185015529</v>
      </c>
      <c r="CD62">
        <v>2</v>
      </c>
      <c r="CM62" s="97">
        <f t="shared" si="93"/>
        <v>21.653799957610335</v>
      </c>
      <c r="CS62">
        <v>2</v>
      </c>
    </row>
    <row r="63" spans="1:97" x14ac:dyDescent="0.25">
      <c r="A63" s="97">
        <f t="shared" si="87"/>
        <v>27.642260293791285</v>
      </c>
      <c r="G63">
        <v>3</v>
      </c>
      <c r="P63" s="97">
        <f t="shared" si="88"/>
        <v>27.377253154660348</v>
      </c>
      <c r="V63">
        <v>3</v>
      </c>
      <c r="AE63" s="97">
        <f t="shared" si="89"/>
        <v>27.47419342089816</v>
      </c>
      <c r="AK63">
        <v>3</v>
      </c>
      <c r="AT63" s="97">
        <f t="shared" si="90"/>
        <v>22.757262761577049</v>
      </c>
      <c r="AZ63">
        <v>3</v>
      </c>
      <c r="BI63" s="97">
        <f t="shared" si="91"/>
        <v>24.792588504552082</v>
      </c>
      <c r="BO63">
        <v>3</v>
      </c>
      <c r="BX63" s="97">
        <f t="shared" si="92"/>
        <v>23.362097050584882</v>
      </c>
      <c r="CD63">
        <v>3</v>
      </c>
      <c r="CM63" s="97">
        <f t="shared" si="93"/>
        <v>15.650459268130893</v>
      </c>
      <c r="CS63">
        <v>3</v>
      </c>
    </row>
    <row r="64" spans="1:97" x14ac:dyDescent="0.25">
      <c r="A64" s="97">
        <f t="shared" si="87"/>
        <v>25.744876348068527</v>
      </c>
      <c r="G64">
        <v>4</v>
      </c>
      <c r="P64" s="97">
        <f t="shared" si="88"/>
        <v>25.184058581821258</v>
      </c>
      <c r="V64">
        <v>4</v>
      </c>
      <c r="AE64" s="97">
        <f t="shared" si="89"/>
        <v>25.947961943944836</v>
      </c>
      <c r="AK64">
        <v>4</v>
      </c>
      <c r="AT64" s="97">
        <f t="shared" si="90"/>
        <v>23.028777623917023</v>
      </c>
      <c r="AZ64">
        <v>4</v>
      </c>
      <c r="BI64" s="97">
        <f t="shared" si="91"/>
        <v>23.166810012791668</v>
      </c>
      <c r="BO64">
        <v>4</v>
      </c>
      <c r="BX64" s="97">
        <f t="shared" si="92"/>
        <v>22.756469633354033</v>
      </c>
      <c r="CD64">
        <v>4</v>
      </c>
      <c r="CM64" s="97">
        <f t="shared" si="93"/>
        <v>17.95489523303111</v>
      </c>
      <c r="CS64">
        <v>4</v>
      </c>
    </row>
    <row r="65" spans="1:100" x14ac:dyDescent="0.25">
      <c r="A65" s="97">
        <f t="shared" si="87"/>
        <v>25.706600591238384</v>
      </c>
      <c r="G65">
        <v>5</v>
      </c>
      <c r="P65" s="97">
        <f t="shared" si="88"/>
        <v>25.643637545074473</v>
      </c>
      <c r="V65">
        <v>5</v>
      </c>
      <c r="AE65" s="97">
        <f t="shared" si="89"/>
        <v>25.640711843551603</v>
      </c>
      <c r="AK65">
        <v>5</v>
      </c>
      <c r="AT65" s="97">
        <f t="shared" si="90"/>
        <v>22.096848791900502</v>
      </c>
      <c r="AZ65">
        <v>5</v>
      </c>
      <c r="BI65" s="97">
        <f t="shared" si="91"/>
        <v>23.18614029523437</v>
      </c>
      <c r="BO65">
        <v>5</v>
      </c>
      <c r="BX65" s="97">
        <f t="shared" si="92"/>
        <v>22.884874778576602</v>
      </c>
      <c r="CD65">
        <v>5</v>
      </c>
      <c r="CM65" s="97">
        <f t="shared" si="93"/>
        <v>20.326509984893963</v>
      </c>
      <c r="CS65">
        <v>5</v>
      </c>
    </row>
    <row r="66" spans="1:100" x14ac:dyDescent="0.25">
      <c r="A66" s="97">
        <f t="shared" si="87"/>
        <v>28.180308075517861</v>
      </c>
      <c r="G66">
        <v>6</v>
      </c>
      <c r="P66" s="97">
        <f t="shared" si="88"/>
        <v>28.491484166288647</v>
      </c>
      <c r="V66">
        <v>6</v>
      </c>
      <c r="AE66" s="97">
        <f t="shared" si="89"/>
        <v>28.238978996876956</v>
      </c>
      <c r="AK66">
        <v>6</v>
      </c>
      <c r="AT66" s="97">
        <f t="shared" si="90"/>
        <v>24.857930380733652</v>
      </c>
      <c r="AZ66">
        <v>6</v>
      </c>
      <c r="BI66" s="97">
        <f t="shared" si="91"/>
        <v>26.03583088060417</v>
      </c>
      <c r="BO66">
        <v>6</v>
      </c>
      <c r="BX66" s="97">
        <f t="shared" si="92"/>
        <v>25.571272186894408</v>
      </c>
      <c r="CD66">
        <v>6</v>
      </c>
      <c r="CM66" s="97">
        <f t="shared" si="93"/>
        <v>23.223340707555622</v>
      </c>
      <c r="CS66">
        <v>6</v>
      </c>
    </row>
    <row r="67" spans="1:100" x14ac:dyDescent="0.25">
      <c r="A67" s="97">
        <f t="shared" ref="A67:A72" si="94">H22</f>
        <v>22.049625424381365</v>
      </c>
      <c r="H67">
        <v>1</v>
      </c>
      <c r="P67" s="97">
        <f t="shared" ref="P67:P72" si="95">W22</f>
        <v>24.306780752685626</v>
      </c>
      <c r="W67">
        <v>1</v>
      </c>
      <c r="AE67" s="97">
        <f t="shared" ref="AE67:AE72" si="96">AL22</f>
        <v>16.749383757172165</v>
      </c>
      <c r="AL67">
        <v>1</v>
      </c>
      <c r="AT67" s="97">
        <f t="shared" ref="AT67:AT72" si="97">BA22</f>
        <v>16.509358730062186</v>
      </c>
      <c r="BA67">
        <v>1</v>
      </c>
      <c r="BI67" s="97">
        <f t="shared" ref="BI67:BI72" si="98">BP22</f>
        <v>21.541031521031254</v>
      </c>
      <c r="BP67">
        <v>1</v>
      </c>
      <c r="BX67" s="97">
        <f t="shared" ref="BX67:BX72" si="99">CE22</f>
        <v>17.786078342691511</v>
      </c>
      <c r="CE67">
        <v>1</v>
      </c>
      <c r="CM67" s="97">
        <f t="shared" ref="CM67:CM72" si="100">CT22</f>
        <v>16.664248235021621</v>
      </c>
      <c r="CT67">
        <v>1</v>
      </c>
    </row>
    <row r="68" spans="1:100" x14ac:dyDescent="0.25">
      <c r="A68" s="97">
        <f t="shared" si="94"/>
        <v>29.644629172533872</v>
      </c>
      <c r="H68">
        <v>2</v>
      </c>
      <c r="P68" s="97">
        <f t="shared" si="95"/>
        <v>30.073008895948998</v>
      </c>
      <c r="W68">
        <v>2</v>
      </c>
      <c r="AE68" s="97">
        <f t="shared" si="96"/>
        <v>28.472756247176154</v>
      </c>
      <c r="AL68">
        <v>2</v>
      </c>
      <c r="AT68" s="97">
        <f t="shared" si="97"/>
        <v>21.587503241871769</v>
      </c>
      <c r="BA68">
        <v>2</v>
      </c>
      <c r="BI68" s="97">
        <f t="shared" si="98"/>
        <v>20.736281341442709</v>
      </c>
      <c r="BP68">
        <v>2</v>
      </c>
      <c r="BX68" s="97">
        <f t="shared" si="99"/>
        <v>19.229877928343686</v>
      </c>
      <c r="CE68">
        <v>2</v>
      </c>
      <c r="CM68" s="97">
        <f t="shared" si="100"/>
        <v>17.876519981574699</v>
      </c>
      <c r="CT68">
        <v>2</v>
      </c>
    </row>
    <row r="69" spans="1:100" x14ac:dyDescent="0.25">
      <c r="A69" s="97">
        <f t="shared" si="94"/>
        <v>25.144493762361439</v>
      </c>
      <c r="H69">
        <v>3</v>
      </c>
      <c r="P69" s="97">
        <f t="shared" si="95"/>
        <v>25.537835193821937</v>
      </c>
      <c r="W69">
        <v>3</v>
      </c>
      <c r="AE69" s="97">
        <f t="shared" si="96"/>
        <v>22.83204516495697</v>
      </c>
      <c r="AL69">
        <v>3</v>
      </c>
      <c r="AT69" s="97">
        <f t="shared" si="97"/>
        <v>17.862850111501277</v>
      </c>
      <c r="BA69">
        <v>3</v>
      </c>
      <c r="BI69" s="97">
        <f t="shared" si="98"/>
        <v>17.490828657640623</v>
      </c>
      <c r="BP69">
        <v>3</v>
      </c>
      <c r="BX69" s="97">
        <f t="shared" si="99"/>
        <v>15.333236749699793</v>
      </c>
      <c r="CE69">
        <v>3</v>
      </c>
      <c r="CM69" s="97">
        <f t="shared" si="100"/>
        <v>13.141433361117192</v>
      </c>
      <c r="CT69">
        <v>3</v>
      </c>
    </row>
    <row r="70" spans="1:100" x14ac:dyDescent="0.25">
      <c r="A70" s="97">
        <f t="shared" si="94"/>
        <v>26.368224387873695</v>
      </c>
      <c r="H70">
        <v>4</v>
      </c>
      <c r="P70" s="97">
        <f t="shared" si="95"/>
        <v>26.553978608976525</v>
      </c>
      <c r="W70">
        <v>4</v>
      </c>
      <c r="AE70" s="97">
        <f t="shared" si="96"/>
        <v>25.07185386782356</v>
      </c>
      <c r="AL70">
        <v>4</v>
      </c>
      <c r="AT70" s="97">
        <f t="shared" si="97"/>
        <v>20.77704158511261</v>
      </c>
      <c r="BA70">
        <v>4</v>
      </c>
      <c r="BI70" s="97">
        <f t="shared" si="98"/>
        <v>22.076175129708336</v>
      </c>
      <c r="BP70">
        <v>4</v>
      </c>
      <c r="BX70" s="97">
        <f t="shared" si="99"/>
        <v>20.275318244565216</v>
      </c>
      <c r="CE70">
        <v>4</v>
      </c>
      <c r="CM70" s="97">
        <f t="shared" si="100"/>
        <v>15.977192459267366</v>
      </c>
      <c r="CT70">
        <v>4</v>
      </c>
    </row>
    <row r="71" spans="1:100" x14ac:dyDescent="0.25">
      <c r="A71" s="97">
        <f t="shared" si="94"/>
        <v>26.19434309255962</v>
      </c>
      <c r="H71">
        <v>5</v>
      </c>
      <c r="P71" s="97">
        <f t="shared" si="95"/>
        <v>26.412908807306476</v>
      </c>
      <c r="W71">
        <v>5</v>
      </c>
      <c r="AE71" s="97">
        <f t="shared" si="96"/>
        <v>24.830284042514389</v>
      </c>
      <c r="AL71">
        <v>5</v>
      </c>
      <c r="AT71" s="97">
        <f t="shared" si="97"/>
        <v>22.676624888927208</v>
      </c>
      <c r="BA71">
        <v>5</v>
      </c>
      <c r="BI71" s="97">
        <f t="shared" si="98"/>
        <v>21.893046138145831</v>
      </c>
      <c r="BP71">
        <v>5</v>
      </c>
      <c r="BX71" s="97">
        <f t="shared" si="99"/>
        <v>21.403665819906834</v>
      </c>
      <c r="CE71">
        <v>5</v>
      </c>
      <c r="CM71" s="97">
        <f t="shared" si="100"/>
        <v>18.270431959673804</v>
      </c>
      <c r="CT71">
        <v>5</v>
      </c>
    </row>
    <row r="72" spans="1:100" x14ac:dyDescent="0.25">
      <c r="A72" s="97">
        <f t="shared" si="94"/>
        <v>27.114054849535325</v>
      </c>
      <c r="H72">
        <v>6</v>
      </c>
      <c r="P72" s="97">
        <f t="shared" si="95"/>
        <v>27.598776827595348</v>
      </c>
      <c r="W72">
        <v>6</v>
      </c>
      <c r="AE72" s="97">
        <f t="shared" si="96"/>
        <v>26.077096044110107</v>
      </c>
      <c r="AL72">
        <v>6</v>
      </c>
      <c r="AT72" s="97">
        <f t="shared" si="97"/>
        <v>24.080132166060508</v>
      </c>
      <c r="BA72">
        <v>6</v>
      </c>
      <c r="BI72" s="97">
        <f t="shared" si="98"/>
        <v>23.077280283583331</v>
      </c>
      <c r="BP72">
        <v>6</v>
      </c>
      <c r="BX72" s="97">
        <f t="shared" si="99"/>
        <v>23.077988028478259</v>
      </c>
      <c r="CE72">
        <v>6</v>
      </c>
      <c r="CM72" s="97">
        <f t="shared" si="100"/>
        <v>20.204366735870977</v>
      </c>
      <c r="CT72">
        <v>6</v>
      </c>
    </row>
    <row r="73" spans="1:100" x14ac:dyDescent="0.25">
      <c r="A73" s="97">
        <f t="shared" ref="A73:A78" si="101">I22</f>
        <v>19.622942441350354</v>
      </c>
      <c r="I73">
        <v>1</v>
      </c>
      <c r="P73" s="97">
        <f t="shared" ref="P73:P78" si="102">X22</f>
        <v>23.82956806422365</v>
      </c>
      <c r="X73">
        <v>1</v>
      </c>
      <c r="AE73" s="97">
        <f t="shared" ref="AE73:AE78" si="103">AM22</f>
        <v>13.258310152704164</v>
      </c>
      <c r="AM73">
        <v>1</v>
      </c>
      <c r="AT73" s="97">
        <f t="shared" ref="AT73:AT78" si="104">BB22</f>
        <v>18.183360136970268</v>
      </c>
      <c r="BB73">
        <v>1</v>
      </c>
      <c r="BI73" s="97">
        <f t="shared" ref="BI73:BI78" si="105">BQ22</f>
        <v>19.073877051369792</v>
      </c>
      <c r="BQ73">
        <v>1</v>
      </c>
      <c r="BX73" s="97">
        <f t="shared" ref="BX73:BX78" si="106">CF22</f>
        <v>16.111756134120082</v>
      </c>
      <c r="CF73">
        <v>1</v>
      </c>
      <c r="CM73" s="97">
        <f t="shared" ref="CM73:CM78" si="107">CU22</f>
        <v>17.424589960189675</v>
      </c>
      <c r="CU73">
        <v>1</v>
      </c>
    </row>
    <row r="74" spans="1:100" x14ac:dyDescent="0.25">
      <c r="A74" s="97">
        <f t="shared" si="101"/>
        <v>30.30953374832605</v>
      </c>
      <c r="I74">
        <v>2</v>
      </c>
      <c r="P74" s="97">
        <f t="shared" si="102"/>
        <v>31.112296575440084</v>
      </c>
      <c r="X74">
        <v>2</v>
      </c>
      <c r="AE74" s="97">
        <f t="shared" si="103"/>
        <v>25.133081242901923</v>
      </c>
      <c r="AM74">
        <v>2</v>
      </c>
      <c r="AT74" s="97">
        <f t="shared" si="104"/>
        <v>19.875734730051732</v>
      </c>
      <c r="BB74">
        <v>2</v>
      </c>
      <c r="BI74" s="97">
        <f t="shared" si="105"/>
        <v>19.598846827182292</v>
      </c>
      <c r="BQ74">
        <v>2</v>
      </c>
      <c r="BX74" s="97">
        <f t="shared" si="106"/>
        <v>18.240046139580741</v>
      </c>
      <c r="CF74">
        <v>2</v>
      </c>
      <c r="CM74" s="97">
        <f t="shared" si="107"/>
        <v>17.225089320118805</v>
      </c>
      <c r="CU74">
        <v>2</v>
      </c>
    </row>
    <row r="75" spans="1:100" x14ac:dyDescent="0.25">
      <c r="A75" s="97">
        <f t="shared" si="101"/>
        <v>25.281192893897657</v>
      </c>
      <c r="I75">
        <v>3</v>
      </c>
      <c r="P75" s="97">
        <f t="shared" si="102"/>
        <v>24.976862310618372</v>
      </c>
      <c r="X75">
        <v>3</v>
      </c>
      <c r="AE75" s="97">
        <f t="shared" si="103"/>
        <v>22.213092064164812</v>
      </c>
      <c r="AM75">
        <v>3</v>
      </c>
      <c r="AT75" s="97">
        <f t="shared" si="104"/>
        <v>17.448432690035009</v>
      </c>
      <c r="BB75">
        <v>3</v>
      </c>
      <c r="BI75" s="97">
        <f t="shared" si="105"/>
        <v>14.474287213291666</v>
      </c>
      <c r="BQ75">
        <v>3</v>
      </c>
      <c r="BX75" s="97">
        <f t="shared" si="106"/>
        <v>12.314199240766046</v>
      </c>
      <c r="CF75">
        <v>3</v>
      </c>
      <c r="CM75" s="97">
        <f t="shared" si="107"/>
        <v>11.26348090738888</v>
      </c>
      <c r="CU75">
        <v>3</v>
      </c>
    </row>
    <row r="76" spans="1:100" x14ac:dyDescent="0.25">
      <c r="A76" s="97">
        <f t="shared" si="101"/>
        <v>24.83172614940656</v>
      </c>
      <c r="I76">
        <v>4</v>
      </c>
      <c r="P76" s="97">
        <f t="shared" si="102"/>
        <v>24.756440745508911</v>
      </c>
      <c r="X76">
        <v>4</v>
      </c>
      <c r="AE76" s="97">
        <f t="shared" si="103"/>
        <v>23.889608916310479</v>
      </c>
      <c r="AM76">
        <v>4</v>
      </c>
      <c r="AT76" s="97">
        <f t="shared" si="104"/>
        <v>21.748778987171448</v>
      </c>
      <c r="BB76">
        <v>4</v>
      </c>
      <c r="BI76" s="97">
        <f t="shared" si="105"/>
        <v>19.079981351088538</v>
      </c>
      <c r="BQ76">
        <v>4</v>
      </c>
      <c r="BX76" s="97">
        <f t="shared" si="106"/>
        <v>18.139950790155279</v>
      </c>
      <c r="CF76">
        <v>4</v>
      </c>
      <c r="CM76" s="97">
        <f t="shared" si="107"/>
        <v>13.969971733656401</v>
      </c>
      <c r="CU76">
        <v>4</v>
      </c>
    </row>
    <row r="77" spans="1:100" x14ac:dyDescent="0.25">
      <c r="A77" s="97">
        <f t="shared" si="101"/>
        <v>25.801743186787593</v>
      </c>
      <c r="I77">
        <v>5</v>
      </c>
      <c r="P77" s="97">
        <f t="shared" si="102"/>
        <v>25.40999068605845</v>
      </c>
      <c r="X77">
        <v>5</v>
      </c>
      <c r="AE77" s="97">
        <f t="shared" si="103"/>
        <v>24.970550392693909</v>
      </c>
      <c r="AM77">
        <v>5</v>
      </c>
      <c r="AT77" s="97">
        <f t="shared" si="104"/>
        <v>22.867501878617336</v>
      </c>
      <c r="BB77">
        <v>5</v>
      </c>
      <c r="BI77" s="97">
        <f t="shared" si="105"/>
        <v>21.378250195197918</v>
      </c>
      <c r="BQ77">
        <v>5</v>
      </c>
      <c r="BX77" s="97">
        <f t="shared" si="106"/>
        <v>21.784836999032091</v>
      </c>
      <c r="CF77">
        <v>5</v>
      </c>
      <c r="CM77" s="97">
        <f t="shared" si="107"/>
        <v>18.77529072230212</v>
      </c>
      <c r="CU77">
        <v>5</v>
      </c>
    </row>
    <row r="78" spans="1:100" x14ac:dyDescent="0.25">
      <c r="A78" s="97">
        <f t="shared" si="101"/>
        <v>26.927050437593774</v>
      </c>
      <c r="I78">
        <v>6</v>
      </c>
      <c r="P78" s="97">
        <f t="shared" si="102"/>
        <v>27.163444236504176</v>
      </c>
      <c r="X78">
        <v>6</v>
      </c>
      <c r="AE78" s="97">
        <f t="shared" si="103"/>
        <v>26.767295544993445</v>
      </c>
      <c r="AM78">
        <v>6</v>
      </c>
      <c r="AT78" s="97">
        <f t="shared" si="104"/>
        <v>24.649700937435338</v>
      </c>
      <c r="BB78">
        <v>6</v>
      </c>
      <c r="BI78" s="97">
        <f t="shared" si="105"/>
        <v>23.142392813916668</v>
      </c>
      <c r="BQ78">
        <v>6</v>
      </c>
      <c r="BX78" s="97">
        <f t="shared" si="106"/>
        <v>23.142696133157354</v>
      </c>
      <c r="CF78">
        <v>6</v>
      </c>
      <c r="CM78" s="97">
        <f t="shared" si="107"/>
        <v>20.697011173597001</v>
      </c>
      <c r="CU78">
        <v>6</v>
      </c>
    </row>
    <row r="79" spans="1:100" x14ac:dyDescent="0.25">
      <c r="A79" s="97">
        <f t="shared" ref="A79:A84" si="108">J22</f>
        <v>20.637796793875268</v>
      </c>
      <c r="J79">
        <v>1</v>
      </c>
      <c r="P79" s="97">
        <f t="shared" ref="P79:P84" si="109">Y22</f>
        <v>22.265677059772059</v>
      </c>
      <c r="Y79">
        <v>1</v>
      </c>
      <c r="AE79" s="97">
        <f t="shared" ref="AE79:AE84" si="110">AN22</f>
        <v>12.792982102108622</v>
      </c>
      <c r="AN79">
        <v>1</v>
      </c>
      <c r="AT79" s="97">
        <f t="shared" ref="AT79:AT84" si="111">BC22</f>
        <v>15.465149315875005</v>
      </c>
      <c r="BC79">
        <v>1</v>
      </c>
      <c r="BI79" s="97">
        <f t="shared" ref="BI79:BI84" si="112">BR22</f>
        <v>19.573412245020833</v>
      </c>
      <c r="BR79">
        <v>1</v>
      </c>
      <c r="BX79" s="97">
        <f t="shared" ref="BX79:BX84" si="113">CG22</f>
        <v>16.841744440031054</v>
      </c>
      <c r="CG79">
        <v>1</v>
      </c>
      <c r="CM79" s="97">
        <f t="shared" ref="CM79:CM84" si="114">CV22</f>
        <v>14.474830496284712</v>
      </c>
      <c r="CV79">
        <v>1</v>
      </c>
    </row>
    <row r="80" spans="1:100" x14ac:dyDescent="0.25">
      <c r="A80" s="97">
        <f t="shared" si="108"/>
        <v>32.338148860323592</v>
      </c>
      <c r="J80">
        <v>2</v>
      </c>
      <c r="P80" s="97">
        <f t="shared" si="109"/>
        <v>32.561568366034756</v>
      </c>
      <c r="Y80">
        <v>2</v>
      </c>
      <c r="AE80" s="97">
        <f t="shared" si="110"/>
        <v>26.841881620088902</v>
      </c>
      <c r="AN80">
        <v>2</v>
      </c>
      <c r="AT80" s="97">
        <f t="shared" si="111"/>
        <v>21.445621415310654</v>
      </c>
      <c r="BC80">
        <v>2</v>
      </c>
      <c r="BI80" s="97">
        <f t="shared" si="112"/>
        <v>21.059809226536458</v>
      </c>
      <c r="BR80">
        <v>2</v>
      </c>
      <c r="BX80" s="97">
        <f t="shared" si="113"/>
        <v>19.779896818115944</v>
      </c>
      <c r="CG80">
        <v>2</v>
      </c>
      <c r="CM80" s="97">
        <f t="shared" si="114"/>
        <v>18.826183742728364</v>
      </c>
      <c r="CV80">
        <v>2</v>
      </c>
    </row>
    <row r="81" spans="1:102" x14ac:dyDescent="0.25">
      <c r="A81" s="97">
        <f t="shared" si="108"/>
        <v>27.316369564208937</v>
      </c>
      <c r="J81">
        <v>3</v>
      </c>
      <c r="P81" s="97">
        <f t="shared" si="109"/>
        <v>27.388274232915823</v>
      </c>
      <c r="Y81">
        <v>3</v>
      </c>
      <c r="AE81" s="97">
        <f t="shared" si="110"/>
        <v>23.973100791417338</v>
      </c>
      <c r="AN81">
        <v>3</v>
      </c>
      <c r="AT81" s="97">
        <f t="shared" si="111"/>
        <v>17.407603387427496</v>
      </c>
      <c r="BC81">
        <v>3</v>
      </c>
      <c r="BI81" s="97">
        <f t="shared" si="112"/>
        <v>17.128640207661459</v>
      </c>
      <c r="BR81">
        <v>3</v>
      </c>
      <c r="BX81" s="97">
        <f t="shared" si="113"/>
        <v>14.898479171387166</v>
      </c>
      <c r="CG81">
        <v>3</v>
      </c>
      <c r="CM81" s="97">
        <f t="shared" si="114"/>
        <v>12.703753385451513</v>
      </c>
      <c r="CV81">
        <v>3</v>
      </c>
    </row>
    <row r="82" spans="1:102" x14ac:dyDescent="0.25">
      <c r="A82" s="97">
        <f t="shared" si="108"/>
        <v>25.871733142134136</v>
      </c>
      <c r="J82">
        <v>4</v>
      </c>
      <c r="P82" s="97">
        <f t="shared" si="109"/>
        <v>25.988597294470775</v>
      </c>
      <c r="Y82">
        <v>4</v>
      </c>
      <c r="AE82" s="97">
        <f t="shared" si="110"/>
        <v>23.839513791246365</v>
      </c>
      <c r="AN82">
        <v>4</v>
      </c>
      <c r="AT82" s="97">
        <f t="shared" si="111"/>
        <v>20.584123130292102</v>
      </c>
      <c r="BC82">
        <v>4</v>
      </c>
      <c r="BI82" s="97">
        <f t="shared" si="112"/>
        <v>20.263198113239586</v>
      </c>
      <c r="BR82">
        <v>4</v>
      </c>
      <c r="BX82" s="97">
        <f t="shared" si="113"/>
        <v>19.457367358856107</v>
      </c>
      <c r="CG82">
        <v>4</v>
      </c>
      <c r="CM82" s="97">
        <f t="shared" si="114"/>
        <v>16.310032812854985</v>
      </c>
      <c r="CV82">
        <v>4</v>
      </c>
    </row>
    <row r="83" spans="1:102" x14ac:dyDescent="0.25">
      <c r="A83" s="97">
        <f t="shared" si="108"/>
        <v>25.989841191781437</v>
      </c>
      <c r="J83">
        <v>5</v>
      </c>
      <c r="P83" s="97">
        <f t="shared" si="109"/>
        <v>25.985290970994129</v>
      </c>
      <c r="Y83">
        <v>5</v>
      </c>
      <c r="AE83" s="97">
        <f t="shared" si="110"/>
        <v>24.881492392579929</v>
      </c>
      <c r="AN83">
        <v>5</v>
      </c>
      <c r="AT83" s="97">
        <f t="shared" si="111"/>
        <v>21.566067858002821</v>
      </c>
      <c r="BC83">
        <v>5</v>
      </c>
      <c r="BI83" s="97">
        <f t="shared" si="112"/>
        <v>21.30906813171875</v>
      </c>
      <c r="BR83">
        <v>5</v>
      </c>
      <c r="BX83" s="97">
        <f t="shared" si="113"/>
        <v>21.280315995362319</v>
      </c>
      <c r="CG83">
        <v>5</v>
      </c>
      <c r="CM83" s="97">
        <f t="shared" si="114"/>
        <v>19.188542048163203</v>
      </c>
      <c r="CV83">
        <v>5</v>
      </c>
    </row>
    <row r="84" spans="1:102" x14ac:dyDescent="0.25">
      <c r="A84" s="97">
        <f t="shared" si="108"/>
        <v>27.026567405352139</v>
      </c>
      <c r="J84">
        <v>6</v>
      </c>
      <c r="P84" s="97">
        <f t="shared" si="109"/>
        <v>27.085194580890317</v>
      </c>
      <c r="Y84">
        <v>6</v>
      </c>
      <c r="AE84" s="97">
        <f t="shared" si="110"/>
        <v>26.013642219028892</v>
      </c>
      <c r="AN84">
        <v>6</v>
      </c>
      <c r="AT84" s="97">
        <f t="shared" si="111"/>
        <v>22.834838436531328</v>
      </c>
      <c r="BC84">
        <v>6</v>
      </c>
      <c r="BI84" s="97">
        <f t="shared" si="112"/>
        <v>23.169862162651043</v>
      </c>
      <c r="BR84">
        <v>6</v>
      </c>
      <c r="BX84" s="97">
        <f t="shared" si="113"/>
        <v>23.114386337360244</v>
      </c>
      <c r="CG84">
        <v>6</v>
      </c>
      <c r="CM84" s="97">
        <f t="shared" si="114"/>
        <v>20.946386973685581</v>
      </c>
      <c r="CV84">
        <v>6</v>
      </c>
    </row>
    <row r="85" spans="1:102" x14ac:dyDescent="0.25">
      <c r="A85" s="97">
        <f t="shared" ref="A85:A90" si="115">K22</f>
        <v>20.329403553129548</v>
      </c>
      <c r="K85">
        <v>1</v>
      </c>
      <c r="P85" s="97">
        <f t="shared" ref="P85:P90" si="116">Z22</f>
        <v>21.981333240780859</v>
      </c>
      <c r="Z85">
        <v>1</v>
      </c>
      <c r="AE85" s="97">
        <f t="shared" ref="AE85:AE90" si="117">AO22</f>
        <v>13.576692503111644</v>
      </c>
      <c r="AO85">
        <v>1</v>
      </c>
      <c r="AT85" s="97">
        <f t="shared" ref="AT85:AT90" si="118">BD22</f>
        <v>18.029229519626899</v>
      </c>
      <c r="BD85">
        <v>1</v>
      </c>
      <c r="BI85" s="97">
        <f t="shared" ref="BI85:BI90" si="119">BS22</f>
        <v>18.208083874593751</v>
      </c>
      <c r="BS85">
        <v>1</v>
      </c>
      <c r="BX85" s="97">
        <f t="shared" ref="BX85:BX90" si="120">CH22</f>
        <v>15.822591791335403</v>
      </c>
      <c r="CH85">
        <v>1</v>
      </c>
      <c r="CM85" s="97">
        <f t="shared" ref="CM85:CM90" si="121">CW22</f>
        <v>13.830524857688497</v>
      </c>
      <c r="CW85">
        <v>1</v>
      </c>
    </row>
    <row r="86" spans="1:102" x14ac:dyDescent="0.25">
      <c r="A86" s="97">
        <f t="shared" si="115"/>
        <v>30.948192090863284</v>
      </c>
      <c r="K86">
        <v>2</v>
      </c>
      <c r="P86" s="97">
        <f t="shared" si="116"/>
        <v>31.471583726568486</v>
      </c>
      <c r="Z86">
        <v>2</v>
      </c>
      <c r="AE86" s="97">
        <f t="shared" si="117"/>
        <v>24.0387810665014</v>
      </c>
      <c r="AO86">
        <v>2</v>
      </c>
      <c r="AT86" s="97">
        <f t="shared" si="118"/>
        <v>19.711396787056486</v>
      </c>
      <c r="BD86">
        <v>2</v>
      </c>
      <c r="BI86" s="97">
        <f t="shared" si="119"/>
        <v>19.584603461171874</v>
      </c>
      <c r="BS86">
        <v>2</v>
      </c>
      <c r="BX86" s="97">
        <f t="shared" si="120"/>
        <v>17.887184756252584</v>
      </c>
      <c r="CH86">
        <v>2</v>
      </c>
      <c r="CM86" s="97">
        <f t="shared" si="121"/>
        <v>16.276443419373663</v>
      </c>
      <c r="CW86">
        <v>2</v>
      </c>
    </row>
    <row r="87" spans="1:102" x14ac:dyDescent="0.25">
      <c r="A87" s="97">
        <f t="shared" si="115"/>
        <v>25.356650814505656</v>
      </c>
      <c r="K87">
        <v>3</v>
      </c>
      <c r="P87" s="97">
        <f t="shared" si="116"/>
        <v>24.95812647758407</v>
      </c>
      <c r="Z87">
        <v>3</v>
      </c>
      <c r="AE87" s="97">
        <f t="shared" si="117"/>
        <v>21.341436888049241</v>
      </c>
      <c r="AO87">
        <v>3</v>
      </c>
      <c r="AT87" s="97">
        <f t="shared" si="118"/>
        <v>16.098003506291477</v>
      </c>
      <c r="BD87">
        <v>3</v>
      </c>
      <c r="BI87" s="97">
        <f t="shared" si="119"/>
        <v>13.681745633140622</v>
      </c>
      <c r="BS87">
        <v>3</v>
      </c>
      <c r="BX87" s="97">
        <f t="shared" si="120"/>
        <v>11.51849176604037</v>
      </c>
      <c r="CH87">
        <v>3</v>
      </c>
      <c r="CM87" s="97">
        <f t="shared" si="121"/>
        <v>10.219156128242405</v>
      </c>
      <c r="CW87">
        <v>3</v>
      </c>
    </row>
    <row r="88" spans="1:102" x14ac:dyDescent="0.25">
      <c r="A88" s="97">
        <f t="shared" si="115"/>
        <v>25.552403970865527</v>
      </c>
      <c r="K88">
        <v>4</v>
      </c>
      <c r="P88" s="97">
        <f t="shared" si="116"/>
        <v>26.089991214421122</v>
      </c>
      <c r="Z88">
        <v>4</v>
      </c>
      <c r="AE88" s="97">
        <f t="shared" si="117"/>
        <v>23.887382466307628</v>
      </c>
      <c r="AO88">
        <v>4</v>
      </c>
      <c r="AT88" s="97">
        <f t="shared" si="118"/>
        <v>21.53748734617756</v>
      </c>
      <c r="BD88">
        <v>4</v>
      </c>
      <c r="BI88" s="97">
        <f t="shared" si="119"/>
        <v>19.822671150203124</v>
      </c>
      <c r="BS88">
        <v>4</v>
      </c>
      <c r="BX88" s="97">
        <f t="shared" si="120"/>
        <v>17.934704770626293</v>
      </c>
      <c r="CH88">
        <v>4</v>
      </c>
      <c r="CM88" s="97">
        <f t="shared" si="121"/>
        <v>12.473716933124903</v>
      </c>
      <c r="CW88">
        <v>4</v>
      </c>
    </row>
    <row r="89" spans="1:102" x14ac:dyDescent="0.25">
      <c r="A89" s="97">
        <f t="shared" si="115"/>
        <v>26.216214953605416</v>
      </c>
      <c r="K89">
        <v>5</v>
      </c>
      <c r="P89" s="97">
        <f t="shared" si="116"/>
        <v>25.671190240713159</v>
      </c>
      <c r="Z89">
        <v>5</v>
      </c>
      <c r="AE89" s="97">
        <f t="shared" si="117"/>
        <v>24.743452492403261</v>
      </c>
      <c r="AO89">
        <v>5</v>
      </c>
      <c r="AT89" s="97">
        <f t="shared" si="118"/>
        <v>22.478602771280766</v>
      </c>
      <c r="BD89">
        <v>5</v>
      </c>
      <c r="BI89" s="97">
        <f t="shared" si="119"/>
        <v>20.951966598171875</v>
      </c>
      <c r="BS89">
        <v>5</v>
      </c>
      <c r="BX89" s="97">
        <f t="shared" si="120"/>
        <v>20.767706478607661</v>
      </c>
      <c r="CH89">
        <v>5</v>
      </c>
      <c r="CM89" s="97">
        <f t="shared" si="121"/>
        <v>16.664248235021624</v>
      </c>
      <c r="CW89">
        <v>5</v>
      </c>
    </row>
    <row r="90" spans="1:102" x14ac:dyDescent="0.25">
      <c r="A90" s="97">
        <f t="shared" si="115"/>
        <v>26.875651564136152</v>
      </c>
      <c r="K90">
        <v>6</v>
      </c>
      <c r="P90" s="97">
        <f t="shared" si="116"/>
        <v>26.677414685437824</v>
      </c>
      <c r="Z90">
        <v>6</v>
      </c>
      <c r="AE90" s="97">
        <f t="shared" si="117"/>
        <v>25.296725318111356</v>
      </c>
      <c r="AO90">
        <v>6</v>
      </c>
      <c r="AT90" s="97">
        <f t="shared" si="118"/>
        <v>24.639493611783461</v>
      </c>
      <c r="BD90">
        <v>6</v>
      </c>
      <c r="BI90" s="97">
        <f t="shared" si="119"/>
        <v>22.626579487682289</v>
      </c>
      <c r="BS90">
        <v>6</v>
      </c>
      <c r="BX90" s="97">
        <f t="shared" si="120"/>
        <v>22.475393803654246</v>
      </c>
      <c r="CH90">
        <v>6</v>
      </c>
      <c r="CM90" s="97">
        <f t="shared" si="121"/>
        <v>19.381935525782918</v>
      </c>
      <c r="CW90">
        <v>6</v>
      </c>
    </row>
    <row r="91" spans="1:102" x14ac:dyDescent="0.25">
      <c r="A91" s="97">
        <f t="shared" ref="A91:A96" si="122">L22</f>
        <v>21.759823265524577</v>
      </c>
      <c r="L91">
        <v>1</v>
      </c>
      <c r="P91" s="97">
        <f t="shared" ref="P91:P96" si="123">AA22</f>
        <v>24.253879577059354</v>
      </c>
      <c r="AA91">
        <v>1</v>
      </c>
      <c r="AE91" s="97">
        <f t="shared" ref="AE91:AE96" si="124">AP22</f>
        <v>13.546635428073175</v>
      </c>
      <c r="AP91">
        <v>1</v>
      </c>
      <c r="AT91" s="97">
        <f t="shared" ref="AT91:AT96" si="125">BE22</f>
        <v>15.657047038130321</v>
      </c>
      <c r="BE91">
        <v>1</v>
      </c>
      <c r="BI91" s="97">
        <f t="shared" ref="BI91:BI96" si="126">BT22</f>
        <v>17.989346468005206</v>
      </c>
      <c r="BT91">
        <v>1</v>
      </c>
      <c r="BX91" s="97">
        <f t="shared" ref="BX91:BX96" si="127">CI22</f>
        <v>15.286727799461696</v>
      </c>
      <c r="CI91">
        <v>1</v>
      </c>
      <c r="CM91" s="97">
        <f t="shared" ref="CM91:CM96" si="128">CX22</f>
        <v>14.242758323141054</v>
      </c>
      <c r="CX91">
        <v>1</v>
      </c>
    </row>
    <row r="92" spans="1:102" x14ac:dyDescent="0.25">
      <c r="A92" s="97">
        <f t="shared" si="122"/>
        <v>31.092546373765529</v>
      </c>
      <c r="L92">
        <v>2</v>
      </c>
      <c r="P92" s="97">
        <f t="shared" si="123"/>
        <v>31.611551420412997</v>
      </c>
      <c r="AA92">
        <v>2</v>
      </c>
      <c r="AE92" s="97">
        <f t="shared" si="124"/>
        <v>25.723090493657029</v>
      </c>
      <c r="AP92">
        <v>2</v>
      </c>
      <c r="AT92" s="97">
        <f t="shared" si="125"/>
        <v>20.54329382768459</v>
      </c>
      <c r="BE92">
        <v>2</v>
      </c>
      <c r="BI92" s="97">
        <f t="shared" si="126"/>
        <v>20.196050816333337</v>
      </c>
      <c r="BT92">
        <v>2</v>
      </c>
      <c r="BX92" s="97">
        <f t="shared" si="127"/>
        <v>18.087375455103516</v>
      </c>
      <c r="CI92">
        <v>2</v>
      </c>
      <c r="CM92" s="97">
        <f t="shared" si="128"/>
        <v>16.596051587650461</v>
      </c>
      <c r="CX92">
        <v>2</v>
      </c>
    </row>
    <row r="93" spans="1:102" x14ac:dyDescent="0.25">
      <c r="A93" s="97">
        <f t="shared" si="122"/>
        <v>26.882213122449894</v>
      </c>
      <c r="L93">
        <v>3</v>
      </c>
      <c r="P93" s="97">
        <f t="shared" si="123"/>
        <v>27.078581933937031</v>
      </c>
      <c r="AA93">
        <v>3</v>
      </c>
      <c r="AE93" s="97">
        <f t="shared" si="124"/>
        <v>23.020180190197749</v>
      </c>
      <c r="AP93">
        <v>3</v>
      </c>
      <c r="AT93" s="97">
        <f t="shared" si="125"/>
        <v>16.570602683973451</v>
      </c>
      <c r="BE93">
        <v>3</v>
      </c>
      <c r="BI93" s="97">
        <f t="shared" si="126"/>
        <v>15.469288067447918</v>
      </c>
      <c r="BT93">
        <v>3</v>
      </c>
      <c r="BX93" s="97">
        <f t="shared" si="127"/>
        <v>12.598308262872671</v>
      </c>
      <c r="CI93">
        <v>3</v>
      </c>
      <c r="CM93" s="97">
        <f t="shared" si="128"/>
        <v>10.232388313553228</v>
      </c>
      <c r="CX93">
        <v>3</v>
      </c>
    </row>
    <row r="94" spans="1:102" x14ac:dyDescent="0.25">
      <c r="A94" s="97">
        <f t="shared" si="122"/>
        <v>24.989203548936292</v>
      </c>
      <c r="L94">
        <v>4</v>
      </c>
      <c r="P94" s="97">
        <f t="shared" si="123"/>
        <v>24.615370943838858</v>
      </c>
      <c r="AA94">
        <v>4</v>
      </c>
      <c r="AE94" s="97">
        <f t="shared" si="124"/>
        <v>22.414585789422691</v>
      </c>
      <c r="AP94">
        <v>4</v>
      </c>
      <c r="AT94" s="97">
        <f t="shared" si="125"/>
        <v>18.945847363165594</v>
      </c>
      <c r="BE94">
        <v>4</v>
      </c>
      <c r="BI94" s="97">
        <f t="shared" si="126"/>
        <v>18.989434238593748</v>
      </c>
      <c r="BT94">
        <v>4</v>
      </c>
      <c r="BX94" s="97">
        <f t="shared" si="127"/>
        <v>16.840733375895443</v>
      </c>
      <c r="CI94">
        <v>4</v>
      </c>
      <c r="CM94" s="97">
        <f t="shared" si="128"/>
        <v>10.983569295044552</v>
      </c>
      <c r="CX94">
        <v>4</v>
      </c>
    </row>
    <row r="95" spans="1:102" x14ac:dyDescent="0.25">
      <c r="A95" s="97">
        <f t="shared" si="122"/>
        <v>25.936255132219241</v>
      </c>
      <c r="L95">
        <v>5</v>
      </c>
      <c r="P95" s="97">
        <f t="shared" si="123"/>
        <v>26.040396362271498</v>
      </c>
      <c r="AA95">
        <v>5</v>
      </c>
      <c r="AE95" s="97">
        <f t="shared" si="124"/>
        <v>24.459580117039948</v>
      </c>
      <c r="AP95">
        <v>5</v>
      </c>
      <c r="AT95" s="97">
        <f t="shared" si="125"/>
        <v>22.165237873768092</v>
      </c>
      <c r="BE95">
        <v>5</v>
      </c>
      <c r="BI95" s="97">
        <f t="shared" si="126"/>
        <v>21.392493561208337</v>
      </c>
      <c r="BT95">
        <v>5</v>
      </c>
      <c r="BX95" s="97">
        <f t="shared" si="127"/>
        <v>20.539205983959629</v>
      </c>
      <c r="CI95">
        <v>5</v>
      </c>
      <c r="CM95" s="97">
        <f t="shared" si="128"/>
        <v>16.990981426158097</v>
      </c>
      <c r="CX95">
        <v>5</v>
      </c>
    </row>
    <row r="96" spans="1:102" x14ac:dyDescent="0.25">
      <c r="A96" s="97">
        <f t="shared" si="122"/>
        <v>26.964232601371624</v>
      </c>
      <c r="L96">
        <v>6</v>
      </c>
      <c r="P96" s="97">
        <f t="shared" si="123"/>
        <v>26.846037182746556</v>
      </c>
      <c r="AA96">
        <v>6</v>
      </c>
      <c r="AE96" s="97">
        <f t="shared" si="124"/>
        <v>25.461482618322218</v>
      </c>
      <c r="AP96">
        <v>6</v>
      </c>
      <c r="AT96" s="97">
        <f t="shared" si="125"/>
        <v>21.042432052061447</v>
      </c>
      <c r="BE96">
        <v>6</v>
      </c>
      <c r="BI96" s="97">
        <f t="shared" si="126"/>
        <v>22.745613332197916</v>
      </c>
      <c r="BT96">
        <v>6</v>
      </c>
      <c r="BX96" s="97">
        <f t="shared" si="127"/>
        <v>22.286324810295032</v>
      </c>
      <c r="CI96">
        <v>6</v>
      </c>
      <c r="CM96" s="97">
        <f t="shared" si="128"/>
        <v>19.683222206706265</v>
      </c>
      <c r="CX96">
        <v>6</v>
      </c>
    </row>
    <row r="97" spans="1:103" x14ac:dyDescent="0.25">
      <c r="A97" s="97">
        <f t="shared" ref="A97:A102" si="129">M22</f>
        <v>21.947921270518425</v>
      </c>
      <c r="M97">
        <v>1</v>
      </c>
      <c r="P97" s="97">
        <f t="shared" ref="P97:P102" si="130">AB22</f>
        <v>24.068725462367411</v>
      </c>
      <c r="AB97">
        <v>1</v>
      </c>
      <c r="AE97" s="97">
        <f t="shared" ref="AE97:AE102" si="131">AQ22</f>
        <v>13.952962553593204</v>
      </c>
      <c r="AQ97">
        <v>1</v>
      </c>
      <c r="AT97" s="97">
        <f t="shared" ref="AT97:AT102" si="132">BF22</f>
        <v>15.766265422605422</v>
      </c>
      <c r="BF97">
        <v>1</v>
      </c>
      <c r="BI97" s="97">
        <f t="shared" ref="BI97:BI102" si="133">BU22</f>
        <v>17.883538606213545</v>
      </c>
      <c r="BU97">
        <v>1</v>
      </c>
      <c r="BX97" s="97">
        <f t="shared" ref="BX97:BX102" si="134">CJ22</f>
        <v>14.587071417619049</v>
      </c>
      <c r="CJ97">
        <v>1</v>
      </c>
      <c r="CM97" s="97">
        <f t="shared" ref="CM97:CM102" si="135">CY22</f>
        <v>12.525627813959668</v>
      </c>
      <c r="CY97">
        <v>1</v>
      </c>
    </row>
    <row r="98" spans="1:103" x14ac:dyDescent="0.25">
      <c r="A98" s="97">
        <f t="shared" si="129"/>
        <v>30.798369842699582</v>
      </c>
      <c r="M98">
        <v>2</v>
      </c>
      <c r="P98" s="97">
        <f t="shared" si="130"/>
        <v>31.883772053323174</v>
      </c>
      <c r="AB98">
        <v>2</v>
      </c>
      <c r="AE98" s="97">
        <f t="shared" si="131"/>
        <v>26.652633369846701</v>
      </c>
      <c r="AQ98">
        <v>2</v>
      </c>
      <c r="AT98" s="97">
        <f t="shared" si="132"/>
        <v>20.338126582081831</v>
      </c>
      <c r="BF98">
        <v>2</v>
      </c>
      <c r="BI98" s="97">
        <f t="shared" si="133"/>
        <v>20.250989513802082</v>
      </c>
      <c r="BU98">
        <v>2</v>
      </c>
      <c r="BX98" s="97">
        <f t="shared" si="134"/>
        <v>18.163205265274328</v>
      </c>
      <c r="CJ98">
        <v>2</v>
      </c>
      <c r="CM98" s="97">
        <f t="shared" si="135"/>
        <v>16.907516872659059</v>
      </c>
      <c r="CY98">
        <v>2</v>
      </c>
    </row>
    <row r="99" spans="1:103" x14ac:dyDescent="0.25">
      <c r="A99" s="97">
        <f t="shared" si="129"/>
        <v>27.383078740398613</v>
      </c>
      <c r="M99">
        <v>3</v>
      </c>
      <c r="P99" s="97">
        <f t="shared" si="130"/>
        <v>27.21083487300271</v>
      </c>
      <c r="AB99">
        <v>3</v>
      </c>
      <c r="AE99" s="97">
        <f t="shared" si="131"/>
        <v>23.579019140912976</v>
      </c>
      <c r="AQ99">
        <v>3</v>
      </c>
      <c r="AT99" s="97">
        <f t="shared" si="132"/>
        <v>18.488559173961441</v>
      </c>
      <c r="BF99">
        <v>3</v>
      </c>
      <c r="BI99" s="97">
        <f t="shared" si="133"/>
        <v>16.12041337078125</v>
      </c>
      <c r="BU99">
        <v>3</v>
      </c>
      <c r="BX99" s="97">
        <f t="shared" si="134"/>
        <v>12.562921018126296</v>
      </c>
      <c r="CJ99">
        <v>3</v>
      </c>
      <c r="CM99" s="97">
        <f t="shared" si="135"/>
        <v>10.568282248366421</v>
      </c>
      <c r="CY99">
        <v>3</v>
      </c>
    </row>
    <row r="100" spans="1:103" x14ac:dyDescent="0.25">
      <c r="A100" s="97">
        <f t="shared" si="129"/>
        <v>24.95420857126302</v>
      </c>
      <c r="M100">
        <v>4</v>
      </c>
      <c r="P100" s="97">
        <f t="shared" si="130"/>
        <v>25.029763486244644</v>
      </c>
      <c r="AB100">
        <v>4</v>
      </c>
      <c r="AE100" s="97">
        <f t="shared" si="131"/>
        <v>22.633891114703371</v>
      </c>
      <c r="AQ100">
        <v>4</v>
      </c>
      <c r="AT100" s="97">
        <f t="shared" si="132"/>
        <v>20.54023162998903</v>
      </c>
      <c r="BF100">
        <v>4</v>
      </c>
      <c r="BI100" s="97">
        <f t="shared" si="133"/>
        <v>19.146111264708335</v>
      </c>
      <c r="BU100">
        <v>4</v>
      </c>
      <c r="BX100" s="97">
        <f t="shared" si="134"/>
        <v>17.160229642748444</v>
      </c>
      <c r="CJ100">
        <v>4</v>
      </c>
      <c r="CM100" s="97">
        <f t="shared" si="135"/>
        <v>11.695053720603406</v>
      </c>
      <c r="CY100">
        <v>4</v>
      </c>
    </row>
    <row r="101" spans="1:103" x14ac:dyDescent="0.25">
      <c r="A101" s="97">
        <f t="shared" si="129"/>
        <v>25.994215563990593</v>
      </c>
      <c r="M101">
        <v>5</v>
      </c>
      <c r="P101" s="97">
        <f t="shared" si="130"/>
        <v>25.870671757137217</v>
      </c>
      <c r="AB101">
        <v>5</v>
      </c>
      <c r="AE101" s="97">
        <f t="shared" si="131"/>
        <v>24.780188917450275</v>
      </c>
      <c r="AQ101">
        <v>5</v>
      </c>
      <c r="AT101" s="97">
        <f t="shared" si="132"/>
        <v>22.934870227919731</v>
      </c>
      <c r="BF101">
        <v>5</v>
      </c>
      <c r="BI101" s="97">
        <f t="shared" si="133"/>
        <v>21.78215135992188</v>
      </c>
      <c r="BU101">
        <v>5</v>
      </c>
      <c r="BX101" s="97">
        <f t="shared" si="134"/>
        <v>21.496683720383022</v>
      </c>
      <c r="CJ101">
        <v>5</v>
      </c>
      <c r="CM101" s="97">
        <f t="shared" si="135"/>
        <v>18.282646284576099</v>
      </c>
      <c r="CY101">
        <v>5</v>
      </c>
    </row>
    <row r="102" spans="1:103" x14ac:dyDescent="0.25">
      <c r="A102" s="97">
        <f t="shared" si="129"/>
        <v>26.316825514416077</v>
      </c>
      <c r="M102">
        <v>6</v>
      </c>
      <c r="P102" s="97">
        <f t="shared" si="130"/>
        <v>26.225550476963438</v>
      </c>
      <c r="AB102">
        <v>6</v>
      </c>
      <c r="AE102" s="97">
        <f t="shared" si="131"/>
        <v>24.71339541736479</v>
      </c>
      <c r="AQ102">
        <v>6</v>
      </c>
      <c r="AT102" s="97">
        <f t="shared" si="132"/>
        <v>24.296017103597741</v>
      </c>
      <c r="BF102">
        <v>6</v>
      </c>
      <c r="BI102" s="97">
        <f t="shared" si="133"/>
        <v>21.537979371171872</v>
      </c>
      <c r="BU102">
        <v>6</v>
      </c>
      <c r="BX102" s="97">
        <f t="shared" si="134"/>
        <v>21.027549961459627</v>
      </c>
      <c r="CJ102">
        <v>6</v>
      </c>
      <c r="CM102" s="97">
        <f t="shared" si="135"/>
        <v>18.366110838075141</v>
      </c>
      <c r="CY102">
        <v>6</v>
      </c>
    </row>
    <row r="126" spans="16:103" x14ac:dyDescent="0.25">
      <c r="Q126" t="str">
        <f t="shared" ref="Q126:AB126" si="136">Q30</f>
        <v>1-1</v>
      </c>
      <c r="R126" t="str">
        <f t="shared" si="136"/>
        <v>1-2</v>
      </c>
      <c r="S126" t="str">
        <f t="shared" si="136"/>
        <v>1-3</v>
      </c>
      <c r="T126" t="str">
        <f t="shared" si="136"/>
        <v>1-4</v>
      </c>
      <c r="U126" t="str">
        <f t="shared" si="136"/>
        <v>1-5</v>
      </c>
      <c r="V126" t="str">
        <f t="shared" si="136"/>
        <v>1-6</v>
      </c>
      <c r="W126" t="str">
        <f t="shared" si="136"/>
        <v>2-1</v>
      </c>
      <c r="X126" t="str">
        <f t="shared" si="136"/>
        <v>2-2</v>
      </c>
      <c r="Y126" t="str">
        <f t="shared" si="136"/>
        <v>2-3</v>
      </c>
      <c r="Z126" t="str">
        <f t="shared" si="136"/>
        <v>2-4</v>
      </c>
      <c r="AA126" t="str">
        <f t="shared" si="136"/>
        <v>2-5</v>
      </c>
      <c r="AB126" t="str">
        <f t="shared" si="136"/>
        <v>2-6</v>
      </c>
      <c r="AF126" t="str">
        <f t="shared" ref="AF126:AQ126" si="137">AF30</f>
        <v>1-1</v>
      </c>
      <c r="AG126" t="str">
        <f t="shared" si="137"/>
        <v>1-2</v>
      </c>
      <c r="AH126" t="str">
        <f t="shared" si="137"/>
        <v>1-3</v>
      </c>
      <c r="AI126" t="str">
        <f t="shared" si="137"/>
        <v>1-4</v>
      </c>
      <c r="AJ126" t="str">
        <f t="shared" si="137"/>
        <v>1-5</v>
      </c>
      <c r="AK126" t="str">
        <f t="shared" si="137"/>
        <v>1-6</v>
      </c>
      <c r="AL126" t="str">
        <f t="shared" si="137"/>
        <v>2-1</v>
      </c>
      <c r="AM126" t="str">
        <f t="shared" si="137"/>
        <v>2-2</v>
      </c>
      <c r="AN126" t="str">
        <f t="shared" si="137"/>
        <v>2-3</v>
      </c>
      <c r="AO126" t="str">
        <f t="shared" si="137"/>
        <v>2-4</v>
      </c>
      <c r="AP126" t="str">
        <f t="shared" si="137"/>
        <v>2-5</v>
      </c>
      <c r="AQ126" t="str">
        <f t="shared" si="137"/>
        <v>2-6</v>
      </c>
      <c r="AU126" t="str">
        <f t="shared" ref="AU126:BF126" si="138">AU30</f>
        <v>1-1</v>
      </c>
      <c r="AV126" t="str">
        <f t="shared" si="138"/>
        <v>1-2</v>
      </c>
      <c r="AW126" t="str">
        <f t="shared" si="138"/>
        <v>1-3</v>
      </c>
      <c r="AX126" t="str">
        <f t="shared" si="138"/>
        <v>1-4</v>
      </c>
      <c r="AY126" t="str">
        <f t="shared" si="138"/>
        <v>1-5</v>
      </c>
      <c r="AZ126" t="str">
        <f t="shared" si="138"/>
        <v>1-6</v>
      </c>
      <c r="BA126" t="str">
        <f t="shared" si="138"/>
        <v>2-1</v>
      </c>
      <c r="BB126" t="str">
        <f t="shared" si="138"/>
        <v>2-2</v>
      </c>
      <c r="BC126" t="str">
        <f t="shared" si="138"/>
        <v>2-3</v>
      </c>
      <c r="BD126" t="str">
        <f t="shared" si="138"/>
        <v>2-4</v>
      </c>
      <c r="BE126" t="str">
        <f t="shared" si="138"/>
        <v>2-5</v>
      </c>
      <c r="BF126" t="str">
        <f t="shared" si="138"/>
        <v>2-6</v>
      </c>
      <c r="BJ126" t="str">
        <f t="shared" ref="BJ126:BU126" si="139">BJ30</f>
        <v>1-1</v>
      </c>
      <c r="BK126" t="str">
        <f t="shared" si="139"/>
        <v>1-2</v>
      </c>
      <c r="BL126" t="str">
        <f t="shared" si="139"/>
        <v>1-3</v>
      </c>
      <c r="BM126" t="str">
        <f t="shared" si="139"/>
        <v>1-4</v>
      </c>
      <c r="BN126" t="str">
        <f t="shared" si="139"/>
        <v>1-5</v>
      </c>
      <c r="BO126" t="str">
        <f t="shared" si="139"/>
        <v>1-6</v>
      </c>
      <c r="BP126" t="str">
        <f t="shared" si="139"/>
        <v>2-1</v>
      </c>
      <c r="BQ126" t="str">
        <f t="shared" si="139"/>
        <v>2-2</v>
      </c>
      <c r="BR126" t="str">
        <f t="shared" si="139"/>
        <v>2-3</v>
      </c>
      <c r="BS126" t="str">
        <f t="shared" si="139"/>
        <v>2-4</v>
      </c>
      <c r="BT126" t="str">
        <f t="shared" si="139"/>
        <v>2-5</v>
      </c>
      <c r="BU126" t="str">
        <f t="shared" si="139"/>
        <v>2-6</v>
      </c>
      <c r="BY126" t="str">
        <f t="shared" ref="BY126:CJ126" si="140">BY30</f>
        <v>1-1</v>
      </c>
      <c r="BZ126" t="str">
        <f t="shared" si="140"/>
        <v>1-2</v>
      </c>
      <c r="CA126" t="str">
        <f t="shared" si="140"/>
        <v>1-3</v>
      </c>
      <c r="CB126" t="str">
        <f t="shared" si="140"/>
        <v>1-4</v>
      </c>
      <c r="CC126" t="str">
        <f t="shared" si="140"/>
        <v>1-5</v>
      </c>
      <c r="CD126" t="str">
        <f t="shared" si="140"/>
        <v>1-6</v>
      </c>
      <c r="CE126" t="str">
        <f t="shared" si="140"/>
        <v>2-1</v>
      </c>
      <c r="CF126" t="str">
        <f t="shared" si="140"/>
        <v>2-2</v>
      </c>
      <c r="CG126" t="str">
        <f t="shared" si="140"/>
        <v>2-3</v>
      </c>
      <c r="CH126" t="str">
        <f t="shared" si="140"/>
        <v>2-4</v>
      </c>
      <c r="CI126" t="str">
        <f t="shared" si="140"/>
        <v>2-5</v>
      </c>
      <c r="CJ126" t="str">
        <f t="shared" si="140"/>
        <v>2-6</v>
      </c>
      <c r="CN126" t="str">
        <f t="shared" ref="CN126:CY126" si="141">CN30</f>
        <v>1-1</v>
      </c>
      <c r="CO126" t="str">
        <f t="shared" si="141"/>
        <v>1-2</v>
      </c>
      <c r="CP126" t="str">
        <f t="shared" si="141"/>
        <v>1-3</v>
      </c>
      <c r="CQ126" t="str">
        <f t="shared" si="141"/>
        <v>1-4</v>
      </c>
      <c r="CR126" t="str">
        <f t="shared" si="141"/>
        <v>1-5</v>
      </c>
      <c r="CS126" t="str">
        <f t="shared" si="141"/>
        <v>1-6</v>
      </c>
      <c r="CT126" t="str">
        <f t="shared" si="141"/>
        <v>2-1</v>
      </c>
      <c r="CU126" t="str">
        <f t="shared" si="141"/>
        <v>2-2</v>
      </c>
      <c r="CV126" t="str">
        <f t="shared" si="141"/>
        <v>2-3</v>
      </c>
      <c r="CW126" t="str">
        <f t="shared" si="141"/>
        <v>2-4</v>
      </c>
      <c r="CX126" t="str">
        <f t="shared" si="141"/>
        <v>2-5</v>
      </c>
      <c r="CY126" t="str">
        <f t="shared" si="141"/>
        <v>2-6</v>
      </c>
    </row>
    <row r="127" spans="16:103" x14ac:dyDescent="0.25">
      <c r="P127" s="98">
        <f>P31-$A31</f>
        <v>1.9980041319292816</v>
      </c>
      <c r="Q127">
        <v>1</v>
      </c>
      <c r="AE127" s="98">
        <f>AE31-$A31</f>
        <v>5.3349812425727805</v>
      </c>
      <c r="AF127">
        <v>1</v>
      </c>
      <c r="AT127" s="98">
        <f>AT31-$A31</f>
        <v>2.3291620497463619</v>
      </c>
      <c r="AU127">
        <v>1</v>
      </c>
      <c r="BI127" s="98">
        <f>BI31-$A31</f>
        <v>5.4891696889849619</v>
      </c>
      <c r="BJ127">
        <v>1</v>
      </c>
      <c r="BX127" s="98">
        <f>BX31-$A31</f>
        <v>5.6628768266337381</v>
      </c>
      <c r="BY127">
        <v>1</v>
      </c>
      <c r="CM127" s="98">
        <f>CM31-$A31</f>
        <v>-1.9058512997762094</v>
      </c>
      <c r="CN127">
        <v>1</v>
      </c>
    </row>
    <row r="128" spans="16:103" x14ac:dyDescent="0.25">
      <c r="P128" s="98">
        <f t="shared" ref="P128:P191" si="142">P32-$A32</f>
        <v>0.62777090920115342</v>
      </c>
      <c r="Q128">
        <v>2</v>
      </c>
      <c r="AE128" s="98">
        <f t="shared" ref="AE128:AE191" si="143">AE32-$A32</f>
        <v>0.79130890017297517</v>
      </c>
      <c r="AF128">
        <v>2</v>
      </c>
      <c r="AT128" s="98">
        <f t="shared" ref="AT128:AT191" si="144">AT32-$A32</f>
        <v>-1.675176775142365</v>
      </c>
      <c r="AU128">
        <v>2</v>
      </c>
      <c r="BI128" s="98">
        <f t="shared" ref="BI128:BI191" si="145">BI32-$A32</f>
        <v>-1.4777661400982538</v>
      </c>
      <c r="BJ128">
        <v>2</v>
      </c>
      <c r="BX128" s="98">
        <f t="shared" ref="BX128:BX191" si="146">BX32-$A32</f>
        <v>-2.0952356460174428</v>
      </c>
      <c r="BY128">
        <v>2</v>
      </c>
      <c r="CM128" s="98">
        <f t="shared" ref="CM128:CM191" si="147">CM32-$A32</f>
        <v>-3.2292713856824165</v>
      </c>
      <c r="CN128">
        <v>2</v>
      </c>
    </row>
    <row r="129" spans="16:94" x14ac:dyDescent="0.25">
      <c r="P129" s="98">
        <f t="shared" si="142"/>
        <v>0.21296669601874285</v>
      </c>
      <c r="Q129">
        <v>3</v>
      </c>
      <c r="AE129" s="98">
        <f t="shared" si="143"/>
        <v>-1.0188244935528381</v>
      </c>
      <c r="AF129">
        <v>3</v>
      </c>
      <c r="AT129" s="98">
        <f t="shared" si="144"/>
        <v>-2.1569015145383155</v>
      </c>
      <c r="AU129">
        <v>3</v>
      </c>
      <c r="BI129" s="98">
        <f t="shared" si="145"/>
        <v>-2.1658579643294473</v>
      </c>
      <c r="BJ129">
        <v>3</v>
      </c>
      <c r="BX129" s="98">
        <f t="shared" si="146"/>
        <v>-3.2071086835390368</v>
      </c>
      <c r="BY129">
        <v>3</v>
      </c>
      <c r="CM129" s="98">
        <f t="shared" si="147"/>
        <v>-5.5161055797760277</v>
      </c>
      <c r="CN129">
        <v>3</v>
      </c>
    </row>
    <row r="130" spans="16:94" x14ac:dyDescent="0.25">
      <c r="P130" s="98">
        <f t="shared" si="142"/>
        <v>-0.19281148730317099</v>
      </c>
      <c r="Q130">
        <v>4</v>
      </c>
      <c r="AE130" s="98">
        <f t="shared" si="143"/>
        <v>-0.67295741435640366</v>
      </c>
      <c r="AF130">
        <v>4</v>
      </c>
      <c r="AT130" s="98">
        <f t="shared" si="144"/>
        <v>-2.6233077222530632</v>
      </c>
      <c r="AU130">
        <v>4</v>
      </c>
      <c r="BI130" s="98">
        <f t="shared" si="145"/>
        <v>-2.0426230137538823</v>
      </c>
      <c r="BJ130">
        <v>4</v>
      </c>
      <c r="BX130" s="98">
        <f t="shared" si="146"/>
        <v>-2.7220770703368551</v>
      </c>
      <c r="BY130">
        <v>4</v>
      </c>
      <c r="CM130" s="98">
        <f t="shared" si="147"/>
        <v>-4.6612710553995136</v>
      </c>
      <c r="CN130">
        <v>4</v>
      </c>
    </row>
    <row r="131" spans="16:94" x14ac:dyDescent="0.25">
      <c r="P131" s="98">
        <f t="shared" si="142"/>
        <v>0.41671189259961139</v>
      </c>
      <c r="Q131">
        <v>5</v>
      </c>
      <c r="AE131" s="98">
        <f t="shared" si="143"/>
        <v>-0.17310723560532537</v>
      </c>
      <c r="AF131">
        <v>5</v>
      </c>
      <c r="AT131" s="98">
        <f t="shared" si="144"/>
        <v>-2.8722171470194553</v>
      </c>
      <c r="AU131">
        <v>5</v>
      </c>
      <c r="BI131" s="98">
        <f t="shared" si="145"/>
        <v>-2.0027984557634362</v>
      </c>
      <c r="BJ131">
        <v>5</v>
      </c>
      <c r="BX131" s="98">
        <f t="shared" si="146"/>
        <v>-2.3301241505165713</v>
      </c>
      <c r="BY131">
        <v>5</v>
      </c>
      <c r="CM131" s="98">
        <f t="shared" si="147"/>
        <v>-3.976831047551002</v>
      </c>
      <c r="CN131">
        <v>5</v>
      </c>
    </row>
    <row r="132" spans="16:94" x14ac:dyDescent="0.25">
      <c r="P132" s="98">
        <f t="shared" si="142"/>
        <v>0.87550823712820502</v>
      </c>
      <c r="Q132">
        <v>6</v>
      </c>
      <c r="AE132" s="98">
        <f t="shared" si="143"/>
        <v>0.41458937154169462</v>
      </c>
      <c r="AF132">
        <v>6</v>
      </c>
      <c r="AT132" s="98">
        <f t="shared" si="144"/>
        <v>-1.0487716807348413</v>
      </c>
      <c r="AU132">
        <v>6</v>
      </c>
      <c r="BI132" s="98">
        <f t="shared" si="145"/>
        <v>-1.1007618964953672</v>
      </c>
      <c r="BJ132">
        <v>6</v>
      </c>
      <c r="BX132" s="98">
        <f t="shared" si="146"/>
        <v>-1.6421804219640848</v>
      </c>
      <c r="BY132">
        <v>6</v>
      </c>
      <c r="CM132" s="98">
        <f t="shared" si="147"/>
        <v>-3.0422674866030093</v>
      </c>
      <c r="CN132">
        <v>6</v>
      </c>
    </row>
    <row r="133" spans="16:94" x14ac:dyDescent="0.25">
      <c r="P133" s="98">
        <f t="shared" si="142"/>
        <v>1.6241904074160338</v>
      </c>
      <c r="R133">
        <v>1</v>
      </c>
      <c r="AE133" s="98">
        <f t="shared" si="143"/>
        <v>3.1818836805292925</v>
      </c>
      <c r="AG133">
        <v>1</v>
      </c>
      <c r="AT133" s="98">
        <f t="shared" si="144"/>
        <v>0.56442207800238364</v>
      </c>
      <c r="AV133">
        <v>1</v>
      </c>
      <c r="BI133" s="98">
        <f t="shared" si="145"/>
        <v>4.4656069182855198</v>
      </c>
      <c r="BK133">
        <v>1</v>
      </c>
      <c r="BX133" s="98">
        <f t="shared" si="146"/>
        <v>4.6773932589417484</v>
      </c>
      <c r="BZ133">
        <v>1</v>
      </c>
      <c r="CM133" s="98">
        <f t="shared" si="147"/>
        <v>-3.4025916098072422</v>
      </c>
      <c r="CO133">
        <v>1</v>
      </c>
    </row>
    <row r="134" spans="16:94" x14ac:dyDescent="0.25">
      <c r="P134" s="98">
        <f t="shared" si="142"/>
        <v>0.47504401273403829</v>
      </c>
      <c r="R134">
        <v>2</v>
      </c>
      <c r="AE134" s="98">
        <f t="shared" si="143"/>
        <v>-0.49019686890500225</v>
      </c>
      <c r="AG134">
        <v>2</v>
      </c>
      <c r="AT134" s="98">
        <f t="shared" si="144"/>
        <v>-2.5662260736743754</v>
      </c>
      <c r="AV134">
        <v>2</v>
      </c>
      <c r="BI134" s="98">
        <f t="shared" si="145"/>
        <v>-3.0601204439870457</v>
      </c>
      <c r="BK134">
        <v>2</v>
      </c>
      <c r="BX134" s="98">
        <f t="shared" si="146"/>
        <v>-4.5654748780453787</v>
      </c>
      <c r="BZ134">
        <v>2</v>
      </c>
      <c r="CM134" s="98">
        <f t="shared" si="147"/>
        <v>-7.5618461845992897</v>
      </c>
      <c r="CO134">
        <v>2</v>
      </c>
    </row>
    <row r="135" spans="16:94" x14ac:dyDescent="0.25">
      <c r="P135" s="98">
        <f t="shared" si="142"/>
        <v>0.73546168907918741</v>
      </c>
      <c r="R135">
        <v>3</v>
      </c>
      <c r="AE135" s="98">
        <f t="shared" si="143"/>
        <v>4.9124558893065995E-2</v>
      </c>
      <c r="AG135">
        <v>3</v>
      </c>
      <c r="AT135" s="98">
        <f t="shared" si="144"/>
        <v>-2.2372947473879243</v>
      </c>
      <c r="AV135">
        <v>3</v>
      </c>
      <c r="BI135" s="98">
        <f t="shared" si="145"/>
        <v>-2.5032488501001104</v>
      </c>
      <c r="BK135">
        <v>3</v>
      </c>
      <c r="BX135" s="98">
        <f t="shared" si="146"/>
        <v>-3.7320330090129588</v>
      </c>
      <c r="BZ135">
        <v>3</v>
      </c>
      <c r="CM135" s="98">
        <f t="shared" si="147"/>
        <v>-7.720139376851467</v>
      </c>
      <c r="CO135">
        <v>3</v>
      </c>
    </row>
    <row r="136" spans="16:94" x14ac:dyDescent="0.25">
      <c r="P136" s="98">
        <f t="shared" si="142"/>
        <v>-0.28439416721567312</v>
      </c>
      <c r="R136">
        <v>4</v>
      </c>
      <c r="AE136" s="98">
        <f t="shared" si="143"/>
        <v>-1.2151527725368858</v>
      </c>
      <c r="AG136">
        <v>4</v>
      </c>
      <c r="AT136" s="98">
        <f t="shared" si="144"/>
        <v>-3.9030058309188895</v>
      </c>
      <c r="AV136">
        <v>4</v>
      </c>
      <c r="BI136" s="98">
        <f t="shared" si="145"/>
        <v>-3.6145775894632273</v>
      </c>
      <c r="BK136">
        <v>4</v>
      </c>
      <c r="BX136" s="98">
        <f t="shared" si="146"/>
        <v>-4.2268590725365627</v>
      </c>
      <c r="BZ136">
        <v>4</v>
      </c>
      <c r="CM136" s="98">
        <f t="shared" si="147"/>
        <v>-7.0255106786288053</v>
      </c>
      <c r="CO136">
        <v>4</v>
      </c>
    </row>
    <row r="137" spans="16:94" x14ac:dyDescent="0.25">
      <c r="P137" s="98">
        <f t="shared" si="142"/>
        <v>-1.2130960439215244E-2</v>
      </c>
      <c r="R137">
        <v>5</v>
      </c>
      <c r="AE137" s="98">
        <f t="shared" si="143"/>
        <v>-1.1527140127114279</v>
      </c>
      <c r="AG137">
        <v>5</v>
      </c>
      <c r="AT137" s="98">
        <f t="shared" si="144"/>
        <v>-2.9357156615563156</v>
      </c>
      <c r="AV137">
        <v>5</v>
      </c>
      <c r="BI137" s="98">
        <f t="shared" si="145"/>
        <v>-2.7125396632038417</v>
      </c>
      <c r="BK137">
        <v>5</v>
      </c>
      <c r="BX137" s="98">
        <f t="shared" si="146"/>
        <v>-2.9765853813694427</v>
      </c>
      <c r="BZ137">
        <v>5</v>
      </c>
      <c r="CM137" s="98">
        <f t="shared" si="147"/>
        <v>-4.3692736755978316</v>
      </c>
      <c r="CO137">
        <v>5</v>
      </c>
    </row>
    <row r="138" spans="16:94" x14ac:dyDescent="0.25">
      <c r="P138" s="98">
        <f t="shared" si="142"/>
        <v>-8.7597025612929258E-2</v>
      </c>
      <c r="R138">
        <v>6</v>
      </c>
      <c r="AE138" s="98">
        <f t="shared" si="143"/>
        <v>-0.36263407255430025</v>
      </c>
      <c r="AG138">
        <v>6</v>
      </c>
      <c r="AT138" s="98">
        <f t="shared" si="144"/>
        <v>-4.2031420069569023</v>
      </c>
      <c r="AV138">
        <v>6</v>
      </c>
      <c r="BI138" s="98">
        <f t="shared" si="145"/>
        <v>-2.4747033374527199</v>
      </c>
      <c r="BK138">
        <v>6</v>
      </c>
      <c r="BX138" s="98">
        <f t="shared" si="146"/>
        <v>-2.8558618782762792</v>
      </c>
      <c r="BZ138">
        <v>6</v>
      </c>
      <c r="CM138" s="98">
        <f t="shared" si="147"/>
        <v>-3.8777994183381139</v>
      </c>
      <c r="CO138">
        <v>6</v>
      </c>
    </row>
    <row r="139" spans="16:94" x14ac:dyDescent="0.25">
      <c r="P139" s="98">
        <f t="shared" si="142"/>
        <v>2.7900146514567439</v>
      </c>
      <c r="S139">
        <v>1</v>
      </c>
      <c r="AE139" s="98">
        <f t="shared" si="143"/>
        <v>2.8534675344044125</v>
      </c>
      <c r="AH139">
        <v>1</v>
      </c>
      <c r="AT139" s="98">
        <f t="shared" si="144"/>
        <v>1.0181682189147523</v>
      </c>
      <c r="AW139">
        <v>1</v>
      </c>
      <c r="BI139" s="98">
        <f t="shared" si="145"/>
        <v>3.345806250245456</v>
      </c>
      <c r="BL139">
        <v>1</v>
      </c>
      <c r="BX139" s="98">
        <f t="shared" si="146"/>
        <v>4.0405716093320905</v>
      </c>
      <c r="CA139">
        <v>1</v>
      </c>
      <c r="CM139" s="98">
        <f t="shared" si="147"/>
        <v>-3.9760068780801383</v>
      </c>
      <c r="CP139">
        <v>1</v>
      </c>
    </row>
    <row r="140" spans="16:94" x14ac:dyDescent="0.25">
      <c r="P140" s="98">
        <f t="shared" si="142"/>
        <v>0.46485108872974124</v>
      </c>
      <c r="S140">
        <v>2</v>
      </c>
      <c r="AE140" s="98">
        <f t="shared" si="143"/>
        <v>1.7261905447014669E-2</v>
      </c>
      <c r="AH140">
        <v>2</v>
      </c>
      <c r="AT140" s="98">
        <f t="shared" si="144"/>
        <v>-3.4806994187821161</v>
      </c>
      <c r="AW140">
        <v>2</v>
      </c>
      <c r="BI140" s="98">
        <f t="shared" si="145"/>
        <v>-2.0814670972233884</v>
      </c>
      <c r="BL140">
        <v>2</v>
      </c>
      <c r="BX140" s="98">
        <f t="shared" si="146"/>
        <v>-3.1431097162180812</v>
      </c>
      <c r="CA140">
        <v>2</v>
      </c>
      <c r="CM140" s="98">
        <f t="shared" si="147"/>
        <v>-7.2827064297867885</v>
      </c>
      <c r="CP140">
        <v>2</v>
      </c>
    </row>
    <row r="141" spans="16:94" x14ac:dyDescent="0.25">
      <c r="P141" s="98">
        <f t="shared" si="142"/>
        <v>-4.0672850605890432E-2</v>
      </c>
      <c r="S141">
        <v>3</v>
      </c>
      <c r="AE141" s="98">
        <f t="shared" si="143"/>
        <v>-1.3404434979743627</v>
      </c>
      <c r="AH141">
        <v>3</v>
      </c>
      <c r="AT141" s="98">
        <f t="shared" si="144"/>
        <v>-1.7719816184161417</v>
      </c>
      <c r="AW141">
        <v>3</v>
      </c>
      <c r="BI141" s="98">
        <f t="shared" si="145"/>
        <v>-3.0633089512301304</v>
      </c>
      <c r="BL141">
        <v>3</v>
      </c>
      <c r="BX141" s="98">
        <f t="shared" si="146"/>
        <v>-4.0729260012967998</v>
      </c>
      <c r="CA141">
        <v>3</v>
      </c>
      <c r="CM141" s="98">
        <f t="shared" si="147"/>
        <v>-8.4788936227192835</v>
      </c>
      <c r="CP141">
        <v>3</v>
      </c>
    </row>
    <row r="142" spans="16:94" x14ac:dyDescent="0.25">
      <c r="P142" s="98">
        <f t="shared" si="142"/>
        <v>-0.26543583945408145</v>
      </c>
      <c r="S142">
        <v>4</v>
      </c>
      <c r="AE142" s="98">
        <f t="shared" si="143"/>
        <v>-1.0125168417812453</v>
      </c>
      <c r="AH142">
        <v>4</v>
      </c>
      <c r="AT142" s="98">
        <f t="shared" si="144"/>
        <v>-2.6498968283885027</v>
      </c>
      <c r="AW142">
        <v>4</v>
      </c>
      <c r="BI142" s="98">
        <f t="shared" si="145"/>
        <v>-3.2110311589856053</v>
      </c>
      <c r="BL142">
        <v>4</v>
      </c>
      <c r="BX142" s="98">
        <f t="shared" si="146"/>
        <v>-3.9622265351410135</v>
      </c>
      <c r="CA142">
        <v>4</v>
      </c>
      <c r="CM142" s="98">
        <f t="shared" si="147"/>
        <v>-6.7020398036119033</v>
      </c>
      <c r="CP142">
        <v>4</v>
      </c>
    </row>
    <row r="143" spans="16:94" x14ac:dyDescent="0.25">
      <c r="P143" s="98">
        <f t="shared" si="142"/>
        <v>-0.34428152919596045</v>
      </c>
      <c r="S143">
        <v>5</v>
      </c>
      <c r="AE143" s="98">
        <f t="shared" si="143"/>
        <v>-1.0172307532249683</v>
      </c>
      <c r="AH143">
        <v>5</v>
      </c>
      <c r="AT143" s="98">
        <f t="shared" si="144"/>
        <v>-1.7853397744031909</v>
      </c>
      <c r="AW143">
        <v>5</v>
      </c>
      <c r="BI143" s="98">
        <f t="shared" si="145"/>
        <v>-3.1120972130232367</v>
      </c>
      <c r="BL143">
        <v>5</v>
      </c>
      <c r="BX143" s="98">
        <f t="shared" si="146"/>
        <v>-3.3366671958440861</v>
      </c>
      <c r="CA143">
        <v>5</v>
      </c>
      <c r="CM143" s="98">
        <f t="shared" si="147"/>
        <v>-5.4040557997218244</v>
      </c>
      <c r="CP143">
        <v>5</v>
      </c>
    </row>
    <row r="144" spans="16:94" x14ac:dyDescent="0.25">
      <c r="P144" s="98">
        <f t="shared" si="142"/>
        <v>0.29067140614412068</v>
      </c>
      <c r="S144">
        <v>6</v>
      </c>
      <c r="AE144" s="98">
        <f t="shared" si="143"/>
        <v>-0.75624661295981355</v>
      </c>
      <c r="AH144">
        <v>6</v>
      </c>
      <c r="AT144" s="98">
        <f t="shared" si="144"/>
        <v>-0.53029439728028294</v>
      </c>
      <c r="AW144">
        <v>6</v>
      </c>
      <c r="BI144" s="98">
        <f t="shared" si="145"/>
        <v>-2.4977344071339438</v>
      </c>
      <c r="BL144">
        <v>6</v>
      </c>
      <c r="BX144" s="98">
        <f t="shared" si="146"/>
        <v>-3.183627678430593</v>
      </c>
      <c r="CA144">
        <v>6</v>
      </c>
      <c r="CM144" s="98">
        <f t="shared" si="147"/>
        <v>-4.8191136127781888</v>
      </c>
      <c r="CP144">
        <v>6</v>
      </c>
    </row>
    <row r="145" spans="16:97" x14ac:dyDescent="0.25">
      <c r="P145" s="98">
        <f t="shared" si="142"/>
        <v>2.589723861365691</v>
      </c>
      <c r="T145">
        <v>1</v>
      </c>
      <c r="AE145" s="98">
        <f t="shared" si="143"/>
        <v>3.1682899580354089</v>
      </c>
      <c r="AI145">
        <v>1</v>
      </c>
      <c r="AT145" s="98">
        <f t="shared" si="144"/>
        <v>1.879268771391942</v>
      </c>
      <c r="AX145">
        <v>1</v>
      </c>
      <c r="BI145" s="98">
        <f t="shared" si="145"/>
        <v>5.1152900457811548</v>
      </c>
      <c r="BM145">
        <v>1</v>
      </c>
      <c r="BX145" s="98">
        <f t="shared" si="146"/>
        <v>6.4871460990337688</v>
      </c>
      <c r="CB145">
        <v>1</v>
      </c>
      <c r="CM145" s="98">
        <f t="shared" si="147"/>
        <v>-3.1768250767657733</v>
      </c>
      <c r="CQ145">
        <v>1</v>
      </c>
    </row>
    <row r="146" spans="16:97" x14ac:dyDescent="0.25">
      <c r="P146" s="98">
        <f t="shared" si="142"/>
        <v>0.39070333258080581</v>
      </c>
      <c r="T146">
        <v>2</v>
      </c>
      <c r="AE146" s="98">
        <f t="shared" si="143"/>
        <v>-1.8425305971011632</v>
      </c>
      <c r="AI146">
        <v>2</v>
      </c>
      <c r="AT146" s="98">
        <f t="shared" si="144"/>
        <v>-4.2436258651373322</v>
      </c>
      <c r="AX146">
        <v>2</v>
      </c>
      <c r="BI146" s="98">
        <f t="shared" si="145"/>
        <v>-3.4501562157992858</v>
      </c>
      <c r="BM146">
        <v>2</v>
      </c>
      <c r="BX146" s="98">
        <f t="shared" si="146"/>
        <v>-4.6476353014132883</v>
      </c>
      <c r="CB146">
        <v>2</v>
      </c>
      <c r="CM146" s="98">
        <f t="shared" si="147"/>
        <v>-7.3441052603483143</v>
      </c>
      <c r="CQ146">
        <v>2</v>
      </c>
    </row>
    <row r="147" spans="16:97" x14ac:dyDescent="0.25">
      <c r="P147" s="98">
        <f t="shared" si="142"/>
        <v>-0.36640587177921802</v>
      </c>
      <c r="T147">
        <v>3</v>
      </c>
      <c r="AE147" s="98">
        <f t="shared" si="143"/>
        <v>-2.4148806291529645</v>
      </c>
      <c r="AI147">
        <v>3</v>
      </c>
      <c r="AT147" s="98">
        <f t="shared" si="144"/>
        <v>-4.9918891813224064</v>
      </c>
      <c r="AX147">
        <v>3</v>
      </c>
      <c r="BI147" s="98">
        <f t="shared" si="145"/>
        <v>-4.1298065269102828</v>
      </c>
      <c r="BM147">
        <v>3</v>
      </c>
      <c r="BX147" s="98">
        <f t="shared" si="146"/>
        <v>-5.8052409060308889</v>
      </c>
      <c r="CB147">
        <v>3</v>
      </c>
      <c r="CM147" s="98">
        <f t="shared" si="147"/>
        <v>-8.3980692835550279</v>
      </c>
      <c r="CQ147">
        <v>3</v>
      </c>
    </row>
    <row r="148" spans="16:97" x14ac:dyDescent="0.25">
      <c r="P148" s="98">
        <f t="shared" si="142"/>
        <v>-0.33379206895778424</v>
      </c>
      <c r="T148">
        <v>4</v>
      </c>
      <c r="AE148" s="98">
        <f t="shared" si="143"/>
        <v>-2.0868378640035274</v>
      </c>
      <c r="AI148">
        <v>4</v>
      </c>
      <c r="AT148" s="98">
        <f t="shared" si="144"/>
        <v>-3.4928033457723657</v>
      </c>
      <c r="AX148">
        <v>4</v>
      </c>
      <c r="BI148" s="98">
        <f t="shared" si="145"/>
        <v>-3.4590440515839447</v>
      </c>
      <c r="BM148">
        <v>4</v>
      </c>
      <c r="BX148" s="98">
        <f t="shared" si="146"/>
        <v>-3.7233678123868401</v>
      </c>
      <c r="CB148">
        <v>4</v>
      </c>
      <c r="CM148" s="98">
        <f t="shared" si="147"/>
        <v>-4.89714610136609</v>
      </c>
      <c r="CQ148">
        <v>4</v>
      </c>
    </row>
    <row r="149" spans="16:97" x14ac:dyDescent="0.25">
      <c r="P149" s="98">
        <f t="shared" si="142"/>
        <v>-0.15598102068160813</v>
      </c>
      <c r="T149">
        <v>5</v>
      </c>
      <c r="AE149" s="98">
        <f t="shared" si="143"/>
        <v>-1.6642622155537303</v>
      </c>
      <c r="AI149">
        <v>5</v>
      </c>
      <c r="AT149" s="98">
        <f t="shared" si="144"/>
        <v>-3.6964468642942698</v>
      </c>
      <c r="AX149">
        <v>5</v>
      </c>
      <c r="BI149" s="98">
        <f t="shared" si="145"/>
        <v>-3.3259971790945428</v>
      </c>
      <c r="BM149">
        <v>5</v>
      </c>
      <c r="BX149" s="98">
        <f t="shared" si="146"/>
        <v>-3.7751497830379321</v>
      </c>
      <c r="CB149">
        <v>5</v>
      </c>
      <c r="CM149" s="98">
        <f t="shared" si="147"/>
        <v>-4.807118621920921</v>
      </c>
      <c r="CQ149">
        <v>5</v>
      </c>
    </row>
    <row r="150" spans="16:97" x14ac:dyDescent="0.25">
      <c r="P150" s="98">
        <f t="shared" si="142"/>
        <v>-7.6662575920167342E-2</v>
      </c>
      <c r="T150">
        <v>6</v>
      </c>
      <c r="AE150" s="98">
        <f t="shared" si="143"/>
        <v>-1.4310699973387528</v>
      </c>
      <c r="AI150">
        <v>6</v>
      </c>
      <c r="AT150" s="98">
        <f t="shared" si="144"/>
        <v>-4.3761249753241174</v>
      </c>
      <c r="AX150">
        <v>6</v>
      </c>
      <c r="BI150" s="98">
        <f t="shared" si="145"/>
        <v>-3.4429634492456813</v>
      </c>
      <c r="BM150">
        <v>6</v>
      </c>
      <c r="BX150" s="98">
        <f t="shared" si="146"/>
        <v>-3.2815154642411812</v>
      </c>
      <c r="CB150">
        <v>6</v>
      </c>
      <c r="CM150" s="98">
        <f t="shared" si="147"/>
        <v>-4.7667938098578979</v>
      </c>
      <c r="CQ150">
        <v>6</v>
      </c>
    </row>
    <row r="151" spans="16:97" x14ac:dyDescent="0.25">
      <c r="P151" s="98">
        <f t="shared" si="142"/>
        <v>2.7611173620584388</v>
      </c>
      <c r="U151">
        <v>1</v>
      </c>
      <c r="AE151" s="98">
        <f t="shared" si="143"/>
        <v>3.4548969704277503</v>
      </c>
      <c r="AJ151">
        <v>1</v>
      </c>
      <c r="AT151" s="98">
        <f t="shared" si="144"/>
        <v>2.4702825270763675</v>
      </c>
      <c r="AY151">
        <v>1</v>
      </c>
      <c r="BI151" s="98">
        <f t="shared" si="145"/>
        <v>4.5204444583969412</v>
      </c>
      <c r="BN151">
        <v>1</v>
      </c>
      <c r="BX151" s="98">
        <f t="shared" si="146"/>
        <v>3.5500061435851862</v>
      </c>
      <c r="CC151">
        <v>1</v>
      </c>
      <c r="CM151" s="98">
        <f t="shared" si="147"/>
        <v>-3.6944917167549711</v>
      </c>
      <c r="CR151">
        <v>1</v>
      </c>
    </row>
    <row r="152" spans="16:97" x14ac:dyDescent="0.25">
      <c r="P152" s="98">
        <f t="shared" si="142"/>
        <v>-3.2336147171740492E-2</v>
      </c>
      <c r="U152">
        <v>2</v>
      </c>
      <c r="AE152" s="98">
        <f t="shared" si="143"/>
        <v>-0.79684473588714866</v>
      </c>
      <c r="AJ152">
        <v>2</v>
      </c>
      <c r="AT152" s="98">
        <f t="shared" si="144"/>
        <v>-3.4332646701321572</v>
      </c>
      <c r="AY152">
        <v>2</v>
      </c>
      <c r="BI152" s="98">
        <f t="shared" si="145"/>
        <v>-4.3529459872821192</v>
      </c>
      <c r="BN152">
        <v>2</v>
      </c>
      <c r="BX152" s="98">
        <f t="shared" si="146"/>
        <v>-5.6057050045106394</v>
      </c>
      <c r="CC152">
        <v>2</v>
      </c>
      <c r="CM152" s="98">
        <f t="shared" si="147"/>
        <v>-9.3227219544587108</v>
      </c>
      <c r="CR152">
        <v>2</v>
      </c>
    </row>
    <row r="153" spans="16:97" x14ac:dyDescent="0.25">
      <c r="P153" s="98">
        <f t="shared" si="142"/>
        <v>-0.35054655127581924</v>
      </c>
      <c r="U153">
        <v>3</v>
      </c>
      <c r="AE153" s="98">
        <f t="shared" si="143"/>
        <v>-2.5188231991591863</v>
      </c>
      <c r="AJ153">
        <v>3</v>
      </c>
      <c r="AT153" s="98">
        <f t="shared" si="144"/>
        <v>-4.1259916658108651</v>
      </c>
      <c r="AY153">
        <v>3</v>
      </c>
      <c r="BI153" s="98">
        <f t="shared" si="145"/>
        <v>-5.1575833900871473</v>
      </c>
      <c r="BN153">
        <v>3</v>
      </c>
      <c r="BX153" s="98">
        <f t="shared" si="146"/>
        <v>-6.088944076057544</v>
      </c>
      <c r="CC153">
        <v>3</v>
      </c>
      <c r="CM153" s="98">
        <f t="shared" si="147"/>
        <v>-10.844712861362558</v>
      </c>
      <c r="CR153">
        <v>3</v>
      </c>
    </row>
    <row r="154" spans="16:97" x14ac:dyDescent="0.25">
      <c r="P154" s="98">
        <f t="shared" si="142"/>
        <v>-0.11493352005237512</v>
      </c>
      <c r="U154">
        <v>4</v>
      </c>
      <c r="AE154" s="98">
        <f t="shared" si="143"/>
        <v>-1.0331924627264115</v>
      </c>
      <c r="AJ154">
        <v>4</v>
      </c>
      <c r="AT154" s="98">
        <f t="shared" si="144"/>
        <v>-3.4853090017872788</v>
      </c>
      <c r="AY154">
        <v>4</v>
      </c>
      <c r="BI154" s="98">
        <f t="shared" si="145"/>
        <v>-3.8421437094620323</v>
      </c>
      <c r="BN154">
        <v>4</v>
      </c>
      <c r="BX154" s="98">
        <f t="shared" si="146"/>
        <v>-4.3709049757830734</v>
      </c>
      <c r="CC154">
        <v>4</v>
      </c>
      <c r="CM154" s="98">
        <f t="shared" si="147"/>
        <v>-7.3091817414675724</v>
      </c>
      <c r="CR154">
        <v>4</v>
      </c>
    </row>
    <row r="155" spans="16:97" x14ac:dyDescent="0.25">
      <c r="P155" s="98">
        <f t="shared" si="142"/>
        <v>-1.5051527666539499E-2</v>
      </c>
      <c r="U155">
        <v>5</v>
      </c>
      <c r="AE155" s="98">
        <f t="shared" si="143"/>
        <v>-0.76425289575893629</v>
      </c>
      <c r="AJ155">
        <v>5</v>
      </c>
      <c r="AT155" s="98">
        <f t="shared" si="144"/>
        <v>-1.9053029377703261</v>
      </c>
      <c r="AY155">
        <v>5</v>
      </c>
      <c r="BI155" s="98">
        <f t="shared" si="145"/>
        <v>-3.2734298698101156</v>
      </c>
      <c r="BN155">
        <v>5</v>
      </c>
      <c r="BX155" s="98">
        <f t="shared" si="146"/>
        <v>-3.7379190528605548</v>
      </c>
      <c r="CC155">
        <v>5</v>
      </c>
      <c r="CM155" s="98">
        <f t="shared" si="147"/>
        <v>-6.1561067663691773</v>
      </c>
      <c r="CR155">
        <v>5</v>
      </c>
    </row>
    <row r="156" spans="16:97" x14ac:dyDescent="0.25">
      <c r="P156" s="98">
        <f t="shared" si="142"/>
        <v>-0.15548753404020133</v>
      </c>
      <c r="U156">
        <v>6</v>
      </c>
      <c r="AE156" s="98">
        <f t="shared" si="143"/>
        <v>-0.93565607817934549</v>
      </c>
      <c r="AJ156">
        <v>6</v>
      </c>
      <c r="AT156" s="98">
        <f t="shared" si="144"/>
        <v>-1.6910247025510152</v>
      </c>
      <c r="AY156">
        <v>6</v>
      </c>
      <c r="BI156" s="98">
        <f t="shared" si="145"/>
        <v>-3.592766217783133</v>
      </c>
      <c r="BN156">
        <v>6</v>
      </c>
      <c r="BX156" s="98">
        <f t="shared" si="146"/>
        <v>-3.3784964508438229</v>
      </c>
      <c r="CC156">
        <v>6</v>
      </c>
      <c r="CM156" s="98">
        <f t="shared" si="147"/>
        <v>-4.4215787764698931</v>
      </c>
      <c r="CR156">
        <v>6</v>
      </c>
    </row>
    <row r="157" spans="16:97" x14ac:dyDescent="0.25">
      <c r="P157" s="98">
        <f t="shared" si="142"/>
        <v>3.586143359580575</v>
      </c>
      <c r="V157">
        <v>1</v>
      </c>
      <c r="AE157" s="98">
        <f t="shared" si="143"/>
        <v>4.8302589749592322</v>
      </c>
      <c r="AK157">
        <v>1</v>
      </c>
      <c r="AT157" s="98">
        <f t="shared" si="144"/>
        <v>0.32429431345084225</v>
      </c>
      <c r="AZ157">
        <v>1</v>
      </c>
      <c r="BI157" s="98">
        <f t="shared" si="145"/>
        <v>5.066275546925354</v>
      </c>
      <c r="BO157">
        <v>1</v>
      </c>
      <c r="BX157" s="98">
        <f t="shared" si="146"/>
        <v>5.6403956780302309</v>
      </c>
      <c r="CD157">
        <v>1</v>
      </c>
      <c r="CM157" s="98">
        <f t="shared" si="147"/>
        <v>-5.6683223813058952</v>
      </c>
      <c r="CS157">
        <v>1</v>
      </c>
    </row>
    <row r="158" spans="16:97" x14ac:dyDescent="0.25">
      <c r="P158" s="98">
        <f t="shared" si="142"/>
        <v>-9.5065222174827824E-2</v>
      </c>
      <c r="V158">
        <v>2</v>
      </c>
      <c r="AE158" s="98">
        <f t="shared" si="143"/>
        <v>0.5490848635302541</v>
      </c>
      <c r="AK158">
        <v>2</v>
      </c>
      <c r="AT158" s="98">
        <f t="shared" si="144"/>
        <v>-6.0927638249749272</v>
      </c>
      <c r="AZ158">
        <v>2</v>
      </c>
      <c r="BI158" s="98">
        <f t="shared" si="145"/>
        <v>-3.8889054066301192</v>
      </c>
      <c r="BO158">
        <v>2</v>
      </c>
      <c r="BX158" s="98">
        <f t="shared" si="146"/>
        <v>-5.3676688539218773</v>
      </c>
      <c r="CD158">
        <v>2</v>
      </c>
      <c r="CM158" s="98">
        <f t="shared" si="147"/>
        <v>-10.404389081327071</v>
      </c>
      <c r="CS158">
        <v>2</v>
      </c>
    </row>
    <row r="159" spans="16:97" x14ac:dyDescent="0.25">
      <c r="P159" s="98">
        <f t="shared" si="142"/>
        <v>-0.26500713913093676</v>
      </c>
      <c r="V159">
        <v>3</v>
      </c>
      <c r="AE159" s="98">
        <f t="shared" si="143"/>
        <v>-0.1680668728931245</v>
      </c>
      <c r="AK159">
        <v>3</v>
      </c>
      <c r="AT159" s="98">
        <f t="shared" si="144"/>
        <v>-4.8849975322142356</v>
      </c>
      <c r="AZ159">
        <v>3</v>
      </c>
      <c r="BI159" s="98">
        <f t="shared" si="145"/>
        <v>-2.8496717892392027</v>
      </c>
      <c r="BO159">
        <v>3</v>
      </c>
      <c r="BX159" s="98">
        <f t="shared" si="146"/>
        <v>-4.2801632432064025</v>
      </c>
      <c r="CD159">
        <v>3</v>
      </c>
      <c r="CM159" s="98">
        <f t="shared" si="147"/>
        <v>-11.991801025660392</v>
      </c>
      <c r="CS159">
        <v>3</v>
      </c>
    </row>
    <row r="160" spans="16:97" x14ac:dyDescent="0.25">
      <c r="P160" s="98">
        <f t="shared" si="142"/>
        <v>-0.56081776624726842</v>
      </c>
      <c r="V160">
        <v>4</v>
      </c>
      <c r="AE160" s="98">
        <f t="shared" si="143"/>
        <v>0.20308559587630981</v>
      </c>
      <c r="AK160">
        <v>4</v>
      </c>
      <c r="AT160" s="98">
        <f t="shared" si="144"/>
        <v>-2.7160987241515038</v>
      </c>
      <c r="AZ160">
        <v>4</v>
      </c>
      <c r="BI160" s="98">
        <f t="shared" si="145"/>
        <v>-2.5780663352768585</v>
      </c>
      <c r="BO160">
        <v>4</v>
      </c>
      <c r="BX160" s="98">
        <f t="shared" si="146"/>
        <v>-2.9884067147144933</v>
      </c>
      <c r="CD160">
        <v>4</v>
      </c>
      <c r="CM160" s="98">
        <f t="shared" si="147"/>
        <v>-7.789981115037417</v>
      </c>
      <c r="CS160">
        <v>4</v>
      </c>
    </row>
    <row r="161" spans="16:100" x14ac:dyDescent="0.25">
      <c r="P161" s="98">
        <f t="shared" si="142"/>
        <v>-6.2963046163911685E-2</v>
      </c>
      <c r="V161">
        <v>5</v>
      </c>
      <c r="AE161" s="98">
        <f t="shared" si="143"/>
        <v>-6.5888747686781102E-2</v>
      </c>
      <c r="AK161">
        <v>5</v>
      </c>
      <c r="AT161" s="98">
        <f t="shared" si="144"/>
        <v>-3.6097517993378823</v>
      </c>
      <c r="AZ161">
        <v>5</v>
      </c>
      <c r="BI161" s="98">
        <f t="shared" si="145"/>
        <v>-2.5204602960040141</v>
      </c>
      <c r="BO161">
        <v>5</v>
      </c>
      <c r="BX161" s="98">
        <f t="shared" si="146"/>
        <v>-2.8217258126617821</v>
      </c>
      <c r="CD161">
        <v>5</v>
      </c>
      <c r="CM161" s="98">
        <f t="shared" si="147"/>
        <v>-5.3800906063444209</v>
      </c>
      <c r="CS161">
        <v>5</v>
      </c>
    </row>
    <row r="162" spans="16:100" x14ac:dyDescent="0.25">
      <c r="P162" s="98">
        <f t="shared" si="142"/>
        <v>0.31117609077078612</v>
      </c>
      <c r="V162">
        <v>6</v>
      </c>
      <c r="AE162" s="98">
        <f t="shared" si="143"/>
        <v>5.8670921359095018E-2</v>
      </c>
      <c r="AK162">
        <v>6</v>
      </c>
      <c r="AT162" s="98">
        <f t="shared" si="144"/>
        <v>-3.3223776947842083</v>
      </c>
      <c r="AZ162">
        <v>6</v>
      </c>
      <c r="BI162" s="98">
        <f t="shared" si="145"/>
        <v>-2.1444771949136907</v>
      </c>
      <c r="BO162">
        <v>6</v>
      </c>
      <c r="BX162" s="98">
        <f t="shared" si="146"/>
        <v>-2.6090358886234526</v>
      </c>
      <c r="CD162">
        <v>6</v>
      </c>
      <c r="CM162" s="98">
        <f t="shared" si="147"/>
        <v>-4.956967367962239</v>
      </c>
      <c r="CS162">
        <v>6</v>
      </c>
    </row>
    <row r="163" spans="16:100" x14ac:dyDescent="0.25">
      <c r="P163" s="98">
        <f t="shared" si="142"/>
        <v>2.2571553283042611</v>
      </c>
      <c r="W163">
        <v>1</v>
      </c>
      <c r="AE163" s="98">
        <f t="shared" si="143"/>
        <v>-5.3002416672091996</v>
      </c>
      <c r="AL163">
        <v>1</v>
      </c>
      <c r="AT163" s="98">
        <f t="shared" si="144"/>
        <v>-5.540266694319179</v>
      </c>
      <c r="BA163">
        <v>1</v>
      </c>
      <c r="BI163" s="98">
        <f t="shared" si="145"/>
        <v>-0.50859390335011057</v>
      </c>
      <c r="BP163">
        <v>1</v>
      </c>
      <c r="BX163" s="98">
        <f t="shared" si="146"/>
        <v>-4.263547081689854</v>
      </c>
      <c r="CE163">
        <v>1</v>
      </c>
      <c r="CM163" s="98">
        <f t="shared" si="147"/>
        <v>-5.385377189359744</v>
      </c>
      <c r="CT163">
        <v>1</v>
      </c>
    </row>
    <row r="164" spans="16:100" x14ac:dyDescent="0.25">
      <c r="P164" s="98">
        <f t="shared" si="142"/>
        <v>0.42837972341512653</v>
      </c>
      <c r="W164">
        <v>2</v>
      </c>
      <c r="AE164" s="98">
        <f t="shared" si="143"/>
        <v>-1.171872925357718</v>
      </c>
      <c r="AL164">
        <v>2</v>
      </c>
      <c r="AT164" s="98">
        <f t="shared" si="144"/>
        <v>-8.057125930662103</v>
      </c>
      <c r="BA164">
        <v>2</v>
      </c>
      <c r="BI164" s="98">
        <f t="shared" si="145"/>
        <v>-8.908347831091163</v>
      </c>
      <c r="BP164">
        <v>2</v>
      </c>
      <c r="BX164" s="98">
        <f t="shared" si="146"/>
        <v>-10.414751244190185</v>
      </c>
      <c r="CE164">
        <v>2</v>
      </c>
      <c r="CM164" s="98">
        <f t="shared" si="147"/>
        <v>-11.768109190959173</v>
      </c>
      <c r="CT164">
        <v>2</v>
      </c>
    </row>
    <row r="165" spans="16:100" x14ac:dyDescent="0.25">
      <c r="P165" s="98">
        <f t="shared" si="142"/>
        <v>0.39334143146049882</v>
      </c>
      <c r="W165">
        <v>3</v>
      </c>
      <c r="AE165" s="98">
        <f t="shared" si="143"/>
        <v>-2.3124485974044688</v>
      </c>
      <c r="AL165">
        <v>3</v>
      </c>
      <c r="AT165" s="98">
        <f t="shared" si="144"/>
        <v>-7.2816436508601612</v>
      </c>
      <c r="BA165">
        <v>3</v>
      </c>
      <c r="BI165" s="98">
        <f t="shared" si="145"/>
        <v>-7.6536651047208153</v>
      </c>
      <c r="BP165">
        <v>3</v>
      </c>
      <c r="BX165" s="98">
        <f t="shared" si="146"/>
        <v>-9.8112570126616454</v>
      </c>
      <c r="CE165">
        <v>3</v>
      </c>
      <c r="CM165" s="98">
        <f t="shared" si="147"/>
        <v>-12.003060401244246</v>
      </c>
      <c r="CT165">
        <v>3</v>
      </c>
    </row>
    <row r="166" spans="16:100" x14ac:dyDescent="0.25">
      <c r="P166" s="98">
        <f t="shared" si="142"/>
        <v>0.18575422110282958</v>
      </c>
      <c r="W166">
        <v>4</v>
      </c>
      <c r="AE166" s="98">
        <f t="shared" si="143"/>
        <v>-1.2963705200501359</v>
      </c>
      <c r="AL166">
        <v>4</v>
      </c>
      <c r="AT166" s="98">
        <f t="shared" si="144"/>
        <v>-5.5911828027610859</v>
      </c>
      <c r="BA166">
        <v>4</v>
      </c>
      <c r="BI166" s="98">
        <f t="shared" si="145"/>
        <v>-4.2920492581653598</v>
      </c>
      <c r="BP166">
        <v>4</v>
      </c>
      <c r="BX166" s="98">
        <f t="shared" si="146"/>
        <v>-6.092906143308479</v>
      </c>
      <c r="CE166">
        <v>4</v>
      </c>
      <c r="CM166" s="98">
        <f t="shared" si="147"/>
        <v>-10.39103192860633</v>
      </c>
      <c r="CT166">
        <v>4</v>
      </c>
    </row>
    <row r="167" spans="16:100" x14ac:dyDescent="0.25">
      <c r="P167" s="98">
        <f t="shared" si="142"/>
        <v>0.21856571474685538</v>
      </c>
      <c r="W167">
        <v>5</v>
      </c>
      <c r="AE167" s="98">
        <f t="shared" si="143"/>
        <v>-1.3640590500452312</v>
      </c>
      <c r="AL167">
        <v>5</v>
      </c>
      <c r="AT167" s="98">
        <f t="shared" si="144"/>
        <v>-3.5177182036324126</v>
      </c>
      <c r="BA167">
        <v>5</v>
      </c>
      <c r="BI167" s="98">
        <f t="shared" si="145"/>
        <v>-4.3012969544137896</v>
      </c>
      <c r="BP167">
        <v>5</v>
      </c>
      <c r="BX167" s="98">
        <f t="shared" si="146"/>
        <v>-4.7906772726527862</v>
      </c>
      <c r="CE167">
        <v>5</v>
      </c>
      <c r="CM167" s="98">
        <f t="shared" si="147"/>
        <v>-7.9239111328858165</v>
      </c>
      <c r="CT167">
        <v>5</v>
      </c>
    </row>
    <row r="168" spans="16:100" x14ac:dyDescent="0.25">
      <c r="P168" s="98">
        <f t="shared" si="142"/>
        <v>0.48472197806002271</v>
      </c>
      <c r="W168">
        <v>6</v>
      </c>
      <c r="AE168" s="98">
        <f t="shared" si="143"/>
        <v>-1.0369588054252183</v>
      </c>
      <c r="AL168">
        <v>6</v>
      </c>
      <c r="AT168" s="98">
        <f t="shared" si="144"/>
        <v>-3.0339226834748168</v>
      </c>
      <c r="BA168">
        <v>6</v>
      </c>
      <c r="BI168" s="98">
        <f t="shared" si="145"/>
        <v>-4.036774565951994</v>
      </c>
      <c r="BP168">
        <v>6</v>
      </c>
      <c r="BX168" s="98">
        <f t="shared" si="146"/>
        <v>-4.0360668210570658</v>
      </c>
      <c r="CE168">
        <v>6</v>
      </c>
      <c r="CM168" s="98">
        <f t="shared" si="147"/>
        <v>-6.9096881136643482</v>
      </c>
      <c r="CT168">
        <v>6</v>
      </c>
    </row>
    <row r="169" spans="16:100" x14ac:dyDescent="0.25">
      <c r="P169" s="98">
        <f t="shared" si="142"/>
        <v>4.2066256228732968</v>
      </c>
      <c r="X169">
        <v>1</v>
      </c>
      <c r="AE169" s="98">
        <f t="shared" si="143"/>
        <v>-6.3646322886461899</v>
      </c>
      <c r="AM169">
        <v>1</v>
      </c>
      <c r="AT169" s="98">
        <f t="shared" si="144"/>
        <v>-1.4395823043800853</v>
      </c>
      <c r="BB169">
        <v>1</v>
      </c>
      <c r="BI169" s="98">
        <f t="shared" si="145"/>
        <v>-0.5490653899805622</v>
      </c>
      <c r="BQ169">
        <v>1</v>
      </c>
      <c r="BX169" s="98">
        <f t="shared" si="146"/>
        <v>-3.5111863072302718</v>
      </c>
      <c r="CF169">
        <v>1</v>
      </c>
      <c r="CM169" s="98">
        <f t="shared" si="147"/>
        <v>-2.1983524811606792</v>
      </c>
      <c r="CU169">
        <v>1</v>
      </c>
    </row>
    <row r="170" spans="16:100" x14ac:dyDescent="0.25">
      <c r="P170" s="98">
        <f t="shared" si="142"/>
        <v>0.80276282711403368</v>
      </c>
      <c r="X170">
        <v>2</v>
      </c>
      <c r="AE170" s="98">
        <f t="shared" si="143"/>
        <v>-5.1764525054241268</v>
      </c>
      <c r="AM170">
        <v>2</v>
      </c>
      <c r="AT170" s="98">
        <f t="shared" si="144"/>
        <v>-10.433799018274318</v>
      </c>
      <c r="BB170">
        <v>2</v>
      </c>
      <c r="BI170" s="98">
        <f t="shared" si="145"/>
        <v>-10.710686921143758</v>
      </c>
      <c r="BQ170">
        <v>2</v>
      </c>
      <c r="BX170" s="98">
        <f t="shared" si="146"/>
        <v>-12.069487608745309</v>
      </c>
      <c r="CF170">
        <v>2</v>
      </c>
      <c r="CM170" s="98">
        <f t="shared" si="147"/>
        <v>-13.084444428207245</v>
      </c>
      <c r="CU170">
        <v>2</v>
      </c>
    </row>
    <row r="171" spans="16:100" x14ac:dyDescent="0.25">
      <c r="P171" s="98">
        <f t="shared" si="142"/>
        <v>-0.30433058327928464</v>
      </c>
      <c r="X171">
        <v>3</v>
      </c>
      <c r="AE171" s="98">
        <f t="shared" si="143"/>
        <v>-3.0681008297328454</v>
      </c>
      <c r="AM171">
        <v>3</v>
      </c>
      <c r="AT171" s="98">
        <f t="shared" si="144"/>
        <v>-7.832760203862648</v>
      </c>
      <c r="BB171">
        <v>3</v>
      </c>
      <c r="BI171" s="98">
        <f t="shared" si="145"/>
        <v>-10.806905680605992</v>
      </c>
      <c r="BQ171">
        <v>3</v>
      </c>
      <c r="BX171" s="98">
        <f t="shared" si="146"/>
        <v>-12.966993653131611</v>
      </c>
      <c r="CF171">
        <v>3</v>
      </c>
      <c r="CM171" s="98">
        <f t="shared" si="147"/>
        <v>-14.017711986508777</v>
      </c>
      <c r="CU171">
        <v>3</v>
      </c>
    </row>
    <row r="172" spans="16:100" x14ac:dyDescent="0.25">
      <c r="P172" s="98">
        <f t="shared" si="142"/>
        <v>-7.5285403897648706E-2</v>
      </c>
      <c r="X172">
        <v>4</v>
      </c>
      <c r="AE172" s="98">
        <f t="shared" si="143"/>
        <v>-0.94211723309608075</v>
      </c>
      <c r="AM172">
        <v>4</v>
      </c>
      <c r="AT172" s="98">
        <f t="shared" si="144"/>
        <v>-3.0829471622351114</v>
      </c>
      <c r="BB172">
        <v>4</v>
      </c>
      <c r="BI172" s="98">
        <f t="shared" si="145"/>
        <v>-5.7517447983180219</v>
      </c>
      <c r="BQ172">
        <v>4</v>
      </c>
      <c r="BX172" s="98">
        <f t="shared" si="146"/>
        <v>-6.691775359251281</v>
      </c>
      <c r="CF172">
        <v>4</v>
      </c>
      <c r="CM172" s="98">
        <f t="shared" si="147"/>
        <v>-10.861754415750159</v>
      </c>
      <c r="CU172">
        <v>4</v>
      </c>
    </row>
    <row r="173" spans="16:100" x14ac:dyDescent="0.25">
      <c r="P173" s="98">
        <f t="shared" si="142"/>
        <v>-0.3917525007291438</v>
      </c>
      <c r="X173">
        <v>5</v>
      </c>
      <c r="AE173" s="98">
        <f t="shared" si="143"/>
        <v>-0.83119279409368474</v>
      </c>
      <c r="AM173">
        <v>5</v>
      </c>
      <c r="AT173" s="98">
        <f t="shared" si="144"/>
        <v>-2.9342413081702574</v>
      </c>
      <c r="BB173">
        <v>5</v>
      </c>
      <c r="BI173" s="98">
        <f t="shared" si="145"/>
        <v>-4.4234929915896757</v>
      </c>
      <c r="BQ173">
        <v>5</v>
      </c>
      <c r="BX173" s="98">
        <f t="shared" si="146"/>
        <v>-4.0169061877555023</v>
      </c>
      <c r="CF173">
        <v>5</v>
      </c>
      <c r="CM173" s="98">
        <f t="shared" si="147"/>
        <v>-7.0264524644854731</v>
      </c>
      <c r="CU173">
        <v>5</v>
      </c>
    </row>
    <row r="174" spans="16:100" x14ac:dyDescent="0.25">
      <c r="P174" s="98">
        <f t="shared" si="142"/>
        <v>0.23639379891040235</v>
      </c>
      <c r="X174">
        <v>6</v>
      </c>
      <c r="AE174" s="98">
        <f t="shared" si="143"/>
        <v>-0.15975489260032916</v>
      </c>
      <c r="AM174">
        <v>6</v>
      </c>
      <c r="AT174" s="98">
        <f t="shared" si="144"/>
        <v>-2.2773495001584365</v>
      </c>
      <c r="BB174">
        <v>6</v>
      </c>
      <c r="BI174" s="98">
        <f t="shared" si="145"/>
        <v>-3.7846576236771057</v>
      </c>
      <c r="BQ174">
        <v>6</v>
      </c>
      <c r="BX174" s="98">
        <f t="shared" si="146"/>
        <v>-3.7843543044364196</v>
      </c>
      <c r="CF174">
        <v>6</v>
      </c>
      <c r="CM174" s="98">
        <f t="shared" si="147"/>
        <v>-6.2300392639967725</v>
      </c>
      <c r="CU174">
        <v>6</v>
      </c>
    </row>
    <row r="175" spans="16:100" x14ac:dyDescent="0.25">
      <c r="P175" s="98">
        <f t="shared" si="142"/>
        <v>1.6278802658967919</v>
      </c>
      <c r="Y175">
        <v>1</v>
      </c>
      <c r="AE175" s="98">
        <f t="shared" si="143"/>
        <v>-7.8448146917666453</v>
      </c>
      <c r="AN175">
        <v>1</v>
      </c>
      <c r="AT175" s="98">
        <f t="shared" si="144"/>
        <v>-5.1726474780002629</v>
      </c>
      <c r="BC175">
        <v>1</v>
      </c>
      <c r="BI175" s="98">
        <f t="shared" si="145"/>
        <v>-1.0643845488544343</v>
      </c>
      <c r="BR175">
        <v>1</v>
      </c>
      <c r="BX175" s="98">
        <f t="shared" si="146"/>
        <v>-3.7960523538442139</v>
      </c>
      <c r="CG175">
        <v>1</v>
      </c>
      <c r="CM175" s="98">
        <f t="shared" si="147"/>
        <v>-6.1629662975905557</v>
      </c>
      <c r="CV175">
        <v>1</v>
      </c>
    </row>
    <row r="176" spans="16:100" x14ac:dyDescent="0.25">
      <c r="P176" s="98">
        <f t="shared" si="142"/>
        <v>0.22341950571116342</v>
      </c>
      <c r="Y176">
        <v>2</v>
      </c>
      <c r="AE176" s="98">
        <f t="shared" si="143"/>
        <v>-5.4962672402346904</v>
      </c>
      <c r="AN176">
        <v>2</v>
      </c>
      <c r="AT176" s="98">
        <f t="shared" si="144"/>
        <v>-10.892527445012938</v>
      </c>
      <c r="BC176">
        <v>2</v>
      </c>
      <c r="BI176" s="98">
        <f t="shared" si="145"/>
        <v>-11.278339633787134</v>
      </c>
      <c r="BR176">
        <v>2</v>
      </c>
      <c r="BX176" s="98">
        <f t="shared" si="146"/>
        <v>-12.558252042207648</v>
      </c>
      <c r="CG176">
        <v>2</v>
      </c>
      <c r="CM176" s="98">
        <f t="shared" si="147"/>
        <v>-13.511965117595228</v>
      </c>
      <c r="CV176">
        <v>2</v>
      </c>
    </row>
    <row r="177" spans="16:102" x14ac:dyDescent="0.25">
      <c r="P177" s="98">
        <f t="shared" si="142"/>
        <v>7.1904668706885388E-2</v>
      </c>
      <c r="Y177">
        <v>3</v>
      </c>
      <c r="AE177" s="98">
        <f t="shared" si="143"/>
        <v>-3.3432687727915997</v>
      </c>
      <c r="AN177">
        <v>3</v>
      </c>
      <c r="AT177" s="98">
        <f t="shared" si="144"/>
        <v>-9.908766176781441</v>
      </c>
      <c r="BC177">
        <v>3</v>
      </c>
      <c r="BI177" s="98">
        <f t="shared" si="145"/>
        <v>-10.187729356547479</v>
      </c>
      <c r="BR177">
        <v>3</v>
      </c>
      <c r="BX177" s="98">
        <f t="shared" si="146"/>
        <v>-12.417890392821771</v>
      </c>
      <c r="CG177">
        <v>3</v>
      </c>
      <c r="CM177" s="98">
        <f t="shared" si="147"/>
        <v>-14.612616178757424</v>
      </c>
      <c r="CV177">
        <v>3</v>
      </c>
    </row>
    <row r="178" spans="16:102" x14ac:dyDescent="0.25">
      <c r="P178" s="98">
        <f t="shared" si="142"/>
        <v>0.11686415233663894</v>
      </c>
      <c r="Y178">
        <v>4</v>
      </c>
      <c r="AE178" s="98">
        <f t="shared" si="143"/>
        <v>-2.0322193508877717</v>
      </c>
      <c r="AN178">
        <v>4</v>
      </c>
      <c r="AT178" s="98">
        <f t="shared" si="144"/>
        <v>-5.2876100118420339</v>
      </c>
      <c r="BC178">
        <v>4</v>
      </c>
      <c r="BI178" s="98">
        <f t="shared" si="145"/>
        <v>-5.6085350288945506</v>
      </c>
      <c r="BR178">
        <v>4</v>
      </c>
      <c r="BX178" s="98">
        <f t="shared" si="146"/>
        <v>-6.4143657832780292</v>
      </c>
      <c r="CG178">
        <v>4</v>
      </c>
      <c r="CM178" s="98">
        <f t="shared" si="147"/>
        <v>-9.5617003292791516</v>
      </c>
      <c r="CV178">
        <v>4</v>
      </c>
    </row>
    <row r="179" spans="16:102" x14ac:dyDescent="0.25">
      <c r="P179" s="98">
        <f t="shared" si="142"/>
        <v>-4.5502207873084899E-3</v>
      </c>
      <c r="Y179">
        <v>5</v>
      </c>
      <c r="AE179" s="98">
        <f t="shared" si="143"/>
        <v>-1.108348799201508</v>
      </c>
      <c r="AN179">
        <v>5</v>
      </c>
      <c r="AT179" s="98">
        <f t="shared" si="144"/>
        <v>-4.423773333778616</v>
      </c>
      <c r="BC179">
        <v>5</v>
      </c>
      <c r="BI179" s="98">
        <f t="shared" si="145"/>
        <v>-4.6807730600626876</v>
      </c>
      <c r="BR179">
        <v>5</v>
      </c>
      <c r="BX179" s="98">
        <f t="shared" si="146"/>
        <v>-4.7095251964191185</v>
      </c>
      <c r="CG179">
        <v>5</v>
      </c>
      <c r="CM179" s="98">
        <f t="shared" si="147"/>
        <v>-6.801299143618234</v>
      </c>
      <c r="CV179">
        <v>5</v>
      </c>
    </row>
    <row r="180" spans="16:102" x14ac:dyDescent="0.25">
      <c r="P180" s="98">
        <f t="shared" si="142"/>
        <v>5.8627175538177312E-2</v>
      </c>
      <c r="Y180">
        <v>6</v>
      </c>
      <c r="AE180" s="98">
        <f t="shared" si="143"/>
        <v>-1.0129251863232476</v>
      </c>
      <c r="AN180">
        <v>6</v>
      </c>
      <c r="AT180" s="98">
        <f t="shared" si="144"/>
        <v>-4.1917289688208115</v>
      </c>
      <c r="BC180">
        <v>6</v>
      </c>
      <c r="BI180" s="98">
        <f t="shared" si="145"/>
        <v>-3.8567052427010964</v>
      </c>
      <c r="BR180">
        <v>6</v>
      </c>
      <c r="BX180" s="98">
        <f t="shared" si="146"/>
        <v>-3.9121810679918951</v>
      </c>
      <c r="CG180">
        <v>6</v>
      </c>
      <c r="CM180" s="98">
        <f t="shared" si="147"/>
        <v>-6.0801804316665589</v>
      </c>
      <c r="CV180">
        <v>6</v>
      </c>
    </row>
    <row r="181" spans="16:102" x14ac:dyDescent="0.25">
      <c r="P181" s="98">
        <f t="shared" si="142"/>
        <v>1.651929687651311</v>
      </c>
      <c r="Z181">
        <v>1</v>
      </c>
      <c r="AE181" s="98">
        <f t="shared" si="143"/>
        <v>-6.7527110500179042</v>
      </c>
      <c r="AO181">
        <v>1</v>
      </c>
      <c r="AT181" s="98">
        <f t="shared" si="144"/>
        <v>-2.3001740335026497</v>
      </c>
      <c r="BD181">
        <v>1</v>
      </c>
      <c r="BI181" s="98">
        <f t="shared" si="145"/>
        <v>-2.1213196785357979</v>
      </c>
      <c r="BS181">
        <v>1</v>
      </c>
      <c r="BX181" s="98">
        <f t="shared" si="146"/>
        <v>-4.506811761794145</v>
      </c>
      <c r="CH181">
        <v>1</v>
      </c>
      <c r="CM181" s="98">
        <f t="shared" si="147"/>
        <v>-6.4988786954410518</v>
      </c>
      <c r="CW181">
        <v>1</v>
      </c>
    </row>
    <row r="182" spans="16:102" x14ac:dyDescent="0.25">
      <c r="P182" s="98">
        <f t="shared" si="142"/>
        <v>0.52339163570520242</v>
      </c>
      <c r="Z182">
        <v>2</v>
      </c>
      <c r="AE182" s="98">
        <f t="shared" si="143"/>
        <v>-6.9094110243618836</v>
      </c>
      <c r="AO182">
        <v>2</v>
      </c>
      <c r="AT182" s="98">
        <f t="shared" si="144"/>
        <v>-11.236795303806797</v>
      </c>
      <c r="BD182">
        <v>2</v>
      </c>
      <c r="BI182" s="98">
        <f t="shared" si="145"/>
        <v>-11.36358862969141</v>
      </c>
      <c r="BS182">
        <v>2</v>
      </c>
      <c r="BX182" s="98">
        <f t="shared" si="146"/>
        <v>-13.0610073346107</v>
      </c>
      <c r="CH182">
        <v>2</v>
      </c>
      <c r="CM182" s="98">
        <f t="shared" si="147"/>
        <v>-14.67174867148962</v>
      </c>
      <c r="CW182">
        <v>2</v>
      </c>
    </row>
    <row r="183" spans="16:102" x14ac:dyDescent="0.25">
      <c r="P183" s="98">
        <f t="shared" si="142"/>
        <v>-0.39852433692158584</v>
      </c>
      <c r="Z183">
        <v>3</v>
      </c>
      <c r="AE183" s="98">
        <f t="shared" si="143"/>
        <v>-4.0152139264564148</v>
      </c>
      <c r="AO183">
        <v>3</v>
      </c>
      <c r="AT183" s="98">
        <f t="shared" si="144"/>
        <v>-9.2586473082141794</v>
      </c>
      <c r="BD183">
        <v>3</v>
      </c>
      <c r="BI183" s="98">
        <f t="shared" si="145"/>
        <v>-11.674905181365034</v>
      </c>
      <c r="BS183">
        <v>3</v>
      </c>
      <c r="BX183" s="98">
        <f t="shared" si="146"/>
        <v>-13.838159048465286</v>
      </c>
      <c r="CH183">
        <v>3</v>
      </c>
      <c r="CM183" s="98">
        <f t="shared" si="147"/>
        <v>-15.137494686263251</v>
      </c>
      <c r="CW183">
        <v>3</v>
      </c>
    </row>
    <row r="184" spans="16:102" x14ac:dyDescent="0.25">
      <c r="P184" s="98">
        <f t="shared" si="142"/>
        <v>0.53758724355559551</v>
      </c>
      <c r="Z184">
        <v>4</v>
      </c>
      <c r="AE184" s="98">
        <f t="shared" si="143"/>
        <v>-1.6650215045578989</v>
      </c>
      <c r="AO184">
        <v>4</v>
      </c>
      <c r="AT184" s="98">
        <f t="shared" si="144"/>
        <v>-4.0149166246879666</v>
      </c>
      <c r="BD184">
        <v>4</v>
      </c>
      <c r="BI184" s="98">
        <f t="shared" si="145"/>
        <v>-5.7297328206624023</v>
      </c>
      <c r="BS184">
        <v>4</v>
      </c>
      <c r="BX184" s="98">
        <f t="shared" si="146"/>
        <v>-7.6176992002392332</v>
      </c>
      <c r="CH184">
        <v>4</v>
      </c>
      <c r="CM184" s="98">
        <f t="shared" si="147"/>
        <v>-13.078687037740623</v>
      </c>
      <c r="CW184">
        <v>4</v>
      </c>
    </row>
    <row r="185" spans="16:102" x14ac:dyDescent="0.25">
      <c r="P185" s="98">
        <f t="shared" si="142"/>
        <v>-0.54502471289225696</v>
      </c>
      <c r="Z185">
        <v>5</v>
      </c>
      <c r="AE185" s="98">
        <f t="shared" si="143"/>
        <v>-1.472762461202155</v>
      </c>
      <c r="AO185">
        <v>5</v>
      </c>
      <c r="AT185" s="98">
        <f t="shared" si="144"/>
        <v>-3.73761218232465</v>
      </c>
      <c r="BD185">
        <v>5</v>
      </c>
      <c r="BI185" s="98">
        <f t="shared" si="145"/>
        <v>-5.2642483554335406</v>
      </c>
      <c r="BS185">
        <v>5</v>
      </c>
      <c r="BX185" s="98">
        <f t="shared" si="146"/>
        <v>-5.4485084749977553</v>
      </c>
      <c r="CH185">
        <v>5</v>
      </c>
      <c r="CM185" s="98">
        <f t="shared" si="147"/>
        <v>-9.5519667185837918</v>
      </c>
      <c r="CW185">
        <v>5</v>
      </c>
    </row>
    <row r="186" spans="16:102" x14ac:dyDescent="0.25">
      <c r="P186" s="98">
        <f t="shared" si="142"/>
        <v>-0.19823687869832796</v>
      </c>
      <c r="Z186">
        <v>6</v>
      </c>
      <c r="AE186" s="98">
        <f t="shared" si="143"/>
        <v>-1.5789262460247961</v>
      </c>
      <c r="AO186">
        <v>6</v>
      </c>
      <c r="AT186" s="98">
        <f t="shared" si="144"/>
        <v>-2.2361579523526913</v>
      </c>
      <c r="BD186">
        <v>6</v>
      </c>
      <c r="BI186" s="98">
        <f t="shared" si="145"/>
        <v>-4.2490720764538636</v>
      </c>
      <c r="BS186">
        <v>6</v>
      </c>
      <c r="BX186" s="98">
        <f t="shared" si="146"/>
        <v>-4.4002577604819066</v>
      </c>
      <c r="CH186">
        <v>6</v>
      </c>
      <c r="CM186" s="98">
        <f t="shared" si="147"/>
        <v>-7.4937160383532344</v>
      </c>
      <c r="CW186">
        <v>6</v>
      </c>
    </row>
    <row r="187" spans="16:102" x14ac:dyDescent="0.25">
      <c r="P187" s="98">
        <f t="shared" si="142"/>
        <v>2.4940563115347771</v>
      </c>
      <c r="AA187">
        <v>1</v>
      </c>
      <c r="AE187" s="98">
        <f t="shared" si="143"/>
        <v>-8.213187837451402</v>
      </c>
      <c r="AP187">
        <v>1</v>
      </c>
      <c r="AT187" s="98">
        <f t="shared" si="144"/>
        <v>-6.1027762273942567</v>
      </c>
      <c r="BE187">
        <v>1</v>
      </c>
      <c r="BI187" s="98">
        <f t="shared" si="145"/>
        <v>-3.7704767975193718</v>
      </c>
      <c r="BT187">
        <v>1</v>
      </c>
      <c r="BX187" s="98">
        <f t="shared" si="146"/>
        <v>-6.4730954660628814</v>
      </c>
      <c r="CI187">
        <v>1</v>
      </c>
      <c r="CM187" s="98">
        <f t="shared" si="147"/>
        <v>-7.5170649423835236</v>
      </c>
      <c r="CX187">
        <v>1</v>
      </c>
    </row>
    <row r="188" spans="16:102" x14ac:dyDescent="0.25">
      <c r="P188" s="98">
        <f t="shared" si="142"/>
        <v>0.51900504664746805</v>
      </c>
      <c r="AA188">
        <v>2</v>
      </c>
      <c r="AE188" s="98">
        <f t="shared" si="143"/>
        <v>-5.3694558801085002</v>
      </c>
      <c r="AP188">
        <v>2</v>
      </c>
      <c r="AT188" s="98">
        <f t="shared" si="144"/>
        <v>-10.54925254608094</v>
      </c>
      <c r="BE188">
        <v>2</v>
      </c>
      <c r="BI188" s="98">
        <f t="shared" si="145"/>
        <v>-10.896495557432193</v>
      </c>
      <c r="BT188">
        <v>2</v>
      </c>
      <c r="BX188" s="98">
        <f t="shared" si="146"/>
        <v>-13.005170918662014</v>
      </c>
      <c r="CI188">
        <v>2</v>
      </c>
      <c r="CM188" s="98">
        <f t="shared" si="147"/>
        <v>-14.496494786115068</v>
      </c>
      <c r="CX188">
        <v>2</v>
      </c>
    </row>
    <row r="189" spans="16:102" x14ac:dyDescent="0.25">
      <c r="P189" s="98">
        <f t="shared" si="142"/>
        <v>0.1963688114871367</v>
      </c>
      <c r="AA189">
        <v>3</v>
      </c>
      <c r="AE189" s="98">
        <f t="shared" si="143"/>
        <v>-3.8620329322521449</v>
      </c>
      <c r="AP189">
        <v>3</v>
      </c>
      <c r="AT189" s="98">
        <f t="shared" si="144"/>
        <v>-10.311610438476443</v>
      </c>
      <c r="BE189">
        <v>3</v>
      </c>
      <c r="BI189" s="98">
        <f t="shared" si="145"/>
        <v>-11.412925055001976</v>
      </c>
      <c r="BT189">
        <v>3</v>
      </c>
      <c r="BX189" s="98">
        <f t="shared" si="146"/>
        <v>-14.283904859577223</v>
      </c>
      <c r="CI189">
        <v>3</v>
      </c>
      <c r="CM189" s="98">
        <f t="shared" si="147"/>
        <v>-16.649824808896668</v>
      </c>
      <c r="CX189">
        <v>3</v>
      </c>
    </row>
    <row r="190" spans="16:102" x14ac:dyDescent="0.25">
      <c r="P190" s="98">
        <f t="shared" si="142"/>
        <v>-0.37383260509743366</v>
      </c>
      <c r="AA190">
        <v>4</v>
      </c>
      <c r="AE190" s="98">
        <f t="shared" si="143"/>
        <v>-2.5746177595136004</v>
      </c>
      <c r="AP190">
        <v>4</v>
      </c>
      <c r="AT190" s="98">
        <f t="shared" si="144"/>
        <v>-6.0433561857706977</v>
      </c>
      <c r="BE190">
        <v>4</v>
      </c>
      <c r="BI190" s="98">
        <f t="shared" si="145"/>
        <v>-5.9997693103425433</v>
      </c>
      <c r="BT190">
        <v>4</v>
      </c>
      <c r="BX190" s="98">
        <f t="shared" si="146"/>
        <v>-8.1484701730408489</v>
      </c>
      <c r="CI190">
        <v>4</v>
      </c>
      <c r="CM190" s="98">
        <f t="shared" si="147"/>
        <v>-14.00563425389174</v>
      </c>
      <c r="CX190">
        <v>4</v>
      </c>
    </row>
    <row r="191" spans="16:102" x14ac:dyDescent="0.25">
      <c r="P191" s="98">
        <f t="shared" si="142"/>
        <v>0.10414123005225662</v>
      </c>
      <c r="AA191">
        <v>5</v>
      </c>
      <c r="AE191" s="98">
        <f t="shared" si="143"/>
        <v>-1.4766750151792927</v>
      </c>
      <c r="AP191">
        <v>5</v>
      </c>
      <c r="AT191" s="98">
        <f t="shared" si="144"/>
        <v>-3.771017258451149</v>
      </c>
      <c r="BE191">
        <v>5</v>
      </c>
      <c r="BI191" s="98">
        <f t="shared" si="145"/>
        <v>-4.5437615710109043</v>
      </c>
      <c r="BT191">
        <v>5</v>
      </c>
      <c r="BX191" s="98">
        <f t="shared" si="146"/>
        <v>-5.3970491482596117</v>
      </c>
      <c r="CI191">
        <v>5</v>
      </c>
      <c r="CM191" s="98">
        <f t="shared" si="147"/>
        <v>-8.945273706061144</v>
      </c>
      <c r="CX191">
        <v>5</v>
      </c>
    </row>
    <row r="192" spans="16:102" x14ac:dyDescent="0.25">
      <c r="P192" s="98">
        <f t="shared" ref="P192:P198" si="148">P96-$A96</f>
        <v>-0.11819541862506711</v>
      </c>
      <c r="AA192">
        <v>6</v>
      </c>
      <c r="AE192" s="98">
        <f t="shared" ref="AE192:AE198" si="149">AE96-$A96</f>
        <v>-1.5027499830494051</v>
      </c>
      <c r="AP192">
        <v>6</v>
      </c>
      <c r="AT192" s="98">
        <f t="shared" ref="AT192:AT198" si="150">AT96-$A96</f>
        <v>-5.9218005493101771</v>
      </c>
      <c r="BE192">
        <v>6</v>
      </c>
      <c r="BI192" s="98">
        <f t="shared" ref="BI192:BI198" si="151">BI96-$A96</f>
        <v>-4.2186192691737077</v>
      </c>
      <c r="BT192">
        <v>6</v>
      </c>
      <c r="BX192" s="98">
        <f t="shared" ref="BX192:BX198" si="152">BX96-$A96</f>
        <v>-4.677907791076592</v>
      </c>
      <c r="CI192">
        <v>6</v>
      </c>
      <c r="CM192" s="98">
        <f t="shared" ref="CM192:CM198" si="153">CM96-$A96</f>
        <v>-7.2810103946653584</v>
      </c>
      <c r="CX192">
        <v>6</v>
      </c>
    </row>
    <row r="193" spans="16:103" x14ac:dyDescent="0.25">
      <c r="P193" s="98">
        <f t="shared" si="148"/>
        <v>2.1208041918489862</v>
      </c>
      <c r="AB193">
        <v>1</v>
      </c>
      <c r="AE193" s="98">
        <f t="shared" si="149"/>
        <v>-7.9949587169252201</v>
      </c>
      <c r="AQ193">
        <v>1</v>
      </c>
      <c r="AT193" s="98">
        <f t="shared" si="150"/>
        <v>-6.181655847913003</v>
      </c>
      <c r="BF193">
        <v>1</v>
      </c>
      <c r="BI193" s="98">
        <f t="shared" si="151"/>
        <v>-4.0643826643048797</v>
      </c>
      <c r="BU193">
        <v>1</v>
      </c>
      <c r="BX193" s="98">
        <f t="shared" si="152"/>
        <v>-7.360849852899376</v>
      </c>
      <c r="CJ193">
        <v>1</v>
      </c>
      <c r="CM193" s="98">
        <f t="shared" si="153"/>
        <v>-9.4222934565587568</v>
      </c>
      <c r="CY193">
        <v>1</v>
      </c>
    </row>
    <row r="194" spans="16:103" x14ac:dyDescent="0.25">
      <c r="P194" s="98">
        <f t="shared" si="148"/>
        <v>1.0854022106235917</v>
      </c>
      <c r="AB194">
        <v>2</v>
      </c>
      <c r="AE194" s="98">
        <f t="shared" si="149"/>
        <v>-4.1457364728528816</v>
      </c>
      <c r="AQ194">
        <v>2</v>
      </c>
      <c r="AT194" s="98">
        <f t="shared" si="150"/>
        <v>-10.460243260617752</v>
      </c>
      <c r="BF194">
        <v>2</v>
      </c>
      <c r="BI194" s="98">
        <f t="shared" si="151"/>
        <v>-10.5473803288975</v>
      </c>
      <c r="BU194">
        <v>2</v>
      </c>
      <c r="BX194" s="98">
        <f t="shared" si="152"/>
        <v>-12.635164577425254</v>
      </c>
      <c r="CJ194">
        <v>2</v>
      </c>
      <c r="CM194" s="98">
        <f t="shared" si="153"/>
        <v>-13.890852970040523</v>
      </c>
      <c r="CY194">
        <v>2</v>
      </c>
    </row>
    <row r="195" spans="16:103" x14ac:dyDescent="0.25">
      <c r="P195" s="98">
        <f t="shared" si="148"/>
        <v>-0.17224386739590258</v>
      </c>
      <c r="AB195">
        <v>3</v>
      </c>
      <c r="AE195" s="98">
        <f t="shared" si="149"/>
        <v>-3.8040595994856368</v>
      </c>
      <c r="AQ195">
        <v>3</v>
      </c>
      <c r="AT195" s="98">
        <f t="shared" si="150"/>
        <v>-8.8945195664371717</v>
      </c>
      <c r="BF195">
        <v>3</v>
      </c>
      <c r="BI195" s="98">
        <f t="shared" si="151"/>
        <v>-11.262665369617363</v>
      </c>
      <c r="BU195">
        <v>3</v>
      </c>
      <c r="BX195" s="98">
        <f t="shared" si="152"/>
        <v>-14.820157722272317</v>
      </c>
      <c r="CJ195">
        <v>3</v>
      </c>
      <c r="CM195" s="98">
        <f t="shared" si="153"/>
        <v>-16.814796492032194</v>
      </c>
      <c r="CY195">
        <v>3</v>
      </c>
    </row>
    <row r="196" spans="16:103" x14ac:dyDescent="0.25">
      <c r="P196" s="98">
        <f t="shared" si="148"/>
        <v>7.5554914981623256E-2</v>
      </c>
      <c r="AB196">
        <v>4</v>
      </c>
      <c r="AE196" s="98">
        <f t="shared" si="149"/>
        <v>-2.3203174565596498</v>
      </c>
      <c r="AQ196">
        <v>4</v>
      </c>
      <c r="AT196" s="98">
        <f t="shared" si="150"/>
        <v>-4.4139769412739902</v>
      </c>
      <c r="BF196">
        <v>4</v>
      </c>
      <c r="BI196" s="98">
        <f t="shared" si="151"/>
        <v>-5.8080973065546857</v>
      </c>
      <c r="BU196">
        <v>4</v>
      </c>
      <c r="BX196" s="98">
        <f t="shared" si="152"/>
        <v>-7.7939789285145764</v>
      </c>
      <c r="CJ196">
        <v>4</v>
      </c>
      <c r="CM196" s="98">
        <f t="shared" si="153"/>
        <v>-13.259154850659614</v>
      </c>
      <c r="CY196">
        <v>4</v>
      </c>
    </row>
    <row r="197" spans="16:103" x14ac:dyDescent="0.25">
      <c r="P197" s="98">
        <f t="shared" si="148"/>
        <v>-0.12354380685337674</v>
      </c>
      <c r="AB197">
        <v>5</v>
      </c>
      <c r="AE197" s="98">
        <f t="shared" si="149"/>
        <v>-1.2140266465403187</v>
      </c>
      <c r="AQ197">
        <v>5</v>
      </c>
      <c r="AT197" s="98">
        <f t="shared" si="150"/>
        <v>-3.0593453360708622</v>
      </c>
      <c r="BF197">
        <v>5</v>
      </c>
      <c r="BI197" s="98">
        <f t="shared" si="151"/>
        <v>-4.2120642040687137</v>
      </c>
      <c r="BU197">
        <v>5</v>
      </c>
      <c r="BX197" s="98">
        <f t="shared" si="152"/>
        <v>-4.4975318436075717</v>
      </c>
      <c r="CJ197">
        <v>5</v>
      </c>
      <c r="CM197" s="98">
        <f t="shared" si="153"/>
        <v>-7.7115692794144941</v>
      </c>
      <c r="CY197">
        <v>5</v>
      </c>
    </row>
    <row r="198" spans="16:103" x14ac:dyDescent="0.25">
      <c r="P198" s="98">
        <f t="shared" si="148"/>
        <v>-9.1275037452639651E-2</v>
      </c>
      <c r="AB198">
        <v>6</v>
      </c>
      <c r="AE198" s="98">
        <f t="shared" si="149"/>
        <v>-1.6034300970512874</v>
      </c>
      <c r="AQ198">
        <v>6</v>
      </c>
      <c r="AT198" s="98">
        <f t="shared" si="150"/>
        <v>-2.0208084108183364</v>
      </c>
      <c r="BF198">
        <v>6</v>
      </c>
      <c r="BI198" s="98">
        <f t="shared" si="151"/>
        <v>-4.7788461432442055</v>
      </c>
      <c r="BU198">
        <v>6</v>
      </c>
      <c r="BX198" s="98">
        <f t="shared" si="152"/>
        <v>-5.2892755529564504</v>
      </c>
      <c r="CJ198">
        <v>6</v>
      </c>
      <c r="CM198" s="98">
        <f t="shared" si="153"/>
        <v>-7.9507146763409366</v>
      </c>
      <c r="CY198">
        <v>6</v>
      </c>
    </row>
    <row r="199" spans="16:103" x14ac:dyDescent="0.25">
      <c r="P199" s="98"/>
    </row>
    <row r="200" spans="16:103" x14ac:dyDescent="0.25">
      <c r="P200" s="98"/>
    </row>
    <row r="201" spans="16:103" x14ac:dyDescent="0.25">
      <c r="P201" s="98"/>
    </row>
    <row r="202" spans="16:103" x14ac:dyDescent="0.25">
      <c r="P202" s="98"/>
    </row>
    <row r="203" spans="16:103" x14ac:dyDescent="0.25">
      <c r="P203" s="98"/>
    </row>
    <row r="204" spans="16:103" x14ac:dyDescent="0.25">
      <c r="P204" s="98"/>
    </row>
    <row r="205" spans="16:103" x14ac:dyDescent="0.25">
      <c r="P205" s="9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9:F52"/>
  <sheetViews>
    <sheetView tabSelected="1" topLeftCell="A22" workbookViewId="0">
      <selection activeCell="D12" sqref="D12"/>
    </sheetView>
  </sheetViews>
  <sheetFormatPr defaultRowHeight="13.2" x14ac:dyDescent="0.25"/>
  <cols>
    <col min="2" max="2" width="10.109375" bestFit="1" customWidth="1"/>
    <col min="3" max="3" width="11.33203125" customWidth="1"/>
    <col min="5" max="5" width="63.33203125" customWidth="1"/>
  </cols>
  <sheetData>
    <row r="9" spans="2:6" x14ac:dyDescent="0.25">
      <c r="B9" t="s">
        <v>43</v>
      </c>
      <c r="C9" t="s">
        <v>44</v>
      </c>
      <c r="D9" t="s">
        <v>48</v>
      </c>
      <c r="E9" s="48" t="s">
        <v>65</v>
      </c>
    </row>
    <row r="10" spans="2:6" x14ac:dyDescent="0.25">
      <c r="B10" s="28">
        <v>42498</v>
      </c>
      <c r="C10" s="48"/>
      <c r="D10" s="7">
        <v>0.42</v>
      </c>
      <c r="E10" s="49"/>
      <c r="F10" s="7"/>
    </row>
    <row r="11" spans="2:6" x14ac:dyDescent="0.25">
      <c r="B11" s="52">
        <v>42499</v>
      </c>
      <c r="C11" s="48"/>
      <c r="D11" s="7">
        <v>0.08</v>
      </c>
      <c r="E11" s="49"/>
      <c r="F11" s="7"/>
    </row>
    <row r="12" spans="2:6" x14ac:dyDescent="0.25">
      <c r="B12" s="28">
        <v>42500</v>
      </c>
      <c r="C12" s="48"/>
      <c r="D12" s="7">
        <v>0.02</v>
      </c>
      <c r="E12" s="49"/>
      <c r="F12" s="7"/>
    </row>
    <row r="13" spans="2:6" x14ac:dyDescent="0.25">
      <c r="B13" s="28">
        <v>42501</v>
      </c>
      <c r="C13" s="48"/>
      <c r="D13" s="7">
        <v>0.12</v>
      </c>
      <c r="E13" s="49"/>
      <c r="F13" s="7"/>
    </row>
    <row r="14" spans="2:6" x14ac:dyDescent="0.25">
      <c r="B14" s="28">
        <v>42507</v>
      </c>
      <c r="C14" s="48"/>
      <c r="D14" s="7">
        <v>0.35</v>
      </c>
      <c r="E14" s="49"/>
      <c r="F14" s="7"/>
    </row>
    <row r="15" spans="2:6" x14ac:dyDescent="0.25">
      <c r="B15" s="28">
        <v>42508</v>
      </c>
      <c r="C15" s="48"/>
      <c r="D15" s="7">
        <v>0.08</v>
      </c>
      <c r="E15" s="49"/>
      <c r="F15" s="7"/>
    </row>
    <row r="16" spans="2:6" x14ac:dyDescent="0.25">
      <c r="B16" s="28">
        <v>42514</v>
      </c>
      <c r="C16" s="48"/>
      <c r="D16" s="7">
        <v>0.37</v>
      </c>
      <c r="E16" s="49"/>
      <c r="F16" s="7"/>
    </row>
    <row r="17" spans="2:6" x14ac:dyDescent="0.25">
      <c r="B17" s="28">
        <v>42515</v>
      </c>
      <c r="C17" s="48"/>
      <c r="D17" s="7">
        <v>0.08</v>
      </c>
      <c r="E17" s="49"/>
      <c r="F17" s="7"/>
    </row>
    <row r="18" spans="2:6" x14ac:dyDescent="0.25">
      <c r="B18" s="28">
        <v>42517</v>
      </c>
      <c r="C18" s="48"/>
      <c r="D18" s="7">
        <v>1.7</v>
      </c>
      <c r="E18" s="49"/>
      <c r="F18" s="7"/>
    </row>
    <row r="19" spans="2:6" x14ac:dyDescent="0.25">
      <c r="B19" s="28">
        <v>42518</v>
      </c>
      <c r="C19" s="48"/>
      <c r="D19" s="7">
        <v>0.02</v>
      </c>
      <c r="E19" s="49"/>
      <c r="F19" s="7"/>
    </row>
    <row r="20" spans="2:6" x14ac:dyDescent="0.25">
      <c r="B20" s="28">
        <v>42521</v>
      </c>
      <c r="C20" s="48"/>
      <c r="D20" s="7">
        <v>0.06</v>
      </c>
      <c r="E20" s="49"/>
      <c r="F20" s="7"/>
    </row>
    <row r="21" spans="2:6" x14ac:dyDescent="0.25">
      <c r="B21" s="28">
        <v>42523</v>
      </c>
      <c r="C21" s="48"/>
      <c r="D21" s="7">
        <v>0.44</v>
      </c>
      <c r="E21" s="49"/>
      <c r="F21" s="7"/>
    </row>
    <row r="22" spans="2:6" x14ac:dyDescent="0.25">
      <c r="B22" s="28">
        <v>42530</v>
      </c>
      <c r="C22" s="48"/>
      <c r="D22" s="7">
        <v>0.02</v>
      </c>
      <c r="E22" s="49"/>
      <c r="F22" s="7"/>
    </row>
    <row r="23" spans="2:6" x14ac:dyDescent="0.25">
      <c r="B23" s="28">
        <v>42535</v>
      </c>
      <c r="C23" s="48"/>
      <c r="D23" s="7">
        <v>0.96</v>
      </c>
      <c r="E23" s="49"/>
      <c r="F23" s="7"/>
    </row>
    <row r="24" spans="2:6" x14ac:dyDescent="0.25">
      <c r="B24" s="28">
        <v>42545</v>
      </c>
      <c r="C24" s="48"/>
      <c r="D24" s="7">
        <v>0.54</v>
      </c>
      <c r="E24" s="49"/>
      <c r="F24" s="7">
        <f>SUM(D24:D41)</f>
        <v>4.05</v>
      </c>
    </row>
    <row r="25" spans="2:6" x14ac:dyDescent="0.25">
      <c r="B25" s="28">
        <v>42548</v>
      </c>
      <c r="C25" s="48"/>
      <c r="D25" s="7">
        <v>0.12</v>
      </c>
      <c r="E25" s="49"/>
      <c r="F25" s="7"/>
    </row>
    <row r="26" spans="2:6" x14ac:dyDescent="0.25">
      <c r="B26" s="28">
        <v>42549</v>
      </c>
      <c r="D26" s="7">
        <v>0.11</v>
      </c>
      <c r="E26" s="49"/>
      <c r="F26" s="7"/>
    </row>
    <row r="27" spans="2:6" x14ac:dyDescent="0.25">
      <c r="B27" s="28">
        <v>42550</v>
      </c>
      <c r="C27" s="48"/>
      <c r="D27" s="7">
        <v>0.32</v>
      </c>
      <c r="E27" s="49"/>
      <c r="F27" s="7"/>
    </row>
    <row r="28" spans="2:6" x14ac:dyDescent="0.25">
      <c r="B28" s="52">
        <v>42551</v>
      </c>
      <c r="C28" s="48"/>
      <c r="D28" s="7">
        <v>0.06</v>
      </c>
      <c r="E28" s="49"/>
      <c r="F28" s="7"/>
    </row>
    <row r="29" spans="2:6" x14ac:dyDescent="0.25">
      <c r="B29" s="28">
        <v>42552</v>
      </c>
      <c r="D29" s="7">
        <v>0.46</v>
      </c>
      <c r="E29" s="49"/>
      <c r="F29" s="7"/>
    </row>
    <row r="30" spans="2:6" x14ac:dyDescent="0.25">
      <c r="B30" s="28">
        <v>42553</v>
      </c>
      <c r="C30" s="48"/>
      <c r="D30" s="7">
        <v>0.64</v>
      </c>
      <c r="E30" s="49"/>
      <c r="F30" s="7"/>
    </row>
    <row r="31" spans="2:6" x14ac:dyDescent="0.25">
      <c r="B31" s="52">
        <v>42554</v>
      </c>
      <c r="C31" s="48"/>
      <c r="D31" s="7">
        <v>0.02</v>
      </c>
      <c r="E31" s="49"/>
      <c r="F31" s="7"/>
    </row>
    <row r="32" spans="2:6" x14ac:dyDescent="0.25">
      <c r="B32" s="28">
        <v>42557</v>
      </c>
      <c r="C32" s="48"/>
      <c r="D32" s="7">
        <v>0.06</v>
      </c>
      <c r="E32" s="49"/>
      <c r="F32" s="7"/>
    </row>
    <row r="33" spans="2:6" x14ac:dyDescent="0.25">
      <c r="B33" s="28">
        <v>42558</v>
      </c>
      <c r="C33" s="48"/>
      <c r="D33" s="7">
        <v>0.04</v>
      </c>
      <c r="E33" s="49"/>
      <c r="F33" s="7"/>
    </row>
    <row r="34" spans="2:6" x14ac:dyDescent="0.25">
      <c r="B34" s="28">
        <v>42564</v>
      </c>
      <c r="C34" s="48"/>
      <c r="D34" s="7">
        <v>0.02</v>
      </c>
      <c r="E34" s="49"/>
      <c r="F34" s="7"/>
    </row>
    <row r="35" spans="2:6" x14ac:dyDescent="0.25">
      <c r="B35" s="28">
        <v>42565</v>
      </c>
      <c r="C35" s="48"/>
      <c r="D35" s="7">
        <v>0.01</v>
      </c>
      <c r="E35" s="49"/>
      <c r="F35" s="7"/>
    </row>
    <row r="36" spans="2:6" x14ac:dyDescent="0.25">
      <c r="B36" s="28">
        <v>42569</v>
      </c>
      <c r="C36" s="48"/>
      <c r="D36" s="7">
        <v>0.01</v>
      </c>
      <c r="E36" s="49"/>
    </row>
    <row r="37" spans="2:6" x14ac:dyDescent="0.25">
      <c r="B37" s="28">
        <v>42570</v>
      </c>
      <c r="C37" s="48"/>
      <c r="D37" s="7">
        <v>0.44</v>
      </c>
      <c r="E37" s="49"/>
    </row>
    <row r="38" spans="2:6" x14ac:dyDescent="0.25">
      <c r="B38" s="28">
        <v>42571</v>
      </c>
      <c r="C38" s="48"/>
      <c r="D38" s="7">
        <v>0.94</v>
      </c>
      <c r="E38" s="49"/>
    </row>
    <row r="39" spans="2:6" x14ac:dyDescent="0.25">
      <c r="B39" s="28">
        <v>42572</v>
      </c>
      <c r="D39" s="7">
        <v>0.02</v>
      </c>
      <c r="E39" s="49"/>
    </row>
    <row r="40" spans="2:6" x14ac:dyDescent="0.25">
      <c r="B40" s="28">
        <v>42575</v>
      </c>
      <c r="C40" s="48"/>
      <c r="D40" s="7">
        <v>0.03</v>
      </c>
      <c r="E40" s="49"/>
    </row>
    <row r="41" spans="2:6" x14ac:dyDescent="0.25">
      <c r="B41" s="28">
        <v>42576</v>
      </c>
      <c r="C41" s="48"/>
      <c r="D41" s="7">
        <v>0.21</v>
      </c>
      <c r="E41" s="49"/>
      <c r="F41" s="7">
        <f>SUM(D42:D52)</f>
        <v>1.65</v>
      </c>
    </row>
    <row r="42" spans="2:6" x14ac:dyDescent="0.25">
      <c r="B42" s="28">
        <v>42578</v>
      </c>
      <c r="C42" s="48"/>
      <c r="D42" s="7">
        <v>0.1</v>
      </c>
      <c r="E42" s="49"/>
    </row>
    <row r="43" spans="2:6" x14ac:dyDescent="0.25">
      <c r="B43" s="28">
        <v>42580</v>
      </c>
      <c r="C43" s="48"/>
      <c r="D43" s="7">
        <v>0.03</v>
      </c>
      <c r="E43" s="49"/>
    </row>
    <row r="44" spans="2:6" x14ac:dyDescent="0.25">
      <c r="B44" s="28">
        <v>42583</v>
      </c>
      <c r="C44" s="48"/>
      <c r="D44" s="7">
        <v>0.28999999999999998</v>
      </c>
      <c r="E44" s="49"/>
    </row>
    <row r="45" spans="2:6" x14ac:dyDescent="0.25">
      <c r="B45" s="28">
        <v>42585</v>
      </c>
      <c r="D45" s="7">
        <v>0.2</v>
      </c>
      <c r="E45" s="49"/>
    </row>
    <row r="46" spans="2:6" x14ac:dyDescent="0.25">
      <c r="B46" s="28">
        <v>42593</v>
      </c>
      <c r="D46" s="7">
        <v>0.02</v>
      </c>
      <c r="E46" s="49"/>
    </row>
    <row r="47" spans="2:6" x14ac:dyDescent="0.25">
      <c r="B47" s="28">
        <v>42594</v>
      </c>
      <c r="D47" s="7">
        <v>0.31</v>
      </c>
      <c r="E47" s="49"/>
    </row>
    <row r="48" spans="2:6" x14ac:dyDescent="0.25">
      <c r="B48" s="28">
        <v>42609</v>
      </c>
      <c r="C48" s="48"/>
      <c r="D48" s="7">
        <v>0.01</v>
      </c>
    </row>
    <row r="49" spans="2:5" x14ac:dyDescent="0.25">
      <c r="B49" s="28">
        <v>42613</v>
      </c>
      <c r="D49" s="7">
        <v>0.01</v>
      </c>
      <c r="E49" s="49"/>
    </row>
    <row r="50" spans="2:5" x14ac:dyDescent="0.25">
      <c r="B50" s="28">
        <v>42617</v>
      </c>
      <c r="D50" s="7">
        <v>0.44</v>
      </c>
      <c r="E50" s="49"/>
    </row>
    <row r="51" spans="2:5" x14ac:dyDescent="0.25">
      <c r="B51" s="26">
        <v>42629</v>
      </c>
      <c r="D51" s="7">
        <v>0.22</v>
      </c>
    </row>
    <row r="52" spans="2:5" x14ac:dyDescent="0.25">
      <c r="B52" s="26">
        <v>42637</v>
      </c>
      <c r="D52" s="7">
        <v>0.02</v>
      </c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Q31"/>
  <sheetViews>
    <sheetView workbookViewId="0">
      <selection activeCell="I21" sqref="I21:I28"/>
    </sheetView>
  </sheetViews>
  <sheetFormatPr defaultRowHeight="13.2" x14ac:dyDescent="0.25"/>
  <cols>
    <col min="1" max="1" width="10.109375" bestFit="1" customWidth="1"/>
    <col min="2" max="2" width="10.109375" customWidth="1"/>
  </cols>
  <sheetData>
    <row r="1" spans="1:17" x14ac:dyDescent="0.25">
      <c r="A1" s="48" t="s">
        <v>55</v>
      </c>
      <c r="B1" s="48"/>
    </row>
    <row r="3" spans="1:17" x14ac:dyDescent="0.25">
      <c r="A3" t="s">
        <v>67</v>
      </c>
    </row>
    <row r="5" spans="1:17" x14ac:dyDescent="0.25">
      <c r="B5" s="77"/>
      <c r="C5" s="77"/>
      <c r="D5" s="77"/>
      <c r="E5" s="77"/>
    </row>
    <row r="6" spans="1:17" x14ac:dyDescent="0.25">
      <c r="B6" s="78" t="s">
        <v>87</v>
      </c>
      <c r="C6" s="77"/>
      <c r="D6" s="77"/>
      <c r="E6" s="77"/>
      <c r="F6" s="72" t="s">
        <v>88</v>
      </c>
      <c r="G6" s="73"/>
      <c r="H6" s="73"/>
      <c r="I6" s="73"/>
    </row>
    <row r="7" spans="1:17" x14ac:dyDescent="0.25">
      <c r="B7" s="79" t="s">
        <v>86</v>
      </c>
      <c r="C7" s="77" t="s">
        <v>49</v>
      </c>
      <c r="D7" s="77" t="s">
        <v>50</v>
      </c>
      <c r="E7" s="77" t="s">
        <v>51</v>
      </c>
      <c r="F7" s="74" t="s">
        <v>86</v>
      </c>
      <c r="G7" s="73" t="s">
        <v>49</v>
      </c>
      <c r="H7" s="73" t="s">
        <v>50</v>
      </c>
      <c r="I7" s="73" t="s">
        <v>51</v>
      </c>
    </row>
    <row r="8" spans="1:17" x14ac:dyDescent="0.25">
      <c r="A8" t="s">
        <v>43</v>
      </c>
      <c r="B8" s="77"/>
      <c r="C8" s="77"/>
      <c r="D8" s="77"/>
      <c r="E8" s="77"/>
      <c r="F8" s="73"/>
      <c r="G8" s="73" t="s">
        <v>52</v>
      </c>
      <c r="H8" s="73" t="s">
        <v>53</v>
      </c>
      <c r="I8" s="73" t="s">
        <v>54</v>
      </c>
    </row>
    <row r="9" spans="1:17" x14ac:dyDescent="0.25">
      <c r="B9" s="77"/>
      <c r="C9" s="77"/>
      <c r="D9" s="77"/>
      <c r="E9" s="77"/>
      <c r="F9" s="73"/>
      <c r="G9" s="73"/>
      <c r="H9" s="73"/>
      <c r="I9" s="73"/>
      <c r="N9">
        <v>0</v>
      </c>
      <c r="O9">
        <v>0</v>
      </c>
      <c r="P9">
        <v>0</v>
      </c>
      <c r="Q9">
        <v>0</v>
      </c>
    </row>
    <row r="10" spans="1:17" x14ac:dyDescent="0.25">
      <c r="A10" s="28"/>
      <c r="B10" s="80"/>
      <c r="C10" s="77"/>
      <c r="D10" s="77"/>
      <c r="E10" s="77"/>
      <c r="F10" s="75"/>
      <c r="G10" s="75"/>
      <c r="H10" s="76"/>
      <c r="I10" s="76"/>
      <c r="N10" s="7">
        <f>N9+F10</f>
        <v>0</v>
      </c>
      <c r="O10" s="7">
        <f t="shared" ref="O10:O28" si="0">O9+G10</f>
        <v>0</v>
      </c>
      <c r="P10" s="7">
        <f t="shared" ref="P10:P28" si="1">P9+H10</f>
        <v>0</v>
      </c>
      <c r="Q10" s="7">
        <f t="shared" ref="Q10:Q28" si="2">Q9+I10</f>
        <v>0</v>
      </c>
    </row>
    <row r="11" spans="1:17" x14ac:dyDescent="0.25">
      <c r="A11" s="28">
        <v>41443</v>
      </c>
      <c r="B11" s="80"/>
      <c r="C11" s="79" t="s">
        <v>66</v>
      </c>
      <c r="D11" s="77"/>
      <c r="E11" s="77"/>
      <c r="F11" s="75"/>
      <c r="G11" s="75"/>
      <c r="H11" s="76"/>
      <c r="I11" s="76"/>
      <c r="N11" s="7">
        <f t="shared" ref="N11:N28" si="3">N10+F11</f>
        <v>0</v>
      </c>
      <c r="O11" s="7">
        <f t="shared" si="0"/>
        <v>0</v>
      </c>
      <c r="P11" s="7">
        <f t="shared" si="1"/>
        <v>0</v>
      </c>
      <c r="Q11" s="7">
        <f t="shared" si="2"/>
        <v>0</v>
      </c>
    </row>
    <row r="12" spans="1:17" x14ac:dyDescent="0.25">
      <c r="A12" s="28">
        <v>41446</v>
      </c>
      <c r="B12" s="80">
        <v>2</v>
      </c>
      <c r="C12" s="77">
        <v>2</v>
      </c>
      <c r="D12" s="77">
        <v>2</v>
      </c>
      <c r="E12" s="77">
        <v>2</v>
      </c>
      <c r="F12" s="75">
        <f t="shared" ref="F12:I13" si="4">0.42*B12</f>
        <v>0.84</v>
      </c>
      <c r="G12" s="75">
        <f t="shared" si="4"/>
        <v>0.84</v>
      </c>
      <c r="H12" s="76">
        <f t="shared" si="4"/>
        <v>0.84</v>
      </c>
      <c r="I12" s="76">
        <f t="shared" si="4"/>
        <v>0.84</v>
      </c>
      <c r="J12" s="7">
        <f>SUM(F12:F16)</f>
        <v>2.52</v>
      </c>
      <c r="K12" s="7">
        <f>SUM(G12:G16)</f>
        <v>2.52</v>
      </c>
      <c r="L12" s="7">
        <f>SUM(H12:H16)</f>
        <v>2.52</v>
      </c>
      <c r="M12" s="7">
        <f>SUM(I12:I16)</f>
        <v>2.52</v>
      </c>
      <c r="N12" s="7">
        <f t="shared" si="3"/>
        <v>0.84</v>
      </c>
      <c r="O12" s="7">
        <f t="shared" si="0"/>
        <v>0.84</v>
      </c>
      <c r="P12" s="7">
        <f t="shared" si="1"/>
        <v>0.84</v>
      </c>
      <c r="Q12" s="7">
        <f t="shared" si="2"/>
        <v>0.84</v>
      </c>
    </row>
    <row r="13" spans="1:17" x14ac:dyDescent="0.25">
      <c r="A13" s="28">
        <v>41456</v>
      </c>
      <c r="B13" s="80">
        <v>2</v>
      </c>
      <c r="C13" s="80">
        <v>2</v>
      </c>
      <c r="D13" s="80"/>
      <c r="E13" s="80"/>
      <c r="F13" s="75">
        <f t="shared" si="4"/>
        <v>0.84</v>
      </c>
      <c r="G13" s="75">
        <f t="shared" si="4"/>
        <v>0.84</v>
      </c>
      <c r="H13" s="76">
        <f t="shared" si="4"/>
        <v>0</v>
      </c>
      <c r="I13" s="76">
        <f t="shared" si="4"/>
        <v>0</v>
      </c>
      <c r="N13" s="7">
        <f t="shared" si="3"/>
        <v>1.68</v>
      </c>
      <c r="O13" s="7">
        <f t="shared" si="0"/>
        <v>1.68</v>
      </c>
      <c r="P13" s="7">
        <f t="shared" si="1"/>
        <v>0.84</v>
      </c>
      <c r="Q13" s="7">
        <f t="shared" si="2"/>
        <v>0.84</v>
      </c>
    </row>
    <row r="14" spans="1:17" x14ac:dyDescent="0.25">
      <c r="A14" s="28">
        <v>41457</v>
      </c>
      <c r="B14" s="80"/>
      <c r="C14" s="80"/>
      <c r="D14" s="80">
        <v>2</v>
      </c>
      <c r="E14" s="80">
        <v>2</v>
      </c>
      <c r="F14" s="75">
        <f t="shared" ref="F14:F28" si="5">0.42*B14</f>
        <v>0</v>
      </c>
      <c r="G14" s="75">
        <f t="shared" ref="G14:G28" si="6">0.42*C14</f>
        <v>0</v>
      </c>
      <c r="H14" s="76">
        <f t="shared" ref="H14:H28" si="7">0.42*D14</f>
        <v>0.84</v>
      </c>
      <c r="I14" s="76">
        <f t="shared" ref="I14:I28" si="8">0.42*E14</f>
        <v>0.84</v>
      </c>
      <c r="N14" s="7">
        <f t="shared" si="3"/>
        <v>1.68</v>
      </c>
      <c r="O14" s="7">
        <f t="shared" si="0"/>
        <v>1.68</v>
      </c>
      <c r="P14" s="7">
        <f t="shared" si="1"/>
        <v>1.68</v>
      </c>
      <c r="Q14" s="7">
        <f t="shared" si="2"/>
        <v>1.68</v>
      </c>
    </row>
    <row r="15" spans="1:17" x14ac:dyDescent="0.25">
      <c r="A15" s="28">
        <v>41461</v>
      </c>
      <c r="B15" s="80">
        <v>2</v>
      </c>
      <c r="C15" s="80">
        <v>2</v>
      </c>
      <c r="D15" s="80"/>
      <c r="E15" s="80"/>
      <c r="F15" s="75">
        <f t="shared" si="5"/>
        <v>0.84</v>
      </c>
      <c r="G15" s="75">
        <f t="shared" si="6"/>
        <v>0.84</v>
      </c>
      <c r="H15" s="76">
        <f t="shared" si="7"/>
        <v>0</v>
      </c>
      <c r="I15" s="76">
        <f t="shared" si="8"/>
        <v>0</v>
      </c>
      <c r="N15" s="7">
        <f t="shared" si="3"/>
        <v>2.52</v>
      </c>
      <c r="O15" s="7">
        <f t="shared" si="0"/>
        <v>2.52</v>
      </c>
      <c r="P15" s="7">
        <f t="shared" si="1"/>
        <v>1.68</v>
      </c>
      <c r="Q15" s="7">
        <f t="shared" si="2"/>
        <v>1.68</v>
      </c>
    </row>
    <row r="16" spans="1:17" x14ac:dyDescent="0.25">
      <c r="A16" s="28">
        <v>41462</v>
      </c>
      <c r="B16" s="80"/>
      <c r="C16" s="80"/>
      <c r="D16" s="80">
        <v>2</v>
      </c>
      <c r="E16" s="80">
        <v>2</v>
      </c>
      <c r="F16" s="75">
        <f t="shared" si="5"/>
        <v>0</v>
      </c>
      <c r="G16" s="75">
        <f t="shared" si="6"/>
        <v>0</v>
      </c>
      <c r="H16" s="76">
        <f t="shared" si="7"/>
        <v>0.84</v>
      </c>
      <c r="I16" s="76">
        <f t="shared" si="8"/>
        <v>0.84</v>
      </c>
      <c r="N16" s="7">
        <f t="shared" si="3"/>
        <v>2.52</v>
      </c>
      <c r="O16" s="7">
        <f t="shared" si="0"/>
        <v>2.52</v>
      </c>
      <c r="P16" s="7">
        <f t="shared" si="1"/>
        <v>2.52</v>
      </c>
      <c r="Q16" s="7">
        <f t="shared" si="2"/>
        <v>2.52</v>
      </c>
    </row>
    <row r="17" spans="1:17" x14ac:dyDescent="0.25">
      <c r="A17" s="28">
        <v>41468</v>
      </c>
      <c r="B17" s="80">
        <v>2</v>
      </c>
      <c r="C17" s="80">
        <v>2</v>
      </c>
      <c r="D17" s="80">
        <v>2</v>
      </c>
      <c r="E17" s="80">
        <v>2</v>
      </c>
      <c r="F17" s="75">
        <f t="shared" si="5"/>
        <v>0.84</v>
      </c>
      <c r="G17" s="75">
        <f t="shared" si="6"/>
        <v>0.84</v>
      </c>
      <c r="H17" s="76">
        <f t="shared" si="7"/>
        <v>0.84</v>
      </c>
      <c r="I17" s="76">
        <f t="shared" si="8"/>
        <v>0.84</v>
      </c>
      <c r="J17" s="7">
        <f>SUM(F17:F20)</f>
        <v>2.52</v>
      </c>
      <c r="K17" s="7">
        <f>SUM(G17:G20)</f>
        <v>1.68</v>
      </c>
      <c r="L17" s="7">
        <f>SUM(H17:H20)</f>
        <v>2.52</v>
      </c>
      <c r="M17" s="7">
        <f>SUM(I17:I20)</f>
        <v>2.52</v>
      </c>
      <c r="N17" s="7">
        <f t="shared" si="3"/>
        <v>3.36</v>
      </c>
      <c r="O17" s="7">
        <f t="shared" si="0"/>
        <v>3.36</v>
      </c>
      <c r="P17" s="7">
        <f t="shared" si="1"/>
        <v>3.36</v>
      </c>
      <c r="Q17" s="7">
        <f t="shared" si="2"/>
        <v>3.36</v>
      </c>
    </row>
    <row r="18" spans="1:17" x14ac:dyDescent="0.25">
      <c r="A18" s="28">
        <v>41477</v>
      </c>
      <c r="B18" s="80">
        <v>2</v>
      </c>
      <c r="C18" s="80">
        <v>2</v>
      </c>
      <c r="D18" s="80">
        <v>2</v>
      </c>
      <c r="E18" s="80"/>
      <c r="F18" s="75">
        <f t="shared" si="5"/>
        <v>0.84</v>
      </c>
      <c r="G18" s="75">
        <f t="shared" si="6"/>
        <v>0.84</v>
      </c>
      <c r="H18" s="76">
        <f t="shared" si="7"/>
        <v>0.84</v>
      </c>
      <c r="I18" s="76">
        <f t="shared" si="8"/>
        <v>0</v>
      </c>
      <c r="N18" s="7">
        <f t="shared" si="3"/>
        <v>4.2</v>
      </c>
      <c r="O18" s="7">
        <f t="shared" si="0"/>
        <v>4.2</v>
      </c>
      <c r="P18" s="7">
        <f t="shared" si="1"/>
        <v>4.2</v>
      </c>
      <c r="Q18" s="7">
        <f t="shared" si="2"/>
        <v>3.36</v>
      </c>
    </row>
    <row r="19" spans="1:17" x14ac:dyDescent="0.25">
      <c r="A19" s="28">
        <v>41485</v>
      </c>
      <c r="B19" s="80"/>
      <c r="C19" s="77"/>
      <c r="D19" s="77"/>
      <c r="E19" s="77">
        <v>2</v>
      </c>
      <c r="F19" s="75">
        <f t="shared" si="5"/>
        <v>0</v>
      </c>
      <c r="G19" s="75">
        <f t="shared" si="6"/>
        <v>0</v>
      </c>
      <c r="H19" s="76">
        <f t="shared" si="7"/>
        <v>0</v>
      </c>
      <c r="I19" s="76">
        <f t="shared" si="8"/>
        <v>0.84</v>
      </c>
      <c r="N19" s="7">
        <f t="shared" si="3"/>
        <v>4.2</v>
      </c>
      <c r="O19" s="7">
        <f t="shared" si="0"/>
        <v>4.2</v>
      </c>
      <c r="P19" s="7">
        <f t="shared" si="1"/>
        <v>4.2</v>
      </c>
      <c r="Q19" s="7">
        <f t="shared" si="2"/>
        <v>4.2</v>
      </c>
    </row>
    <row r="20" spans="1:17" x14ac:dyDescent="0.25">
      <c r="A20" s="28">
        <v>41495</v>
      </c>
      <c r="B20" s="80">
        <v>2</v>
      </c>
      <c r="C20" s="77"/>
      <c r="D20" s="77">
        <v>2</v>
      </c>
      <c r="E20" s="77">
        <v>2</v>
      </c>
      <c r="F20" s="75">
        <f t="shared" si="5"/>
        <v>0.84</v>
      </c>
      <c r="G20" s="75">
        <f t="shared" si="6"/>
        <v>0</v>
      </c>
      <c r="H20" s="76">
        <f t="shared" si="7"/>
        <v>0.84</v>
      </c>
      <c r="I20" s="76">
        <f t="shared" si="8"/>
        <v>0.84</v>
      </c>
      <c r="N20" s="7">
        <f t="shared" si="3"/>
        <v>5.04</v>
      </c>
      <c r="O20" s="7">
        <f t="shared" si="0"/>
        <v>4.2</v>
      </c>
      <c r="P20" s="7">
        <f t="shared" si="1"/>
        <v>5.04</v>
      </c>
      <c r="Q20" s="7">
        <f t="shared" si="2"/>
        <v>5.04</v>
      </c>
    </row>
    <row r="21" spans="1:17" x14ac:dyDescent="0.25">
      <c r="A21" s="28">
        <v>41508</v>
      </c>
      <c r="B21" s="80"/>
      <c r="C21" s="77">
        <v>2</v>
      </c>
      <c r="D21" s="77">
        <v>2</v>
      </c>
      <c r="E21" s="77">
        <v>2</v>
      </c>
      <c r="F21" s="75">
        <f t="shared" si="5"/>
        <v>0</v>
      </c>
      <c r="G21" s="75">
        <f t="shared" si="6"/>
        <v>0.84</v>
      </c>
      <c r="H21" s="76">
        <f t="shared" si="7"/>
        <v>0.84</v>
      </c>
      <c r="I21" s="76">
        <f t="shared" si="8"/>
        <v>0.84</v>
      </c>
      <c r="J21" s="7">
        <f>SUM(F21:F22)</f>
        <v>0</v>
      </c>
      <c r="K21" s="7">
        <f>SUM(G21:G22)</f>
        <v>1.68</v>
      </c>
      <c r="L21" s="7">
        <f>SUM(H21:H22)</f>
        <v>1.68</v>
      </c>
      <c r="M21" s="7">
        <f>SUM(I21:I22)</f>
        <v>1.68</v>
      </c>
      <c r="N21" s="7">
        <f t="shared" si="3"/>
        <v>5.04</v>
      </c>
      <c r="O21" s="7">
        <f t="shared" si="0"/>
        <v>5.04</v>
      </c>
      <c r="P21" s="7">
        <f t="shared" si="1"/>
        <v>5.88</v>
      </c>
      <c r="Q21" s="7">
        <f t="shared" si="2"/>
        <v>5.88</v>
      </c>
    </row>
    <row r="22" spans="1:17" x14ac:dyDescent="0.25">
      <c r="A22" s="28">
        <v>41511</v>
      </c>
      <c r="B22" s="80"/>
      <c r="C22" s="77">
        <v>2</v>
      </c>
      <c r="D22" s="77">
        <v>2</v>
      </c>
      <c r="E22" s="77">
        <v>2</v>
      </c>
      <c r="F22" s="75">
        <f t="shared" si="5"/>
        <v>0</v>
      </c>
      <c r="G22" s="75">
        <f t="shared" si="6"/>
        <v>0.84</v>
      </c>
      <c r="H22" s="76">
        <f t="shared" si="7"/>
        <v>0.84</v>
      </c>
      <c r="I22" s="76">
        <f t="shared" si="8"/>
        <v>0.84</v>
      </c>
      <c r="N22" s="7">
        <f t="shared" si="3"/>
        <v>5.04</v>
      </c>
      <c r="O22" s="7">
        <f t="shared" si="0"/>
        <v>5.88</v>
      </c>
      <c r="P22" s="7">
        <f t="shared" si="1"/>
        <v>6.72</v>
      </c>
      <c r="Q22" s="7">
        <f t="shared" si="2"/>
        <v>6.72</v>
      </c>
    </row>
    <row r="23" spans="1:17" x14ac:dyDescent="0.25">
      <c r="A23" s="28">
        <v>41513</v>
      </c>
      <c r="B23" s="80">
        <v>2</v>
      </c>
      <c r="C23" s="77"/>
      <c r="D23" s="77"/>
      <c r="E23" s="77"/>
      <c r="F23" s="75">
        <f t="shared" si="5"/>
        <v>0.84</v>
      </c>
      <c r="G23" s="75">
        <f t="shared" si="6"/>
        <v>0</v>
      </c>
      <c r="H23" s="76">
        <f t="shared" si="7"/>
        <v>0</v>
      </c>
      <c r="I23" s="76">
        <f t="shared" si="8"/>
        <v>0</v>
      </c>
      <c r="J23" s="7">
        <f>SUM(F23:F29)</f>
        <v>4.2</v>
      </c>
      <c r="K23" s="7">
        <f>SUM(G23:G29)</f>
        <v>3.36</v>
      </c>
      <c r="L23" s="7">
        <f>SUM(H23:H29)</f>
        <v>3.36</v>
      </c>
      <c r="M23" s="7">
        <f>SUM(I23:I29)</f>
        <v>3.36</v>
      </c>
      <c r="N23" s="7">
        <f t="shared" si="3"/>
        <v>5.88</v>
      </c>
      <c r="O23" s="7">
        <f t="shared" si="0"/>
        <v>5.88</v>
      </c>
      <c r="P23" s="7">
        <f t="shared" si="1"/>
        <v>6.72</v>
      </c>
      <c r="Q23" s="7">
        <f t="shared" si="2"/>
        <v>6.72</v>
      </c>
    </row>
    <row r="24" spans="1:17" x14ac:dyDescent="0.25">
      <c r="A24" s="28">
        <v>41515</v>
      </c>
      <c r="B24" s="80">
        <v>2</v>
      </c>
      <c r="C24" s="77">
        <v>2</v>
      </c>
      <c r="D24" s="77">
        <v>2</v>
      </c>
      <c r="E24" s="77">
        <v>2</v>
      </c>
      <c r="F24" s="75">
        <f t="shared" si="5"/>
        <v>0.84</v>
      </c>
      <c r="G24" s="75">
        <f t="shared" si="6"/>
        <v>0.84</v>
      </c>
      <c r="H24" s="76">
        <f t="shared" si="7"/>
        <v>0.84</v>
      </c>
      <c r="I24" s="76">
        <f t="shared" si="8"/>
        <v>0.84</v>
      </c>
      <c r="N24" s="7">
        <f t="shared" si="3"/>
        <v>6.72</v>
      </c>
      <c r="O24" s="7">
        <f t="shared" si="0"/>
        <v>6.72</v>
      </c>
      <c r="P24" s="7">
        <f t="shared" si="1"/>
        <v>7.56</v>
      </c>
      <c r="Q24" s="7">
        <f t="shared" si="2"/>
        <v>7.56</v>
      </c>
    </row>
    <row r="25" spans="1:17" x14ac:dyDescent="0.25">
      <c r="A25" s="28">
        <v>41520</v>
      </c>
      <c r="B25" s="80">
        <v>2</v>
      </c>
      <c r="C25" s="77">
        <v>2</v>
      </c>
      <c r="D25" s="77">
        <v>2</v>
      </c>
      <c r="E25" s="77">
        <v>2</v>
      </c>
      <c r="F25" s="75">
        <f t="shared" si="5"/>
        <v>0.84</v>
      </c>
      <c r="G25" s="75">
        <f t="shared" si="6"/>
        <v>0.84</v>
      </c>
      <c r="H25" s="76">
        <f t="shared" si="7"/>
        <v>0.84</v>
      </c>
      <c r="I25" s="76">
        <f t="shared" si="8"/>
        <v>0.84</v>
      </c>
      <c r="N25" s="7">
        <f t="shared" si="3"/>
        <v>7.56</v>
      </c>
      <c r="O25" s="7">
        <f t="shared" si="0"/>
        <v>7.56</v>
      </c>
      <c r="P25" s="7">
        <f t="shared" si="1"/>
        <v>8.4</v>
      </c>
      <c r="Q25" s="7">
        <f t="shared" si="2"/>
        <v>8.4</v>
      </c>
    </row>
    <row r="26" spans="1:17" x14ac:dyDescent="0.25">
      <c r="A26" s="28">
        <v>41523</v>
      </c>
      <c r="B26" s="80">
        <v>2</v>
      </c>
      <c r="C26" s="77">
        <v>2</v>
      </c>
      <c r="D26" s="77">
        <v>2</v>
      </c>
      <c r="E26" s="77">
        <v>2</v>
      </c>
      <c r="F26" s="75">
        <f t="shared" si="5"/>
        <v>0.84</v>
      </c>
      <c r="G26" s="75">
        <f t="shared" si="6"/>
        <v>0.84</v>
      </c>
      <c r="H26" s="76">
        <f t="shared" si="7"/>
        <v>0.84</v>
      </c>
      <c r="I26" s="76">
        <f t="shared" si="8"/>
        <v>0.84</v>
      </c>
      <c r="N26" s="7">
        <f t="shared" si="3"/>
        <v>8.4</v>
      </c>
      <c r="O26" s="7">
        <f t="shared" si="0"/>
        <v>8.4</v>
      </c>
      <c r="P26" s="7">
        <f t="shared" si="1"/>
        <v>9.24</v>
      </c>
      <c r="Q26" s="7">
        <f t="shared" si="2"/>
        <v>9.24</v>
      </c>
    </row>
    <row r="27" spans="1:17" x14ac:dyDescent="0.25">
      <c r="A27" s="28">
        <v>41526</v>
      </c>
      <c r="B27" s="80">
        <v>2</v>
      </c>
      <c r="C27" s="77"/>
      <c r="D27" s="77"/>
      <c r="E27" s="77"/>
      <c r="F27" s="75">
        <f t="shared" si="5"/>
        <v>0.84</v>
      </c>
      <c r="G27" s="75">
        <f t="shared" si="6"/>
        <v>0</v>
      </c>
      <c r="H27" s="76">
        <f t="shared" si="7"/>
        <v>0</v>
      </c>
      <c r="I27" s="76">
        <f t="shared" si="8"/>
        <v>0</v>
      </c>
      <c r="N27" s="7">
        <f t="shared" si="3"/>
        <v>9.24</v>
      </c>
      <c r="O27" s="7">
        <f t="shared" si="0"/>
        <v>8.4</v>
      </c>
      <c r="P27" s="7">
        <f t="shared" si="1"/>
        <v>9.24</v>
      </c>
      <c r="Q27" s="7">
        <f t="shared" si="2"/>
        <v>9.24</v>
      </c>
    </row>
    <row r="28" spans="1:17" x14ac:dyDescent="0.25">
      <c r="A28" s="28">
        <v>41527</v>
      </c>
      <c r="B28" s="80"/>
      <c r="C28" s="77">
        <v>2</v>
      </c>
      <c r="D28" s="77">
        <v>2</v>
      </c>
      <c r="E28" s="77">
        <v>2</v>
      </c>
      <c r="F28" s="75">
        <f t="shared" si="5"/>
        <v>0</v>
      </c>
      <c r="G28" s="75">
        <f t="shared" si="6"/>
        <v>0.84</v>
      </c>
      <c r="H28" s="76">
        <f t="shared" si="7"/>
        <v>0.84</v>
      </c>
      <c r="I28" s="76">
        <f t="shared" si="8"/>
        <v>0.84</v>
      </c>
      <c r="N28" s="7">
        <f t="shared" si="3"/>
        <v>9.24</v>
      </c>
      <c r="O28" s="7">
        <f t="shared" si="0"/>
        <v>9.24</v>
      </c>
      <c r="P28" s="7">
        <f t="shared" si="1"/>
        <v>10.08</v>
      </c>
      <c r="Q28" s="7">
        <f t="shared" si="2"/>
        <v>10.08</v>
      </c>
    </row>
    <row r="29" spans="1:17" x14ac:dyDescent="0.25">
      <c r="A29" s="28"/>
      <c r="B29" s="80"/>
      <c r="C29" s="77"/>
      <c r="D29" s="77"/>
      <c r="E29" s="77"/>
      <c r="F29" s="75"/>
      <c r="G29" s="75"/>
      <c r="H29" s="76"/>
      <c r="I29" s="76"/>
      <c r="N29" s="7"/>
      <c r="O29" s="7"/>
      <c r="P29" s="7"/>
      <c r="Q29" s="7"/>
    </row>
    <row r="30" spans="1:17" x14ac:dyDescent="0.25">
      <c r="A30" t="s">
        <v>33</v>
      </c>
      <c r="B30" s="77">
        <f t="shared" ref="B30:I30" si="9">SUM(B10:B29)</f>
        <v>22</v>
      </c>
      <c r="C30" s="77">
        <f t="shared" si="9"/>
        <v>22</v>
      </c>
      <c r="D30" s="77">
        <f t="shared" si="9"/>
        <v>24</v>
      </c>
      <c r="E30" s="77">
        <f t="shared" si="9"/>
        <v>24</v>
      </c>
      <c r="F30" s="75">
        <f t="shared" si="9"/>
        <v>9.24</v>
      </c>
      <c r="G30" s="75">
        <f t="shared" si="9"/>
        <v>9.24</v>
      </c>
      <c r="H30" s="76">
        <f t="shared" si="9"/>
        <v>10.08</v>
      </c>
      <c r="I30" s="76">
        <f t="shared" si="9"/>
        <v>10.08</v>
      </c>
      <c r="K30" s="7"/>
      <c r="L30" s="7"/>
      <c r="M30" s="7"/>
    </row>
    <row r="31" spans="1:17" x14ac:dyDescent="0.25">
      <c r="F31" s="7"/>
      <c r="G31" s="7"/>
      <c r="H31" s="7"/>
      <c r="I31" s="7"/>
    </row>
  </sheetData>
  <phoneticPr fontId="3" type="noConversion"/>
  <pageMargins left="0.75" right="0.75" top="1" bottom="1" header="0.5" footer="0.5"/>
  <pageSetup scale="77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4">
    <pageSetUpPr fitToPage="1"/>
  </sheetPr>
  <dimension ref="A1:AA135"/>
  <sheetViews>
    <sheetView zoomScaleNormal="100" workbookViewId="0">
      <selection activeCell="C12" sqref="C12"/>
    </sheetView>
  </sheetViews>
  <sheetFormatPr defaultColWidth="10.33203125" defaultRowHeight="13.2" x14ac:dyDescent="0.25"/>
  <cols>
    <col min="1" max="1" width="10.33203125" customWidth="1"/>
    <col min="2" max="3" width="9.6640625" customWidth="1"/>
    <col min="4" max="4" width="11.5546875" customWidth="1"/>
    <col min="5" max="6" width="11.44140625" customWidth="1"/>
    <col min="7" max="7" width="11" style="7" customWidth="1"/>
    <col min="8" max="8" width="11" customWidth="1"/>
    <col min="9" max="9" width="11.88671875" customWidth="1"/>
    <col min="10" max="10" width="11.44140625" customWidth="1"/>
  </cols>
  <sheetData>
    <row r="1" spans="1:27" x14ac:dyDescent="0.25">
      <c r="A1" t="s">
        <v>26</v>
      </c>
      <c r="F1" s="35" t="s">
        <v>68</v>
      </c>
      <c r="G1" s="36"/>
      <c r="H1" s="35"/>
      <c r="K1" s="30"/>
    </row>
    <row r="2" spans="1:27" x14ac:dyDescent="0.25">
      <c r="A2" s="48" t="s">
        <v>90</v>
      </c>
      <c r="F2" s="44" t="s">
        <v>69</v>
      </c>
      <c r="G2" s="45"/>
      <c r="H2" s="44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7" x14ac:dyDescent="0.25">
      <c r="A3" t="s">
        <v>37</v>
      </c>
      <c r="F3" s="46" t="s">
        <v>70</v>
      </c>
      <c r="G3" s="47"/>
      <c r="H3" s="46"/>
      <c r="I3" s="8"/>
      <c r="J3" s="34" t="s">
        <v>47</v>
      </c>
      <c r="K3" s="34"/>
      <c r="L3" s="34"/>
      <c r="M3" s="34"/>
      <c r="N3" s="34"/>
      <c r="O3" s="34"/>
      <c r="P3" s="34"/>
      <c r="Q3" s="34"/>
      <c r="R3" s="34"/>
      <c r="S3" s="34"/>
      <c r="T3" s="34"/>
      <c r="U3" s="29"/>
      <c r="AA3" s="48" t="s">
        <v>96</v>
      </c>
    </row>
    <row r="4" spans="1:27" x14ac:dyDescent="0.25">
      <c r="E4" t="s">
        <v>27</v>
      </c>
      <c r="F4" s="8"/>
      <c r="G4" s="9"/>
      <c r="H4" s="8"/>
      <c r="I4" s="34" t="s">
        <v>28</v>
      </c>
      <c r="J4" s="81">
        <v>1</v>
      </c>
      <c r="K4" s="81">
        <v>1.68</v>
      </c>
      <c r="L4" s="81">
        <v>1.68</v>
      </c>
      <c r="M4" s="81">
        <v>0</v>
      </c>
      <c r="N4" s="81">
        <v>1.68</v>
      </c>
      <c r="O4" s="81">
        <v>5.04</v>
      </c>
      <c r="P4" s="81"/>
      <c r="Q4" s="81"/>
      <c r="R4" s="81"/>
      <c r="S4" s="81"/>
      <c r="T4" s="81"/>
      <c r="U4" s="73"/>
      <c r="AA4">
        <f>SUM(K4:O4)</f>
        <v>10.08</v>
      </c>
    </row>
    <row r="5" spans="1:27" x14ac:dyDescent="0.25">
      <c r="F5" s="8"/>
      <c r="G5" s="9"/>
      <c r="H5" s="8"/>
      <c r="I5" s="34" t="s">
        <v>46</v>
      </c>
      <c r="J5" s="82">
        <v>2</v>
      </c>
      <c r="K5" s="82">
        <v>1.68</v>
      </c>
      <c r="L5" s="82">
        <v>1.68</v>
      </c>
      <c r="M5" s="82">
        <v>0.84</v>
      </c>
      <c r="N5" s="82">
        <v>0.84</v>
      </c>
      <c r="O5" s="82">
        <v>5.04</v>
      </c>
      <c r="P5" s="82"/>
      <c r="Q5" s="82"/>
      <c r="R5" s="82"/>
      <c r="S5" s="82"/>
      <c r="T5" s="82"/>
      <c r="U5" s="83"/>
      <c r="AA5">
        <f t="shared" ref="AA5:AA9" si="0">SUM(K5:O5)</f>
        <v>10.08</v>
      </c>
    </row>
    <row r="6" spans="1:27" x14ac:dyDescent="0.25">
      <c r="F6" s="8"/>
      <c r="G6" s="9"/>
      <c r="H6" s="8"/>
      <c r="I6" s="34"/>
      <c r="J6" s="84">
        <v>3</v>
      </c>
      <c r="K6" s="84">
        <v>1.68</v>
      </c>
      <c r="L6" s="84">
        <v>1.68</v>
      </c>
      <c r="M6" s="84">
        <v>0.84</v>
      </c>
      <c r="N6" s="84">
        <v>0</v>
      </c>
      <c r="O6" s="84">
        <v>5.04</v>
      </c>
      <c r="P6" s="84"/>
      <c r="Q6" s="84"/>
      <c r="R6" s="84"/>
      <c r="S6" s="84"/>
      <c r="T6" s="84"/>
      <c r="U6" s="85"/>
      <c r="AA6">
        <f t="shared" si="0"/>
        <v>9.24</v>
      </c>
    </row>
    <row r="7" spans="1:27" x14ac:dyDescent="0.25">
      <c r="F7" s="8"/>
      <c r="G7" s="9" t="s">
        <v>38</v>
      </c>
      <c r="H7" s="8"/>
      <c r="I7" s="34"/>
      <c r="J7" s="86">
        <v>4</v>
      </c>
      <c r="K7" s="86">
        <v>1.68</v>
      </c>
      <c r="L7" s="86">
        <v>1.68</v>
      </c>
      <c r="M7" s="86">
        <v>0.84</v>
      </c>
      <c r="N7" s="86">
        <v>0.84</v>
      </c>
      <c r="O7" s="86">
        <v>4.2</v>
      </c>
      <c r="P7" s="86"/>
      <c r="Q7" s="86"/>
      <c r="R7" s="86"/>
      <c r="S7" s="86"/>
      <c r="T7" s="86"/>
      <c r="U7" s="87"/>
      <c r="AA7">
        <f t="shared" si="0"/>
        <v>9.24</v>
      </c>
    </row>
    <row r="8" spans="1:27" x14ac:dyDescent="0.25">
      <c r="G8" s="7" t="s">
        <v>39</v>
      </c>
      <c r="H8" s="18">
        <v>8346</v>
      </c>
      <c r="J8" s="10" t="s">
        <v>28</v>
      </c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7" x14ac:dyDescent="0.25">
      <c r="J9" s="12" t="s">
        <v>29</v>
      </c>
      <c r="K9" s="13">
        <v>1.64</v>
      </c>
      <c r="L9" s="13">
        <v>0.83</v>
      </c>
      <c r="M9" s="13">
        <v>0.65</v>
      </c>
      <c r="N9" s="13">
        <v>0.98</v>
      </c>
      <c r="O9" s="13">
        <v>5.17</v>
      </c>
      <c r="P9" s="13"/>
      <c r="Q9" s="13"/>
      <c r="R9" s="13"/>
      <c r="S9" s="13"/>
      <c r="T9" s="13"/>
      <c r="U9" s="13"/>
      <c r="V9" s="43"/>
      <c r="W9" s="42" t="s">
        <v>30</v>
      </c>
      <c r="X9" s="43"/>
      <c r="AA9">
        <f t="shared" si="0"/>
        <v>9.27</v>
      </c>
    </row>
    <row r="10" spans="1:27" x14ac:dyDescent="0.25">
      <c r="D10" s="14" t="s">
        <v>42</v>
      </c>
      <c r="E10" s="31"/>
      <c r="F10" s="31"/>
      <c r="G10" s="32"/>
      <c r="H10" s="31"/>
      <c r="I10" s="31"/>
      <c r="J10" s="15"/>
      <c r="K10" s="39" t="s">
        <v>31</v>
      </c>
      <c r="L10" s="40"/>
      <c r="M10" s="40"/>
      <c r="N10" s="40"/>
      <c r="O10" s="40"/>
      <c r="P10" s="40"/>
      <c r="Q10" s="40"/>
      <c r="R10" s="40"/>
      <c r="S10" s="40"/>
      <c r="T10" s="40"/>
      <c r="U10" s="41"/>
      <c r="V10" s="43"/>
      <c r="W10" s="42" t="s">
        <v>32</v>
      </c>
      <c r="X10" s="43"/>
    </row>
    <row r="11" spans="1:27" x14ac:dyDescent="0.25">
      <c r="A11" t="s">
        <v>23</v>
      </c>
      <c r="B11" s="6" t="s">
        <v>24</v>
      </c>
      <c r="C11" s="27" t="s">
        <v>45</v>
      </c>
      <c r="D11" s="16">
        <v>41443</v>
      </c>
      <c r="E11" s="33">
        <v>41458</v>
      </c>
      <c r="F11" s="33">
        <v>41473</v>
      </c>
      <c r="G11" s="33">
        <v>41485</v>
      </c>
      <c r="H11" s="33">
        <v>41499</v>
      </c>
      <c r="I11" s="33">
        <v>41550</v>
      </c>
      <c r="K11" s="17" t="s">
        <v>91</v>
      </c>
      <c r="L11" s="17" t="s">
        <v>92</v>
      </c>
      <c r="M11" s="17" t="s">
        <v>93</v>
      </c>
      <c r="N11" s="17" t="s">
        <v>95</v>
      </c>
      <c r="O11" s="17" t="s">
        <v>94</v>
      </c>
      <c r="P11" s="17"/>
      <c r="Q11" s="17"/>
      <c r="R11" s="17"/>
      <c r="S11" s="17"/>
      <c r="T11" s="17"/>
      <c r="U11" s="17"/>
      <c r="W11" s="17" t="s">
        <v>33</v>
      </c>
      <c r="X11" s="17" t="s">
        <v>56</v>
      </c>
      <c r="Y11" s="17" t="s">
        <v>57</v>
      </c>
      <c r="Z11" t="s">
        <v>23</v>
      </c>
    </row>
    <row r="12" spans="1:27" x14ac:dyDescent="0.25">
      <c r="A12" s="35">
        <v>101</v>
      </c>
      <c r="B12" s="35">
        <v>1</v>
      </c>
      <c r="C12" s="35">
        <v>1</v>
      </c>
      <c r="D12" s="53">
        <v>7.2277296041468055</v>
      </c>
      <c r="E12" s="53">
        <v>9.9433814714304685</v>
      </c>
      <c r="F12" s="53">
        <v>7.0450903339503288</v>
      </c>
      <c r="G12" s="53">
        <v>5.3877191837368859</v>
      </c>
      <c r="H12" s="53">
        <v>4.6679540376095296</v>
      </c>
      <c r="I12" s="53">
        <v>6.0071632281473537</v>
      </c>
      <c r="J12" s="53"/>
      <c r="K12" s="53">
        <f t="shared" ref="K12:O19" si="1">D12-E12+K$9+K$4</f>
        <v>0.60434813271633692</v>
      </c>
      <c r="L12" s="53">
        <f t="shared" si="1"/>
        <v>5.4082911374801395</v>
      </c>
      <c r="M12" s="53">
        <f t="shared" si="1"/>
        <v>2.3073711502134429</v>
      </c>
      <c r="N12" s="53">
        <f t="shared" si="1"/>
        <v>3.3797651461273563</v>
      </c>
      <c r="O12" s="53">
        <f t="shared" si="1"/>
        <v>8.870790809462175</v>
      </c>
      <c r="P12" s="53"/>
      <c r="Q12" s="53"/>
      <c r="R12" s="53"/>
      <c r="S12" s="53"/>
      <c r="T12" s="53"/>
      <c r="U12" s="53"/>
      <c r="V12" s="53"/>
      <c r="W12" s="53">
        <f>SUM(K12:U12)</f>
        <v>20.570566375999451</v>
      </c>
      <c r="X12" s="53">
        <f>SUM(K12:M12)</f>
        <v>8.3200104204099201</v>
      </c>
      <c r="Y12" s="53">
        <f>SUM(N12:T12)</f>
        <v>12.250555955589531</v>
      </c>
      <c r="Z12" s="35">
        <v>101</v>
      </c>
      <c r="AA12" s="7"/>
    </row>
    <row r="13" spans="1:27" x14ac:dyDescent="0.25">
      <c r="A13" s="35">
        <v>102</v>
      </c>
      <c r="B13" s="35">
        <v>1</v>
      </c>
      <c r="C13" s="35">
        <v>1</v>
      </c>
      <c r="D13" s="36">
        <v>8.9800642761017642</v>
      </c>
      <c r="E13" s="51">
        <v>10.494682144201379</v>
      </c>
      <c r="F13" s="51">
        <v>8.1625146545184695</v>
      </c>
      <c r="G13" s="51">
        <v>6.6856280312694576</v>
      </c>
      <c r="H13" s="51">
        <v>6.3714139377126067</v>
      </c>
      <c r="I13" s="51">
        <v>8.4053461556838229</v>
      </c>
      <c r="J13" s="36"/>
      <c r="K13" s="36">
        <f t="shared" si="1"/>
        <v>1.8053821319003851</v>
      </c>
      <c r="L13" s="36">
        <f t="shared" si="1"/>
        <v>4.8421674896829092</v>
      </c>
      <c r="M13" s="36">
        <f t="shared" si="1"/>
        <v>2.1268866232490118</v>
      </c>
      <c r="N13" s="36">
        <f t="shared" si="1"/>
        <v>2.9742140935568511</v>
      </c>
      <c r="O13" s="36">
        <f t="shared" si="1"/>
        <v>8.1760677820287846</v>
      </c>
      <c r="P13" s="36"/>
      <c r="Q13" s="36"/>
      <c r="R13" s="36"/>
      <c r="S13" s="36"/>
      <c r="T13" s="36"/>
      <c r="U13" s="36"/>
      <c r="V13" s="36"/>
      <c r="W13" s="36">
        <f t="shared" ref="W13:W19" si="2">SUM(K13:U13)</f>
        <v>19.924718120417943</v>
      </c>
      <c r="X13" s="53">
        <f t="shared" ref="X13:X19" si="3">SUM(K13:M13)</f>
        <v>8.774436244832307</v>
      </c>
      <c r="Y13" s="36">
        <f t="shared" ref="Y13:Y75" si="4">SUM(N13:T13)</f>
        <v>11.150281875585636</v>
      </c>
      <c r="Z13" s="35">
        <v>102</v>
      </c>
      <c r="AA13" s="7"/>
    </row>
    <row r="14" spans="1:27" x14ac:dyDescent="0.25">
      <c r="A14" s="35">
        <v>103</v>
      </c>
      <c r="B14" s="35">
        <v>1</v>
      </c>
      <c r="C14" s="35">
        <v>1</v>
      </c>
      <c r="D14" s="36">
        <v>10.266691887148625</v>
      </c>
      <c r="E14" s="51">
        <v>11.395360378121389</v>
      </c>
      <c r="F14" s="51">
        <v>10.180498514339176</v>
      </c>
      <c r="G14" s="51">
        <v>8.4600526419234168</v>
      </c>
      <c r="H14" s="51">
        <v>6.7832683405858383</v>
      </c>
      <c r="I14" s="51">
        <v>7.8495063417245818</v>
      </c>
      <c r="J14" s="36"/>
      <c r="K14" s="36">
        <f t="shared" si="1"/>
        <v>2.1913315090272358</v>
      </c>
      <c r="L14" s="36">
        <f t="shared" si="1"/>
        <v>3.7248618637822126</v>
      </c>
      <c r="M14" s="36">
        <f t="shared" si="1"/>
        <v>2.3704458724157589</v>
      </c>
      <c r="N14" s="36">
        <f t="shared" si="1"/>
        <v>4.3367843013375786</v>
      </c>
      <c r="O14" s="36">
        <f t="shared" si="1"/>
        <v>9.1437619988612564</v>
      </c>
      <c r="P14" s="36"/>
      <c r="Q14" s="36"/>
      <c r="R14" s="36"/>
      <c r="S14" s="36"/>
      <c r="T14" s="36"/>
      <c r="U14" s="36"/>
      <c r="V14" s="36"/>
      <c r="W14" s="36">
        <f t="shared" si="2"/>
        <v>21.767185545424041</v>
      </c>
      <c r="X14" s="53">
        <f t="shared" si="3"/>
        <v>8.2866392452252082</v>
      </c>
      <c r="Y14" s="36">
        <f t="shared" si="4"/>
        <v>13.480546300198835</v>
      </c>
      <c r="Z14" s="35">
        <v>103</v>
      </c>
      <c r="AA14" s="7"/>
    </row>
    <row r="15" spans="1:27" x14ac:dyDescent="0.25">
      <c r="A15" s="35">
        <v>104</v>
      </c>
      <c r="B15" s="35">
        <v>1</v>
      </c>
      <c r="C15" s="35">
        <v>1</v>
      </c>
      <c r="D15" s="36">
        <v>7.374405929929889</v>
      </c>
      <c r="E15" s="51">
        <v>9.7006068632377733</v>
      </c>
      <c r="F15" s="51">
        <v>7.411097210486437</v>
      </c>
      <c r="G15" s="51">
        <v>5.6737056231546514</v>
      </c>
      <c r="H15" s="51">
        <v>4.8940038057618684</v>
      </c>
      <c r="I15" s="51">
        <v>6.9436366380387673</v>
      </c>
      <c r="J15" s="36"/>
      <c r="K15" s="36">
        <f t="shared" si="1"/>
        <v>0.99379906669211548</v>
      </c>
      <c r="L15" s="36">
        <f t="shared" si="1"/>
        <v>4.7995096527513361</v>
      </c>
      <c r="M15" s="36">
        <f t="shared" si="1"/>
        <v>2.3873915873317855</v>
      </c>
      <c r="N15" s="36">
        <f t="shared" si="1"/>
        <v>3.4397018173927831</v>
      </c>
      <c r="O15" s="36">
        <f t="shared" si="1"/>
        <v>8.160367167723102</v>
      </c>
      <c r="P15" s="36"/>
      <c r="Q15" s="36"/>
      <c r="R15" s="36"/>
      <c r="S15" s="36"/>
      <c r="T15" s="36"/>
      <c r="U15" s="36"/>
      <c r="V15" s="36"/>
      <c r="W15" s="36">
        <f t="shared" si="2"/>
        <v>19.780769291891122</v>
      </c>
      <c r="X15" s="53">
        <f t="shared" si="3"/>
        <v>8.180700306775238</v>
      </c>
      <c r="Y15" s="36">
        <f t="shared" si="4"/>
        <v>11.600068985115886</v>
      </c>
      <c r="Z15" s="35">
        <v>104</v>
      </c>
      <c r="AA15" s="7"/>
    </row>
    <row r="16" spans="1:27" x14ac:dyDescent="0.25">
      <c r="A16" s="35">
        <v>105</v>
      </c>
      <c r="B16" s="35">
        <v>1</v>
      </c>
      <c r="C16" s="35">
        <v>1</v>
      </c>
      <c r="D16" s="36">
        <v>8.9847330185670078</v>
      </c>
      <c r="E16" s="51">
        <v>10.767414516546056</v>
      </c>
      <c r="F16" s="51">
        <v>8.1880057779362634</v>
      </c>
      <c r="G16" s="51">
        <v>6.5193478942190213</v>
      </c>
      <c r="H16" s="51">
        <v>6.1107608772640667</v>
      </c>
      <c r="I16" s="51">
        <v>8.5415326482987481</v>
      </c>
      <c r="J16" s="36"/>
      <c r="K16" s="36">
        <f t="shared" si="1"/>
        <v>1.5373185020209514</v>
      </c>
      <c r="L16" s="36">
        <f t="shared" si="1"/>
        <v>5.0894087386097926</v>
      </c>
      <c r="M16" s="36">
        <f t="shared" si="1"/>
        <v>2.318657883717242</v>
      </c>
      <c r="N16" s="36">
        <f t="shared" si="1"/>
        <v>3.0685870169549547</v>
      </c>
      <c r="O16" s="36">
        <f t="shared" si="1"/>
        <v>7.7792282289653185</v>
      </c>
      <c r="P16" s="36"/>
      <c r="Q16" s="36"/>
      <c r="R16" s="36"/>
      <c r="S16" s="36"/>
      <c r="T16" s="36"/>
      <c r="U16" s="36"/>
      <c r="V16" s="36"/>
      <c r="W16" s="36">
        <f t="shared" si="2"/>
        <v>19.793200370268259</v>
      </c>
      <c r="X16" s="53">
        <f t="shared" si="3"/>
        <v>8.945385124347986</v>
      </c>
      <c r="Y16" s="36">
        <f t="shared" si="4"/>
        <v>10.847815245920273</v>
      </c>
      <c r="Z16" s="35">
        <v>105</v>
      </c>
      <c r="AA16" s="7"/>
    </row>
    <row r="17" spans="1:27" x14ac:dyDescent="0.25">
      <c r="A17" s="35">
        <v>106</v>
      </c>
      <c r="B17" s="35">
        <v>1</v>
      </c>
      <c r="C17" s="35">
        <v>1</v>
      </c>
      <c r="D17" s="36">
        <v>9.3819651899848626</v>
      </c>
      <c r="E17" s="51">
        <v>10.433599430281099</v>
      </c>
      <c r="F17" s="51">
        <v>9.1471568545968971</v>
      </c>
      <c r="G17" s="51">
        <v>7.8576720528402415</v>
      </c>
      <c r="H17" s="51">
        <v>6.5391646808006998</v>
      </c>
      <c r="I17" s="51">
        <v>7.8521841660175697</v>
      </c>
      <c r="J17" s="36"/>
      <c r="K17" s="36">
        <f t="shared" si="1"/>
        <v>2.2683657597037636</v>
      </c>
      <c r="L17" s="36">
        <f t="shared" si="1"/>
        <v>3.7964425756842015</v>
      </c>
      <c r="M17" s="36">
        <f t="shared" si="1"/>
        <v>1.9394848017566555</v>
      </c>
      <c r="N17" s="36">
        <f t="shared" si="1"/>
        <v>3.9785073720395419</v>
      </c>
      <c r="O17" s="36">
        <f t="shared" si="1"/>
        <v>8.8969805147831309</v>
      </c>
      <c r="P17" s="36"/>
      <c r="Q17" s="36"/>
      <c r="R17" s="36"/>
      <c r="S17" s="36"/>
      <c r="T17" s="36"/>
      <c r="U17" s="36"/>
      <c r="V17" s="36"/>
      <c r="W17" s="36">
        <f t="shared" si="2"/>
        <v>20.879781023967293</v>
      </c>
      <c r="X17" s="53">
        <f t="shared" si="3"/>
        <v>8.0042931371446215</v>
      </c>
      <c r="Y17" s="36">
        <f t="shared" si="4"/>
        <v>12.875487886822672</v>
      </c>
      <c r="Z17" s="35">
        <v>106</v>
      </c>
      <c r="AA17" s="7"/>
    </row>
    <row r="18" spans="1:27" x14ac:dyDescent="0.25">
      <c r="A18" s="35">
        <v>107</v>
      </c>
      <c r="B18" s="35">
        <v>1</v>
      </c>
      <c r="C18" s="35">
        <v>1</v>
      </c>
      <c r="D18" s="36">
        <v>8.0155798951567494</v>
      </c>
      <c r="E18" s="51">
        <v>9.7434036691691812</v>
      </c>
      <c r="F18" s="51">
        <v>7.7660706156924562</v>
      </c>
      <c r="G18" s="51">
        <v>5.6498413442261164</v>
      </c>
      <c r="H18" s="51">
        <v>4.804486593082574</v>
      </c>
      <c r="I18" s="51">
        <v>4.3480598054761685</v>
      </c>
      <c r="J18" s="36"/>
      <c r="K18" s="36">
        <f t="shared" si="1"/>
        <v>1.592176225987568</v>
      </c>
      <c r="L18" s="36">
        <f t="shared" si="1"/>
        <v>4.4873330534767248</v>
      </c>
      <c r="M18" s="36">
        <f t="shared" si="1"/>
        <v>2.7662292714663397</v>
      </c>
      <c r="N18" s="36">
        <f t="shared" si="1"/>
        <v>3.5053547511435426</v>
      </c>
      <c r="O18" s="36">
        <f t="shared" si="1"/>
        <v>10.666426787606405</v>
      </c>
      <c r="P18" s="36"/>
      <c r="Q18" s="36"/>
      <c r="R18" s="36"/>
      <c r="S18" s="36"/>
      <c r="T18" s="36"/>
      <c r="U18" s="36"/>
      <c r="V18" s="36"/>
      <c r="W18" s="36">
        <f t="shared" si="2"/>
        <v>23.01752008968058</v>
      </c>
      <c r="X18" s="53">
        <f t="shared" si="3"/>
        <v>8.8457385509306334</v>
      </c>
      <c r="Y18" s="36">
        <f t="shared" si="4"/>
        <v>14.171781538749947</v>
      </c>
      <c r="Z18" s="35">
        <v>107</v>
      </c>
      <c r="AA18" s="7"/>
    </row>
    <row r="19" spans="1:27" x14ac:dyDescent="0.25">
      <c r="A19" s="35">
        <v>108</v>
      </c>
      <c r="B19" s="35">
        <v>1</v>
      </c>
      <c r="C19" s="35">
        <v>1</v>
      </c>
      <c r="D19" s="36">
        <v>8.6995506663150142</v>
      </c>
      <c r="E19" s="51">
        <v>10.682988090299556</v>
      </c>
      <c r="F19" s="51">
        <v>8.9694799197295776</v>
      </c>
      <c r="G19" s="51">
        <v>7.1332757150418145</v>
      </c>
      <c r="H19" s="51">
        <v>6.8250179649866887</v>
      </c>
      <c r="I19" s="51">
        <v>7.9627400546853062</v>
      </c>
      <c r="J19" s="36"/>
      <c r="K19" s="36">
        <f t="shared" si="1"/>
        <v>1.3365625760154578</v>
      </c>
      <c r="L19" s="36">
        <f t="shared" si="1"/>
        <v>4.2235081705699784</v>
      </c>
      <c r="M19" s="36">
        <f t="shared" si="1"/>
        <v>2.486204204687763</v>
      </c>
      <c r="N19" s="36">
        <f t="shared" si="1"/>
        <v>2.9682577500551259</v>
      </c>
      <c r="O19" s="36">
        <f t="shared" si="1"/>
        <v>9.0722779103013824</v>
      </c>
      <c r="P19" s="36"/>
      <c r="Q19" s="36"/>
      <c r="R19" s="36"/>
      <c r="S19" s="36"/>
      <c r="T19" s="36"/>
      <c r="U19" s="36"/>
      <c r="V19" s="36"/>
      <c r="W19" s="36">
        <f t="shared" si="2"/>
        <v>20.086810611629708</v>
      </c>
      <c r="X19" s="53">
        <f t="shared" si="3"/>
        <v>8.0462749512731992</v>
      </c>
      <c r="Y19" s="36">
        <f t="shared" si="4"/>
        <v>12.040535660356507</v>
      </c>
      <c r="Z19" s="35">
        <v>108</v>
      </c>
      <c r="AA19" s="7"/>
    </row>
    <row r="20" spans="1:27" x14ac:dyDescent="0.25">
      <c r="A20" s="57">
        <v>110</v>
      </c>
      <c r="B20" s="57">
        <v>1</v>
      </c>
      <c r="C20" s="57">
        <v>2</v>
      </c>
      <c r="D20" s="59">
        <v>9.1531968091878984</v>
      </c>
      <c r="E20" s="68">
        <v>10.92770800785277</v>
      </c>
      <c r="F20" s="68">
        <v>8.7750625456028111</v>
      </c>
      <c r="G20" s="68">
        <v>8.0428126683987138</v>
      </c>
      <c r="H20" s="68">
        <v>6.7377574887614919</v>
      </c>
      <c r="I20" s="68">
        <v>7.9734513518572658</v>
      </c>
      <c r="J20" s="59"/>
      <c r="K20" s="59">
        <f t="shared" ref="K20:O27" si="5">D20-E20+K$9+K$5</f>
        <v>1.5454888013351282</v>
      </c>
      <c r="L20" s="59">
        <f t="shared" si="5"/>
        <v>4.6626454622499587</v>
      </c>
      <c r="M20" s="59">
        <f t="shared" si="5"/>
        <v>2.2222498772040971</v>
      </c>
      <c r="N20" s="59">
        <f t="shared" si="5"/>
        <v>3.1250551796372217</v>
      </c>
      <c r="O20" s="59">
        <f t="shared" si="5"/>
        <v>8.9743061369042252</v>
      </c>
      <c r="P20" s="59"/>
      <c r="Q20" s="59"/>
      <c r="R20" s="59"/>
      <c r="S20" s="59"/>
      <c r="T20" s="59"/>
      <c r="U20" s="59"/>
      <c r="V20" s="59"/>
      <c r="W20" s="59">
        <f t="shared" ref="W20:W75" si="6">SUM(K20:U20)</f>
        <v>20.529745457330634</v>
      </c>
      <c r="X20" s="59">
        <f>SUM(K20:M20)</f>
        <v>8.4303841407891849</v>
      </c>
      <c r="Y20" s="59">
        <f t="shared" si="4"/>
        <v>12.099361316541447</v>
      </c>
      <c r="Z20" s="57">
        <v>110</v>
      </c>
      <c r="AA20" s="7"/>
    </row>
    <row r="21" spans="1:27" x14ac:dyDescent="0.25">
      <c r="A21" s="57">
        <v>111</v>
      </c>
      <c r="B21" s="57">
        <v>1</v>
      </c>
      <c r="C21" s="57">
        <v>2</v>
      </c>
      <c r="D21" s="59">
        <v>9.6554756860737481</v>
      </c>
      <c r="E21" s="68">
        <v>11.265024650966657</v>
      </c>
      <c r="F21" s="68">
        <v>9.4557135873108109</v>
      </c>
      <c r="G21" s="68">
        <v>8.8203262721993632</v>
      </c>
      <c r="H21" s="68">
        <v>7.259439732400919</v>
      </c>
      <c r="I21" s="68">
        <v>10.151287594713402</v>
      </c>
      <c r="J21" s="59"/>
      <c r="K21" s="59">
        <f t="shared" si="5"/>
        <v>1.710451035107091</v>
      </c>
      <c r="L21" s="59">
        <f t="shared" si="5"/>
        <v>4.3193110636558458</v>
      </c>
      <c r="M21" s="59">
        <f t="shared" si="5"/>
        <v>2.1253873151114475</v>
      </c>
      <c r="N21" s="59">
        <f t="shared" si="5"/>
        <v>3.380886539798444</v>
      </c>
      <c r="O21" s="59">
        <f t="shared" si="5"/>
        <v>7.3181521376875169</v>
      </c>
      <c r="P21" s="59"/>
      <c r="Q21" s="59"/>
      <c r="R21" s="59"/>
      <c r="S21" s="59"/>
      <c r="T21" s="59"/>
      <c r="U21" s="59"/>
      <c r="V21" s="59"/>
      <c r="W21" s="59">
        <f t="shared" ref="W21:W27" si="7">SUM(K21:U21)</f>
        <v>18.854188091360346</v>
      </c>
      <c r="X21" s="59">
        <f t="shared" ref="X21:X27" si="8">SUM(K21:M21)</f>
        <v>8.1551494138743852</v>
      </c>
      <c r="Y21" s="59">
        <f t="shared" si="4"/>
        <v>10.69903867748596</v>
      </c>
      <c r="Z21" s="57">
        <v>111</v>
      </c>
      <c r="AA21" s="7"/>
    </row>
    <row r="22" spans="1:27" x14ac:dyDescent="0.25">
      <c r="A22" s="57">
        <v>112</v>
      </c>
      <c r="B22" s="57">
        <v>1</v>
      </c>
      <c r="C22" s="57">
        <v>2</v>
      </c>
      <c r="D22" s="59">
        <v>9.089390662162895</v>
      </c>
      <c r="E22" s="68">
        <v>11.276696507129769</v>
      </c>
      <c r="F22" s="68">
        <v>8.9740454940730618</v>
      </c>
      <c r="G22" s="68">
        <v>8.1309565373444315</v>
      </c>
      <c r="H22" s="68">
        <v>6.2160752451220649</v>
      </c>
      <c r="I22" s="68">
        <v>9.302417293835525</v>
      </c>
      <c r="J22" s="59"/>
      <c r="K22" s="59">
        <f t="shared" si="5"/>
        <v>1.1326941550331262</v>
      </c>
      <c r="L22" s="59">
        <f t="shared" si="5"/>
        <v>4.8126510130567066</v>
      </c>
      <c r="M22" s="59">
        <f t="shared" si="5"/>
        <v>2.3330889567286301</v>
      </c>
      <c r="N22" s="59">
        <f t="shared" si="5"/>
        <v>3.7348812922223664</v>
      </c>
      <c r="O22" s="59">
        <f t="shared" si="5"/>
        <v>7.1236579512865399</v>
      </c>
      <c r="P22" s="59"/>
      <c r="Q22" s="59"/>
      <c r="R22" s="59"/>
      <c r="S22" s="59"/>
      <c r="T22" s="59"/>
      <c r="U22" s="59"/>
      <c r="V22" s="59"/>
      <c r="W22" s="59">
        <f t="shared" si="7"/>
        <v>19.136973368327372</v>
      </c>
      <c r="X22" s="59">
        <f t="shared" si="8"/>
        <v>8.2784341248184639</v>
      </c>
      <c r="Y22" s="59">
        <f t="shared" si="4"/>
        <v>10.858539243508906</v>
      </c>
      <c r="Z22" s="57">
        <v>112</v>
      </c>
      <c r="AA22" s="7"/>
    </row>
    <row r="23" spans="1:27" x14ac:dyDescent="0.25">
      <c r="A23" s="57">
        <v>113</v>
      </c>
      <c r="B23" s="57">
        <v>1</v>
      </c>
      <c r="C23" s="57">
        <v>2</v>
      </c>
      <c r="D23" s="59">
        <v>8.3225497122465519</v>
      </c>
      <c r="E23" s="68">
        <v>10.110289014562946</v>
      </c>
      <c r="F23" s="68">
        <v>7.8360760889592367</v>
      </c>
      <c r="G23" s="68">
        <v>7.1425135004335054</v>
      </c>
      <c r="H23" s="68">
        <v>6.2457889417677119</v>
      </c>
      <c r="I23" s="68">
        <v>7.6800383186110608</v>
      </c>
      <c r="J23" s="59"/>
      <c r="K23" s="59">
        <f t="shared" si="5"/>
        <v>1.5322606976836055</v>
      </c>
      <c r="L23" s="59">
        <f t="shared" si="5"/>
        <v>4.7842129256037094</v>
      </c>
      <c r="M23" s="59">
        <f t="shared" si="5"/>
        <v>2.183562588525731</v>
      </c>
      <c r="N23" s="59">
        <f t="shared" si="5"/>
        <v>2.7167245586657933</v>
      </c>
      <c r="O23" s="59">
        <f t="shared" si="5"/>
        <v>8.7757506231566502</v>
      </c>
      <c r="P23" s="59"/>
      <c r="Q23" s="59"/>
      <c r="R23" s="59"/>
      <c r="S23" s="59"/>
      <c r="T23" s="59"/>
      <c r="U23" s="59"/>
      <c r="V23" s="59"/>
      <c r="W23" s="59">
        <f t="shared" si="7"/>
        <v>19.992511393635489</v>
      </c>
      <c r="X23" s="59">
        <f t="shared" si="8"/>
        <v>8.5000362118130468</v>
      </c>
      <c r="Y23" s="59">
        <f t="shared" si="4"/>
        <v>11.492475181822444</v>
      </c>
      <c r="Z23" s="57">
        <v>113</v>
      </c>
      <c r="AA23" s="7"/>
    </row>
    <row r="24" spans="1:27" x14ac:dyDescent="0.25">
      <c r="A24" s="57">
        <v>114</v>
      </c>
      <c r="B24" s="57">
        <v>1</v>
      </c>
      <c r="C24" s="57">
        <v>2</v>
      </c>
      <c r="D24" s="59">
        <v>8.6676475928025116</v>
      </c>
      <c r="E24" s="68">
        <v>10.102896838992976</v>
      </c>
      <c r="F24" s="68">
        <v>8.6004293269644787</v>
      </c>
      <c r="G24" s="68">
        <v>7.9130987651903855</v>
      </c>
      <c r="H24" s="68">
        <v>6.4733432008894516</v>
      </c>
      <c r="I24" s="68">
        <v>8.5633377889702409</v>
      </c>
      <c r="J24" s="59"/>
      <c r="K24" s="59">
        <f t="shared" si="5"/>
        <v>1.8847507538095356</v>
      </c>
      <c r="L24" s="59">
        <f t="shared" si="5"/>
        <v>4.0124675120284969</v>
      </c>
      <c r="M24" s="59">
        <f t="shared" si="5"/>
        <v>2.177330561774093</v>
      </c>
      <c r="N24" s="59">
        <f t="shared" si="5"/>
        <v>3.2597555643009337</v>
      </c>
      <c r="O24" s="59">
        <f t="shared" si="5"/>
        <v>8.1200054119192107</v>
      </c>
      <c r="P24" s="59"/>
      <c r="Q24" s="59"/>
      <c r="R24" s="59"/>
      <c r="S24" s="59"/>
      <c r="T24" s="59"/>
      <c r="U24" s="59"/>
      <c r="V24" s="59"/>
      <c r="W24" s="59">
        <f t="shared" si="7"/>
        <v>19.45430980383227</v>
      </c>
      <c r="X24" s="59">
        <f t="shared" si="8"/>
        <v>8.0745488276121264</v>
      </c>
      <c r="Y24" s="59">
        <f t="shared" si="4"/>
        <v>11.379760976220144</v>
      </c>
      <c r="Z24" s="57">
        <v>114</v>
      </c>
      <c r="AA24" s="7"/>
    </row>
    <row r="25" spans="1:27" x14ac:dyDescent="0.25">
      <c r="A25" s="57">
        <v>115</v>
      </c>
      <c r="B25" s="57">
        <v>1</v>
      </c>
      <c r="C25" s="57">
        <v>2</v>
      </c>
      <c r="D25" s="59">
        <v>9.368348024461234</v>
      </c>
      <c r="E25" s="68">
        <v>10.52658521771388</v>
      </c>
      <c r="F25" s="68">
        <v>8.5532517254151248</v>
      </c>
      <c r="G25" s="68">
        <v>7.8187963726502083</v>
      </c>
      <c r="H25" s="68">
        <v>5.5909592473363903</v>
      </c>
      <c r="I25" s="68">
        <v>5.9983646626132421</v>
      </c>
      <c r="J25" s="59"/>
      <c r="K25" s="59">
        <f t="shared" si="5"/>
        <v>2.1617628067473542</v>
      </c>
      <c r="L25" s="59">
        <f t="shared" si="5"/>
        <v>4.4833334922987547</v>
      </c>
      <c r="M25" s="59">
        <f t="shared" si="5"/>
        <v>2.2244553527649162</v>
      </c>
      <c r="N25" s="59">
        <f t="shared" si="5"/>
        <v>4.0478371253138183</v>
      </c>
      <c r="O25" s="59">
        <f t="shared" si="5"/>
        <v>9.802594584723149</v>
      </c>
      <c r="P25" s="59"/>
      <c r="Q25" s="59"/>
      <c r="R25" s="59"/>
      <c r="S25" s="59"/>
      <c r="T25" s="59"/>
      <c r="U25" s="59"/>
      <c r="V25" s="59"/>
      <c r="W25" s="59">
        <f t="shared" si="7"/>
        <v>22.719983361847994</v>
      </c>
      <c r="X25" s="59">
        <f t="shared" si="8"/>
        <v>8.869551651811026</v>
      </c>
      <c r="Y25" s="59">
        <f t="shared" si="4"/>
        <v>13.850431710036968</v>
      </c>
      <c r="Z25" s="57">
        <v>115</v>
      </c>
      <c r="AA25" s="7"/>
    </row>
    <row r="26" spans="1:27" x14ac:dyDescent="0.25">
      <c r="A26" s="57">
        <v>116</v>
      </c>
      <c r="B26" s="57">
        <v>1</v>
      </c>
      <c r="C26" s="57">
        <v>2</v>
      </c>
      <c r="D26" s="59">
        <v>5.8072647090962803</v>
      </c>
      <c r="E26" s="68">
        <v>7.8646238887805229</v>
      </c>
      <c r="F26" s="68">
        <v>5.7671099823029417</v>
      </c>
      <c r="G26" s="68">
        <v>5.1790991969745344</v>
      </c>
      <c r="H26" s="68">
        <v>4.0270408846451557</v>
      </c>
      <c r="I26" s="68">
        <v>4.6123993178270526</v>
      </c>
      <c r="J26" s="59"/>
      <c r="K26" s="59">
        <f t="shared" si="5"/>
        <v>1.2626408203157573</v>
      </c>
      <c r="L26" s="59">
        <f t="shared" si="5"/>
        <v>4.607513906477581</v>
      </c>
      <c r="M26" s="59">
        <f t="shared" si="5"/>
        <v>2.0780107853284071</v>
      </c>
      <c r="N26" s="59">
        <f t="shared" si="5"/>
        <v>2.9720583123293784</v>
      </c>
      <c r="O26" s="59">
        <f t="shared" si="5"/>
        <v>9.6246415668181022</v>
      </c>
      <c r="P26" s="59"/>
      <c r="Q26" s="59"/>
      <c r="R26" s="59"/>
      <c r="S26" s="59"/>
      <c r="T26" s="59"/>
      <c r="U26" s="59"/>
      <c r="V26" s="59"/>
      <c r="W26" s="59">
        <f t="shared" si="7"/>
        <v>20.544865391269227</v>
      </c>
      <c r="X26" s="59">
        <f t="shared" si="8"/>
        <v>7.9481655121217454</v>
      </c>
      <c r="Y26" s="59">
        <f t="shared" si="4"/>
        <v>12.596699879147481</v>
      </c>
      <c r="Z26" s="57">
        <v>116</v>
      </c>
      <c r="AA26" s="7"/>
    </row>
    <row r="27" spans="1:27" x14ac:dyDescent="0.25">
      <c r="A27" s="57">
        <v>117</v>
      </c>
      <c r="B27" s="57">
        <v>1</v>
      </c>
      <c r="C27" s="57">
        <v>2</v>
      </c>
      <c r="D27" s="59">
        <v>8.0739391759723009</v>
      </c>
      <c r="E27" s="68">
        <v>9.7659692577511912</v>
      </c>
      <c r="F27" s="68">
        <v>8.2842633036780899</v>
      </c>
      <c r="G27" s="68">
        <v>7.9238761814806935</v>
      </c>
      <c r="H27" s="68">
        <v>7.0931934802822276</v>
      </c>
      <c r="I27" s="68">
        <v>8.8601937391645791</v>
      </c>
      <c r="J27" s="59"/>
      <c r="K27" s="59">
        <f t="shared" si="5"/>
        <v>1.6279699182211096</v>
      </c>
      <c r="L27" s="59">
        <f t="shared" si="5"/>
        <v>3.991705954073101</v>
      </c>
      <c r="M27" s="59">
        <f t="shared" si="5"/>
        <v>1.8503871221973962</v>
      </c>
      <c r="N27" s="59">
        <f t="shared" si="5"/>
        <v>2.6506827011984657</v>
      </c>
      <c r="O27" s="59">
        <f t="shared" si="5"/>
        <v>8.4429997411176494</v>
      </c>
      <c r="P27" s="59"/>
      <c r="Q27" s="59"/>
      <c r="R27" s="59"/>
      <c r="S27" s="59"/>
      <c r="T27" s="59"/>
      <c r="U27" s="59"/>
      <c r="V27" s="59"/>
      <c r="W27" s="59">
        <f t="shared" si="7"/>
        <v>18.563745436807721</v>
      </c>
      <c r="X27" s="59">
        <f t="shared" si="8"/>
        <v>7.4700629944916077</v>
      </c>
      <c r="Y27" s="59">
        <f t="shared" si="4"/>
        <v>11.093682442316116</v>
      </c>
      <c r="Z27" s="57">
        <v>117</v>
      </c>
      <c r="AA27" s="7"/>
    </row>
    <row r="28" spans="1:27" x14ac:dyDescent="0.25">
      <c r="A28" s="63">
        <v>119</v>
      </c>
      <c r="B28" s="63">
        <v>1</v>
      </c>
      <c r="C28" s="37">
        <v>3</v>
      </c>
      <c r="D28" s="38">
        <v>8.8598441576217279</v>
      </c>
      <c r="E28" s="38">
        <v>10.77947543458127</v>
      </c>
      <c r="F28" s="38">
        <v>8.2774149421628618</v>
      </c>
      <c r="G28" s="38">
        <v>7.1806193651742287</v>
      </c>
      <c r="H28" s="38">
        <v>5.497304684491243</v>
      </c>
      <c r="I28" s="38">
        <v>8.047665339405853</v>
      </c>
      <c r="J28" s="37"/>
      <c r="K28" s="38">
        <f t="shared" ref="K28:O35" si="9">D28-E28+K$9+K$6</f>
        <v>1.4003687230404576</v>
      </c>
      <c r="L28" s="38">
        <f t="shared" si="9"/>
        <v>5.0120604924184082</v>
      </c>
      <c r="M28" s="38">
        <f t="shared" si="9"/>
        <v>2.5867955769886328</v>
      </c>
      <c r="N28" s="38">
        <f t="shared" si="9"/>
        <v>2.6633146806829857</v>
      </c>
      <c r="O28" s="38">
        <f t="shared" si="9"/>
        <v>7.6596393450853899</v>
      </c>
      <c r="P28" s="38"/>
      <c r="Q28" s="38"/>
      <c r="R28" s="38"/>
      <c r="S28" s="38"/>
      <c r="T28" s="38"/>
      <c r="U28" s="37"/>
      <c r="V28" s="37"/>
      <c r="W28" s="38">
        <f t="shared" si="6"/>
        <v>19.322178818215875</v>
      </c>
      <c r="X28" s="38">
        <f>SUM(K28:M28)</f>
        <v>8.9992247924474995</v>
      </c>
      <c r="Y28" s="38">
        <f t="shared" si="4"/>
        <v>10.322954025768375</v>
      </c>
      <c r="Z28" s="63">
        <v>119</v>
      </c>
      <c r="AA28" s="7"/>
    </row>
    <row r="29" spans="1:27" x14ac:dyDescent="0.25">
      <c r="A29" s="63">
        <v>120</v>
      </c>
      <c r="B29" s="63">
        <v>1</v>
      </c>
      <c r="C29" s="37">
        <v>3</v>
      </c>
      <c r="D29" s="38">
        <v>9.3601777251470573</v>
      </c>
      <c r="E29" s="38">
        <v>10.50868837159711</v>
      </c>
      <c r="F29" s="38">
        <v>8.8191964309231725</v>
      </c>
      <c r="G29" s="38">
        <v>8.3946183287322746</v>
      </c>
      <c r="H29" s="38">
        <v>6.6166459657247989</v>
      </c>
      <c r="I29" s="38">
        <v>8.7010544668954495</v>
      </c>
      <c r="J29" s="37"/>
      <c r="K29" s="38">
        <f t="shared" si="9"/>
        <v>2.1714893535499473</v>
      </c>
      <c r="L29" s="38">
        <f t="shared" si="9"/>
        <v>4.1994919406739371</v>
      </c>
      <c r="M29" s="38">
        <f t="shared" si="9"/>
        <v>1.9145781021908976</v>
      </c>
      <c r="N29" s="38">
        <f t="shared" si="9"/>
        <v>2.7579723630074757</v>
      </c>
      <c r="O29" s="38">
        <f t="shared" si="9"/>
        <v>8.1255914988293494</v>
      </c>
      <c r="P29" s="38"/>
      <c r="Q29" s="38"/>
      <c r="R29" s="38"/>
      <c r="S29" s="38"/>
      <c r="T29" s="38"/>
      <c r="U29" s="37"/>
      <c r="V29" s="37"/>
      <c r="W29" s="38">
        <f t="shared" si="6"/>
        <v>19.169123258251609</v>
      </c>
      <c r="X29" s="38">
        <f t="shared" ref="X29:X35" si="10">SUM(K29:M29)</f>
        <v>8.2855593964147829</v>
      </c>
      <c r="Y29" s="38">
        <f t="shared" si="4"/>
        <v>10.883563861836825</v>
      </c>
      <c r="Z29" s="63">
        <v>120</v>
      </c>
      <c r="AA29" s="7"/>
    </row>
    <row r="30" spans="1:27" x14ac:dyDescent="0.25">
      <c r="A30" s="63">
        <v>121</v>
      </c>
      <c r="B30" s="63">
        <v>1</v>
      </c>
      <c r="C30" s="37">
        <v>3</v>
      </c>
      <c r="D30" s="38">
        <v>8.8065426811435223</v>
      </c>
      <c r="E30" s="38">
        <v>10.354619870244052</v>
      </c>
      <c r="F30" s="38">
        <v>8.4958015815929286</v>
      </c>
      <c r="G30" s="38">
        <v>7.3426655172534732</v>
      </c>
      <c r="H30" s="38">
        <v>6.0272616284623712</v>
      </c>
      <c r="I30" s="38">
        <v>8.8758781385949508</v>
      </c>
      <c r="J30" s="37"/>
      <c r="K30" s="38">
        <f t="shared" si="9"/>
        <v>1.7719228108994698</v>
      </c>
      <c r="L30" s="38">
        <f t="shared" si="9"/>
        <v>4.3688182886511235</v>
      </c>
      <c r="M30" s="38">
        <f t="shared" si="9"/>
        <v>2.6431360643394552</v>
      </c>
      <c r="N30" s="38">
        <f t="shared" si="9"/>
        <v>2.2954038887911019</v>
      </c>
      <c r="O30" s="38">
        <f t="shared" si="9"/>
        <v>7.3613834898674204</v>
      </c>
      <c r="P30" s="38"/>
      <c r="Q30" s="38"/>
      <c r="R30" s="38"/>
      <c r="S30" s="38"/>
      <c r="T30" s="38"/>
      <c r="U30" s="37"/>
      <c r="V30" s="37"/>
      <c r="W30" s="38">
        <f t="shared" si="6"/>
        <v>18.440664542548571</v>
      </c>
      <c r="X30" s="38">
        <f t="shared" si="10"/>
        <v>8.7838771638900486</v>
      </c>
      <c r="Y30" s="38">
        <f t="shared" si="4"/>
        <v>9.6567873786585228</v>
      </c>
      <c r="Z30" s="63">
        <v>121</v>
      </c>
      <c r="AA30" s="7"/>
    </row>
    <row r="31" spans="1:27" x14ac:dyDescent="0.25">
      <c r="A31" s="63">
        <v>122</v>
      </c>
      <c r="B31" s="63">
        <v>1</v>
      </c>
      <c r="C31" s="37">
        <v>3</v>
      </c>
      <c r="D31" s="38">
        <v>9.2885903406799812</v>
      </c>
      <c r="E31" s="38">
        <v>10.328552724813107</v>
      </c>
      <c r="F31" s="38">
        <v>8.8062606369499612</v>
      </c>
      <c r="G31" s="38">
        <v>7.9192572887848467</v>
      </c>
      <c r="H31" s="38">
        <v>6.3210134902377089</v>
      </c>
      <c r="I31" s="38">
        <v>8.5006001912487559</v>
      </c>
      <c r="J31" s="37"/>
      <c r="K31" s="38">
        <f t="shared" si="9"/>
        <v>2.2800376158668736</v>
      </c>
      <c r="L31" s="38">
        <f t="shared" si="9"/>
        <v>4.0322920878631461</v>
      </c>
      <c r="M31" s="38">
        <f t="shared" si="9"/>
        <v>2.3770033481651143</v>
      </c>
      <c r="N31" s="38">
        <f t="shared" si="9"/>
        <v>2.5782437985471378</v>
      </c>
      <c r="O31" s="38">
        <f t="shared" si="9"/>
        <v>8.0304132989889538</v>
      </c>
      <c r="P31" s="38"/>
      <c r="Q31" s="38"/>
      <c r="R31" s="38"/>
      <c r="S31" s="38"/>
      <c r="T31" s="38"/>
      <c r="U31" s="37"/>
      <c r="V31" s="37"/>
      <c r="W31" s="38">
        <f t="shared" si="6"/>
        <v>19.297990149431229</v>
      </c>
      <c r="X31" s="38">
        <f t="shared" si="10"/>
        <v>8.6893330518951348</v>
      </c>
      <c r="Y31" s="38">
        <f t="shared" si="4"/>
        <v>10.608657097536092</v>
      </c>
      <c r="Z31" s="63">
        <v>122</v>
      </c>
      <c r="AA31" s="7"/>
    </row>
    <row r="32" spans="1:27" x14ac:dyDescent="0.25">
      <c r="A32" s="63">
        <v>123</v>
      </c>
      <c r="B32" s="63">
        <v>1</v>
      </c>
      <c r="C32" s="37">
        <v>3</v>
      </c>
      <c r="D32" s="38">
        <v>8.0762735472049236</v>
      </c>
      <c r="E32" s="38">
        <v>11.178263853487538</v>
      </c>
      <c r="F32" s="38">
        <v>9.3956001917882475</v>
      </c>
      <c r="G32" s="38">
        <v>8.2883837967278318</v>
      </c>
      <c r="H32" s="38">
        <v>6.4060172300088079</v>
      </c>
      <c r="I32" s="38">
        <v>7.3927460266059732</v>
      </c>
      <c r="J32" s="37"/>
      <c r="K32" s="38">
        <f t="shared" si="9"/>
        <v>0.21800969371738566</v>
      </c>
      <c r="L32" s="38">
        <f t="shared" si="9"/>
        <v>4.2926636616992901</v>
      </c>
      <c r="M32" s="38">
        <f t="shared" si="9"/>
        <v>2.5972163950604155</v>
      </c>
      <c r="N32" s="38">
        <f t="shared" si="9"/>
        <v>2.8623665667190239</v>
      </c>
      <c r="O32" s="38">
        <f t="shared" si="9"/>
        <v>9.2232712034028346</v>
      </c>
      <c r="P32" s="38"/>
      <c r="Q32" s="38"/>
      <c r="R32" s="38"/>
      <c r="S32" s="38"/>
      <c r="T32" s="38"/>
      <c r="U32" s="37"/>
      <c r="V32" s="37"/>
      <c r="W32" s="38">
        <f t="shared" si="6"/>
        <v>19.193527520598948</v>
      </c>
      <c r="X32" s="38">
        <f t="shared" si="10"/>
        <v>7.1078897504770922</v>
      </c>
      <c r="Y32" s="38">
        <f t="shared" si="4"/>
        <v>12.085637770121858</v>
      </c>
      <c r="Z32" s="63">
        <v>123</v>
      </c>
      <c r="AA32" s="7"/>
    </row>
    <row r="33" spans="1:27" x14ac:dyDescent="0.25">
      <c r="A33" s="63">
        <v>124</v>
      </c>
      <c r="B33" s="63">
        <v>1</v>
      </c>
      <c r="C33" s="37">
        <v>3</v>
      </c>
      <c r="D33" s="38">
        <v>8.6493616848136412</v>
      </c>
      <c r="E33" s="38">
        <v>10.266691887148623</v>
      </c>
      <c r="F33" s="38">
        <v>8.4425365475855951</v>
      </c>
      <c r="G33" s="38">
        <v>7.879226885420854</v>
      </c>
      <c r="H33" s="38">
        <v>6.2574487467805628</v>
      </c>
      <c r="I33" s="38">
        <v>8.8089325312701945</v>
      </c>
      <c r="J33" s="37"/>
      <c r="K33" s="38">
        <f t="shared" si="9"/>
        <v>1.7026697976650182</v>
      </c>
      <c r="L33" s="38">
        <f t="shared" si="9"/>
        <v>4.3341553395630275</v>
      </c>
      <c r="M33" s="38">
        <f t="shared" si="9"/>
        <v>2.0533096621647409</v>
      </c>
      <c r="N33" s="38">
        <f t="shared" si="9"/>
        <v>2.6017781386402912</v>
      </c>
      <c r="O33" s="38">
        <f t="shared" si="9"/>
        <v>7.6585162155103683</v>
      </c>
      <c r="P33" s="38"/>
      <c r="Q33" s="38"/>
      <c r="R33" s="38"/>
      <c r="S33" s="38"/>
      <c r="T33" s="38"/>
      <c r="U33" s="37"/>
      <c r="V33" s="37"/>
      <c r="W33" s="38">
        <f t="shared" si="6"/>
        <v>18.350429153543448</v>
      </c>
      <c r="X33" s="38">
        <f t="shared" si="10"/>
        <v>8.0901347993927875</v>
      </c>
      <c r="Y33" s="38">
        <f t="shared" si="4"/>
        <v>10.260294354150659</v>
      </c>
      <c r="Z33" s="63">
        <v>124</v>
      </c>
      <c r="AA33" s="7"/>
    </row>
    <row r="34" spans="1:27" x14ac:dyDescent="0.25">
      <c r="A34" s="63">
        <v>125</v>
      </c>
      <c r="B34" s="63">
        <v>1</v>
      </c>
      <c r="C34" s="37">
        <v>3</v>
      </c>
      <c r="D34" s="38">
        <v>9.5943929721534715</v>
      </c>
      <c r="E34" s="38">
        <v>11.055709363774879</v>
      </c>
      <c r="F34" s="38">
        <v>8.8309908313105101</v>
      </c>
      <c r="G34" s="38">
        <v>8.0420428529494075</v>
      </c>
      <c r="H34" s="38">
        <v>6.1066235270982183</v>
      </c>
      <c r="I34" s="38">
        <v>6.289482417894031</v>
      </c>
      <c r="J34" s="37"/>
      <c r="K34" s="38">
        <f t="shared" si="9"/>
        <v>1.8586836083785925</v>
      </c>
      <c r="L34" s="38">
        <f t="shared" si="9"/>
        <v>4.7347185324643686</v>
      </c>
      <c r="M34" s="38">
        <f t="shared" si="9"/>
        <v>2.2789479783611024</v>
      </c>
      <c r="N34" s="38">
        <f t="shared" si="9"/>
        <v>2.9154193258511891</v>
      </c>
      <c r="O34" s="38">
        <f t="shared" si="9"/>
        <v>10.027141109204187</v>
      </c>
      <c r="P34" s="38"/>
      <c r="Q34" s="38"/>
      <c r="R34" s="38"/>
      <c r="S34" s="38"/>
      <c r="T34" s="38"/>
      <c r="U34" s="37"/>
      <c r="V34" s="37"/>
      <c r="W34" s="38">
        <f t="shared" si="6"/>
        <v>21.814910554259441</v>
      </c>
      <c r="X34" s="38">
        <f t="shared" si="10"/>
        <v>8.8723501192040644</v>
      </c>
      <c r="Y34" s="38">
        <f t="shared" si="4"/>
        <v>12.942560435055377</v>
      </c>
      <c r="Z34" s="63">
        <v>125</v>
      </c>
      <c r="AA34" s="7"/>
    </row>
    <row r="35" spans="1:27" x14ac:dyDescent="0.25">
      <c r="A35" s="63">
        <v>126</v>
      </c>
      <c r="B35" s="63">
        <v>1</v>
      </c>
      <c r="C35" s="37">
        <v>3</v>
      </c>
      <c r="D35" s="38">
        <v>8.4213714277608851</v>
      </c>
      <c r="E35" s="38">
        <v>10.06204534242209</v>
      </c>
      <c r="F35" s="38">
        <v>8.5349894280411824</v>
      </c>
      <c r="G35" s="38">
        <v>7.7194901796895312</v>
      </c>
      <c r="H35" s="38">
        <v>6.4797372875094039</v>
      </c>
      <c r="I35" s="38">
        <v>9.3433497508855172</v>
      </c>
      <c r="J35" s="37"/>
      <c r="K35" s="38">
        <f t="shared" si="9"/>
        <v>1.6793260853387948</v>
      </c>
      <c r="L35" s="38">
        <f t="shared" si="9"/>
        <v>4.0370559143809075</v>
      </c>
      <c r="M35" s="38">
        <f t="shared" si="9"/>
        <v>2.305499248351651</v>
      </c>
      <c r="N35" s="38">
        <f t="shared" si="9"/>
        <v>2.2197528921801273</v>
      </c>
      <c r="O35" s="38">
        <f t="shared" si="9"/>
        <v>7.3463875366238867</v>
      </c>
      <c r="P35" s="38"/>
      <c r="Q35" s="38"/>
      <c r="R35" s="38"/>
      <c r="S35" s="38"/>
      <c r="T35" s="38"/>
      <c r="U35" s="37"/>
      <c r="V35" s="37"/>
      <c r="W35" s="38">
        <f t="shared" si="6"/>
        <v>17.588021676875368</v>
      </c>
      <c r="X35" s="38">
        <f t="shared" si="10"/>
        <v>8.0218812480713542</v>
      </c>
      <c r="Y35" s="38">
        <f t="shared" si="4"/>
        <v>9.5661404288040135</v>
      </c>
      <c r="Z35" s="63">
        <v>126</v>
      </c>
      <c r="AA35" s="7"/>
    </row>
    <row r="36" spans="1:27" x14ac:dyDescent="0.25">
      <c r="A36" s="66">
        <v>128</v>
      </c>
      <c r="B36" s="66">
        <v>1</v>
      </c>
      <c r="C36" s="66">
        <v>4</v>
      </c>
      <c r="D36" s="67">
        <v>8.1933811707081308</v>
      </c>
      <c r="E36" s="69">
        <v>10.488846216119823</v>
      </c>
      <c r="F36" s="69">
        <v>7.253965360164802</v>
      </c>
      <c r="G36" s="69">
        <v>6.0328245302566348</v>
      </c>
      <c r="H36" s="69">
        <v>5.1693256531620575</v>
      </c>
      <c r="I36" s="69">
        <v>4.1143239993308853</v>
      </c>
      <c r="J36" s="67"/>
      <c r="K36" s="67">
        <f t="shared" ref="K36:O43" si="11">D36-E36+K$9+K$7</f>
        <v>1.0245349545883076</v>
      </c>
      <c r="L36" s="67">
        <f t="shared" si="11"/>
        <v>5.7448808559550208</v>
      </c>
      <c r="M36" s="67">
        <f t="shared" si="11"/>
        <v>2.711140829908167</v>
      </c>
      <c r="N36" s="67">
        <f t="shared" si="11"/>
        <v>2.6834988770945771</v>
      </c>
      <c r="O36" s="67">
        <f t="shared" si="11"/>
        <v>10.425001653831172</v>
      </c>
      <c r="P36" s="67"/>
      <c r="Q36" s="67"/>
      <c r="R36" s="67"/>
      <c r="S36" s="67"/>
      <c r="T36" s="67"/>
      <c r="U36" s="67"/>
      <c r="V36" s="67"/>
      <c r="W36" s="67">
        <f t="shared" si="6"/>
        <v>22.589057171377245</v>
      </c>
      <c r="X36" s="67">
        <f>SUM(K36:M36)</f>
        <v>9.4805566404514963</v>
      </c>
      <c r="Y36" s="67">
        <f t="shared" si="4"/>
        <v>13.108500530925749</v>
      </c>
      <c r="Z36" s="66">
        <v>128</v>
      </c>
      <c r="AA36" s="7"/>
    </row>
    <row r="37" spans="1:27" x14ac:dyDescent="0.25">
      <c r="A37" s="66">
        <v>129</v>
      </c>
      <c r="B37" s="66">
        <v>1</v>
      </c>
      <c r="C37" s="66">
        <v>4</v>
      </c>
      <c r="D37" s="67">
        <v>10.093948415934591</v>
      </c>
      <c r="E37" s="69">
        <v>10.919537708538593</v>
      </c>
      <c r="F37" s="69">
        <v>9.8175353540320565</v>
      </c>
      <c r="G37" s="69">
        <v>9.1713621170836195</v>
      </c>
      <c r="H37" s="69">
        <v>8.1689045234031816</v>
      </c>
      <c r="I37" s="69">
        <v>8.8674621193884082</v>
      </c>
      <c r="J37" s="67"/>
      <c r="K37" s="67">
        <f t="shared" si="11"/>
        <v>2.4944107073959976</v>
      </c>
      <c r="L37" s="67">
        <f t="shared" si="11"/>
        <v>3.6120023545065365</v>
      </c>
      <c r="M37" s="67">
        <f t="shared" si="11"/>
        <v>2.1361732369484367</v>
      </c>
      <c r="N37" s="67">
        <f t="shared" si="11"/>
        <v>2.8224575936804377</v>
      </c>
      <c r="O37" s="67">
        <f t="shared" si="11"/>
        <v>8.6714424040147726</v>
      </c>
      <c r="P37" s="67"/>
      <c r="Q37" s="67"/>
      <c r="R37" s="67"/>
      <c r="S37" s="67"/>
      <c r="T37" s="67"/>
      <c r="U37" s="67"/>
      <c r="V37" s="67"/>
      <c r="W37" s="67">
        <f t="shared" si="6"/>
        <v>19.736486296546182</v>
      </c>
      <c r="X37" s="67">
        <f t="shared" ref="X37:X43" si="12">SUM(K37:M37)</f>
        <v>8.2425862988509717</v>
      </c>
      <c r="Y37" s="67">
        <f t="shared" si="4"/>
        <v>11.493899997695211</v>
      </c>
      <c r="Z37" s="66">
        <v>129</v>
      </c>
      <c r="AA37" s="7"/>
    </row>
    <row r="38" spans="1:27" x14ac:dyDescent="0.25">
      <c r="A38" s="66">
        <v>130</v>
      </c>
      <c r="B38" s="66">
        <v>1</v>
      </c>
      <c r="C38" s="66">
        <v>4</v>
      </c>
      <c r="D38" s="67">
        <v>8.5859445996607384</v>
      </c>
      <c r="E38" s="69">
        <v>9.281976288854219</v>
      </c>
      <c r="F38" s="69">
        <v>7.3829428353682767</v>
      </c>
      <c r="G38" s="69">
        <v>6.2198896844383755</v>
      </c>
      <c r="H38" s="69">
        <v>5.7053005610107856</v>
      </c>
      <c r="I38" s="69">
        <v>7.2320765690265656</v>
      </c>
      <c r="J38" s="67"/>
      <c r="K38" s="67">
        <f t="shared" si="11"/>
        <v>2.6239683108065193</v>
      </c>
      <c r="L38" s="67">
        <f t="shared" si="11"/>
        <v>4.4090334534859421</v>
      </c>
      <c r="M38" s="67">
        <f t="shared" si="11"/>
        <v>2.6530531509299009</v>
      </c>
      <c r="N38" s="67">
        <f t="shared" si="11"/>
        <v>2.3345891234275897</v>
      </c>
      <c r="O38" s="67">
        <f t="shared" si="11"/>
        <v>7.8432239919842202</v>
      </c>
      <c r="P38" s="67"/>
      <c r="Q38" s="67"/>
      <c r="R38" s="67"/>
      <c r="S38" s="67"/>
      <c r="T38" s="67"/>
      <c r="U38" s="67"/>
      <c r="V38" s="67"/>
      <c r="W38" s="67">
        <f t="shared" si="6"/>
        <v>19.863868030634173</v>
      </c>
      <c r="X38" s="67">
        <f t="shared" si="12"/>
        <v>9.6860549152223623</v>
      </c>
      <c r="Y38" s="67">
        <f t="shared" si="4"/>
        <v>10.17781311541181</v>
      </c>
      <c r="Z38" s="66">
        <v>130</v>
      </c>
      <c r="AA38" s="7"/>
    </row>
    <row r="39" spans="1:27" x14ac:dyDescent="0.25">
      <c r="A39" s="66">
        <v>131</v>
      </c>
      <c r="B39" s="66">
        <v>1</v>
      </c>
      <c r="C39" s="66">
        <v>4</v>
      </c>
      <c r="D39" s="67">
        <v>7.5911133926916374</v>
      </c>
      <c r="E39" s="69">
        <v>10.280698114544357</v>
      </c>
      <c r="F39" s="69">
        <v>7.9863595777656435</v>
      </c>
      <c r="G39" s="69">
        <v>7.593240446003092</v>
      </c>
      <c r="H39" s="69">
        <v>6.4440056269861534</v>
      </c>
      <c r="I39" s="69">
        <v>6.6475457804995717</v>
      </c>
      <c r="J39" s="67"/>
      <c r="K39" s="67">
        <f t="shared" si="11"/>
        <v>0.63041527814728004</v>
      </c>
      <c r="L39" s="67">
        <f t="shared" si="11"/>
        <v>4.8043385367787135</v>
      </c>
      <c r="M39" s="67">
        <f t="shared" si="11"/>
        <v>1.8831191317625513</v>
      </c>
      <c r="N39" s="67">
        <f t="shared" si="11"/>
        <v>2.9692348190169384</v>
      </c>
      <c r="O39" s="67">
        <f t="shared" si="11"/>
        <v>9.1664598464865819</v>
      </c>
      <c r="P39" s="67"/>
      <c r="Q39" s="67"/>
      <c r="R39" s="67"/>
      <c r="S39" s="67"/>
      <c r="T39" s="67"/>
      <c r="U39" s="67"/>
      <c r="V39" s="67"/>
      <c r="W39" s="67">
        <f t="shared" si="6"/>
        <v>19.453567612192067</v>
      </c>
      <c r="X39" s="67">
        <f t="shared" si="12"/>
        <v>7.3178729466885457</v>
      </c>
      <c r="Y39" s="67">
        <f t="shared" si="4"/>
        <v>12.13569466550352</v>
      </c>
      <c r="Z39" s="66">
        <v>131</v>
      </c>
      <c r="AA39" s="7"/>
    </row>
    <row r="40" spans="1:27" x14ac:dyDescent="0.25">
      <c r="A40" s="66">
        <v>132</v>
      </c>
      <c r="B40" s="66">
        <v>1</v>
      </c>
      <c r="C40" s="66">
        <v>4</v>
      </c>
      <c r="D40" s="67">
        <v>8.52564000948467</v>
      </c>
      <c r="E40" s="69">
        <v>10.430097873432169</v>
      </c>
      <c r="F40" s="69">
        <v>8.3204074338973513</v>
      </c>
      <c r="G40" s="69">
        <v>7.2676085109459851</v>
      </c>
      <c r="H40" s="69">
        <v>6.9224337552553363</v>
      </c>
      <c r="I40" s="69">
        <v>7.5010066373082891</v>
      </c>
      <c r="J40" s="67"/>
      <c r="K40" s="67">
        <f t="shared" si="11"/>
        <v>1.4155421360525007</v>
      </c>
      <c r="L40" s="67">
        <f t="shared" si="11"/>
        <v>4.6196904395348177</v>
      </c>
      <c r="M40" s="67">
        <f t="shared" si="11"/>
        <v>2.5427989229513659</v>
      </c>
      <c r="N40" s="67">
        <f t="shared" si="11"/>
        <v>2.1651747556906487</v>
      </c>
      <c r="O40" s="67">
        <f t="shared" si="11"/>
        <v>8.7914271179470482</v>
      </c>
      <c r="P40" s="67"/>
      <c r="Q40" s="67"/>
      <c r="R40" s="67"/>
      <c r="S40" s="67"/>
      <c r="T40" s="67"/>
      <c r="U40" s="67"/>
      <c r="V40" s="67"/>
      <c r="W40" s="67">
        <f t="shared" si="6"/>
        <v>19.53463337217638</v>
      </c>
      <c r="X40" s="67">
        <f t="shared" si="12"/>
        <v>8.5780314985386852</v>
      </c>
      <c r="Y40" s="67">
        <f t="shared" si="4"/>
        <v>10.956601873637696</v>
      </c>
      <c r="Z40" s="66">
        <v>132</v>
      </c>
      <c r="AA40" s="7"/>
    </row>
    <row r="41" spans="1:27" x14ac:dyDescent="0.25">
      <c r="A41" s="66">
        <v>133</v>
      </c>
      <c r="B41" s="66">
        <v>1</v>
      </c>
      <c r="C41" s="66">
        <v>4</v>
      </c>
      <c r="D41" s="67">
        <v>8.4999619259258257</v>
      </c>
      <c r="E41" s="69">
        <v>10.989179783645151</v>
      </c>
      <c r="F41" s="69">
        <v>8.9538808740560007</v>
      </c>
      <c r="G41" s="69">
        <v>7.2094874445232646</v>
      </c>
      <c r="H41" s="69">
        <v>6.927699473648234</v>
      </c>
      <c r="I41" s="69">
        <v>5.0094824058447367</v>
      </c>
      <c r="J41" s="67"/>
      <c r="K41" s="67">
        <f t="shared" si="11"/>
        <v>0.83078214228067493</v>
      </c>
      <c r="L41" s="67">
        <f t="shared" si="11"/>
        <v>4.5452989095891496</v>
      </c>
      <c r="M41" s="67">
        <f t="shared" si="11"/>
        <v>3.2343934295327359</v>
      </c>
      <c r="N41" s="67">
        <f t="shared" si="11"/>
        <v>2.1017879708750304</v>
      </c>
      <c r="O41" s="67">
        <f t="shared" si="11"/>
        <v>11.288217067803497</v>
      </c>
      <c r="P41" s="67"/>
      <c r="Q41" s="67"/>
      <c r="R41" s="67"/>
      <c r="S41" s="67"/>
      <c r="T41" s="67"/>
      <c r="U41" s="67"/>
      <c r="V41" s="67"/>
      <c r="W41" s="67">
        <f t="shared" si="6"/>
        <v>22.000479520081086</v>
      </c>
      <c r="X41" s="67">
        <f t="shared" si="12"/>
        <v>8.6104744814025604</v>
      </c>
      <c r="Y41" s="67">
        <f t="shared" si="4"/>
        <v>13.390005038678527</v>
      </c>
      <c r="Z41" s="66">
        <v>133</v>
      </c>
      <c r="AA41" s="7"/>
    </row>
    <row r="42" spans="1:27" x14ac:dyDescent="0.25">
      <c r="A42" s="66">
        <v>134</v>
      </c>
      <c r="B42" s="66">
        <v>1</v>
      </c>
      <c r="C42" s="66">
        <v>4</v>
      </c>
      <c r="D42" s="67">
        <v>8.0579876392160497</v>
      </c>
      <c r="E42" s="69">
        <v>10.169426419122704</v>
      </c>
      <c r="F42" s="69">
        <v>7.3829428353682767</v>
      </c>
      <c r="G42" s="69">
        <v>6.5016421388849484</v>
      </c>
      <c r="H42" s="69">
        <v>5.6804764600156874</v>
      </c>
      <c r="I42" s="69">
        <v>6.4084543257683073</v>
      </c>
      <c r="J42" s="67"/>
      <c r="K42" s="67">
        <f t="shared" si="11"/>
        <v>1.2085612200933453</v>
      </c>
      <c r="L42" s="67">
        <f t="shared" si="11"/>
        <v>5.2964835837544273</v>
      </c>
      <c r="M42" s="67">
        <f t="shared" si="11"/>
        <v>2.3713006964833281</v>
      </c>
      <c r="N42" s="67">
        <f t="shared" si="11"/>
        <v>2.6411656788692608</v>
      </c>
      <c r="O42" s="67">
        <f t="shared" si="11"/>
        <v>8.6420221342473802</v>
      </c>
      <c r="P42" s="67"/>
      <c r="Q42" s="67"/>
      <c r="R42" s="67"/>
      <c r="S42" s="67"/>
      <c r="T42" s="67"/>
      <c r="U42" s="67"/>
      <c r="V42" s="67"/>
      <c r="W42" s="67">
        <f t="shared" si="6"/>
        <v>20.159533313447739</v>
      </c>
      <c r="X42" s="67">
        <f t="shared" si="12"/>
        <v>8.8763455003310998</v>
      </c>
      <c r="Y42" s="67">
        <f t="shared" si="4"/>
        <v>11.283187813116641</v>
      </c>
      <c r="Z42" s="66">
        <v>134</v>
      </c>
      <c r="AA42" s="7"/>
    </row>
    <row r="43" spans="1:27" x14ac:dyDescent="0.25">
      <c r="A43" s="66">
        <v>135</v>
      </c>
      <c r="B43" s="66">
        <v>1</v>
      </c>
      <c r="C43" s="66">
        <v>4</v>
      </c>
      <c r="D43" s="67">
        <v>8.2937591337108785</v>
      </c>
      <c r="E43" s="69">
        <v>10.028196959549069</v>
      </c>
      <c r="F43" s="69">
        <v>8.3390501957999188</v>
      </c>
      <c r="G43" s="69">
        <v>7.2321970002778357</v>
      </c>
      <c r="H43" s="69">
        <v>6.5718873593851486</v>
      </c>
      <c r="I43" s="69">
        <v>7.9317538021521337</v>
      </c>
      <c r="J43" s="67"/>
      <c r="K43" s="67">
        <f t="shared" si="11"/>
        <v>1.5855621741618093</v>
      </c>
      <c r="L43" s="67">
        <f t="shared" si="11"/>
        <v>4.19914676374915</v>
      </c>
      <c r="M43" s="67">
        <f t="shared" si="11"/>
        <v>2.5968531955220828</v>
      </c>
      <c r="N43" s="67">
        <f t="shared" si="11"/>
        <v>2.480309640892687</v>
      </c>
      <c r="O43" s="67">
        <f t="shared" si="11"/>
        <v>8.010133557233015</v>
      </c>
      <c r="P43" s="67"/>
      <c r="Q43" s="67"/>
      <c r="R43" s="67"/>
      <c r="S43" s="67"/>
      <c r="T43" s="67"/>
      <c r="U43" s="67"/>
      <c r="V43" s="67"/>
      <c r="W43" s="67">
        <f t="shared" si="6"/>
        <v>18.872005331558746</v>
      </c>
      <c r="X43" s="67">
        <f t="shared" si="12"/>
        <v>8.381562133433043</v>
      </c>
      <c r="Y43" s="67">
        <f t="shared" si="4"/>
        <v>10.490443198125702</v>
      </c>
      <c r="Z43" s="66">
        <v>135</v>
      </c>
      <c r="AA43" s="7"/>
    </row>
    <row r="44" spans="1:27" x14ac:dyDescent="0.25">
      <c r="A44" s="35">
        <v>301</v>
      </c>
      <c r="B44" s="35">
        <v>1</v>
      </c>
      <c r="C44" s="35">
        <v>1</v>
      </c>
      <c r="D44" s="36">
        <v>7.98173151228373</v>
      </c>
      <c r="E44" s="51">
        <v>9.37340582879858</v>
      </c>
      <c r="F44" s="51">
        <v>7.5473035117337632</v>
      </c>
      <c r="G44" s="51">
        <v>5.9181220283098055</v>
      </c>
      <c r="H44" s="51">
        <v>5.1177968374601095</v>
      </c>
      <c r="I44" s="51">
        <v>7.1115744758420076</v>
      </c>
      <c r="J44" s="36"/>
      <c r="K44" s="53">
        <f t="shared" ref="K44:O51" si="13">D44-E44+K$9+K$4</f>
        <v>1.9283256834851499</v>
      </c>
      <c r="L44" s="53">
        <f t="shared" si="13"/>
        <v>4.3361023170648165</v>
      </c>
      <c r="M44" s="53">
        <f t="shared" si="13"/>
        <v>2.2791814834239577</v>
      </c>
      <c r="N44" s="53">
        <f t="shared" si="13"/>
        <v>3.4603251908496961</v>
      </c>
      <c r="O44" s="53">
        <f t="shared" si="13"/>
        <v>8.2162223616181009</v>
      </c>
      <c r="P44" s="53"/>
      <c r="Q44" s="53"/>
      <c r="R44" s="53"/>
      <c r="S44" s="53"/>
      <c r="T44" s="53"/>
      <c r="U44" s="36"/>
      <c r="V44" s="36"/>
      <c r="W44" s="36">
        <f t="shared" ref="W44:W59" si="14">SUM(K44:U44)</f>
        <v>20.220157036441719</v>
      </c>
      <c r="X44" s="53">
        <f t="shared" ref="X44:X75" si="15">SUM(K44:M44)</f>
        <v>8.5436094839739241</v>
      </c>
      <c r="Y44" s="36">
        <f t="shared" si="4"/>
        <v>11.676547552467797</v>
      </c>
      <c r="Z44" s="35">
        <v>301</v>
      </c>
      <c r="AA44" s="7"/>
    </row>
    <row r="45" spans="1:27" x14ac:dyDescent="0.25">
      <c r="A45" s="35">
        <v>302</v>
      </c>
      <c r="B45" s="35">
        <v>1</v>
      </c>
      <c r="C45" s="35">
        <v>1</v>
      </c>
      <c r="D45" s="36">
        <v>9.3197152904482738</v>
      </c>
      <c r="E45" s="51">
        <v>11.339724530410562</v>
      </c>
      <c r="F45" s="51">
        <v>8.8979525883483017</v>
      </c>
      <c r="G45" s="51">
        <v>7.487390821723297</v>
      </c>
      <c r="H45" s="51">
        <v>6.9856223759701317</v>
      </c>
      <c r="I45" s="51">
        <v>9.623756208994342</v>
      </c>
      <c r="J45" s="36"/>
      <c r="K45" s="36">
        <f t="shared" si="13"/>
        <v>1.2999907600377116</v>
      </c>
      <c r="L45" s="36">
        <f t="shared" si="13"/>
        <v>4.9517719420622601</v>
      </c>
      <c r="M45" s="36">
        <f t="shared" si="13"/>
        <v>2.0605617666250047</v>
      </c>
      <c r="N45" s="36">
        <f t="shared" si="13"/>
        <v>3.1617684457531654</v>
      </c>
      <c r="O45" s="36">
        <f t="shared" si="13"/>
        <v>7.5718661669757896</v>
      </c>
      <c r="P45" s="36"/>
      <c r="Q45" s="36"/>
      <c r="R45" s="36"/>
      <c r="S45" s="36"/>
      <c r="T45" s="36"/>
      <c r="U45" s="36"/>
      <c r="V45" s="36"/>
      <c r="W45" s="36">
        <f t="shared" si="14"/>
        <v>19.04595908145393</v>
      </c>
      <c r="X45" s="53">
        <f t="shared" si="15"/>
        <v>8.3123244687249773</v>
      </c>
      <c r="Y45" s="36">
        <f t="shared" si="4"/>
        <v>10.733634612728956</v>
      </c>
      <c r="Z45" s="35">
        <v>302</v>
      </c>
      <c r="AA45" s="7"/>
    </row>
    <row r="46" spans="1:27" x14ac:dyDescent="0.25">
      <c r="A46" s="35">
        <v>303</v>
      </c>
      <c r="B46" s="35">
        <v>1</v>
      </c>
      <c r="C46" s="35">
        <v>1</v>
      </c>
      <c r="D46" s="36">
        <v>10.049206300642668</v>
      </c>
      <c r="E46" s="51">
        <v>9.7317318130060677</v>
      </c>
      <c r="F46" s="51">
        <v>8.1724067322626865</v>
      </c>
      <c r="G46" s="51">
        <v>7.0713055713725526</v>
      </c>
      <c r="H46" s="51">
        <v>6.3176283855565591</v>
      </c>
      <c r="I46" s="51">
        <v>8.3793330054090589</v>
      </c>
      <c r="J46" s="36"/>
      <c r="K46" s="36">
        <f t="shared" si="13"/>
        <v>3.6374744876366001</v>
      </c>
      <c r="L46" s="36">
        <f t="shared" si="13"/>
        <v>4.069325080743381</v>
      </c>
      <c r="M46" s="36">
        <f t="shared" si="13"/>
        <v>1.7511011608901339</v>
      </c>
      <c r="N46" s="36">
        <f t="shared" si="13"/>
        <v>3.4136771858159936</v>
      </c>
      <c r="O46" s="36">
        <f t="shared" si="13"/>
        <v>8.1482953801475002</v>
      </c>
      <c r="P46" s="36"/>
      <c r="Q46" s="36"/>
      <c r="R46" s="36"/>
      <c r="S46" s="36"/>
      <c r="T46" s="36"/>
      <c r="U46" s="36"/>
      <c r="V46" s="36"/>
      <c r="W46" s="36">
        <f t="shared" si="14"/>
        <v>21.019873295233609</v>
      </c>
      <c r="X46" s="53">
        <f t="shared" si="15"/>
        <v>9.4579007292701149</v>
      </c>
      <c r="Y46" s="36">
        <f t="shared" si="4"/>
        <v>11.561972565963494</v>
      </c>
      <c r="Z46" s="35">
        <v>303</v>
      </c>
      <c r="AA46" s="7"/>
    </row>
    <row r="47" spans="1:27" x14ac:dyDescent="0.25">
      <c r="A47" s="35">
        <v>304</v>
      </c>
      <c r="B47" s="35">
        <v>1</v>
      </c>
      <c r="C47" s="35">
        <v>1</v>
      </c>
      <c r="D47" s="36">
        <v>7.2121671292626575</v>
      </c>
      <c r="E47" s="51">
        <v>8.7096662749897078</v>
      </c>
      <c r="F47" s="51">
        <v>6.0459904817841972</v>
      </c>
      <c r="G47" s="51">
        <v>4.2722565976902089</v>
      </c>
      <c r="H47" s="51">
        <v>3.8273197084573138</v>
      </c>
      <c r="I47" s="51">
        <v>6.1012696247295795</v>
      </c>
      <c r="J47" s="36"/>
      <c r="K47" s="36">
        <f t="shared" si="13"/>
        <v>1.8225008542729495</v>
      </c>
      <c r="L47" s="36">
        <f t="shared" si="13"/>
        <v>5.1736757932055104</v>
      </c>
      <c r="M47" s="36">
        <f t="shared" si="13"/>
        <v>2.4237338840939882</v>
      </c>
      <c r="N47" s="36">
        <f t="shared" si="13"/>
        <v>3.1049368892328948</v>
      </c>
      <c r="O47" s="36">
        <f t="shared" si="13"/>
        <v>7.9360500837277339</v>
      </c>
      <c r="P47" s="36"/>
      <c r="Q47" s="36"/>
      <c r="R47" s="36"/>
      <c r="S47" s="36"/>
      <c r="T47" s="36"/>
      <c r="U47" s="36"/>
      <c r="V47" s="36"/>
      <c r="W47" s="36">
        <f t="shared" si="14"/>
        <v>20.460897504533079</v>
      </c>
      <c r="X47" s="53">
        <f t="shared" si="15"/>
        <v>9.4199105315724481</v>
      </c>
      <c r="Y47" s="36">
        <f t="shared" si="4"/>
        <v>11.040986972960628</v>
      </c>
      <c r="Z47" s="35">
        <v>304</v>
      </c>
      <c r="AA47" s="7"/>
    </row>
    <row r="48" spans="1:27" x14ac:dyDescent="0.25">
      <c r="A48" s="35">
        <v>305</v>
      </c>
      <c r="B48" s="35">
        <v>1</v>
      </c>
      <c r="C48" s="35">
        <v>1</v>
      </c>
      <c r="D48" s="36">
        <v>8.0498173399018729</v>
      </c>
      <c r="E48" s="51">
        <v>9.3535636733212932</v>
      </c>
      <c r="F48" s="51">
        <v>6.9214393621475896</v>
      </c>
      <c r="G48" s="51">
        <v>4.9762528260819865</v>
      </c>
      <c r="H48" s="51">
        <v>5.1715823896161588</v>
      </c>
      <c r="I48" s="51">
        <v>7.2175398085789038</v>
      </c>
      <c r="J48" s="36"/>
      <c r="K48" s="36">
        <f t="shared" si="13"/>
        <v>2.0162536665805795</v>
      </c>
      <c r="L48" s="36">
        <f t="shared" si="13"/>
        <v>4.9421243111737034</v>
      </c>
      <c r="M48" s="36">
        <f t="shared" si="13"/>
        <v>2.595186536065603</v>
      </c>
      <c r="N48" s="36">
        <f t="shared" si="13"/>
        <v>2.4646704364658278</v>
      </c>
      <c r="O48" s="36">
        <f t="shared" si="13"/>
        <v>8.1640425810372541</v>
      </c>
      <c r="P48" s="36"/>
      <c r="Q48" s="36"/>
      <c r="R48" s="36"/>
      <c r="S48" s="36"/>
      <c r="T48" s="36"/>
      <c r="U48" s="36"/>
      <c r="V48" s="36"/>
      <c r="W48" s="36">
        <f t="shared" si="14"/>
        <v>20.182277531322967</v>
      </c>
      <c r="X48" s="53">
        <f t="shared" si="15"/>
        <v>9.5535645138198859</v>
      </c>
      <c r="Y48" s="36">
        <f t="shared" si="4"/>
        <v>10.628713017503081</v>
      </c>
      <c r="Z48" s="35">
        <v>305</v>
      </c>
      <c r="AA48" s="7"/>
    </row>
    <row r="49" spans="1:27" x14ac:dyDescent="0.25">
      <c r="A49" s="35">
        <v>306</v>
      </c>
      <c r="B49" s="35">
        <v>1</v>
      </c>
      <c r="C49" s="35">
        <v>1</v>
      </c>
      <c r="D49" s="36">
        <v>7.793036504313446</v>
      </c>
      <c r="E49" s="51">
        <v>8.9411580888913953</v>
      </c>
      <c r="F49" s="51">
        <v>7.1421087887494021</v>
      </c>
      <c r="G49" s="51">
        <v>5.5539993207873222</v>
      </c>
      <c r="H49" s="51">
        <v>4.9722373361706653</v>
      </c>
      <c r="I49" s="51">
        <v>5.2830030300573014</v>
      </c>
      <c r="J49" s="36"/>
      <c r="K49" s="36">
        <f t="shared" si="13"/>
        <v>2.1718784154220505</v>
      </c>
      <c r="L49" s="36">
        <f t="shared" si="13"/>
        <v>4.3090493001419929</v>
      </c>
      <c r="M49" s="36">
        <f t="shared" si="13"/>
        <v>2.2381094679620799</v>
      </c>
      <c r="N49" s="36">
        <f t="shared" si="13"/>
        <v>3.241761984616657</v>
      </c>
      <c r="O49" s="36">
        <f t="shared" si="13"/>
        <v>9.8992343061133639</v>
      </c>
      <c r="P49" s="36"/>
      <c r="Q49" s="36"/>
      <c r="R49" s="36"/>
      <c r="S49" s="36"/>
      <c r="T49" s="36"/>
      <c r="U49" s="36"/>
      <c r="V49" s="36"/>
      <c r="W49" s="36">
        <f t="shared" si="14"/>
        <v>21.860033474256142</v>
      </c>
      <c r="X49" s="53">
        <f t="shared" si="15"/>
        <v>8.7190371835261224</v>
      </c>
      <c r="Y49" s="36">
        <f t="shared" si="4"/>
        <v>13.140996290730021</v>
      </c>
      <c r="Z49" s="35">
        <v>306</v>
      </c>
      <c r="AA49" s="7"/>
    </row>
    <row r="50" spans="1:27" x14ac:dyDescent="0.25">
      <c r="A50" s="35">
        <v>307</v>
      </c>
      <c r="B50" s="35">
        <v>1</v>
      </c>
      <c r="C50" s="35">
        <v>1</v>
      </c>
      <c r="D50" s="36">
        <v>7.7125006967879877</v>
      </c>
      <c r="E50" s="51">
        <v>9.5663805173620045</v>
      </c>
      <c r="F50" s="51">
        <v>7.0930288645569322</v>
      </c>
      <c r="G50" s="51">
        <v>5.1941105982360298</v>
      </c>
      <c r="H50" s="51">
        <v>4.3911276992399406</v>
      </c>
      <c r="I50" s="51">
        <v>5.0588308821012697</v>
      </c>
      <c r="J50" s="36"/>
      <c r="K50" s="36">
        <f t="shared" si="13"/>
        <v>1.466120179425983</v>
      </c>
      <c r="L50" s="36">
        <f t="shared" si="13"/>
        <v>4.9833516528050721</v>
      </c>
      <c r="M50" s="36">
        <f t="shared" si="13"/>
        <v>2.5489182663209022</v>
      </c>
      <c r="N50" s="36">
        <f t="shared" si="13"/>
        <v>3.4629828989960894</v>
      </c>
      <c r="O50" s="36">
        <f t="shared" si="13"/>
        <v>9.54229681713867</v>
      </c>
      <c r="P50" s="36"/>
      <c r="Q50" s="36"/>
      <c r="R50" s="36"/>
      <c r="S50" s="36"/>
      <c r="T50" s="36"/>
      <c r="U50" s="36"/>
      <c r="V50" s="36"/>
      <c r="W50" s="36">
        <f t="shared" si="14"/>
        <v>22.003669814686717</v>
      </c>
      <c r="X50" s="53">
        <f t="shared" si="15"/>
        <v>8.9983900985519565</v>
      </c>
      <c r="Y50" s="36">
        <f t="shared" si="4"/>
        <v>13.005279716134758</v>
      </c>
      <c r="Z50" s="35">
        <v>307</v>
      </c>
      <c r="AA50" s="7"/>
    </row>
    <row r="51" spans="1:27" x14ac:dyDescent="0.25">
      <c r="A51" s="35">
        <v>308</v>
      </c>
      <c r="B51" s="35">
        <v>1</v>
      </c>
      <c r="C51" s="35">
        <v>1</v>
      </c>
      <c r="D51" s="36">
        <v>8.7859224019220292</v>
      </c>
      <c r="E51" s="51">
        <v>9.9997954428855014</v>
      </c>
      <c r="F51" s="51">
        <v>8.2211061919265358</v>
      </c>
      <c r="G51" s="51">
        <v>6.4608419200716467</v>
      </c>
      <c r="H51" s="51">
        <v>6.3984947751618062</v>
      </c>
      <c r="I51" s="51">
        <v>8.7748859081164632</v>
      </c>
      <c r="J51" s="36"/>
      <c r="K51" s="36">
        <f t="shared" si="13"/>
        <v>2.1061269590365277</v>
      </c>
      <c r="L51" s="36">
        <f t="shared" si="13"/>
        <v>4.2886892509589654</v>
      </c>
      <c r="M51" s="36">
        <f t="shared" si="13"/>
        <v>2.410264271854889</v>
      </c>
      <c r="N51" s="36">
        <f t="shared" si="13"/>
        <v>2.7223471449098406</v>
      </c>
      <c r="O51" s="36">
        <f t="shared" si="13"/>
        <v>7.833608867045343</v>
      </c>
      <c r="P51" s="36"/>
      <c r="Q51" s="36"/>
      <c r="R51" s="36"/>
      <c r="S51" s="36"/>
      <c r="T51" s="36"/>
      <c r="U51" s="36"/>
      <c r="V51" s="36"/>
      <c r="W51" s="36">
        <f t="shared" si="14"/>
        <v>19.361036493805564</v>
      </c>
      <c r="X51" s="53">
        <f t="shared" si="15"/>
        <v>8.8050804818503821</v>
      </c>
      <c r="Y51" s="36">
        <f t="shared" si="4"/>
        <v>10.555956011955184</v>
      </c>
      <c r="Z51" s="35">
        <v>308</v>
      </c>
      <c r="AA51" s="7"/>
    </row>
    <row r="52" spans="1:27" x14ac:dyDescent="0.25">
      <c r="A52" s="57">
        <v>310</v>
      </c>
      <c r="B52" s="57">
        <v>1</v>
      </c>
      <c r="C52" s="57">
        <v>2</v>
      </c>
      <c r="D52" s="59">
        <v>8.3458934245727718</v>
      </c>
      <c r="E52" s="59">
        <v>9.493625947278618</v>
      </c>
      <c r="F52" s="59">
        <v>7.4411539082477187</v>
      </c>
      <c r="G52" s="59">
        <v>6.3850150983148488</v>
      </c>
      <c r="H52" s="59">
        <v>5.7809012322231323</v>
      </c>
      <c r="I52" s="59">
        <v>6.9688846956583888</v>
      </c>
      <c r="J52" s="57"/>
      <c r="K52" s="59">
        <f t="shared" ref="K52:O59" si="16">D52-E52+K$9+K$5</f>
        <v>2.1722674772941537</v>
      </c>
      <c r="L52" s="59">
        <f t="shared" si="16"/>
        <v>4.562472039030899</v>
      </c>
      <c r="M52" s="59">
        <f t="shared" si="16"/>
        <v>2.5461388099328697</v>
      </c>
      <c r="N52" s="59">
        <f t="shared" si="16"/>
        <v>2.4241138660917163</v>
      </c>
      <c r="O52" s="59">
        <f t="shared" si="16"/>
        <v>9.0220165365647436</v>
      </c>
      <c r="P52" s="59"/>
      <c r="Q52" s="59"/>
      <c r="R52" s="59"/>
      <c r="S52" s="59"/>
      <c r="T52" s="59"/>
      <c r="U52" s="57"/>
      <c r="V52" s="57"/>
      <c r="W52" s="59">
        <f t="shared" si="14"/>
        <v>20.727008728914385</v>
      </c>
      <c r="X52" s="59">
        <f t="shared" si="15"/>
        <v>9.2808783262579233</v>
      </c>
      <c r="Y52" s="59">
        <f t="shared" si="4"/>
        <v>11.446130402656459</v>
      </c>
      <c r="Z52" s="57">
        <v>310</v>
      </c>
      <c r="AA52" s="7"/>
    </row>
    <row r="53" spans="1:27" x14ac:dyDescent="0.25">
      <c r="A53" s="57">
        <v>311</v>
      </c>
      <c r="B53" s="57">
        <v>1</v>
      </c>
      <c r="C53" s="57">
        <v>2</v>
      </c>
      <c r="D53" s="59">
        <v>8.9894017610322532</v>
      </c>
      <c r="E53" s="59">
        <v>10.754964536638738</v>
      </c>
      <c r="F53" s="59">
        <v>9.2384683414666107</v>
      </c>
      <c r="G53" s="59">
        <v>8.6525065042503133</v>
      </c>
      <c r="H53" s="59">
        <v>7.3955961651316153</v>
      </c>
      <c r="I53" s="59">
        <v>10.562142350523606</v>
      </c>
      <c r="J53" s="57"/>
      <c r="K53" s="59">
        <f t="shared" si="16"/>
        <v>1.5544372243935149</v>
      </c>
      <c r="L53" s="59">
        <f t="shared" si="16"/>
        <v>4.0264961951721272</v>
      </c>
      <c r="M53" s="59">
        <f t="shared" si="16"/>
        <v>2.0759618372162971</v>
      </c>
      <c r="N53" s="59">
        <f t="shared" si="16"/>
        <v>3.0769103391186978</v>
      </c>
      <c r="O53" s="59">
        <f t="shared" si="16"/>
        <v>7.043453814608009</v>
      </c>
      <c r="P53" s="59"/>
      <c r="Q53" s="59"/>
      <c r="R53" s="59"/>
      <c r="S53" s="59"/>
      <c r="T53" s="59"/>
      <c r="U53" s="57"/>
      <c r="V53" s="57"/>
      <c r="W53" s="59">
        <f t="shared" si="14"/>
        <v>17.777259410508648</v>
      </c>
      <c r="X53" s="59">
        <f t="shared" si="15"/>
        <v>7.6568952567819402</v>
      </c>
      <c r="Y53" s="59">
        <f t="shared" si="4"/>
        <v>10.120364153726706</v>
      </c>
      <c r="Z53" s="57">
        <v>311</v>
      </c>
      <c r="AA53" s="7"/>
    </row>
    <row r="54" spans="1:27" x14ac:dyDescent="0.25">
      <c r="A54" s="57">
        <v>312</v>
      </c>
      <c r="B54" s="57">
        <v>1</v>
      </c>
      <c r="C54" s="57">
        <v>2</v>
      </c>
      <c r="D54" s="59">
        <v>10.164368614785356</v>
      </c>
      <c r="E54" s="59">
        <v>11.616347521476278</v>
      </c>
      <c r="F54" s="59">
        <v>9.4169062053911823</v>
      </c>
      <c r="G54" s="59">
        <v>8.7879940233284444</v>
      </c>
      <c r="H54" s="59">
        <v>6.9645595023985321</v>
      </c>
      <c r="I54" s="59">
        <v>10.002477073288663</v>
      </c>
      <c r="J54" s="57"/>
      <c r="K54" s="59">
        <f t="shared" si="16"/>
        <v>1.868021093309078</v>
      </c>
      <c r="L54" s="59">
        <f t="shared" si="16"/>
        <v>4.7094413160850959</v>
      </c>
      <c r="M54" s="59">
        <f t="shared" si="16"/>
        <v>2.1189121820627377</v>
      </c>
      <c r="N54" s="59">
        <f t="shared" si="16"/>
        <v>3.6434345209299122</v>
      </c>
      <c r="O54" s="59">
        <f t="shared" si="16"/>
        <v>7.172082429109869</v>
      </c>
      <c r="P54" s="59"/>
      <c r="Q54" s="59"/>
      <c r="R54" s="59"/>
      <c r="S54" s="59"/>
      <c r="T54" s="59"/>
      <c r="U54" s="57"/>
      <c r="V54" s="57"/>
      <c r="W54" s="59">
        <f t="shared" si="14"/>
        <v>19.511891541496695</v>
      </c>
      <c r="X54" s="59">
        <f t="shared" si="15"/>
        <v>8.6963745914569124</v>
      </c>
      <c r="Y54" s="59">
        <f t="shared" si="4"/>
        <v>10.815516950039781</v>
      </c>
      <c r="Z54" s="57">
        <v>312</v>
      </c>
      <c r="AA54" s="7"/>
    </row>
    <row r="55" spans="1:27" x14ac:dyDescent="0.25">
      <c r="A55" s="57">
        <v>313</v>
      </c>
      <c r="B55" s="57">
        <v>1</v>
      </c>
      <c r="C55" s="57">
        <v>2</v>
      </c>
      <c r="D55" s="59">
        <v>7.8766848068157378</v>
      </c>
      <c r="E55" s="59">
        <v>9.3060981249246471</v>
      </c>
      <c r="F55" s="59">
        <v>7.4628403863792769</v>
      </c>
      <c r="G55" s="59">
        <v>6.3961774223298091</v>
      </c>
      <c r="H55" s="59">
        <v>5.4999375436876941</v>
      </c>
      <c r="I55" s="59">
        <v>5.4398470243610122</v>
      </c>
      <c r="J55" s="57"/>
      <c r="K55" s="59">
        <f t="shared" si="16"/>
        <v>1.8905866818910906</v>
      </c>
      <c r="L55" s="59">
        <f t="shared" si="16"/>
        <v>4.3532577385453699</v>
      </c>
      <c r="M55" s="59">
        <f t="shared" si="16"/>
        <v>2.5566629640494676</v>
      </c>
      <c r="N55" s="59">
        <f t="shared" si="16"/>
        <v>2.7162398786421149</v>
      </c>
      <c r="O55" s="59">
        <f t="shared" si="16"/>
        <v>10.270090519326683</v>
      </c>
      <c r="P55" s="59"/>
      <c r="Q55" s="59"/>
      <c r="R55" s="59"/>
      <c r="S55" s="59"/>
      <c r="T55" s="59"/>
      <c r="U55" s="57"/>
      <c r="V55" s="57"/>
      <c r="W55" s="59">
        <f t="shared" si="14"/>
        <v>21.786837782454725</v>
      </c>
      <c r="X55" s="59">
        <f t="shared" si="15"/>
        <v>8.8005073844859272</v>
      </c>
      <c r="Y55" s="59">
        <f t="shared" si="4"/>
        <v>12.986330397968798</v>
      </c>
      <c r="Z55" s="57">
        <v>313</v>
      </c>
      <c r="AA55" s="7"/>
    </row>
    <row r="56" spans="1:27" x14ac:dyDescent="0.25">
      <c r="A56" s="57">
        <v>314</v>
      </c>
      <c r="B56" s="57">
        <v>1</v>
      </c>
      <c r="C56" s="57">
        <v>2</v>
      </c>
      <c r="D56" s="59">
        <v>9.1660358509673188</v>
      </c>
      <c r="E56" s="59">
        <v>9.7496286591228358</v>
      </c>
      <c r="F56" s="59">
        <v>8.368345964503952</v>
      </c>
      <c r="G56" s="59">
        <v>7.5335797486817526</v>
      </c>
      <c r="H56" s="59">
        <v>6.6583955901256457</v>
      </c>
      <c r="I56" s="59">
        <v>8.9244615221963439</v>
      </c>
      <c r="J56" s="57"/>
      <c r="K56" s="59">
        <f t="shared" si="16"/>
        <v>2.7364071918444828</v>
      </c>
      <c r="L56" s="59">
        <f t="shared" si="16"/>
        <v>3.8912826946188837</v>
      </c>
      <c r="M56" s="59">
        <f t="shared" si="16"/>
        <v>2.3247662158221991</v>
      </c>
      <c r="N56" s="59">
        <f t="shared" si="16"/>
        <v>2.6951841585561067</v>
      </c>
      <c r="O56" s="59">
        <f t="shared" si="16"/>
        <v>7.9439340679293018</v>
      </c>
      <c r="P56" s="59"/>
      <c r="Q56" s="59"/>
      <c r="R56" s="59"/>
      <c r="S56" s="59"/>
      <c r="T56" s="59"/>
      <c r="U56" s="57"/>
      <c r="V56" s="57"/>
      <c r="W56" s="59">
        <f t="shared" si="14"/>
        <v>19.591574328770974</v>
      </c>
      <c r="X56" s="59">
        <f t="shared" si="15"/>
        <v>8.9524561022855664</v>
      </c>
      <c r="Y56" s="59">
        <f t="shared" si="4"/>
        <v>10.639118226485408</v>
      </c>
      <c r="Z56" s="57">
        <v>314</v>
      </c>
      <c r="AA56" s="7"/>
    </row>
    <row r="57" spans="1:27" x14ac:dyDescent="0.25">
      <c r="A57" s="57">
        <v>315</v>
      </c>
      <c r="B57" s="57">
        <v>1</v>
      </c>
      <c r="C57" s="57">
        <v>2</v>
      </c>
      <c r="D57" s="59">
        <v>9.2555200815511665</v>
      </c>
      <c r="E57" s="59">
        <v>10.872072160141943</v>
      </c>
      <c r="F57" s="59">
        <v>8.7491909576563884</v>
      </c>
      <c r="G57" s="59">
        <v>8.1632887862153485</v>
      </c>
      <c r="H57" s="59">
        <v>6.034784083309372</v>
      </c>
      <c r="I57" s="59">
        <v>8.8770257775776606</v>
      </c>
      <c r="J57" s="57"/>
      <c r="K57" s="59">
        <f t="shared" si="16"/>
        <v>1.7034479214092229</v>
      </c>
      <c r="L57" s="59">
        <f t="shared" si="16"/>
        <v>4.6328812024855548</v>
      </c>
      <c r="M57" s="59">
        <f t="shared" si="16"/>
        <v>2.0759021714410397</v>
      </c>
      <c r="N57" s="59">
        <f t="shared" si="16"/>
        <v>3.9485047029059763</v>
      </c>
      <c r="O57" s="59">
        <f t="shared" si="16"/>
        <v>7.3677583057317113</v>
      </c>
      <c r="P57" s="59"/>
      <c r="Q57" s="59"/>
      <c r="R57" s="59"/>
      <c r="S57" s="59"/>
      <c r="T57" s="59"/>
      <c r="U57" s="57"/>
      <c r="V57" s="57"/>
      <c r="W57" s="59">
        <f t="shared" si="14"/>
        <v>19.728494303973505</v>
      </c>
      <c r="X57" s="59">
        <f t="shared" si="15"/>
        <v>8.4122312953358183</v>
      </c>
      <c r="Y57" s="59">
        <f t="shared" si="4"/>
        <v>11.316263008637687</v>
      </c>
      <c r="Z57" s="57">
        <v>315</v>
      </c>
      <c r="AA57" s="7"/>
    </row>
    <row r="58" spans="1:27" x14ac:dyDescent="0.25">
      <c r="A58" s="57">
        <v>316</v>
      </c>
      <c r="B58" s="57">
        <v>1</v>
      </c>
      <c r="C58" s="57">
        <v>2</v>
      </c>
      <c r="D58" s="59">
        <v>8.5450931030898545</v>
      </c>
      <c r="E58" s="59">
        <v>9.8262738479272613</v>
      </c>
      <c r="F58" s="59">
        <v>7.6854121356242082</v>
      </c>
      <c r="G58" s="59">
        <v>6.1313609077680038</v>
      </c>
      <c r="H58" s="59">
        <v>5.6154072255891387</v>
      </c>
      <c r="I58" s="59">
        <v>7.536200899444732</v>
      </c>
      <c r="J58" s="57"/>
      <c r="K58" s="59">
        <f t="shared" si="16"/>
        <v>2.038819255162593</v>
      </c>
      <c r="L58" s="59">
        <f t="shared" si="16"/>
        <v>4.6508617123030529</v>
      </c>
      <c r="M58" s="59">
        <f t="shared" si="16"/>
        <v>3.0440512278562042</v>
      </c>
      <c r="N58" s="59">
        <f t="shared" si="16"/>
        <v>2.3359536821788649</v>
      </c>
      <c r="O58" s="59">
        <f t="shared" si="16"/>
        <v>8.2892063261444058</v>
      </c>
      <c r="P58" s="59"/>
      <c r="Q58" s="59"/>
      <c r="R58" s="59"/>
      <c r="S58" s="59"/>
      <c r="T58" s="59"/>
      <c r="U58" s="57"/>
      <c r="V58" s="57"/>
      <c r="W58" s="59">
        <f t="shared" si="14"/>
        <v>20.358892203645119</v>
      </c>
      <c r="X58" s="59">
        <f t="shared" si="15"/>
        <v>9.733732195321851</v>
      </c>
      <c r="Y58" s="59">
        <f t="shared" si="4"/>
        <v>10.62516000832327</v>
      </c>
      <c r="Z58" s="57">
        <v>316</v>
      </c>
      <c r="AA58" s="7"/>
    </row>
    <row r="59" spans="1:27" x14ac:dyDescent="0.25">
      <c r="A59" s="57">
        <v>317</v>
      </c>
      <c r="B59" s="57">
        <v>1</v>
      </c>
      <c r="C59" s="57">
        <v>2</v>
      </c>
      <c r="D59" s="59">
        <v>7.9062535090956159</v>
      </c>
      <c r="E59" s="59">
        <v>8.9532190069266093</v>
      </c>
      <c r="F59" s="59">
        <v>7.3612563572367193</v>
      </c>
      <c r="G59" s="59">
        <v>6.9054103420467721</v>
      </c>
      <c r="H59" s="59">
        <v>4.8846007372031188</v>
      </c>
      <c r="I59" s="59">
        <v>6.289482417894031</v>
      </c>
      <c r="J59" s="57"/>
      <c r="K59" s="59">
        <f t="shared" si="16"/>
        <v>2.2730345021690064</v>
      </c>
      <c r="L59" s="59">
        <f t="shared" si="16"/>
        <v>4.1019626496898898</v>
      </c>
      <c r="M59" s="59">
        <f t="shared" si="16"/>
        <v>1.945846015189947</v>
      </c>
      <c r="N59" s="59">
        <f t="shared" si="16"/>
        <v>3.8408096048436531</v>
      </c>
      <c r="O59" s="59">
        <f t="shared" si="16"/>
        <v>8.8051183193090878</v>
      </c>
      <c r="P59" s="59"/>
      <c r="Q59" s="59"/>
      <c r="R59" s="59"/>
      <c r="S59" s="59"/>
      <c r="T59" s="59"/>
      <c r="U59" s="57"/>
      <c r="V59" s="57"/>
      <c r="W59" s="59">
        <f t="shared" si="14"/>
        <v>20.966771091201583</v>
      </c>
      <c r="X59" s="59">
        <f t="shared" si="15"/>
        <v>8.3208431670488423</v>
      </c>
      <c r="Y59" s="59">
        <f t="shared" si="4"/>
        <v>12.64592792415274</v>
      </c>
      <c r="Z59" s="57">
        <v>317</v>
      </c>
      <c r="AA59" s="7"/>
    </row>
    <row r="60" spans="1:27" x14ac:dyDescent="0.25">
      <c r="A60" s="63">
        <v>319</v>
      </c>
      <c r="B60" s="63">
        <v>1</v>
      </c>
      <c r="C60" s="63">
        <v>3</v>
      </c>
      <c r="D60" s="65">
        <v>9.3835214374732772</v>
      </c>
      <c r="E60" s="70">
        <v>10.849895633432034</v>
      </c>
      <c r="F60" s="70">
        <v>9.1117736534348825</v>
      </c>
      <c r="G60" s="70">
        <v>8.0639825932546714</v>
      </c>
      <c r="H60" s="70">
        <v>6.3206373674953591</v>
      </c>
      <c r="I60" s="70">
        <v>8.7771811860818847</v>
      </c>
      <c r="J60" s="65"/>
      <c r="K60" s="38">
        <f t="shared" ref="K60:O67" si="17">D60-E60+K$9+K$6</f>
        <v>1.853625804041243</v>
      </c>
      <c r="L60" s="38">
        <f t="shared" si="17"/>
        <v>4.2481219799971512</v>
      </c>
      <c r="M60" s="38">
        <f t="shared" si="17"/>
        <v>2.5377910601802109</v>
      </c>
      <c r="N60" s="38">
        <f t="shared" si="17"/>
        <v>2.7233452257593123</v>
      </c>
      <c r="O60" s="38">
        <f t="shared" si="17"/>
        <v>7.7534561814134744</v>
      </c>
      <c r="P60" s="38"/>
      <c r="Q60" s="38"/>
      <c r="R60" s="38"/>
      <c r="S60" s="38"/>
      <c r="T60" s="38"/>
      <c r="U60" s="65"/>
      <c r="V60" s="65"/>
      <c r="W60" s="65">
        <f t="shared" si="6"/>
        <v>19.116340251391392</v>
      </c>
      <c r="X60" s="38">
        <f t="shared" si="15"/>
        <v>8.6395388442186061</v>
      </c>
      <c r="Y60" s="65">
        <f t="shared" si="4"/>
        <v>10.476801407172786</v>
      </c>
      <c r="Z60" s="63">
        <v>319</v>
      </c>
      <c r="AA60" s="7"/>
    </row>
    <row r="61" spans="1:27" x14ac:dyDescent="0.25">
      <c r="A61" s="63">
        <v>320</v>
      </c>
      <c r="B61" s="63">
        <v>1</v>
      </c>
      <c r="C61" s="63">
        <v>3</v>
      </c>
      <c r="D61" s="65">
        <v>9.7616895771580516</v>
      </c>
      <c r="E61" s="70">
        <v>10.759633279103983</v>
      </c>
      <c r="F61" s="70">
        <v>9.0680202326431445</v>
      </c>
      <c r="G61" s="70">
        <v>7.9373479518435746</v>
      </c>
      <c r="H61" s="70">
        <v>5.7056766837531345</v>
      </c>
      <c r="I61" s="70">
        <v>7.0775278526882772</v>
      </c>
      <c r="J61" s="65"/>
      <c r="K61" s="38">
        <f t="shared" si="17"/>
        <v>2.322056298054068</v>
      </c>
      <c r="L61" s="38">
        <f t="shared" si="17"/>
        <v>4.2016130464608388</v>
      </c>
      <c r="M61" s="38">
        <f t="shared" si="17"/>
        <v>2.6206722807995697</v>
      </c>
      <c r="N61" s="38">
        <f t="shared" si="17"/>
        <v>3.21167126809044</v>
      </c>
      <c r="O61" s="38">
        <f t="shared" si="17"/>
        <v>8.8381488310648564</v>
      </c>
      <c r="P61" s="38"/>
      <c r="Q61" s="38"/>
      <c r="R61" s="38"/>
      <c r="S61" s="38"/>
      <c r="T61" s="38"/>
      <c r="U61" s="65"/>
      <c r="V61" s="65"/>
      <c r="W61" s="65">
        <f t="shared" si="6"/>
        <v>21.194161724469772</v>
      </c>
      <c r="X61" s="38">
        <f t="shared" si="15"/>
        <v>9.1443416253144765</v>
      </c>
      <c r="Y61" s="65">
        <f t="shared" si="4"/>
        <v>12.049820099155296</v>
      </c>
      <c r="Z61" s="63">
        <v>320</v>
      </c>
      <c r="AA61" s="7"/>
    </row>
    <row r="62" spans="1:27" x14ac:dyDescent="0.25">
      <c r="A62" s="63">
        <v>321</v>
      </c>
      <c r="B62" s="63">
        <v>1</v>
      </c>
      <c r="C62" s="63">
        <v>3</v>
      </c>
      <c r="D62" s="65">
        <v>10.383410448779728</v>
      </c>
      <c r="E62" s="70">
        <v>11.5443710751371</v>
      </c>
      <c r="F62" s="70">
        <v>10.401928869998233</v>
      </c>
      <c r="G62" s="70">
        <v>9.6371004639147024</v>
      </c>
      <c r="H62" s="70">
        <v>7.564475276446756</v>
      </c>
      <c r="I62" s="70">
        <v>9.5885619468578991</v>
      </c>
      <c r="J62" s="65"/>
      <c r="K62" s="38">
        <f t="shared" si="17"/>
        <v>2.1590393736426274</v>
      </c>
      <c r="L62" s="38">
        <f t="shared" si="17"/>
        <v>3.6524422051388665</v>
      </c>
      <c r="M62" s="38">
        <f t="shared" si="17"/>
        <v>2.2548284060835306</v>
      </c>
      <c r="N62" s="38">
        <f t="shared" si="17"/>
        <v>3.0526251874679464</v>
      </c>
      <c r="O62" s="38">
        <f t="shared" si="17"/>
        <v>8.1859133295888569</v>
      </c>
      <c r="P62" s="38"/>
      <c r="Q62" s="38"/>
      <c r="R62" s="38"/>
      <c r="S62" s="38"/>
      <c r="T62" s="38"/>
      <c r="U62" s="65"/>
      <c r="V62" s="65"/>
      <c r="W62" s="65">
        <f t="shared" si="6"/>
        <v>19.304848501921828</v>
      </c>
      <c r="X62" s="38">
        <f t="shared" si="15"/>
        <v>8.0663099848650255</v>
      </c>
      <c r="Y62" s="65">
        <f t="shared" si="4"/>
        <v>11.238538517056803</v>
      </c>
      <c r="Z62" s="63">
        <v>321</v>
      </c>
      <c r="AA62" s="7"/>
    </row>
    <row r="63" spans="1:27" x14ac:dyDescent="0.25">
      <c r="A63" s="63">
        <v>322</v>
      </c>
      <c r="B63" s="63">
        <v>1</v>
      </c>
      <c r="C63" s="63">
        <v>3</v>
      </c>
      <c r="D63" s="65">
        <v>10.122738994470263</v>
      </c>
      <c r="E63" s="70">
        <v>11.696494267129635</v>
      </c>
      <c r="F63" s="70">
        <v>9.4081555212328336</v>
      </c>
      <c r="G63" s="70">
        <v>8.6351856566408927</v>
      </c>
      <c r="H63" s="70">
        <v>7.0563334515319296</v>
      </c>
      <c r="I63" s="70">
        <v>10.852877559476823</v>
      </c>
      <c r="J63" s="65"/>
      <c r="K63" s="38">
        <f t="shared" si="17"/>
        <v>1.7462447273406272</v>
      </c>
      <c r="L63" s="38">
        <f t="shared" si="17"/>
        <v>4.7983387458968014</v>
      </c>
      <c r="M63" s="38">
        <f t="shared" si="17"/>
        <v>2.2629698645919407</v>
      </c>
      <c r="N63" s="38">
        <f t="shared" si="17"/>
        <v>2.5588522051089631</v>
      </c>
      <c r="O63" s="38">
        <f t="shared" si="17"/>
        <v>6.4134558920551061</v>
      </c>
      <c r="P63" s="38"/>
      <c r="Q63" s="38"/>
      <c r="R63" s="38"/>
      <c r="S63" s="38"/>
      <c r="T63" s="38"/>
      <c r="U63" s="65"/>
      <c r="V63" s="65"/>
      <c r="W63" s="65">
        <f t="shared" si="6"/>
        <v>17.779861434993439</v>
      </c>
      <c r="X63" s="38">
        <f t="shared" si="15"/>
        <v>8.8075533378293702</v>
      </c>
      <c r="Y63" s="65">
        <f t="shared" si="4"/>
        <v>8.9723080971640687</v>
      </c>
      <c r="Z63" s="63">
        <v>322</v>
      </c>
      <c r="AA63" s="7"/>
    </row>
    <row r="64" spans="1:27" x14ac:dyDescent="0.25">
      <c r="A64" s="63">
        <v>323</v>
      </c>
      <c r="B64" s="63">
        <v>1</v>
      </c>
      <c r="C64" s="63">
        <v>3</v>
      </c>
      <c r="D64" s="65">
        <v>9.2022186050729626</v>
      </c>
      <c r="E64" s="70">
        <v>10.148806139901208</v>
      </c>
      <c r="F64" s="70">
        <v>9.1711261199001974</v>
      </c>
      <c r="G64" s="70">
        <v>8.1852285265206142</v>
      </c>
      <c r="H64" s="70">
        <v>6.774241394769442</v>
      </c>
      <c r="I64" s="70">
        <v>10.181126208263864</v>
      </c>
      <c r="J64" s="65"/>
      <c r="K64" s="38">
        <f t="shared" si="17"/>
        <v>2.373412465171755</v>
      </c>
      <c r="L64" s="38">
        <f t="shared" si="17"/>
        <v>3.4876800200010099</v>
      </c>
      <c r="M64" s="38">
        <f t="shared" si="17"/>
        <v>2.475897593379583</v>
      </c>
      <c r="N64" s="38">
        <f t="shared" si="17"/>
        <v>2.3909871317511722</v>
      </c>
      <c r="O64" s="38">
        <f t="shared" si="17"/>
        <v>6.8031151865055781</v>
      </c>
      <c r="P64" s="38"/>
      <c r="Q64" s="38"/>
      <c r="R64" s="38"/>
      <c r="S64" s="38"/>
      <c r="T64" s="38"/>
      <c r="U64" s="65"/>
      <c r="V64" s="65"/>
      <c r="W64" s="65">
        <f t="shared" si="6"/>
        <v>17.5310923968091</v>
      </c>
      <c r="X64" s="38">
        <f t="shared" si="15"/>
        <v>8.3369900785523487</v>
      </c>
      <c r="Y64" s="65">
        <f t="shared" si="4"/>
        <v>9.1941023182567498</v>
      </c>
      <c r="Z64" s="63">
        <v>323</v>
      </c>
      <c r="AA64" s="7"/>
    </row>
    <row r="65" spans="1:27" x14ac:dyDescent="0.25">
      <c r="A65" s="63">
        <v>324</v>
      </c>
      <c r="B65" s="63">
        <v>1</v>
      </c>
      <c r="C65" s="63">
        <v>3</v>
      </c>
      <c r="D65" s="65">
        <v>9.2461825966206792</v>
      </c>
      <c r="E65" s="70">
        <v>10.698550565183705</v>
      </c>
      <c r="F65" s="70">
        <v>9.2449362384532172</v>
      </c>
      <c r="G65" s="70">
        <v>8.6105515622630495</v>
      </c>
      <c r="H65" s="70">
        <v>6.6884854095136426</v>
      </c>
      <c r="I65" s="70">
        <v>9.5365356463083781</v>
      </c>
      <c r="J65" s="65"/>
      <c r="K65" s="38">
        <f t="shared" si="17"/>
        <v>1.8676320314369739</v>
      </c>
      <c r="L65" s="38">
        <f t="shared" si="17"/>
        <v>3.9636143267304877</v>
      </c>
      <c r="M65" s="38">
        <f t="shared" si="17"/>
        <v>2.1243846761901675</v>
      </c>
      <c r="N65" s="38">
        <f t="shared" si="17"/>
        <v>2.9020661527494069</v>
      </c>
      <c r="O65" s="38">
        <f t="shared" si="17"/>
        <v>7.3619497632052644</v>
      </c>
      <c r="P65" s="38"/>
      <c r="Q65" s="38"/>
      <c r="R65" s="38"/>
      <c r="S65" s="38"/>
      <c r="T65" s="38"/>
      <c r="U65" s="65"/>
      <c r="V65" s="65"/>
      <c r="W65" s="65">
        <f t="shared" si="6"/>
        <v>18.219646950312303</v>
      </c>
      <c r="X65" s="38">
        <f t="shared" si="15"/>
        <v>7.95563103435763</v>
      </c>
      <c r="Y65" s="65">
        <f t="shared" si="4"/>
        <v>10.264015915954671</v>
      </c>
      <c r="Z65" s="63">
        <v>324</v>
      </c>
      <c r="AA65" s="7"/>
    </row>
    <row r="66" spans="1:27" x14ac:dyDescent="0.25">
      <c r="A66" s="63">
        <v>325</v>
      </c>
      <c r="B66" s="63">
        <v>1</v>
      </c>
      <c r="C66" s="63">
        <v>3</v>
      </c>
      <c r="D66" s="64">
        <v>10.066325023015231</v>
      </c>
      <c r="E66" s="70">
        <v>11.397305687481911</v>
      </c>
      <c r="F66" s="70">
        <v>9.3069519566188994</v>
      </c>
      <c r="G66" s="70">
        <v>8.254511916958295</v>
      </c>
      <c r="H66" s="70">
        <v>6.0246287692659228</v>
      </c>
      <c r="I66" s="70">
        <v>6.4746348404379219</v>
      </c>
      <c r="J66" s="65"/>
      <c r="K66" s="38">
        <f t="shared" si="17"/>
        <v>1.9890193355333206</v>
      </c>
      <c r="L66" s="38">
        <f t="shared" si="17"/>
        <v>4.6003537308630111</v>
      </c>
      <c r="M66" s="38">
        <f t="shared" si="17"/>
        <v>2.5424400396606042</v>
      </c>
      <c r="N66" s="38">
        <f t="shared" si="17"/>
        <v>3.2098831476923722</v>
      </c>
      <c r="O66" s="38">
        <f t="shared" si="17"/>
        <v>9.7599939288280009</v>
      </c>
      <c r="P66" s="38"/>
      <c r="Q66" s="38"/>
      <c r="R66" s="38"/>
      <c r="S66" s="38"/>
      <c r="T66" s="38"/>
      <c r="U66" s="65"/>
      <c r="V66" s="65"/>
      <c r="W66" s="65">
        <f t="shared" si="6"/>
        <v>22.101690182577308</v>
      </c>
      <c r="X66" s="38">
        <f t="shared" si="15"/>
        <v>9.1318131060569367</v>
      </c>
      <c r="Y66" s="65">
        <f t="shared" si="4"/>
        <v>12.969877076520373</v>
      </c>
      <c r="Z66" s="63">
        <v>325</v>
      </c>
      <c r="AA66" s="7"/>
    </row>
    <row r="67" spans="1:27" x14ac:dyDescent="0.25">
      <c r="A67" s="63">
        <v>326</v>
      </c>
      <c r="B67" s="63">
        <v>1</v>
      </c>
      <c r="C67" s="63">
        <v>3</v>
      </c>
      <c r="D67" s="65">
        <v>9.9733392355824506</v>
      </c>
      <c r="E67" s="70">
        <v>11.487568041809961</v>
      </c>
      <c r="F67" s="70">
        <v>10.010050405515708</v>
      </c>
      <c r="G67" s="70">
        <v>9.2379511534487229</v>
      </c>
      <c r="H67" s="70">
        <v>7.5539438396609571</v>
      </c>
      <c r="I67" s="70">
        <v>10.154730511661533</v>
      </c>
      <c r="J67" s="65"/>
      <c r="K67" s="38">
        <f t="shared" si="17"/>
        <v>1.8057711937724892</v>
      </c>
      <c r="L67" s="38">
        <f t="shared" si="17"/>
        <v>3.9875176362942533</v>
      </c>
      <c r="M67" s="38">
        <f t="shared" si="17"/>
        <v>2.2620992520669847</v>
      </c>
      <c r="N67" s="38">
        <f t="shared" si="17"/>
        <v>2.6640073137877658</v>
      </c>
      <c r="O67" s="38">
        <f t="shared" si="17"/>
        <v>7.6092133279994236</v>
      </c>
      <c r="P67" s="38"/>
      <c r="Q67" s="38"/>
      <c r="R67" s="38"/>
      <c r="S67" s="38"/>
      <c r="T67" s="38"/>
      <c r="U67" s="65"/>
      <c r="V67" s="65"/>
      <c r="W67" s="65">
        <f t="shared" si="6"/>
        <v>18.328608723920915</v>
      </c>
      <c r="X67" s="38">
        <f t="shared" si="15"/>
        <v>8.055388082133728</v>
      </c>
      <c r="Y67" s="65">
        <f t="shared" si="4"/>
        <v>10.273220641787189</v>
      </c>
      <c r="Z67" s="63">
        <v>326</v>
      </c>
      <c r="AA67" s="7"/>
    </row>
    <row r="68" spans="1:27" x14ac:dyDescent="0.25">
      <c r="A68" s="66">
        <v>328</v>
      </c>
      <c r="B68" s="66">
        <v>1</v>
      </c>
      <c r="C68" s="66">
        <v>4</v>
      </c>
      <c r="D68" s="67">
        <v>7.8848551061299128</v>
      </c>
      <c r="E68" s="69">
        <v>9.0100220402537481</v>
      </c>
      <c r="F68" s="69">
        <v>6.7962665322303559</v>
      </c>
      <c r="G68" s="69">
        <v>5.6879472089668424</v>
      </c>
      <c r="H68" s="69">
        <v>4.9338728164509664</v>
      </c>
      <c r="I68" s="69">
        <v>5.3415326181755152</v>
      </c>
      <c r="J68" s="67"/>
      <c r="K68" s="67">
        <f t="shared" ref="K68:O75" si="18">D68-E68+K$9+K$7</f>
        <v>2.1948330658761646</v>
      </c>
      <c r="L68" s="67">
        <f t="shared" si="18"/>
        <v>4.7237555080233919</v>
      </c>
      <c r="M68" s="67">
        <f t="shared" si="18"/>
        <v>2.5983193232635133</v>
      </c>
      <c r="N68" s="67">
        <f t="shared" si="18"/>
        <v>2.5740743925158758</v>
      </c>
      <c r="O68" s="67">
        <f t="shared" si="18"/>
        <v>8.9623401982754523</v>
      </c>
      <c r="P68" s="67"/>
      <c r="Q68" s="67"/>
      <c r="R68" s="67"/>
      <c r="S68" s="67"/>
      <c r="T68" s="67"/>
      <c r="U68" s="67"/>
      <c r="V68" s="67"/>
      <c r="W68" s="67">
        <f t="shared" si="6"/>
        <v>21.053322487954397</v>
      </c>
      <c r="X68" s="67">
        <f t="shared" si="15"/>
        <v>9.5169078971630707</v>
      </c>
      <c r="Y68" s="67">
        <f t="shared" si="4"/>
        <v>11.536414590791328</v>
      </c>
      <c r="Z68" s="66">
        <v>328</v>
      </c>
      <c r="AA68" s="7"/>
    </row>
    <row r="69" spans="1:27" x14ac:dyDescent="0.25">
      <c r="A69" s="66">
        <v>329</v>
      </c>
      <c r="B69" s="66">
        <v>1</v>
      </c>
      <c r="C69" s="66">
        <v>4</v>
      </c>
      <c r="D69" s="67">
        <v>7.7525740696146626</v>
      </c>
      <c r="E69" s="69">
        <v>9.021693896416858</v>
      </c>
      <c r="F69" s="69">
        <v>7.0367201143206062</v>
      </c>
      <c r="G69" s="69">
        <v>6.1244325687242362</v>
      </c>
      <c r="H69" s="69">
        <v>5.0737904766051622</v>
      </c>
      <c r="I69" s="69">
        <v>5.9704387807006318</v>
      </c>
      <c r="J69" s="67"/>
      <c r="K69" s="67">
        <f t="shared" si="18"/>
        <v>2.0508801731978044</v>
      </c>
      <c r="L69" s="67">
        <f t="shared" si="18"/>
        <v>4.4949737820962516</v>
      </c>
      <c r="M69" s="67">
        <f t="shared" si="18"/>
        <v>2.4022875455963697</v>
      </c>
      <c r="N69" s="67">
        <f t="shared" si="18"/>
        <v>2.8706420921190738</v>
      </c>
      <c r="O69" s="67">
        <f t="shared" si="18"/>
        <v>8.4733516959045296</v>
      </c>
      <c r="P69" s="67"/>
      <c r="Q69" s="67"/>
      <c r="R69" s="67"/>
      <c r="S69" s="67"/>
      <c r="T69" s="67"/>
      <c r="U69" s="67"/>
      <c r="V69" s="67"/>
      <c r="W69" s="67">
        <f t="shared" si="6"/>
        <v>20.292135288914029</v>
      </c>
      <c r="X69" s="67">
        <f t="shared" si="15"/>
        <v>8.9481415008904257</v>
      </c>
      <c r="Y69" s="67">
        <f t="shared" si="4"/>
        <v>11.343993788023603</v>
      </c>
      <c r="Z69" s="66">
        <v>329</v>
      </c>
      <c r="AA69" s="7"/>
    </row>
    <row r="70" spans="1:27" x14ac:dyDescent="0.25">
      <c r="A70" s="66">
        <v>330</v>
      </c>
      <c r="B70" s="66">
        <v>1</v>
      </c>
      <c r="C70" s="66">
        <v>4</v>
      </c>
      <c r="D70" s="67">
        <v>8.1447484366951706</v>
      </c>
      <c r="E70" s="69">
        <v>9.2419029160275397</v>
      </c>
      <c r="F70" s="69">
        <v>7.4852877935680819</v>
      </c>
      <c r="G70" s="69">
        <v>6.4127284544899217</v>
      </c>
      <c r="H70" s="69">
        <v>5.5273945038792425</v>
      </c>
      <c r="I70" s="69">
        <v>4.7118613629952586</v>
      </c>
      <c r="J70" s="67"/>
      <c r="K70" s="67">
        <f t="shared" si="18"/>
        <v>2.2228455206676307</v>
      </c>
      <c r="L70" s="67">
        <f t="shared" si="18"/>
        <v>4.2666151224594575</v>
      </c>
      <c r="M70" s="67">
        <f t="shared" si="18"/>
        <v>2.56255933907816</v>
      </c>
      <c r="N70" s="67">
        <f t="shared" si="18"/>
        <v>2.7053339506106791</v>
      </c>
      <c r="O70" s="67">
        <f t="shared" si="18"/>
        <v>10.185533140883983</v>
      </c>
      <c r="P70" s="67"/>
      <c r="Q70" s="67"/>
      <c r="R70" s="67"/>
      <c r="S70" s="67"/>
      <c r="T70" s="67"/>
      <c r="U70" s="67"/>
      <c r="V70" s="67"/>
      <c r="W70" s="67">
        <f t="shared" si="6"/>
        <v>21.942887073699911</v>
      </c>
      <c r="X70" s="67">
        <f t="shared" si="15"/>
        <v>9.0520199822052483</v>
      </c>
      <c r="Y70" s="67">
        <f t="shared" si="4"/>
        <v>12.890867091494663</v>
      </c>
      <c r="Z70" s="66">
        <v>330</v>
      </c>
      <c r="AA70" s="7"/>
    </row>
    <row r="71" spans="1:27" x14ac:dyDescent="0.25">
      <c r="A71" s="66">
        <v>331</v>
      </c>
      <c r="B71" s="66">
        <v>1</v>
      </c>
      <c r="C71" s="66">
        <v>4</v>
      </c>
      <c r="D71" s="67">
        <v>8.0393126693550734</v>
      </c>
      <c r="E71" s="69">
        <v>9.2551310196790642</v>
      </c>
      <c r="F71" s="69">
        <v>7.0584065924521626</v>
      </c>
      <c r="G71" s="69">
        <v>5.6679320072848443</v>
      </c>
      <c r="H71" s="69">
        <v>4.0071063793006063</v>
      </c>
      <c r="I71" s="69">
        <v>3.2972050436413172</v>
      </c>
      <c r="J71" s="67"/>
      <c r="K71" s="67">
        <f t="shared" si="18"/>
        <v>2.1041816496760091</v>
      </c>
      <c r="L71" s="67">
        <f t="shared" si="18"/>
        <v>4.7067244272269013</v>
      </c>
      <c r="M71" s="67">
        <f t="shared" si="18"/>
        <v>2.8804745851673181</v>
      </c>
      <c r="N71" s="67">
        <f t="shared" si="18"/>
        <v>3.4808256279842378</v>
      </c>
      <c r="O71" s="67">
        <f t="shared" si="18"/>
        <v>10.07990133565929</v>
      </c>
      <c r="P71" s="67"/>
      <c r="Q71" s="67"/>
      <c r="R71" s="67"/>
      <c r="S71" s="67"/>
      <c r="T71" s="67"/>
      <c r="U71" s="67"/>
      <c r="V71" s="67"/>
      <c r="W71" s="67">
        <f t="shared" si="6"/>
        <v>23.252107625713755</v>
      </c>
      <c r="X71" s="67">
        <f t="shared" si="15"/>
        <v>9.6913806620702285</v>
      </c>
      <c r="Y71" s="67">
        <f t="shared" si="4"/>
        <v>13.560726963643528</v>
      </c>
      <c r="Z71" s="66">
        <v>331</v>
      </c>
      <c r="AA71" s="7"/>
    </row>
    <row r="72" spans="1:27" x14ac:dyDescent="0.25">
      <c r="A72" s="66">
        <v>332</v>
      </c>
      <c r="B72" s="66">
        <v>1</v>
      </c>
      <c r="C72" s="66">
        <v>4</v>
      </c>
      <c r="D72" s="67">
        <v>7.6510289209956035</v>
      </c>
      <c r="E72" s="69">
        <v>8.4641682336922877</v>
      </c>
      <c r="F72" s="69">
        <v>6.5782603573289116</v>
      </c>
      <c r="G72" s="69">
        <v>5.6617734836903821</v>
      </c>
      <c r="H72" s="69">
        <v>5.0572410759417616</v>
      </c>
      <c r="I72" s="69">
        <v>5.954754381270261</v>
      </c>
      <c r="J72" s="67"/>
      <c r="K72" s="67">
        <f t="shared" si="18"/>
        <v>2.5068606873033157</v>
      </c>
      <c r="L72" s="67">
        <f t="shared" si="18"/>
        <v>4.3959078763633759</v>
      </c>
      <c r="M72" s="67">
        <f t="shared" si="18"/>
        <v>2.4064868736385292</v>
      </c>
      <c r="N72" s="67">
        <f t="shared" si="18"/>
        <v>2.4245324077486203</v>
      </c>
      <c r="O72" s="67">
        <f t="shared" si="18"/>
        <v>8.4724866946715007</v>
      </c>
      <c r="P72" s="67"/>
      <c r="Q72" s="67"/>
      <c r="R72" s="67"/>
      <c r="S72" s="67"/>
      <c r="T72" s="67"/>
      <c r="U72" s="67"/>
      <c r="V72" s="67"/>
      <c r="W72" s="67">
        <f t="shared" si="6"/>
        <v>20.206274539725342</v>
      </c>
      <c r="X72" s="67">
        <f t="shared" si="15"/>
        <v>9.3092554373052216</v>
      </c>
      <c r="Y72" s="67">
        <f t="shared" si="4"/>
        <v>10.897019102420121</v>
      </c>
      <c r="Z72" s="66">
        <v>332</v>
      </c>
      <c r="AA72" s="7"/>
    </row>
    <row r="73" spans="1:27" x14ac:dyDescent="0.25">
      <c r="A73" s="66">
        <v>333</v>
      </c>
      <c r="B73" s="66">
        <v>1</v>
      </c>
      <c r="C73" s="66">
        <v>4</v>
      </c>
      <c r="D73" s="67">
        <v>7.6553086015887439</v>
      </c>
      <c r="E73" s="69">
        <v>8.3742949412363394</v>
      </c>
      <c r="F73" s="69">
        <v>6.8065390745031982</v>
      </c>
      <c r="G73" s="69">
        <v>5.7583853225784853</v>
      </c>
      <c r="H73" s="69">
        <v>4.8548870405574709</v>
      </c>
      <c r="I73" s="69">
        <v>4.9846168945526852</v>
      </c>
      <c r="J73" s="67"/>
      <c r="K73" s="67">
        <f t="shared" si="18"/>
        <v>2.6010136603524043</v>
      </c>
      <c r="L73" s="67">
        <f t="shared" si="18"/>
        <v>4.0777558667331411</v>
      </c>
      <c r="M73" s="67">
        <f t="shared" si="18"/>
        <v>2.5381537519247126</v>
      </c>
      <c r="N73" s="67">
        <f t="shared" si="18"/>
        <v>2.7234982820210143</v>
      </c>
      <c r="O73" s="67">
        <f t="shared" si="18"/>
        <v>9.2402701460047858</v>
      </c>
      <c r="P73" s="67"/>
      <c r="Q73" s="67"/>
      <c r="R73" s="67"/>
      <c r="S73" s="67"/>
      <c r="T73" s="67"/>
      <c r="U73" s="67"/>
      <c r="V73" s="67"/>
      <c r="W73" s="67">
        <f t="shared" si="6"/>
        <v>21.180691707036058</v>
      </c>
      <c r="X73" s="67">
        <f t="shared" si="15"/>
        <v>9.216923279010258</v>
      </c>
      <c r="Y73" s="67">
        <f t="shared" si="4"/>
        <v>11.9637684280258</v>
      </c>
      <c r="Z73" s="66">
        <v>333</v>
      </c>
      <c r="AA73" s="7"/>
    </row>
    <row r="74" spans="1:27" x14ac:dyDescent="0.25">
      <c r="A74" s="66">
        <v>334</v>
      </c>
      <c r="B74" s="66">
        <v>1</v>
      </c>
      <c r="C74" s="66">
        <v>4</v>
      </c>
      <c r="D74" s="67">
        <v>8.1198484768805361</v>
      </c>
      <c r="E74" s="69">
        <v>9.8153801155083578</v>
      </c>
      <c r="F74" s="69">
        <v>7.3388089500479143</v>
      </c>
      <c r="G74" s="69">
        <v>6.3900188987353497</v>
      </c>
      <c r="H74" s="69">
        <v>5.5514663593896421</v>
      </c>
      <c r="I74" s="69">
        <v>5.6973007028156353</v>
      </c>
      <c r="J74" s="67"/>
      <c r="K74" s="67">
        <f t="shared" si="18"/>
        <v>1.6244683613721782</v>
      </c>
      <c r="L74" s="67">
        <f t="shared" si="18"/>
        <v>4.9865711654604432</v>
      </c>
      <c r="M74" s="67">
        <f t="shared" si="18"/>
        <v>2.4387900513125644</v>
      </c>
      <c r="N74" s="67">
        <f t="shared" si="18"/>
        <v>2.6585525393457075</v>
      </c>
      <c r="O74" s="67">
        <f t="shared" si="18"/>
        <v>9.2241656565740069</v>
      </c>
      <c r="P74" s="67"/>
      <c r="Q74" s="67"/>
      <c r="R74" s="67"/>
      <c r="S74" s="67"/>
      <c r="T74" s="67"/>
      <c r="U74" s="67"/>
      <c r="V74" s="67"/>
      <c r="W74" s="67">
        <f t="shared" si="6"/>
        <v>20.932547774064901</v>
      </c>
      <c r="X74" s="67">
        <f t="shared" si="15"/>
        <v>9.0498295781451858</v>
      </c>
      <c r="Y74" s="67">
        <f t="shared" si="4"/>
        <v>11.882718195919715</v>
      </c>
      <c r="Z74" s="66">
        <v>334</v>
      </c>
      <c r="AA74" s="7"/>
    </row>
    <row r="75" spans="1:27" x14ac:dyDescent="0.25">
      <c r="A75" s="66">
        <v>335</v>
      </c>
      <c r="B75" s="66">
        <v>1</v>
      </c>
      <c r="C75" s="66">
        <v>4</v>
      </c>
      <c r="D75" s="67">
        <v>7.9474940675386057</v>
      </c>
      <c r="E75" s="69">
        <v>9.2835325363426335</v>
      </c>
      <c r="F75" s="69">
        <v>7.971521461149317</v>
      </c>
      <c r="G75" s="69">
        <v>6.7114168488212629</v>
      </c>
      <c r="H75" s="69">
        <v>5.4469042370163452</v>
      </c>
      <c r="I75" s="69">
        <v>3.1652265606296597</v>
      </c>
      <c r="J75" s="67"/>
      <c r="K75" s="67">
        <f t="shared" si="18"/>
        <v>1.983961531195972</v>
      </c>
      <c r="L75" s="67">
        <f t="shared" si="18"/>
        <v>3.8220110751933163</v>
      </c>
      <c r="M75" s="67">
        <f t="shared" si="18"/>
        <v>2.7501046123280539</v>
      </c>
      <c r="N75" s="67">
        <f t="shared" si="18"/>
        <v>3.0845126118049175</v>
      </c>
      <c r="O75" s="67">
        <f t="shared" si="18"/>
        <v>11.651677676386686</v>
      </c>
      <c r="P75" s="67"/>
      <c r="Q75" s="67"/>
      <c r="R75" s="67"/>
      <c r="S75" s="67"/>
      <c r="T75" s="67"/>
      <c r="U75" s="67"/>
      <c r="V75" s="67"/>
      <c r="W75" s="67">
        <f t="shared" si="6"/>
        <v>23.292267506908946</v>
      </c>
      <c r="X75" s="67">
        <f t="shared" si="15"/>
        <v>8.5560772187173413</v>
      </c>
      <c r="Y75" s="67">
        <f t="shared" si="4"/>
        <v>14.736190288191604</v>
      </c>
      <c r="Z75" s="66">
        <v>335</v>
      </c>
      <c r="AA75" s="7"/>
    </row>
    <row r="76" spans="1:27" x14ac:dyDescent="0.25">
      <c r="B76" s="27"/>
      <c r="C76" s="27"/>
      <c r="D76" s="7"/>
      <c r="E76" s="24"/>
      <c r="F76" s="24"/>
      <c r="G76" s="24"/>
      <c r="H76" s="24"/>
      <c r="I76" s="24"/>
      <c r="J76" s="7"/>
      <c r="AA76" s="7"/>
    </row>
    <row r="77" spans="1:27" x14ac:dyDescent="0.25">
      <c r="B77" s="27"/>
      <c r="C77" s="27"/>
      <c r="D77" s="7"/>
      <c r="E77" s="24"/>
      <c r="F77" s="24"/>
      <c r="G77" s="24"/>
      <c r="H77" s="24"/>
      <c r="I77" s="24"/>
      <c r="J77" s="7"/>
      <c r="AA77" s="7"/>
    </row>
    <row r="78" spans="1:27" x14ac:dyDescent="0.25">
      <c r="B78" s="27"/>
      <c r="C78" s="27"/>
      <c r="D78" s="7"/>
      <c r="E78" s="24"/>
      <c r="F78" s="24"/>
      <c r="G78" s="24"/>
      <c r="H78" s="24"/>
      <c r="I78" s="24"/>
      <c r="J78" s="7"/>
      <c r="AA78" s="7"/>
    </row>
    <row r="79" spans="1:27" x14ac:dyDescent="0.25">
      <c r="B79" s="27"/>
      <c r="C79" s="27"/>
      <c r="D79" s="7"/>
      <c r="E79" s="7"/>
      <c r="F79" s="7"/>
      <c r="H79" s="7"/>
      <c r="I79" s="7"/>
      <c r="J79" s="7"/>
      <c r="AA79" s="7"/>
    </row>
    <row r="80" spans="1:27" x14ac:dyDescent="0.25">
      <c r="B80" s="27"/>
      <c r="C80" s="27"/>
      <c r="D80" s="7"/>
      <c r="E80" s="7"/>
      <c r="F80" s="7"/>
      <c r="H80" s="7"/>
      <c r="I80" s="7"/>
      <c r="J80" s="20" t="s">
        <v>108</v>
      </c>
      <c r="K80" s="20">
        <v>7.6407212373591751</v>
      </c>
      <c r="L80" s="20">
        <v>11.75418979234651</v>
      </c>
      <c r="M80" s="20">
        <v>19.394911029705685</v>
      </c>
      <c r="AA80" s="7"/>
    </row>
    <row r="81" spans="2:27" x14ac:dyDescent="0.25">
      <c r="B81" s="27"/>
      <c r="C81" s="27"/>
      <c r="D81" s="7"/>
      <c r="E81" s="7"/>
      <c r="F81" s="7"/>
      <c r="H81" s="7"/>
      <c r="I81" s="7"/>
      <c r="J81" s="20" t="s">
        <v>110</v>
      </c>
      <c r="K81" s="20">
        <v>8.3850881097754257</v>
      </c>
      <c r="L81" s="20">
        <v>10.517206151932051</v>
      </c>
      <c r="M81" s="20">
        <v>18.902294261707475</v>
      </c>
      <c r="R81" s="48" t="s">
        <v>112</v>
      </c>
      <c r="S81" s="48" t="s">
        <v>113</v>
      </c>
      <c r="T81" s="48" t="s">
        <v>96</v>
      </c>
      <c r="AA81" s="7"/>
    </row>
    <row r="82" spans="2:27" x14ac:dyDescent="0.25">
      <c r="B82" s="27"/>
      <c r="C82" s="27"/>
      <c r="D82" s="7"/>
      <c r="E82" s="7"/>
      <c r="F82" s="7"/>
      <c r="H82" s="7"/>
      <c r="I82" s="7"/>
      <c r="J82" s="20" t="s">
        <v>111</v>
      </c>
      <c r="K82" s="20">
        <v>8.669888619249571</v>
      </c>
      <c r="L82" s="20">
        <v>10.696295016896046</v>
      </c>
      <c r="M82" s="20">
        <v>19.366183636145617</v>
      </c>
      <c r="Q82" s="48" t="s">
        <v>108</v>
      </c>
      <c r="R82" s="7">
        <f>K80*2.54</f>
        <v>19.407431942892305</v>
      </c>
      <c r="S82" s="7">
        <f t="shared" ref="S82:T85" si="19">L80*2.54</f>
        <v>29.855642072560137</v>
      </c>
      <c r="T82" s="7">
        <f t="shared" si="19"/>
        <v>49.263074015452439</v>
      </c>
    </row>
    <row r="83" spans="2:27" x14ac:dyDescent="0.25">
      <c r="B83" s="27"/>
      <c r="C83" s="27"/>
      <c r="D83" s="7"/>
      <c r="E83" s="7"/>
      <c r="F83" s="7"/>
      <c r="H83" s="7"/>
      <c r="I83" s="7"/>
      <c r="J83" s="20" t="s">
        <v>109</v>
      </c>
      <c r="K83" s="20">
        <v>8.7999504648226026</v>
      </c>
      <c r="L83" s="20">
        <v>10.470166006327041</v>
      </c>
      <c r="M83" s="20">
        <v>19.270116471149642</v>
      </c>
      <c r="Q83" s="48" t="s">
        <v>110</v>
      </c>
      <c r="R83" s="7">
        <f t="shared" ref="R83:R85" si="20">K81*2.54</f>
        <v>21.298123798829582</v>
      </c>
      <c r="S83" s="7">
        <f t="shared" si="19"/>
        <v>26.71370362590741</v>
      </c>
      <c r="T83" s="7">
        <f t="shared" si="19"/>
        <v>48.011827424736985</v>
      </c>
    </row>
    <row r="84" spans="2:27" x14ac:dyDescent="0.25">
      <c r="B84" s="27"/>
      <c r="C84" s="27"/>
      <c r="D84" s="7"/>
      <c r="E84" s="7"/>
      <c r="F84" s="7"/>
      <c r="H84" s="7"/>
      <c r="I84" s="7"/>
      <c r="Q84" s="48" t="s">
        <v>111</v>
      </c>
      <c r="R84" s="7">
        <f t="shared" si="20"/>
        <v>22.021517092893912</v>
      </c>
      <c r="S84" s="7">
        <f t="shared" si="19"/>
        <v>27.168589342915958</v>
      </c>
      <c r="T84" s="7">
        <f t="shared" si="19"/>
        <v>49.190106435809867</v>
      </c>
    </row>
    <row r="85" spans="2:27" x14ac:dyDescent="0.25">
      <c r="B85" s="27"/>
      <c r="C85" s="27"/>
      <c r="D85" s="7"/>
      <c r="E85" s="7"/>
      <c r="F85" s="7"/>
      <c r="H85" s="7"/>
      <c r="I85" s="7"/>
      <c r="J85" s="20"/>
      <c r="K85" s="20"/>
      <c r="L85" s="20"/>
      <c r="M85" s="20"/>
      <c r="Q85" s="48" t="s">
        <v>109</v>
      </c>
      <c r="R85" s="7">
        <f t="shared" si="20"/>
        <v>22.351874180649411</v>
      </c>
      <c r="S85" s="7">
        <f t="shared" si="19"/>
        <v>26.594221656070683</v>
      </c>
      <c r="T85" s="7">
        <f t="shared" si="19"/>
        <v>48.94609583672009</v>
      </c>
    </row>
    <row r="86" spans="2:27" x14ac:dyDescent="0.25">
      <c r="B86" s="27"/>
      <c r="C86" s="27"/>
      <c r="D86" s="7"/>
      <c r="E86" s="7"/>
      <c r="F86" s="7"/>
      <c r="H86" s="7"/>
      <c r="I86" s="7"/>
      <c r="J86" s="20"/>
      <c r="K86" s="20">
        <f>K80+3.5</f>
        <v>11.140721237359175</v>
      </c>
      <c r="L86" s="20"/>
      <c r="M86" s="20"/>
    </row>
    <row r="87" spans="2:27" x14ac:dyDescent="0.25">
      <c r="B87" s="27"/>
      <c r="C87" s="27"/>
      <c r="D87" s="7"/>
      <c r="E87" s="7"/>
      <c r="F87" s="7"/>
      <c r="H87" s="7"/>
      <c r="I87" s="7"/>
      <c r="J87" s="20"/>
      <c r="K87" s="20">
        <f t="shared" ref="K87:K89" si="21">K81+3.5</f>
        <v>11.885088109775426</v>
      </c>
      <c r="L87" s="20"/>
      <c r="M87" s="20"/>
    </row>
    <row r="88" spans="2:27" x14ac:dyDescent="0.25">
      <c r="B88" s="27"/>
      <c r="C88" s="27"/>
      <c r="D88" s="7"/>
      <c r="E88" s="7"/>
      <c r="F88" s="7"/>
      <c r="H88" s="7"/>
      <c r="I88" s="7"/>
      <c r="K88" s="20">
        <f t="shared" si="21"/>
        <v>12.169888619249571</v>
      </c>
    </row>
    <row r="89" spans="2:27" x14ac:dyDescent="0.25">
      <c r="B89" s="27"/>
      <c r="C89" s="27"/>
      <c r="D89" s="7"/>
      <c r="E89" s="7"/>
      <c r="F89" s="7"/>
      <c r="H89" s="7"/>
      <c r="I89" s="7"/>
      <c r="K89" s="20">
        <f t="shared" si="21"/>
        <v>12.299950464822603</v>
      </c>
    </row>
    <row r="90" spans="2:27" x14ac:dyDescent="0.25">
      <c r="B90" s="27"/>
      <c r="C90" s="27"/>
      <c r="D90" s="7"/>
      <c r="E90" s="7"/>
      <c r="F90" s="7"/>
      <c r="H90" s="7"/>
      <c r="I90" s="7"/>
    </row>
    <row r="91" spans="2:27" x14ac:dyDescent="0.25">
      <c r="B91" s="27"/>
      <c r="C91" s="27"/>
      <c r="D91" s="7"/>
      <c r="E91" s="7"/>
      <c r="F91" s="7"/>
      <c r="H91" s="7"/>
      <c r="I91" s="7"/>
    </row>
    <row r="92" spans="2:27" x14ac:dyDescent="0.25">
      <c r="B92" s="27"/>
      <c r="C92" s="27"/>
      <c r="D92" s="7"/>
      <c r="E92" s="7"/>
      <c r="F92" s="7"/>
      <c r="H92" s="7"/>
      <c r="I92" s="7"/>
    </row>
    <row r="93" spans="2:27" x14ac:dyDescent="0.25">
      <c r="B93" s="27"/>
      <c r="C93" s="27"/>
      <c r="V93" s="7"/>
    </row>
    <row r="94" spans="2:27" x14ac:dyDescent="0.25">
      <c r="B94" s="27"/>
      <c r="C94" s="27"/>
      <c r="V94" s="7"/>
    </row>
    <row r="95" spans="2:27" x14ac:dyDescent="0.25">
      <c r="B95" s="27"/>
      <c r="C95" s="27"/>
      <c r="V95" s="7"/>
    </row>
    <row r="96" spans="2:27" x14ac:dyDescent="0.25">
      <c r="B96" s="27"/>
      <c r="C96" s="27"/>
      <c r="V96" s="7"/>
    </row>
    <row r="97" spans="2:22" x14ac:dyDescent="0.25">
      <c r="B97" s="27"/>
      <c r="C97" s="27"/>
      <c r="V97" s="7"/>
    </row>
    <row r="98" spans="2:22" x14ac:dyDescent="0.25">
      <c r="B98" s="27"/>
      <c r="C98" s="27"/>
      <c r="V98" s="7"/>
    </row>
    <row r="99" spans="2:22" x14ac:dyDescent="0.25">
      <c r="B99" s="27"/>
      <c r="C99" s="27"/>
      <c r="V99" s="7"/>
    </row>
    <row r="100" spans="2:22" x14ac:dyDescent="0.25">
      <c r="B100" s="27"/>
      <c r="C100" s="27"/>
      <c r="V100" s="7"/>
    </row>
    <row r="101" spans="2:22" x14ac:dyDescent="0.25">
      <c r="B101" s="27"/>
      <c r="C101" s="27"/>
      <c r="V101" s="7"/>
    </row>
    <row r="102" spans="2:22" x14ac:dyDescent="0.25">
      <c r="B102" s="27"/>
      <c r="C102" s="27"/>
      <c r="V102" s="7"/>
    </row>
    <row r="103" spans="2:22" x14ac:dyDescent="0.25">
      <c r="B103" s="27"/>
      <c r="C103" s="27"/>
    </row>
    <row r="104" spans="2:22" x14ac:dyDescent="0.25">
      <c r="B104" s="27"/>
      <c r="C104" s="27"/>
    </row>
    <row r="105" spans="2:22" x14ac:dyDescent="0.25">
      <c r="B105" s="27"/>
      <c r="C105" s="27"/>
    </row>
    <row r="106" spans="2:22" x14ac:dyDescent="0.25">
      <c r="B106" s="27"/>
      <c r="C106" s="27"/>
    </row>
    <row r="107" spans="2:22" x14ac:dyDescent="0.25">
      <c r="B107" s="27"/>
      <c r="C107" s="27"/>
    </row>
    <row r="108" spans="2:22" x14ac:dyDescent="0.25">
      <c r="B108" s="27"/>
      <c r="C108" s="27"/>
    </row>
    <row r="109" spans="2:22" x14ac:dyDescent="0.25">
      <c r="B109" s="27"/>
      <c r="C109" s="27"/>
    </row>
    <row r="110" spans="2:22" x14ac:dyDescent="0.25">
      <c r="B110" s="27"/>
      <c r="C110" s="27"/>
    </row>
    <row r="111" spans="2:22" x14ac:dyDescent="0.25">
      <c r="B111" s="27"/>
      <c r="C111" s="27"/>
    </row>
    <row r="112" spans="2:22" x14ac:dyDescent="0.25">
      <c r="B112" s="27"/>
      <c r="C112" s="27"/>
    </row>
    <row r="113" spans="2:3" x14ac:dyDescent="0.25">
      <c r="B113" s="27"/>
      <c r="C113" s="27"/>
    </row>
    <row r="114" spans="2:3" x14ac:dyDescent="0.25">
      <c r="B114" s="27"/>
      <c r="C114" s="27"/>
    </row>
    <row r="115" spans="2:3" x14ac:dyDescent="0.25">
      <c r="B115" s="27"/>
      <c r="C115" s="27"/>
    </row>
    <row r="116" spans="2:3" x14ac:dyDescent="0.25">
      <c r="B116" s="27"/>
      <c r="C116" s="27"/>
    </row>
    <row r="117" spans="2:3" x14ac:dyDescent="0.25">
      <c r="B117" s="27"/>
      <c r="C117" s="27"/>
    </row>
    <row r="118" spans="2:3" x14ac:dyDescent="0.25">
      <c r="B118" s="27"/>
      <c r="C118" s="27"/>
    </row>
    <row r="119" spans="2:3" x14ac:dyDescent="0.25">
      <c r="B119" s="27"/>
      <c r="C119" s="27"/>
    </row>
    <row r="120" spans="2:3" x14ac:dyDescent="0.25">
      <c r="B120" s="27"/>
      <c r="C120" s="27"/>
    </row>
    <row r="121" spans="2:3" x14ac:dyDescent="0.25">
      <c r="B121" s="27"/>
      <c r="C121" s="27"/>
    </row>
    <row r="122" spans="2:3" x14ac:dyDescent="0.25">
      <c r="B122" s="27"/>
      <c r="C122" s="27"/>
    </row>
    <row r="123" spans="2:3" x14ac:dyDescent="0.25">
      <c r="B123" s="27"/>
      <c r="C123" s="27"/>
    </row>
    <row r="124" spans="2:3" x14ac:dyDescent="0.25">
      <c r="B124" s="27"/>
      <c r="C124" s="27"/>
    </row>
    <row r="125" spans="2:3" x14ac:dyDescent="0.25">
      <c r="B125" s="27"/>
      <c r="C125" s="27"/>
    </row>
    <row r="126" spans="2:3" x14ac:dyDescent="0.25">
      <c r="B126" s="27"/>
      <c r="C126" s="27"/>
    </row>
    <row r="127" spans="2:3" x14ac:dyDescent="0.25">
      <c r="B127" s="27"/>
      <c r="C127" s="27"/>
    </row>
    <row r="128" spans="2:3" x14ac:dyDescent="0.25">
      <c r="B128" s="27"/>
      <c r="C128" s="27"/>
    </row>
    <row r="129" spans="2:3" x14ac:dyDescent="0.25">
      <c r="B129" s="27"/>
      <c r="C129" s="27"/>
    </row>
    <row r="130" spans="2:3" x14ac:dyDescent="0.25">
      <c r="B130" s="27"/>
      <c r="C130" s="27"/>
    </row>
    <row r="131" spans="2:3" x14ac:dyDescent="0.25">
      <c r="B131" s="27"/>
      <c r="C131" s="27"/>
    </row>
    <row r="132" spans="2:3" x14ac:dyDescent="0.25">
      <c r="B132" s="27"/>
      <c r="C132" s="27"/>
    </row>
    <row r="133" spans="2:3" x14ac:dyDescent="0.25">
      <c r="B133" s="27"/>
      <c r="C133" s="27"/>
    </row>
    <row r="134" spans="2:3" x14ac:dyDescent="0.25">
      <c r="B134" s="27"/>
      <c r="C134" s="27"/>
    </row>
    <row r="135" spans="2:3" x14ac:dyDescent="0.25">
      <c r="B135" s="27"/>
      <c r="C135" s="27"/>
    </row>
  </sheetData>
  <phoneticPr fontId="3" type="noConversion"/>
  <pageMargins left="0.75" right="0.75" top="0.5" bottom="0.51" header="0.5" footer="0.5"/>
  <pageSetup scale="3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11"/>
  <sheetViews>
    <sheetView topLeftCell="A19" workbookViewId="0">
      <selection activeCell="C2" sqref="C2:C65"/>
    </sheetView>
  </sheetViews>
  <sheetFormatPr defaultRowHeight="13.2" x14ac:dyDescent="0.25"/>
  <cols>
    <col min="1" max="1" width="9.109375" bestFit="1" customWidth="1"/>
  </cols>
  <sheetData>
    <row r="1" spans="1:8" x14ac:dyDescent="0.25">
      <c r="A1" t="s">
        <v>43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</row>
    <row r="2" spans="1:8" x14ac:dyDescent="0.25">
      <c r="A2" s="28">
        <v>41443</v>
      </c>
      <c r="B2">
        <v>101</v>
      </c>
      <c r="C2" s="7">
        <v>18.128810329679595</v>
      </c>
      <c r="D2" s="7">
        <v>19.281730344013493</v>
      </c>
      <c r="E2" s="7">
        <v>21.719332660033729</v>
      </c>
      <c r="F2" s="7">
        <v>23.629885826644177</v>
      </c>
      <c r="G2" s="7">
        <v>25.556909279173695</v>
      </c>
      <c r="H2" s="7">
        <v>11.478108875564923</v>
      </c>
    </row>
    <row r="3" spans="1:8" x14ac:dyDescent="0.25">
      <c r="A3" s="28">
        <v>41443</v>
      </c>
      <c r="B3">
        <v>102</v>
      </c>
      <c r="C3" s="7">
        <v>22.977662504249579</v>
      </c>
      <c r="D3" s="7">
        <v>20.648764075295109</v>
      </c>
      <c r="E3" s="7">
        <v>23.165423763726814</v>
      </c>
      <c r="F3" s="7">
        <v>23.755059999629005</v>
      </c>
      <c r="G3" s="7">
        <v>25.856668482900503</v>
      </c>
      <c r="H3" s="7">
        <v>18.227632045193928</v>
      </c>
    </row>
    <row r="4" spans="1:8" x14ac:dyDescent="0.25">
      <c r="A4" s="28">
        <v>41443</v>
      </c>
      <c r="B4">
        <v>103</v>
      </c>
      <c r="C4" s="7">
        <v>20.757467962360877</v>
      </c>
      <c r="D4" s="7">
        <v>27.078763698094434</v>
      </c>
      <c r="E4" s="7">
        <v>24.32822594961214</v>
      </c>
      <c r="F4" s="7">
        <v>26.317836488634068</v>
      </c>
      <c r="G4" s="7">
        <v>29.144137552344013</v>
      </c>
      <c r="H4" s="7">
        <v>17.898226326812818</v>
      </c>
    </row>
    <row r="5" spans="1:8" x14ac:dyDescent="0.25">
      <c r="A5" s="28">
        <v>41443</v>
      </c>
      <c r="B5">
        <v>104</v>
      </c>
      <c r="C5" s="7">
        <v>18.451627933693089</v>
      </c>
      <c r="D5" s="7">
        <v>21.205459739359185</v>
      </c>
      <c r="E5" s="7">
        <v>19.933953666408097</v>
      </c>
      <c r="F5" s="7">
        <v>22.602139985295111</v>
      </c>
      <c r="G5" s="7">
        <v>26.578067006155141</v>
      </c>
      <c r="H5" s="7">
        <v>12.265388542495783</v>
      </c>
    </row>
    <row r="6" spans="1:8" x14ac:dyDescent="0.25">
      <c r="A6" s="28">
        <v>41443</v>
      </c>
      <c r="B6">
        <v>105</v>
      </c>
      <c r="C6" s="7">
        <v>22.190382837318719</v>
      </c>
      <c r="D6" s="7">
        <v>22.473671755126475</v>
      </c>
      <c r="E6" s="7">
        <v>23.442124567166942</v>
      </c>
      <c r="F6" s="7">
        <v>24.894803785227655</v>
      </c>
      <c r="G6" s="7">
        <v>26.90417866735244</v>
      </c>
      <c r="H6" s="7">
        <v>14.765577945008435</v>
      </c>
    </row>
    <row r="7" spans="1:8" x14ac:dyDescent="0.25">
      <c r="A7" s="28">
        <v>41443</v>
      </c>
      <c r="B7">
        <v>106</v>
      </c>
      <c r="C7" s="7">
        <v>20.013011038819563</v>
      </c>
      <c r="D7" s="7">
        <v>22.57578752782462</v>
      </c>
      <c r="E7" s="7">
        <v>24.282109149038781</v>
      </c>
      <c r="F7" s="7">
        <v>25.952196141231031</v>
      </c>
      <c r="G7" s="7">
        <v>29.002493093440133</v>
      </c>
      <c r="H7" s="7">
        <v>16.208374991517708</v>
      </c>
    </row>
    <row r="8" spans="1:8" x14ac:dyDescent="0.25">
      <c r="A8" s="28">
        <v>41443</v>
      </c>
      <c r="B8">
        <v>107</v>
      </c>
      <c r="C8" s="7">
        <v>16.761776598397972</v>
      </c>
      <c r="D8" s="7">
        <v>22.206853123237774</v>
      </c>
      <c r="E8" s="7">
        <v>22.724020101096119</v>
      </c>
      <c r="F8" s="7">
        <v>24.509399094721751</v>
      </c>
      <c r="G8" s="7">
        <v>27.019470668785832</v>
      </c>
      <c r="H8" s="7">
        <v>13.243723526087688</v>
      </c>
    </row>
    <row r="9" spans="1:8" x14ac:dyDescent="0.25">
      <c r="A9" s="28">
        <v>41443</v>
      </c>
      <c r="B9">
        <v>108</v>
      </c>
      <c r="C9" s="7">
        <v>21.037462822984825</v>
      </c>
      <c r="D9" s="7">
        <v>22.48355392667791</v>
      </c>
      <c r="E9" s="7">
        <v>22.467083640758855</v>
      </c>
      <c r="F9" s="7">
        <v>24.894803785227655</v>
      </c>
      <c r="G9" s="7">
        <v>24.789393955345702</v>
      </c>
      <c r="H9" s="7">
        <v>16.583897510472177</v>
      </c>
    </row>
    <row r="10" spans="1:8" x14ac:dyDescent="0.25">
      <c r="A10" s="28">
        <v>41443</v>
      </c>
      <c r="B10">
        <v>110</v>
      </c>
      <c r="C10" s="7">
        <v>24.245874520016862</v>
      </c>
      <c r="D10" s="7">
        <v>22.157442265480604</v>
      </c>
      <c r="E10" s="7">
        <v>22.015797806576728</v>
      </c>
      <c r="F10" s="7">
        <v>25.066094758785834</v>
      </c>
      <c r="G10" s="7">
        <v>29.338486926188867</v>
      </c>
      <c r="H10" s="7">
        <v>13.273370040741991</v>
      </c>
    </row>
    <row r="11" spans="1:8" x14ac:dyDescent="0.25">
      <c r="A11" s="28">
        <v>41443</v>
      </c>
      <c r="B11">
        <v>111</v>
      </c>
      <c r="C11" s="7">
        <v>24.011996459966269</v>
      </c>
      <c r="D11" s="7">
        <v>22.414378725817873</v>
      </c>
      <c r="E11" s="7">
        <v>23.620003655092749</v>
      </c>
      <c r="F11" s="7">
        <v>25.708435909629006</v>
      </c>
      <c r="G11" s="7">
        <v>28.396386571618891</v>
      </c>
      <c r="H11" s="7">
        <v>16.198492819966273</v>
      </c>
    </row>
    <row r="12" spans="1:8" x14ac:dyDescent="0.25">
      <c r="A12" s="28">
        <v>41443</v>
      </c>
      <c r="B12">
        <v>112</v>
      </c>
      <c r="C12" s="7">
        <v>22.78001907322091</v>
      </c>
      <c r="D12" s="7">
        <v>21.548041686475543</v>
      </c>
      <c r="E12" s="7">
        <v>22.806371530691401</v>
      </c>
      <c r="F12" s="7">
        <v>25.184680817403038</v>
      </c>
      <c r="G12" s="7">
        <v>28.320623256391229</v>
      </c>
      <c r="H12" s="7">
        <v>14.917104575463744</v>
      </c>
    </row>
    <row r="13" spans="1:8" x14ac:dyDescent="0.25">
      <c r="A13" s="28">
        <v>41443</v>
      </c>
      <c r="B13">
        <v>113</v>
      </c>
      <c r="C13" s="7">
        <v>20.47747310173693</v>
      </c>
      <c r="D13" s="7">
        <v>20.612529446273186</v>
      </c>
      <c r="E13" s="7">
        <v>21.172519167521077</v>
      </c>
      <c r="F13" s="7">
        <v>25.92584368376054</v>
      </c>
      <c r="G13" s="7">
        <v>27.427933759578416</v>
      </c>
      <c r="H13" s="7">
        <v>13.447955071483978</v>
      </c>
    </row>
    <row r="14" spans="1:8" x14ac:dyDescent="0.25">
      <c r="A14" s="28">
        <v>41443</v>
      </c>
      <c r="B14">
        <v>114</v>
      </c>
      <c r="C14" s="7">
        <v>18.171633073069142</v>
      </c>
      <c r="D14" s="7">
        <v>19.904307151753795</v>
      </c>
      <c r="E14" s="7">
        <v>23.422360224064079</v>
      </c>
      <c r="F14" s="7">
        <v>25.62279042284991</v>
      </c>
      <c r="G14" s="7">
        <v>28.452385543743681</v>
      </c>
      <c r="H14" s="7">
        <v>16.412606536913994</v>
      </c>
    </row>
    <row r="15" spans="1:8" x14ac:dyDescent="0.25">
      <c r="A15" s="28">
        <v>41443</v>
      </c>
      <c r="B15">
        <v>115</v>
      </c>
      <c r="C15" s="7">
        <v>19.812073550607082</v>
      </c>
      <c r="D15" s="7">
        <v>21.284517111770658</v>
      </c>
      <c r="E15" s="7">
        <v>22.651550843052274</v>
      </c>
      <c r="F15" s="7">
        <v>27.049117183440135</v>
      </c>
      <c r="G15" s="7">
        <v>31.456565695379428</v>
      </c>
      <c r="H15" s="7">
        <v>15.66485555618887</v>
      </c>
    </row>
    <row r="16" spans="1:8" x14ac:dyDescent="0.25">
      <c r="A16" s="28">
        <v>41443</v>
      </c>
      <c r="B16">
        <v>116</v>
      </c>
      <c r="C16" s="7">
        <v>15.394742867116356</v>
      </c>
      <c r="D16" s="7">
        <v>14.742519544721752</v>
      </c>
      <c r="E16" s="7">
        <v>14.452642512546376</v>
      </c>
      <c r="F16" s="7">
        <v>21.284517111770658</v>
      </c>
      <c r="G16" s="7">
        <v>28.198743140590217</v>
      </c>
      <c r="H16" s="7">
        <v>13.695009360269813</v>
      </c>
    </row>
    <row r="17" spans="1:8" x14ac:dyDescent="0.25">
      <c r="A17" s="28">
        <v>41443</v>
      </c>
      <c r="B17">
        <v>117</v>
      </c>
      <c r="C17" s="7">
        <v>20.556530474148396</v>
      </c>
      <c r="D17" s="7">
        <v>21.258164654300167</v>
      </c>
      <c r="E17" s="7">
        <v>17.809286782849917</v>
      </c>
      <c r="F17" s="7">
        <v>19.72313400664418</v>
      </c>
      <c r="G17" s="7">
        <v>26.930531124822938</v>
      </c>
      <c r="H17" s="7">
        <v>20.68170464713322</v>
      </c>
    </row>
    <row r="18" spans="1:8" x14ac:dyDescent="0.25">
      <c r="A18" s="28">
        <v>41443</v>
      </c>
      <c r="B18">
        <v>119</v>
      </c>
      <c r="C18" s="7">
        <v>21.617216887335577</v>
      </c>
      <c r="D18" s="7">
        <v>21.070403394822936</v>
      </c>
      <c r="E18" s="7">
        <v>21.231812196829679</v>
      </c>
      <c r="F18" s="7">
        <v>23.188482164013489</v>
      </c>
      <c r="G18" s="7">
        <v>26.643948149831363</v>
      </c>
      <c r="H18" s="7">
        <v>19.861484408364248</v>
      </c>
    </row>
    <row r="19" spans="1:8" x14ac:dyDescent="0.25">
      <c r="A19" s="28">
        <v>41443</v>
      </c>
      <c r="B19">
        <v>120</v>
      </c>
      <c r="C19" s="7">
        <v>20.306182128178751</v>
      </c>
      <c r="D19" s="7">
        <v>21.745685117504216</v>
      </c>
      <c r="E19" s="7">
        <v>23.514593825210792</v>
      </c>
      <c r="F19" s="7">
        <v>25.072682873153457</v>
      </c>
      <c r="G19" s="7">
        <v>28.3403875994941</v>
      </c>
      <c r="H19" s="7">
        <v>18.869973196037101</v>
      </c>
    </row>
    <row r="20" spans="1:8" x14ac:dyDescent="0.25">
      <c r="A20" s="28">
        <v>41443</v>
      </c>
      <c r="B20">
        <v>121</v>
      </c>
      <c r="C20" s="7">
        <v>22.859076445632375</v>
      </c>
      <c r="D20" s="7">
        <v>23.139071306256323</v>
      </c>
      <c r="E20" s="7">
        <v>22.661433014603709</v>
      </c>
      <c r="F20" s="7">
        <v>25.316443104755475</v>
      </c>
      <c r="G20" s="7">
        <v>28.307447027655979</v>
      </c>
      <c r="H20" s="7">
        <v>10.878590468111298</v>
      </c>
    </row>
    <row r="21" spans="1:8" x14ac:dyDescent="0.25">
      <c r="A21" s="28">
        <v>41443</v>
      </c>
      <c r="B21">
        <v>122</v>
      </c>
      <c r="C21" s="7">
        <v>21.561217915210793</v>
      </c>
      <c r="D21" s="7">
        <v>20.73111550489039</v>
      </c>
      <c r="E21" s="7">
        <v>22.381438153979762</v>
      </c>
      <c r="F21" s="7">
        <v>25.066094758785834</v>
      </c>
      <c r="G21" s="7">
        <v>29.183666238549748</v>
      </c>
      <c r="H21" s="7">
        <v>18.319865646340638</v>
      </c>
    </row>
    <row r="22" spans="1:8" x14ac:dyDescent="0.25">
      <c r="A22" s="28">
        <v>41443</v>
      </c>
      <c r="B22">
        <v>123</v>
      </c>
      <c r="C22" s="7">
        <v>20.546648302596967</v>
      </c>
      <c r="D22" s="7">
        <v>22.312262953119728</v>
      </c>
      <c r="E22" s="7">
        <v>23.676002627217535</v>
      </c>
      <c r="F22" s="7">
        <v>22.28591049564924</v>
      </c>
      <c r="G22" s="7">
        <v>18.896325653507589</v>
      </c>
      <c r="H22" s="7">
        <v>19.261966000910625</v>
      </c>
    </row>
    <row r="23" spans="1:8" x14ac:dyDescent="0.25">
      <c r="A23" s="28">
        <v>41443</v>
      </c>
      <c r="B23">
        <v>124</v>
      </c>
      <c r="C23" s="7">
        <v>20.961699507757167</v>
      </c>
      <c r="D23" s="7">
        <v>19.406904516998313</v>
      </c>
      <c r="E23" s="7">
        <v>21.781919746526139</v>
      </c>
      <c r="F23" s="7">
        <v>25.207739217689713</v>
      </c>
      <c r="G23" s="7">
        <v>28.287682684553118</v>
      </c>
      <c r="H23" s="7">
        <v>16.185316591231029</v>
      </c>
    </row>
    <row r="24" spans="1:8" x14ac:dyDescent="0.25">
      <c r="A24" s="28">
        <v>41443</v>
      </c>
      <c r="B24">
        <v>125</v>
      </c>
      <c r="C24" s="7">
        <v>22.332027296222599</v>
      </c>
      <c r="D24" s="7">
        <v>22.019091863760544</v>
      </c>
      <c r="E24" s="7">
        <v>23.139071306256323</v>
      </c>
      <c r="F24" s="7">
        <v>23.119306963153459</v>
      </c>
      <c r="G24" s="7">
        <v>28.860848634536257</v>
      </c>
      <c r="H24" s="7">
        <v>20.362181100303538</v>
      </c>
    </row>
    <row r="25" spans="1:8" x14ac:dyDescent="0.25">
      <c r="A25" s="28">
        <v>41443</v>
      </c>
      <c r="B25">
        <v>126</v>
      </c>
      <c r="C25" s="7">
        <v>19.028087940860036</v>
      </c>
      <c r="D25" s="7">
        <v>20.474179044553122</v>
      </c>
      <c r="E25" s="7">
        <v>20.47088498736931</v>
      </c>
      <c r="F25" s="7">
        <v>22.733902272647555</v>
      </c>
      <c r="G25" s="7">
        <v>30.096120078465425</v>
      </c>
      <c r="H25" s="7">
        <v>17.097770431146706</v>
      </c>
    </row>
    <row r="26" spans="1:8" x14ac:dyDescent="0.25">
      <c r="A26" s="28">
        <v>41443</v>
      </c>
      <c r="B26">
        <v>128</v>
      </c>
      <c r="C26" s="7">
        <v>21.916976091062395</v>
      </c>
      <c r="D26" s="7">
        <v>21.436043742225969</v>
      </c>
      <c r="E26" s="7">
        <v>20.777232305463748</v>
      </c>
      <c r="F26" s="7">
        <v>22.803077473507589</v>
      </c>
      <c r="G26" s="7">
        <v>25.395500477166944</v>
      </c>
      <c r="H26" s="7">
        <v>15.641797155902193</v>
      </c>
    </row>
    <row r="27" spans="1:8" x14ac:dyDescent="0.25">
      <c r="A27" s="28">
        <v>41443</v>
      </c>
      <c r="B27">
        <v>129</v>
      </c>
      <c r="C27" s="7">
        <v>22.071796778701515</v>
      </c>
      <c r="D27" s="7">
        <v>21.149460767234402</v>
      </c>
      <c r="E27" s="7">
        <v>23.811058971753795</v>
      </c>
      <c r="F27" s="7">
        <v>26.568184834603709</v>
      </c>
      <c r="G27" s="7">
        <v>31.456565695379428</v>
      </c>
      <c r="H27" s="7">
        <v>19.005029540573354</v>
      </c>
    </row>
    <row r="28" spans="1:8" x14ac:dyDescent="0.25">
      <c r="A28" s="28">
        <v>41443</v>
      </c>
      <c r="B28">
        <v>130</v>
      </c>
      <c r="C28" s="7">
        <v>20.263359384789208</v>
      </c>
      <c r="D28" s="7">
        <v>21.139578595682966</v>
      </c>
      <c r="E28" s="7">
        <v>21.027580651433389</v>
      </c>
      <c r="F28" s="7">
        <v>23.942821259106235</v>
      </c>
      <c r="G28" s="7">
        <v>29.602011500893759</v>
      </c>
      <c r="H28" s="7">
        <v>15.318979551888701</v>
      </c>
    </row>
    <row r="29" spans="1:8" x14ac:dyDescent="0.25">
      <c r="A29" s="28">
        <v>41443</v>
      </c>
      <c r="B29">
        <v>131</v>
      </c>
      <c r="C29" s="7">
        <v>18.043164842900502</v>
      </c>
      <c r="D29" s="7">
        <v>17.901520383996626</v>
      </c>
      <c r="E29" s="7">
        <v>18.613036735699833</v>
      </c>
      <c r="F29" s="7">
        <v>21.557923858026982</v>
      </c>
      <c r="G29" s="7">
        <v>30.797754258617193</v>
      </c>
      <c r="H29" s="7">
        <v>15.95802664554806</v>
      </c>
    </row>
    <row r="30" spans="1:8" x14ac:dyDescent="0.25">
      <c r="A30" s="28">
        <v>41443</v>
      </c>
      <c r="B30">
        <v>132</v>
      </c>
      <c r="C30" s="7">
        <v>20.869465906610454</v>
      </c>
      <c r="D30" s="7">
        <v>21.488748657166948</v>
      </c>
      <c r="E30" s="7">
        <v>20.68170464713322</v>
      </c>
      <c r="F30" s="7">
        <v>19.624312291129851</v>
      </c>
      <c r="G30" s="7">
        <v>30.590228656037098</v>
      </c>
      <c r="H30" s="7">
        <v>17.529291922225969</v>
      </c>
    </row>
    <row r="31" spans="1:8" x14ac:dyDescent="0.25">
      <c r="A31" s="28">
        <v>41443</v>
      </c>
      <c r="B31">
        <v>133</v>
      </c>
      <c r="C31" s="7">
        <v>21.254870597116359</v>
      </c>
      <c r="D31" s="7">
        <v>20.444532529898819</v>
      </c>
      <c r="E31" s="7">
        <v>23.587063083254638</v>
      </c>
      <c r="F31" s="7">
        <v>23.349890966020237</v>
      </c>
      <c r="G31" s="7">
        <v>27.398287244924113</v>
      </c>
      <c r="H31" s="7">
        <v>14.531699884957842</v>
      </c>
    </row>
    <row r="32" spans="1:8" x14ac:dyDescent="0.25">
      <c r="A32" s="28">
        <v>41443</v>
      </c>
      <c r="B32">
        <v>134</v>
      </c>
      <c r="C32" s="7">
        <v>20.734409562074198</v>
      </c>
      <c r="D32" s="7">
        <v>21.327339855160201</v>
      </c>
      <c r="E32" s="7">
        <v>20.345710814384489</v>
      </c>
      <c r="F32" s="7">
        <v>23.669414512849912</v>
      </c>
      <c r="G32" s="7">
        <v>29.295664182799324</v>
      </c>
      <c r="H32" s="7">
        <v>11.451756418094433</v>
      </c>
    </row>
    <row r="33" spans="1:8" x14ac:dyDescent="0.25">
      <c r="A33" s="28">
        <v>41443</v>
      </c>
      <c r="B33">
        <v>135</v>
      </c>
      <c r="C33" s="7">
        <v>20.625705675008433</v>
      </c>
      <c r="D33" s="7">
        <v>19.993246695716692</v>
      </c>
      <c r="E33" s="7">
        <v>22.918369474940977</v>
      </c>
      <c r="F33" s="7">
        <v>21.488748657166948</v>
      </c>
      <c r="G33" s="7">
        <v>28.010981881112983</v>
      </c>
      <c r="H33" s="7">
        <v>15.783441614806071</v>
      </c>
    </row>
    <row r="34" spans="1:8" x14ac:dyDescent="0.25">
      <c r="A34" s="28">
        <v>41443</v>
      </c>
      <c r="B34">
        <v>301</v>
      </c>
      <c r="C34" s="7">
        <v>17.812580840033728</v>
      </c>
      <c r="D34" s="7">
        <v>19.884542808650927</v>
      </c>
      <c r="E34" s="7">
        <v>19.074204741433388</v>
      </c>
      <c r="F34" s="7">
        <v>24.825628584367625</v>
      </c>
      <c r="G34" s="7">
        <v>30.07964979254637</v>
      </c>
      <c r="H34" s="7">
        <v>14.502053370303541</v>
      </c>
    </row>
    <row r="35" spans="1:8" x14ac:dyDescent="0.25">
      <c r="A35" s="28">
        <v>41443</v>
      </c>
      <c r="B35">
        <v>302</v>
      </c>
      <c r="C35" s="7">
        <v>21.604040658600336</v>
      </c>
      <c r="D35" s="7">
        <v>22.407790611450253</v>
      </c>
      <c r="E35" s="7">
        <v>23.600239311989878</v>
      </c>
      <c r="F35" s="7">
        <v>23.544240339865095</v>
      </c>
      <c r="G35" s="7">
        <v>29.605305558077571</v>
      </c>
      <c r="H35" s="7">
        <v>16.74530631247892</v>
      </c>
    </row>
    <row r="36" spans="1:8" x14ac:dyDescent="0.25">
      <c r="A36" s="28">
        <v>41443</v>
      </c>
      <c r="B36">
        <v>303</v>
      </c>
      <c r="C36" s="7">
        <v>20.559824531332207</v>
      </c>
      <c r="D36" s="7">
        <v>19.285024401197305</v>
      </c>
      <c r="E36" s="7">
        <v>21.050639051720061</v>
      </c>
      <c r="F36" s="7">
        <v>21.366868541365935</v>
      </c>
      <c r="G36" s="7">
        <v>30.619875170691397</v>
      </c>
      <c r="H36" s="7">
        <v>30.801048315801012</v>
      </c>
    </row>
    <row r="37" spans="1:8" x14ac:dyDescent="0.25">
      <c r="A37" s="28">
        <v>41443</v>
      </c>
      <c r="B37">
        <v>304</v>
      </c>
      <c r="C37" s="7">
        <v>18.013518328246207</v>
      </c>
      <c r="D37" s="7">
        <v>17.61823146618887</v>
      </c>
      <c r="E37" s="7">
        <v>19.980070466981452</v>
      </c>
      <c r="F37" s="7">
        <v>23.705649141871838</v>
      </c>
      <c r="G37" s="7">
        <v>27.012882554418212</v>
      </c>
      <c r="H37" s="7">
        <v>13.332663070050588</v>
      </c>
    </row>
    <row r="38" spans="1:8" x14ac:dyDescent="0.25">
      <c r="A38" s="28">
        <v>41443</v>
      </c>
      <c r="B38">
        <v>305</v>
      </c>
      <c r="C38" s="7">
        <v>19.795603264688026</v>
      </c>
      <c r="D38" s="7">
        <v>21.7720375749747</v>
      </c>
      <c r="E38" s="7">
        <v>22.206853123237774</v>
      </c>
      <c r="F38" s="7">
        <v>22.430849011736928</v>
      </c>
      <c r="G38" s="7">
        <v>28.261330227082638</v>
      </c>
      <c r="H38" s="7">
        <v>12.288446942782461</v>
      </c>
    </row>
    <row r="39" spans="1:8" x14ac:dyDescent="0.25">
      <c r="A39" s="28">
        <v>41443</v>
      </c>
      <c r="B39">
        <v>306</v>
      </c>
      <c r="C39" s="7">
        <v>20.111832754333893</v>
      </c>
      <c r="D39" s="7">
        <v>19.410198574182125</v>
      </c>
      <c r="E39" s="7">
        <v>17.394235577689713</v>
      </c>
      <c r="F39" s="7">
        <v>22.114619522091058</v>
      </c>
      <c r="G39" s="7">
        <v>28.452385543743681</v>
      </c>
      <c r="H39" s="7">
        <v>17.097770431146706</v>
      </c>
    </row>
    <row r="40" spans="1:8" x14ac:dyDescent="0.25">
      <c r="A40" s="28">
        <v>41443</v>
      </c>
      <c r="B40">
        <v>307</v>
      </c>
      <c r="C40" s="7">
        <v>19.700075606357505</v>
      </c>
      <c r="D40" s="7">
        <v>19.476079717858347</v>
      </c>
      <c r="E40" s="7">
        <v>21.860977118937601</v>
      </c>
      <c r="F40" s="7">
        <v>22.506612326964586</v>
      </c>
      <c r="G40" s="7">
        <v>28.376622228516023</v>
      </c>
      <c r="H40" s="7">
        <v>11.978805567504216</v>
      </c>
    </row>
    <row r="41" spans="1:8" x14ac:dyDescent="0.25">
      <c r="A41" s="28">
        <v>41443</v>
      </c>
      <c r="B41">
        <v>308</v>
      </c>
      <c r="C41" s="7">
        <v>23.175305935278242</v>
      </c>
      <c r="D41" s="7">
        <v>23.366361251939292</v>
      </c>
      <c r="E41" s="7">
        <v>21.689686145379426</v>
      </c>
      <c r="F41" s="7">
        <v>24.305167549325464</v>
      </c>
      <c r="G41" s="7">
        <v>28.389798457251263</v>
      </c>
      <c r="H41" s="7">
        <v>12.061156997099493</v>
      </c>
    </row>
    <row r="42" spans="1:8" x14ac:dyDescent="0.25">
      <c r="A42" s="28">
        <v>41443</v>
      </c>
      <c r="B42">
        <v>310</v>
      </c>
      <c r="C42" s="7">
        <v>18.072811357554805</v>
      </c>
      <c r="D42" s="7">
        <v>24.641161382074198</v>
      </c>
      <c r="E42" s="7">
        <v>24.133876575767285</v>
      </c>
      <c r="F42" s="7">
        <v>24.463282294148396</v>
      </c>
      <c r="G42" s="7">
        <v>23.086366391315345</v>
      </c>
      <c r="H42" s="7">
        <v>14.864399660522764</v>
      </c>
    </row>
    <row r="43" spans="1:8" x14ac:dyDescent="0.25">
      <c r="A43" s="28">
        <v>41443</v>
      </c>
      <c r="B43">
        <v>311</v>
      </c>
      <c r="C43" s="7">
        <v>20.84311344913997</v>
      </c>
      <c r="D43" s="7">
        <v>20.826643163220908</v>
      </c>
      <c r="E43" s="7">
        <v>21.785213803709951</v>
      </c>
      <c r="F43" s="7">
        <v>25.705141852445195</v>
      </c>
      <c r="G43" s="7">
        <v>27.200643813895446</v>
      </c>
      <c r="H43" s="7">
        <v>18.349512160994937</v>
      </c>
    </row>
    <row r="44" spans="1:8" x14ac:dyDescent="0.25">
      <c r="A44" s="28">
        <v>41443</v>
      </c>
      <c r="B44">
        <v>312</v>
      </c>
      <c r="C44" s="7">
        <v>26.466069061905568</v>
      </c>
      <c r="D44" s="7">
        <v>21.238400311197299</v>
      </c>
      <c r="E44" s="7">
        <v>24.58845646713322</v>
      </c>
      <c r="F44" s="7">
        <v>24.690572239831372</v>
      </c>
      <c r="G44" s="7">
        <v>26.8910024386172</v>
      </c>
      <c r="H44" s="7">
        <v>20.783820419831365</v>
      </c>
    </row>
    <row r="45" spans="1:8" x14ac:dyDescent="0.25">
      <c r="A45" s="28">
        <v>41443</v>
      </c>
      <c r="B45">
        <v>313</v>
      </c>
      <c r="C45" s="7">
        <v>16.821069627706578</v>
      </c>
      <c r="D45" s="7">
        <v>20.273241556340643</v>
      </c>
      <c r="E45" s="7">
        <v>21.887329576408092</v>
      </c>
      <c r="F45" s="7">
        <v>24.8486869846543</v>
      </c>
      <c r="G45" s="7">
        <v>26.189368258465429</v>
      </c>
      <c r="H45" s="7">
        <v>15.269568694131531</v>
      </c>
    </row>
    <row r="46" spans="1:8" x14ac:dyDescent="0.25">
      <c r="A46" s="28">
        <v>41443</v>
      </c>
      <c r="B46">
        <v>314</v>
      </c>
      <c r="C46" s="7">
        <v>21.169225110337266</v>
      </c>
      <c r="D46" s="7">
        <v>21.251576539932543</v>
      </c>
      <c r="E46" s="7">
        <v>22.147560093929172</v>
      </c>
      <c r="F46" s="7">
        <v>25.402088591534564</v>
      </c>
      <c r="G46" s="7">
        <v>26.561596720236086</v>
      </c>
      <c r="H46" s="7">
        <v>19.673723148887014</v>
      </c>
    </row>
    <row r="47" spans="1:8" x14ac:dyDescent="0.25">
      <c r="A47" s="28">
        <v>41443</v>
      </c>
      <c r="B47">
        <v>315</v>
      </c>
      <c r="C47" s="7">
        <v>21.580982258313657</v>
      </c>
      <c r="D47" s="7">
        <v>20.9419351646543</v>
      </c>
      <c r="E47" s="7">
        <v>21.755567289055648</v>
      </c>
      <c r="F47" s="7">
        <v>24.025172688701517</v>
      </c>
      <c r="G47" s="7">
        <v>25.715024023996623</v>
      </c>
      <c r="H47" s="7">
        <v>22.944721932411472</v>
      </c>
    </row>
    <row r="48" spans="1:8" x14ac:dyDescent="0.25">
      <c r="A48" s="28">
        <v>41443</v>
      </c>
      <c r="B48">
        <v>316</v>
      </c>
      <c r="C48" s="7">
        <v>18.850208852934234</v>
      </c>
      <c r="D48" s="7">
        <v>19.719839949460368</v>
      </c>
      <c r="E48" s="7">
        <v>22.094855178988198</v>
      </c>
      <c r="F48" s="7">
        <v>26.018077284907253</v>
      </c>
      <c r="G48" s="7">
        <v>28.290976741736927</v>
      </c>
      <c r="H48" s="7">
        <v>15.974496931467117</v>
      </c>
    </row>
    <row r="49" spans="1:8" x14ac:dyDescent="0.25">
      <c r="A49" s="28">
        <v>41443</v>
      </c>
      <c r="B49">
        <v>317</v>
      </c>
      <c r="C49" s="7">
        <v>12.838554492478918</v>
      </c>
      <c r="D49" s="7">
        <v>20.955111393389547</v>
      </c>
      <c r="E49" s="7">
        <v>23.139071306256323</v>
      </c>
      <c r="F49" s="7">
        <v>24.509399094721751</v>
      </c>
      <c r="G49" s="7">
        <v>27.46746244578415</v>
      </c>
      <c r="H49" s="7">
        <v>16.630014311045532</v>
      </c>
    </row>
    <row r="50" spans="1:8" x14ac:dyDescent="0.25">
      <c r="A50" s="28">
        <v>41443</v>
      </c>
      <c r="B50">
        <v>319</v>
      </c>
      <c r="C50" s="7">
        <v>22.434143068920744</v>
      </c>
      <c r="D50" s="7">
        <v>22.127795750826309</v>
      </c>
      <c r="E50" s="7">
        <v>21.620510944519392</v>
      </c>
      <c r="F50" s="7">
        <v>23.771530285548064</v>
      </c>
      <c r="G50" s="7">
        <v>28.356857885413156</v>
      </c>
      <c r="H50" s="7">
        <v>19.736310235379428</v>
      </c>
    </row>
    <row r="51" spans="1:8" x14ac:dyDescent="0.25">
      <c r="A51" s="28">
        <v>41443</v>
      </c>
      <c r="B51">
        <v>320</v>
      </c>
      <c r="C51" s="7">
        <v>23.91976285881956</v>
      </c>
      <c r="D51" s="7">
        <v>21.996033463473857</v>
      </c>
      <c r="E51" s="7">
        <v>22.243087752259697</v>
      </c>
      <c r="F51" s="7">
        <v>26.110310886053963</v>
      </c>
      <c r="G51" s="7">
        <v>28.034040281399669</v>
      </c>
      <c r="H51" s="7">
        <v>18.945736511264759</v>
      </c>
    </row>
    <row r="52" spans="1:8" x14ac:dyDescent="0.25">
      <c r="A52" s="28">
        <v>41443</v>
      </c>
      <c r="B52">
        <v>321</v>
      </c>
      <c r="C52" s="7">
        <v>28.047216510134909</v>
      </c>
      <c r="D52" s="7">
        <v>25.303266876020231</v>
      </c>
      <c r="E52" s="7">
        <v>24.268932920303541</v>
      </c>
      <c r="F52" s="7">
        <v>25.023272015396291</v>
      </c>
      <c r="G52" s="7">
        <v>25.988430770252947</v>
      </c>
      <c r="H52" s="7">
        <v>17.881756040893762</v>
      </c>
    </row>
    <row r="53" spans="1:8" x14ac:dyDescent="0.25">
      <c r="A53" s="28">
        <v>41443</v>
      </c>
      <c r="B53">
        <v>322</v>
      </c>
      <c r="C53" s="7">
        <v>24.53245749500843</v>
      </c>
      <c r="D53" s="7">
        <v>22.210147180421586</v>
      </c>
      <c r="E53" s="7">
        <v>23.185188106829678</v>
      </c>
      <c r="F53" s="7">
        <v>26.103722771686339</v>
      </c>
      <c r="G53" s="7">
        <v>28.715910118448562</v>
      </c>
      <c r="H53" s="7">
        <v>19.558431147453629</v>
      </c>
    </row>
    <row r="54" spans="1:8" x14ac:dyDescent="0.25">
      <c r="A54" s="28">
        <v>41443</v>
      </c>
      <c r="B54">
        <v>323</v>
      </c>
      <c r="C54" s="7">
        <v>23.876940115430013</v>
      </c>
      <c r="D54" s="7">
        <v>23.791294628650927</v>
      </c>
      <c r="E54" s="7">
        <v>22.691079529258008</v>
      </c>
      <c r="F54" s="7">
        <v>25.639260708768973</v>
      </c>
      <c r="G54" s="7">
        <v>23.979055888128162</v>
      </c>
      <c r="H54" s="7">
        <v>16.534486652715007</v>
      </c>
    </row>
    <row r="55" spans="1:8" x14ac:dyDescent="0.25">
      <c r="A55" s="28">
        <v>41443</v>
      </c>
      <c r="B55">
        <v>324</v>
      </c>
      <c r="C55" s="7">
        <v>22.888722960286678</v>
      </c>
      <c r="D55" s="7">
        <v>24.17999337634064</v>
      </c>
      <c r="E55" s="7">
        <v>20.401709786509272</v>
      </c>
      <c r="F55" s="7">
        <v>25.843492254165263</v>
      </c>
      <c r="G55" s="7">
        <v>25.889609054738617</v>
      </c>
      <c r="H55" s="7">
        <v>17.680818552681281</v>
      </c>
    </row>
    <row r="56" spans="1:8" x14ac:dyDescent="0.25">
      <c r="A56" s="28">
        <v>41443</v>
      </c>
      <c r="B56">
        <v>325</v>
      </c>
      <c r="C56" s="7">
        <v>25.006801729477235</v>
      </c>
      <c r="D56" s="7">
        <v>23.91976285881956</v>
      </c>
      <c r="E56" s="7">
        <v>23.70235508468803</v>
      </c>
      <c r="F56" s="7">
        <v>26.153133629443509</v>
      </c>
      <c r="G56" s="7">
        <v>26.126781171973018</v>
      </c>
      <c r="H56" s="7">
        <v>18.919384053794268</v>
      </c>
    </row>
    <row r="57" spans="1:8" x14ac:dyDescent="0.25">
      <c r="A57" s="28">
        <v>41443</v>
      </c>
      <c r="B57">
        <v>326</v>
      </c>
      <c r="C57" s="7">
        <v>23.867057943878585</v>
      </c>
      <c r="D57" s="7">
        <v>24.940920585801017</v>
      </c>
      <c r="E57" s="7">
        <v>22.648256785868465</v>
      </c>
      <c r="F57" s="7">
        <v>26.657124378566611</v>
      </c>
      <c r="G57" s="7">
        <v>25.659025051871836</v>
      </c>
      <c r="H57" s="7">
        <v>19.268554115278246</v>
      </c>
    </row>
    <row r="58" spans="1:8" x14ac:dyDescent="0.25">
      <c r="A58" s="28">
        <v>41443</v>
      </c>
      <c r="B58">
        <v>328</v>
      </c>
      <c r="C58" s="7">
        <v>16.485075794957837</v>
      </c>
      <c r="D58" s="7">
        <v>15.598974412512648</v>
      </c>
      <c r="E58" s="7">
        <v>22.612022156846539</v>
      </c>
      <c r="F58" s="7">
        <v>25.392206419983136</v>
      </c>
      <c r="G58" s="7">
        <v>28.620382460118044</v>
      </c>
      <c r="H58" s="7">
        <v>16.649778654148395</v>
      </c>
    </row>
    <row r="59" spans="1:8" x14ac:dyDescent="0.25">
      <c r="A59" s="28">
        <v>41443</v>
      </c>
      <c r="B59">
        <v>329</v>
      </c>
      <c r="C59" s="7">
        <v>11.524225676138279</v>
      </c>
      <c r="D59" s="7">
        <v>12.308211285885324</v>
      </c>
      <c r="E59" s="7">
        <v>24.150346861686341</v>
      </c>
      <c r="F59" s="7">
        <v>27.645341533709949</v>
      </c>
      <c r="G59" s="7">
        <v>29.750244074165259</v>
      </c>
      <c r="H59" s="7">
        <v>18.860091024485666</v>
      </c>
    </row>
    <row r="60" spans="1:8" x14ac:dyDescent="0.25">
      <c r="A60" s="28">
        <v>41443</v>
      </c>
      <c r="B60">
        <v>330</v>
      </c>
      <c r="C60" s="7">
        <v>12.555265574671164</v>
      </c>
      <c r="D60" s="7">
        <v>13.968416106526139</v>
      </c>
      <c r="E60" s="7">
        <v>23.501417596475548</v>
      </c>
      <c r="F60" s="7">
        <v>28.26462428426645</v>
      </c>
      <c r="G60" s="7">
        <v>30.102708192833049</v>
      </c>
      <c r="H60" s="7">
        <v>19.166438342580104</v>
      </c>
    </row>
    <row r="61" spans="1:8" x14ac:dyDescent="0.25">
      <c r="A61" s="28">
        <v>41443</v>
      </c>
      <c r="B61">
        <v>331</v>
      </c>
      <c r="C61" s="7">
        <v>14.393349483237774</v>
      </c>
      <c r="D61" s="7">
        <v>14.844635317419899</v>
      </c>
      <c r="E61" s="7">
        <v>24.147052804502529</v>
      </c>
      <c r="F61" s="7">
        <v>28.238271826795952</v>
      </c>
      <c r="G61" s="7">
        <v>30.283881337942663</v>
      </c>
      <c r="H61" s="7">
        <v>14.758989830640809</v>
      </c>
    </row>
    <row r="62" spans="1:8" x14ac:dyDescent="0.25">
      <c r="A62" s="28">
        <v>41443</v>
      </c>
      <c r="B62">
        <v>332</v>
      </c>
      <c r="C62" s="7">
        <v>13.889358734114673</v>
      </c>
      <c r="D62" s="7">
        <v>13.154783982124787</v>
      </c>
      <c r="E62" s="7">
        <v>25.626084480033722</v>
      </c>
      <c r="F62" s="7">
        <v>25.751258653018549</v>
      </c>
      <c r="G62" s="7">
        <v>26.558302663052274</v>
      </c>
      <c r="H62" s="7">
        <v>18.398923018752107</v>
      </c>
    </row>
    <row r="63" spans="1:8" x14ac:dyDescent="0.25">
      <c r="A63" s="28">
        <v>41443</v>
      </c>
      <c r="B63">
        <v>333</v>
      </c>
      <c r="C63" s="7">
        <v>12.934082150809445</v>
      </c>
      <c r="D63" s="7">
        <v>12.331269686172011</v>
      </c>
      <c r="E63" s="7">
        <v>24.515987209089378</v>
      </c>
      <c r="F63" s="7">
        <v>25.507498421416518</v>
      </c>
      <c r="G63" s="7">
        <v>28.304152970472174</v>
      </c>
      <c r="H63" s="7">
        <v>19.821955722158517</v>
      </c>
    </row>
    <row r="64" spans="1:8" x14ac:dyDescent="0.25">
      <c r="A64" s="28">
        <v>41443</v>
      </c>
      <c r="B64">
        <v>334</v>
      </c>
      <c r="C64" s="7">
        <v>12.743026834148397</v>
      </c>
      <c r="D64" s="7">
        <v>15.842734644114669</v>
      </c>
      <c r="E64" s="7">
        <v>25.25056196107926</v>
      </c>
      <c r="F64" s="7">
        <v>27.223702214182126</v>
      </c>
      <c r="G64" s="7">
        <v>30.346468424435074</v>
      </c>
      <c r="H64" s="7">
        <v>15.941556359629008</v>
      </c>
    </row>
    <row r="65" spans="1:8" x14ac:dyDescent="0.25">
      <c r="A65" s="28">
        <v>41443</v>
      </c>
      <c r="B65">
        <v>335</v>
      </c>
      <c r="C65" s="7">
        <v>13.550070844182127</v>
      </c>
      <c r="D65" s="7">
        <v>16.791423113052275</v>
      </c>
      <c r="E65" s="7">
        <v>25.668907223423272</v>
      </c>
      <c r="F65" s="7">
        <v>25.224209503608776</v>
      </c>
      <c r="G65" s="7">
        <v>29.86883013278246</v>
      </c>
      <c r="H65" s="7">
        <v>14.785342288111297</v>
      </c>
    </row>
    <row r="66" spans="1:8" x14ac:dyDescent="0.25">
      <c r="A66" s="28">
        <v>41458</v>
      </c>
      <c r="B66">
        <v>101</v>
      </c>
      <c r="C66" s="71">
        <v>20.131597097436764</v>
      </c>
      <c r="D66" s="9">
        <v>20.576294817251263</v>
      </c>
      <c r="E66" s="9">
        <v>23.461888910269817</v>
      </c>
      <c r="F66" s="9">
        <v>25.744670538650926</v>
      </c>
      <c r="G66" s="9">
        <v>28.02415810984823</v>
      </c>
      <c r="H66" s="9">
        <v>24.8486869846543</v>
      </c>
    </row>
    <row r="67" spans="1:8" x14ac:dyDescent="0.25">
      <c r="A67" s="28">
        <v>41458</v>
      </c>
      <c r="B67">
        <v>102</v>
      </c>
      <c r="C67" s="71">
        <v>23.817647086121418</v>
      </c>
      <c r="D67" s="9">
        <v>20.754173905177062</v>
      </c>
      <c r="E67" s="9">
        <v>23.656238284114671</v>
      </c>
      <c r="F67" s="9">
        <v>24.608220810236091</v>
      </c>
      <c r="G67" s="9">
        <v>27.740869192040474</v>
      </c>
      <c r="H67" s="9">
        <v>26.877826209881956</v>
      </c>
    </row>
    <row r="68" spans="1:8" x14ac:dyDescent="0.25">
      <c r="A68" s="28">
        <v>41458</v>
      </c>
      <c r="B68">
        <v>103</v>
      </c>
      <c r="C68" s="71">
        <v>21.571100086762225</v>
      </c>
      <c r="D68" s="9">
        <v>27.773809763878575</v>
      </c>
      <c r="E68" s="9">
        <v>25.560203336357507</v>
      </c>
      <c r="F68" s="9">
        <v>28.343681656677905</v>
      </c>
      <c r="G68" s="9">
        <v>30.521053455177061</v>
      </c>
      <c r="H68" s="9">
        <v>21.310869569241149</v>
      </c>
    </row>
    <row r="69" spans="1:8" x14ac:dyDescent="0.25">
      <c r="A69" s="28">
        <v>41458</v>
      </c>
      <c r="B69">
        <v>104</v>
      </c>
      <c r="C69" s="71">
        <v>19.1960848572344</v>
      </c>
      <c r="D69" s="9">
        <v>21.627099058887016</v>
      </c>
      <c r="E69" s="9">
        <v>21.88403551922428</v>
      </c>
      <c r="F69" s="9">
        <v>24.318343778060708</v>
      </c>
      <c r="G69" s="9">
        <v>28.36344599978078</v>
      </c>
      <c r="H69" s="9">
        <v>25.342795562225966</v>
      </c>
    </row>
    <row r="70" spans="1:8" x14ac:dyDescent="0.25">
      <c r="A70" s="28">
        <v>41458</v>
      </c>
      <c r="B70">
        <v>105</v>
      </c>
      <c r="C70" s="71">
        <v>23.201658392748737</v>
      </c>
      <c r="D70" s="9">
        <v>22.710843872360879</v>
      </c>
      <c r="E70" s="9">
        <v>23.191776221197301</v>
      </c>
      <c r="F70" s="9">
        <v>25.435029163372679</v>
      </c>
      <c r="G70" s="9">
        <v>29.210018696020235</v>
      </c>
      <c r="H70" s="9">
        <v>26.014783227723441</v>
      </c>
    </row>
    <row r="71" spans="1:8" x14ac:dyDescent="0.25">
      <c r="A71" s="28">
        <v>41458</v>
      </c>
      <c r="B71">
        <v>106</v>
      </c>
      <c r="C71" s="71">
        <v>20.157949554907251</v>
      </c>
      <c r="D71" s="9">
        <v>23.428948338431706</v>
      </c>
      <c r="E71" s="9">
        <v>25.013389843844859</v>
      </c>
      <c r="F71" s="9">
        <v>26.624183806728496</v>
      </c>
      <c r="G71" s="9">
        <v>30.211412079898814</v>
      </c>
      <c r="H71" s="9">
        <v>21.501924885902188</v>
      </c>
    </row>
    <row r="72" spans="1:8" x14ac:dyDescent="0.25">
      <c r="A72" s="28">
        <v>41458</v>
      </c>
      <c r="B72">
        <v>107</v>
      </c>
      <c r="C72" s="71">
        <v>17.740111581989883</v>
      </c>
      <c r="D72" s="9">
        <v>22.529670727251265</v>
      </c>
      <c r="E72" s="9">
        <v>23.926350973187187</v>
      </c>
      <c r="F72" s="9">
        <v>25.234091675160204</v>
      </c>
      <c r="G72" s="9">
        <v>28.834496177065766</v>
      </c>
      <c r="H72" s="9">
        <v>22.82942993097808</v>
      </c>
    </row>
    <row r="73" spans="1:8" x14ac:dyDescent="0.25">
      <c r="A73" s="28">
        <v>41458</v>
      </c>
      <c r="B73">
        <v>108</v>
      </c>
      <c r="C73" s="71">
        <v>22.071796778701515</v>
      </c>
      <c r="D73" s="9">
        <v>23.333420680101177</v>
      </c>
      <c r="E73" s="9">
        <v>23.946115316290047</v>
      </c>
      <c r="F73" s="9">
        <v>26.416658204148398</v>
      </c>
      <c r="G73" s="9">
        <v>27.34887638716695</v>
      </c>
      <c r="H73" s="9">
        <v>25.932431798128164</v>
      </c>
    </row>
    <row r="74" spans="1:8" x14ac:dyDescent="0.25">
      <c r="A74" s="28">
        <v>41458</v>
      </c>
      <c r="B74">
        <v>110</v>
      </c>
      <c r="C74" s="71">
        <v>24.618102981787519</v>
      </c>
      <c r="D74" s="9">
        <v>22.618610271214166</v>
      </c>
      <c r="E74" s="9">
        <v>22.506612326964586</v>
      </c>
      <c r="F74" s="9">
        <v>26.307954317082626</v>
      </c>
      <c r="G74" s="9">
        <v>30.168589336509271</v>
      </c>
      <c r="H74" s="9">
        <v>24.901391899595279</v>
      </c>
    </row>
    <row r="75" spans="1:8" x14ac:dyDescent="0.25">
      <c r="A75" s="28">
        <v>41458</v>
      </c>
      <c r="B75">
        <v>111</v>
      </c>
      <c r="C75" s="71">
        <v>24.489634751618887</v>
      </c>
      <c r="D75" s="9">
        <v>22.730608215463743</v>
      </c>
      <c r="E75" s="9">
        <v>23.379537480674532</v>
      </c>
      <c r="F75" s="9">
        <v>26.581361063338953</v>
      </c>
      <c r="G75" s="9">
        <v>28.883907034822933</v>
      </c>
      <c r="H75" s="9">
        <v>27.912160165598653</v>
      </c>
    </row>
    <row r="76" spans="1:8" x14ac:dyDescent="0.25">
      <c r="A76" s="28">
        <v>41458</v>
      </c>
      <c r="B76">
        <v>112</v>
      </c>
      <c r="C76" s="71">
        <v>23.965879659392915</v>
      </c>
      <c r="D76" s="9">
        <v>22.918369474940977</v>
      </c>
      <c r="E76" s="9">
        <v>24.822334527183813</v>
      </c>
      <c r="F76" s="9">
        <v>26.907472724536252</v>
      </c>
      <c r="G76" s="9">
        <v>29.404368069865093</v>
      </c>
      <c r="H76" s="9">
        <v>26.057605971112984</v>
      </c>
    </row>
    <row r="77" spans="1:8" x14ac:dyDescent="0.25">
      <c r="A77" s="28">
        <v>41458</v>
      </c>
      <c r="B77">
        <v>113</v>
      </c>
      <c r="C77" s="71">
        <v>21.192283510623948</v>
      </c>
      <c r="D77" s="9">
        <v>21.386632884468806</v>
      </c>
      <c r="E77" s="9">
        <v>22.015797806576728</v>
      </c>
      <c r="F77" s="9">
        <v>26.512185862478923</v>
      </c>
      <c r="G77" s="9">
        <v>28.762026919021917</v>
      </c>
      <c r="H77" s="9">
        <v>24.331520006795952</v>
      </c>
    </row>
    <row r="78" spans="1:8" x14ac:dyDescent="0.25">
      <c r="A78" s="28">
        <v>41458</v>
      </c>
      <c r="B78">
        <v>114</v>
      </c>
      <c r="C78" s="71">
        <v>19.130203713558178</v>
      </c>
      <c r="D78" s="9">
        <v>20.375357329038785</v>
      </c>
      <c r="E78" s="9">
        <v>23.247775193322092</v>
      </c>
      <c r="F78" s="9">
        <v>25.626084480033722</v>
      </c>
      <c r="G78" s="9">
        <v>29.035433665278244</v>
      </c>
      <c r="H78" s="9">
        <v>26.723005522242836</v>
      </c>
    </row>
    <row r="79" spans="1:8" x14ac:dyDescent="0.25">
      <c r="A79" s="28">
        <v>41458</v>
      </c>
      <c r="B79">
        <v>115</v>
      </c>
      <c r="C79" s="71">
        <v>20.876054020978078</v>
      </c>
      <c r="D79" s="9">
        <v>21.442631856593593</v>
      </c>
      <c r="E79" s="9">
        <v>22.849194274080944</v>
      </c>
      <c r="F79" s="9">
        <v>28.62367651730186</v>
      </c>
      <c r="G79" s="9">
        <v>31.258922264350751</v>
      </c>
      <c r="H79" s="9">
        <v>22.67460924333896</v>
      </c>
    </row>
    <row r="80" spans="1:8" x14ac:dyDescent="0.25">
      <c r="A80" s="28">
        <v>41458</v>
      </c>
      <c r="B80">
        <v>116</v>
      </c>
      <c r="C80" s="71">
        <v>17.054947687757164</v>
      </c>
      <c r="D80" s="9">
        <v>16.201786877150084</v>
      </c>
      <c r="E80" s="9">
        <v>15.938262302445194</v>
      </c>
      <c r="F80" s="9">
        <v>21.643569344806071</v>
      </c>
      <c r="G80" s="9">
        <v>28.491914229949405</v>
      </c>
      <c r="H80" s="9">
        <v>25.856668482900503</v>
      </c>
    </row>
    <row r="81" spans="1:8" x14ac:dyDescent="0.25">
      <c r="A81" s="28">
        <v>41458</v>
      </c>
      <c r="B81">
        <v>117</v>
      </c>
      <c r="C81" s="71">
        <v>22.226617466340638</v>
      </c>
      <c r="D81" s="9">
        <v>21.551335743659358</v>
      </c>
      <c r="E81" s="9">
        <v>19.107145313271499</v>
      </c>
      <c r="F81" s="9">
        <v>20.154655497723439</v>
      </c>
      <c r="G81" s="9">
        <v>29.378015612394602</v>
      </c>
      <c r="H81" s="9">
        <v>28.867436748903881</v>
      </c>
    </row>
    <row r="82" spans="1:8" x14ac:dyDescent="0.25">
      <c r="A82" s="28">
        <v>41458</v>
      </c>
      <c r="B82">
        <v>119</v>
      </c>
      <c r="C82" s="71">
        <v>22.816253702242832</v>
      </c>
      <c r="D82" s="9">
        <v>23.501417596475548</v>
      </c>
      <c r="E82" s="9">
        <v>23.488241367740301</v>
      </c>
      <c r="F82" s="9">
        <v>24.996919557925803</v>
      </c>
      <c r="G82" s="9">
        <v>27.852867136290051</v>
      </c>
      <c r="H82" s="9">
        <v>27.210525985446875</v>
      </c>
    </row>
    <row r="83" spans="1:8" x14ac:dyDescent="0.25">
      <c r="A83" s="28">
        <v>41458</v>
      </c>
      <c r="B83">
        <v>120</v>
      </c>
      <c r="C83" s="71">
        <v>20.645470018111297</v>
      </c>
      <c r="D83" s="9">
        <v>22.147560093929172</v>
      </c>
      <c r="E83" s="9">
        <v>25.20115110332209</v>
      </c>
      <c r="F83" s="9">
        <v>25.34938367659359</v>
      </c>
      <c r="G83" s="9">
        <v>27.754045420775714</v>
      </c>
      <c r="H83" s="9">
        <v>26.475951233457</v>
      </c>
    </row>
    <row r="84" spans="1:8" x14ac:dyDescent="0.25">
      <c r="A84" s="28">
        <v>41458</v>
      </c>
      <c r="B84">
        <v>121</v>
      </c>
      <c r="C84" s="71">
        <v>22.753666615750422</v>
      </c>
      <c r="D84" s="9">
        <v>22.977662504249579</v>
      </c>
      <c r="E84" s="9">
        <v>22.845900216897132</v>
      </c>
      <c r="F84" s="9">
        <v>24.963978986087689</v>
      </c>
      <c r="G84" s="9">
        <v>27.546519818195609</v>
      </c>
      <c r="H84" s="9">
        <v>25.181386760219223</v>
      </c>
    </row>
    <row r="85" spans="1:8" x14ac:dyDescent="0.25">
      <c r="A85" s="28">
        <v>41458</v>
      </c>
      <c r="B85">
        <v>122</v>
      </c>
      <c r="C85" s="71">
        <v>22.351791639325462</v>
      </c>
      <c r="D85" s="9">
        <v>20.213948527032038</v>
      </c>
      <c r="E85" s="9">
        <v>22.724020101096119</v>
      </c>
      <c r="F85" s="9">
        <v>23.972467773760535</v>
      </c>
      <c r="G85" s="9">
        <v>30.432113911214167</v>
      </c>
      <c r="H85" s="9">
        <v>26.354071117655987</v>
      </c>
    </row>
    <row r="86" spans="1:8" x14ac:dyDescent="0.25">
      <c r="A86" s="28">
        <v>41458</v>
      </c>
      <c r="B86">
        <v>123</v>
      </c>
      <c r="C86" s="71">
        <v>23.929645030370995</v>
      </c>
      <c r="D86" s="9">
        <v>23.7847065142833</v>
      </c>
      <c r="E86" s="9">
        <v>25.550321164806071</v>
      </c>
      <c r="F86" s="9">
        <v>24.245874520016862</v>
      </c>
      <c r="G86" s="9">
        <v>29.891888533069139</v>
      </c>
      <c r="H86" s="9">
        <v>25.840198196981451</v>
      </c>
    </row>
    <row r="87" spans="1:8" x14ac:dyDescent="0.25">
      <c r="A87" s="28">
        <v>41458</v>
      </c>
      <c r="B87">
        <v>124</v>
      </c>
      <c r="C87" s="71">
        <v>22.529670727251265</v>
      </c>
      <c r="D87" s="9">
        <v>20.032775381922427</v>
      </c>
      <c r="E87" s="9">
        <v>23.027073362006746</v>
      </c>
      <c r="F87" s="9">
        <v>26.291484031163577</v>
      </c>
      <c r="G87" s="9">
        <v>28.765320976205729</v>
      </c>
      <c r="H87" s="9">
        <v>24.878333499308603</v>
      </c>
    </row>
    <row r="88" spans="1:8" x14ac:dyDescent="0.25">
      <c r="A88" s="28">
        <v>41458</v>
      </c>
      <c r="B88">
        <v>125</v>
      </c>
      <c r="C88" s="71">
        <v>23.175305935278242</v>
      </c>
      <c r="D88" s="9">
        <v>22.855782388448564</v>
      </c>
      <c r="E88" s="9">
        <v>25.049624472866782</v>
      </c>
      <c r="F88" s="9">
        <v>24.255756691568294</v>
      </c>
      <c r="G88" s="9">
        <v>29.506483842563235</v>
      </c>
      <c r="H88" s="9">
        <v>27.362052615902194</v>
      </c>
    </row>
    <row r="89" spans="1:8" x14ac:dyDescent="0.25">
      <c r="A89" s="28">
        <v>41458</v>
      </c>
      <c r="B89">
        <v>126</v>
      </c>
      <c r="C89" s="71">
        <v>19.298200629932545</v>
      </c>
      <c r="D89" s="9">
        <v>21.165931053153457</v>
      </c>
      <c r="E89" s="9">
        <v>22.150854151112984</v>
      </c>
      <c r="F89" s="9">
        <v>24.064701374907251</v>
      </c>
      <c r="G89" s="9">
        <v>31.077749119241147</v>
      </c>
      <c r="H89" s="9">
        <v>26.034547570826305</v>
      </c>
    </row>
    <row r="90" spans="1:8" x14ac:dyDescent="0.25">
      <c r="A90" s="28">
        <v>41458</v>
      </c>
      <c r="B90">
        <v>128</v>
      </c>
      <c r="C90" s="71">
        <v>23.876940115430013</v>
      </c>
      <c r="D90" s="9">
        <v>24.216228005362559</v>
      </c>
      <c r="E90" s="9">
        <v>21.946622605716694</v>
      </c>
      <c r="F90" s="9">
        <v>24.054819203355816</v>
      </c>
      <c r="G90" s="9">
        <v>27.421345645210792</v>
      </c>
      <c r="H90" s="9">
        <v>25.889609054738617</v>
      </c>
    </row>
    <row r="91" spans="1:8" x14ac:dyDescent="0.25">
      <c r="A91" s="28">
        <v>41458</v>
      </c>
      <c r="B91">
        <v>129</v>
      </c>
      <c r="C91" s="71">
        <v>22.08826706462057</v>
      </c>
      <c r="D91" s="9">
        <v>21.577688201129845</v>
      </c>
      <c r="E91" s="9">
        <v>23.224716793035412</v>
      </c>
      <c r="F91" s="9">
        <v>25.50420436423272</v>
      </c>
      <c r="G91" s="9">
        <v>31.496094381585159</v>
      </c>
      <c r="H91" s="9">
        <v>27.161115127689712</v>
      </c>
    </row>
    <row r="92" spans="1:8" x14ac:dyDescent="0.25">
      <c r="A92" s="28">
        <v>41458</v>
      </c>
      <c r="B92">
        <v>130</v>
      </c>
      <c r="C92" s="71">
        <v>20.05583378220911</v>
      </c>
      <c r="D92" s="9">
        <v>21.139578595682966</v>
      </c>
      <c r="E92" s="9">
        <v>22.009209692209105</v>
      </c>
      <c r="F92" s="9">
        <v>23.188482164013489</v>
      </c>
      <c r="G92" s="9">
        <v>28.007687823929174</v>
      </c>
      <c r="H92" s="9">
        <v>22.786607187588537</v>
      </c>
    </row>
    <row r="93" spans="1:8" x14ac:dyDescent="0.25">
      <c r="A93" s="28">
        <v>41458</v>
      </c>
      <c r="B93">
        <v>131</v>
      </c>
      <c r="C93" s="71">
        <v>21.824742489915682</v>
      </c>
      <c r="D93" s="9">
        <v>20.668528418397976</v>
      </c>
      <c r="E93" s="9">
        <v>21.076991509190556</v>
      </c>
      <c r="F93" s="9">
        <v>23.514593825210792</v>
      </c>
      <c r="G93" s="9">
        <v>32.158199875531196</v>
      </c>
      <c r="H93" s="9">
        <v>26.400187918229339</v>
      </c>
    </row>
    <row r="94" spans="1:8" x14ac:dyDescent="0.25">
      <c r="A94" s="28">
        <v>41458</v>
      </c>
      <c r="B94">
        <v>132</v>
      </c>
      <c r="C94" s="71">
        <v>23.741883770893761</v>
      </c>
      <c r="D94" s="9">
        <v>23.705649141871838</v>
      </c>
      <c r="E94" s="9">
        <v>22.210147180421586</v>
      </c>
      <c r="F94" s="9">
        <v>20.536766131045532</v>
      </c>
      <c r="G94" s="9">
        <v>30.517759397993256</v>
      </c>
      <c r="H94" s="9">
        <v>26.195956372833052</v>
      </c>
    </row>
    <row r="95" spans="1:8" x14ac:dyDescent="0.25">
      <c r="A95" s="28">
        <v>41458</v>
      </c>
      <c r="B95">
        <v>133</v>
      </c>
      <c r="C95" s="71">
        <v>24.614808924603711</v>
      </c>
      <c r="D95" s="9">
        <v>23.824235200489035</v>
      </c>
      <c r="E95" s="9">
        <v>25.787493282040476</v>
      </c>
      <c r="F95" s="9">
        <v>24.654337610809446</v>
      </c>
      <c r="G95" s="9">
        <v>30.283881337942663</v>
      </c>
      <c r="H95" s="9">
        <v>22.476965812310286</v>
      </c>
    </row>
    <row r="96" spans="1:8" x14ac:dyDescent="0.25">
      <c r="A96" s="28">
        <v>41458</v>
      </c>
      <c r="B96">
        <v>134</v>
      </c>
      <c r="C96" s="71">
        <v>23.636473941011804</v>
      </c>
      <c r="D96" s="9">
        <v>23.577180911703206</v>
      </c>
      <c r="E96" s="9">
        <v>21.860977118937601</v>
      </c>
      <c r="F96" s="9">
        <v>22.427554954553116</v>
      </c>
      <c r="G96" s="9">
        <v>29.947887505193933</v>
      </c>
      <c r="H96" s="9">
        <v>23.2510692505059</v>
      </c>
    </row>
    <row r="97" spans="1:8" x14ac:dyDescent="0.25">
      <c r="A97" s="28">
        <v>41458</v>
      </c>
      <c r="B97">
        <v>135</v>
      </c>
      <c r="C97" s="71">
        <v>22.322145124671163</v>
      </c>
      <c r="D97" s="9">
        <v>22.108031407723445</v>
      </c>
      <c r="E97" s="9">
        <v>23.781412457099496</v>
      </c>
      <c r="F97" s="9">
        <v>22.005915635025293</v>
      </c>
      <c r="G97" s="9">
        <v>28.475443944030353</v>
      </c>
      <c r="H97" s="9">
        <v>24.812452355632377</v>
      </c>
    </row>
    <row r="98" spans="1:8" x14ac:dyDescent="0.25">
      <c r="A98" s="28">
        <v>41458</v>
      </c>
      <c r="B98">
        <v>301</v>
      </c>
      <c r="C98" s="71">
        <v>19.107145313271499</v>
      </c>
      <c r="D98" s="9">
        <v>20.105244639966273</v>
      </c>
      <c r="E98" s="9">
        <v>19.950423952327149</v>
      </c>
      <c r="F98" s="9">
        <v>24.446812008229344</v>
      </c>
      <c r="G98" s="9">
        <v>31.137042148549742</v>
      </c>
      <c r="H98" s="9">
        <v>23.214834621483977</v>
      </c>
    </row>
    <row r="99" spans="1:8" x14ac:dyDescent="0.25">
      <c r="A99" s="28">
        <v>41458</v>
      </c>
      <c r="B99">
        <v>302</v>
      </c>
      <c r="C99" s="71">
        <v>22.34849758214165</v>
      </c>
      <c r="D99" s="9">
        <v>23.801176800202363</v>
      </c>
      <c r="E99" s="9">
        <v>24.344696235531199</v>
      </c>
      <c r="F99" s="9">
        <v>25.052918530050594</v>
      </c>
      <c r="G99" s="9">
        <v>30.39587928219224</v>
      </c>
      <c r="H99" s="9">
        <v>28.666499260691396</v>
      </c>
    </row>
    <row r="100" spans="1:8" x14ac:dyDescent="0.25">
      <c r="A100" s="28">
        <v>41458</v>
      </c>
      <c r="B100">
        <v>303</v>
      </c>
      <c r="C100" s="71">
        <v>21.156048881602025</v>
      </c>
      <c r="D100" s="9">
        <v>21.472278371247892</v>
      </c>
      <c r="E100" s="9">
        <v>22.256263980994941</v>
      </c>
      <c r="F100" s="9">
        <v>22.427554954553116</v>
      </c>
      <c r="G100" s="9">
        <v>31.841970385885325</v>
      </c>
      <c r="H100" s="9">
        <v>21.841212775834741</v>
      </c>
    </row>
    <row r="101" spans="1:8" x14ac:dyDescent="0.25">
      <c r="A101" s="28">
        <v>41458</v>
      </c>
      <c r="B101">
        <v>304</v>
      </c>
      <c r="C101" s="71">
        <v>18.016812385430018</v>
      </c>
      <c r="D101" s="9">
        <v>18.059635128819561</v>
      </c>
      <c r="E101" s="9">
        <v>19.891130923018551</v>
      </c>
      <c r="F101" s="9">
        <v>24.018584574333897</v>
      </c>
      <c r="G101" s="9">
        <v>27.520167360725122</v>
      </c>
      <c r="H101" s="9">
        <v>24.835510755919053</v>
      </c>
    </row>
    <row r="102" spans="1:8" x14ac:dyDescent="0.25">
      <c r="A102" s="28">
        <v>41458</v>
      </c>
      <c r="B102">
        <v>305</v>
      </c>
      <c r="C102" s="71">
        <v>20.592765103170318</v>
      </c>
      <c r="D102" s="9">
        <v>21.781919746526139</v>
      </c>
      <c r="E102" s="9">
        <v>22.49673015541315</v>
      </c>
      <c r="F102" s="9">
        <v>22.269440209730181</v>
      </c>
      <c r="G102" s="9">
        <v>28.043922452951097</v>
      </c>
      <c r="H102" s="9">
        <v>22.608728099662727</v>
      </c>
    </row>
    <row r="103" spans="1:8" x14ac:dyDescent="0.25">
      <c r="A103" s="28">
        <v>41458</v>
      </c>
      <c r="B103">
        <v>306</v>
      </c>
      <c r="C103" s="71">
        <v>20.378651386222597</v>
      </c>
      <c r="D103" s="9">
        <v>20.029481324738619</v>
      </c>
      <c r="E103" s="9">
        <v>18.566919935126474</v>
      </c>
      <c r="F103" s="9">
        <v>22.612022156846539</v>
      </c>
      <c r="G103" s="9">
        <v>29.756832188532879</v>
      </c>
      <c r="H103" s="9">
        <v>22.957898161146712</v>
      </c>
    </row>
    <row r="104" spans="1:8" x14ac:dyDescent="0.25">
      <c r="A104" s="28">
        <v>41458</v>
      </c>
      <c r="B104">
        <v>307</v>
      </c>
      <c r="C104" s="71">
        <v>20.213948527032038</v>
      </c>
      <c r="D104" s="9">
        <v>19.861484408364248</v>
      </c>
      <c r="E104" s="9">
        <v>21.860977118937601</v>
      </c>
      <c r="F104" s="9">
        <v>22.948015989595273</v>
      </c>
      <c r="G104" s="9">
        <v>28.465561772478921</v>
      </c>
      <c r="H104" s="9">
        <v>26.245367230590222</v>
      </c>
    </row>
    <row r="105" spans="1:8" x14ac:dyDescent="0.25">
      <c r="A105" s="28">
        <v>41458</v>
      </c>
      <c r="B105">
        <v>308</v>
      </c>
      <c r="C105" s="71">
        <v>23.620003655092749</v>
      </c>
      <c r="D105" s="9">
        <v>23.198364335564921</v>
      </c>
      <c r="E105" s="9">
        <v>22.299086724384487</v>
      </c>
      <c r="F105" s="9">
        <v>23.656238284114671</v>
      </c>
      <c r="G105" s="9">
        <v>29.11449103768971</v>
      </c>
      <c r="H105" s="9">
        <v>21.376750712917371</v>
      </c>
    </row>
    <row r="106" spans="1:8" x14ac:dyDescent="0.25">
      <c r="A106" s="28">
        <v>41458</v>
      </c>
      <c r="B106">
        <v>310</v>
      </c>
      <c r="C106" s="71">
        <v>17.298707919359192</v>
      </c>
      <c r="D106" s="9">
        <v>24.555515895295109</v>
      </c>
      <c r="E106" s="9">
        <v>24.898097842411467</v>
      </c>
      <c r="F106" s="9">
        <v>24.440223893861717</v>
      </c>
      <c r="G106" s="9">
        <v>21.630393116070827</v>
      </c>
      <c r="H106" s="9">
        <v>26.156427686627321</v>
      </c>
    </row>
    <row r="107" spans="1:8" x14ac:dyDescent="0.25">
      <c r="A107" s="28">
        <v>41458</v>
      </c>
      <c r="B107">
        <v>311</v>
      </c>
      <c r="C107" s="71">
        <v>21.709450488482293</v>
      </c>
      <c r="D107" s="9">
        <v>21.610628772967964</v>
      </c>
      <c r="E107" s="9">
        <v>23.56729874015177</v>
      </c>
      <c r="F107" s="9">
        <v>27.43122781676222</v>
      </c>
      <c r="G107" s="9">
        <v>29.305546354350753</v>
      </c>
      <c r="H107" s="9">
        <v>26.034547570826305</v>
      </c>
    </row>
    <row r="108" spans="1:8" x14ac:dyDescent="0.25">
      <c r="A108" s="28">
        <v>41458</v>
      </c>
      <c r="B108">
        <v>312</v>
      </c>
      <c r="C108" s="71">
        <v>27.223702214182126</v>
      </c>
      <c r="D108" s="9">
        <v>23.61670959790894</v>
      </c>
      <c r="E108" s="9">
        <v>25.932431798128164</v>
      </c>
      <c r="F108" s="9">
        <v>26.001606998988198</v>
      </c>
      <c r="G108" s="9">
        <v>28.254742112715007</v>
      </c>
      <c r="H108" s="9">
        <v>25.922549626576728</v>
      </c>
    </row>
    <row r="109" spans="1:8" x14ac:dyDescent="0.25">
      <c r="A109" s="28">
        <v>41458</v>
      </c>
      <c r="B109">
        <v>313</v>
      </c>
      <c r="C109" s="71">
        <v>17.973989642040472</v>
      </c>
      <c r="D109" s="9">
        <v>20.589471045986507</v>
      </c>
      <c r="E109" s="9">
        <v>22.028974035311975</v>
      </c>
      <c r="F109" s="9">
        <v>24.898097842411467</v>
      </c>
      <c r="G109" s="9">
        <v>27.493814903254645</v>
      </c>
      <c r="H109" s="9">
        <v>24.407283322023609</v>
      </c>
    </row>
    <row r="110" spans="1:8" x14ac:dyDescent="0.25">
      <c r="A110" s="28">
        <v>41458</v>
      </c>
      <c r="B110">
        <v>314</v>
      </c>
      <c r="C110" s="71">
        <v>20.767350133912309</v>
      </c>
      <c r="D110" s="9">
        <v>20.698174933052275</v>
      </c>
      <c r="E110" s="9">
        <v>21.330633912344013</v>
      </c>
      <c r="F110" s="9">
        <v>26.166309858178749</v>
      </c>
      <c r="G110" s="9">
        <v>26.149839572259697</v>
      </c>
      <c r="H110" s="9">
        <v>26.034547570826305</v>
      </c>
    </row>
    <row r="111" spans="1:8" x14ac:dyDescent="0.25">
      <c r="A111" s="28">
        <v>41458</v>
      </c>
      <c r="B111">
        <v>315</v>
      </c>
      <c r="C111" s="71">
        <v>25.092447216256318</v>
      </c>
      <c r="D111" s="9">
        <v>22.104737350539629</v>
      </c>
      <c r="E111" s="9">
        <v>23.745177828077569</v>
      </c>
      <c r="F111" s="9">
        <v>25.441617277740303</v>
      </c>
      <c r="G111" s="9">
        <v>26.917354896087691</v>
      </c>
      <c r="H111" s="9">
        <v>27.34887638716695</v>
      </c>
    </row>
    <row r="112" spans="1:8" x14ac:dyDescent="0.25">
      <c r="A112" s="28">
        <v>41458</v>
      </c>
      <c r="B112">
        <v>316</v>
      </c>
      <c r="C112" s="71">
        <v>19.199378914418212</v>
      </c>
      <c r="D112" s="9">
        <v>19.785721093136594</v>
      </c>
      <c r="E112" s="9">
        <v>22.157442265480604</v>
      </c>
      <c r="F112" s="9">
        <v>26.271719688060713</v>
      </c>
      <c r="G112" s="9">
        <v>28.330505427942665</v>
      </c>
      <c r="H112" s="9">
        <v>26.051017856745361</v>
      </c>
    </row>
    <row r="113" spans="1:8" x14ac:dyDescent="0.25">
      <c r="A113" s="28">
        <v>41458</v>
      </c>
      <c r="B113">
        <v>317</v>
      </c>
      <c r="C113" s="71">
        <v>13.622540102225969</v>
      </c>
      <c r="D113" s="9">
        <v>20.517001787942661</v>
      </c>
      <c r="E113" s="9">
        <v>22.789901244772341</v>
      </c>
      <c r="F113" s="9">
        <v>23.768236228364252</v>
      </c>
      <c r="G113" s="9">
        <v>27.487226788887014</v>
      </c>
      <c r="H113" s="9">
        <v>26.219014773119724</v>
      </c>
    </row>
    <row r="114" spans="1:8" x14ac:dyDescent="0.25">
      <c r="A114" s="28">
        <v>41458</v>
      </c>
      <c r="B114">
        <v>319</v>
      </c>
      <c r="C114" s="71">
        <v>23.040249590741986</v>
      </c>
      <c r="D114" s="9">
        <v>22.743784444198987</v>
      </c>
      <c r="E114" s="9">
        <v>23.959291545025295</v>
      </c>
      <c r="F114" s="9">
        <v>26.008195113355821</v>
      </c>
      <c r="G114" s="9">
        <v>28.715910118448562</v>
      </c>
      <c r="H114" s="9">
        <v>25.995018884620571</v>
      </c>
    </row>
    <row r="115" spans="1:8" x14ac:dyDescent="0.25">
      <c r="A115" s="28">
        <v>41458</v>
      </c>
      <c r="B115">
        <v>320</v>
      </c>
      <c r="C115" s="71">
        <v>23.728707542158517</v>
      </c>
      <c r="D115" s="9">
        <v>22.154148208296792</v>
      </c>
      <c r="E115" s="9">
        <v>22.803077473507589</v>
      </c>
      <c r="F115" s="9">
        <v>26.5945372920742</v>
      </c>
      <c r="G115" s="9">
        <v>28.722498232816189</v>
      </c>
      <c r="H115" s="9">
        <v>25.695259680893763</v>
      </c>
    </row>
    <row r="116" spans="1:8" x14ac:dyDescent="0.25">
      <c r="A116" s="28">
        <v>41458</v>
      </c>
      <c r="B116">
        <v>321</v>
      </c>
      <c r="C116" s="71">
        <v>28.205331254957837</v>
      </c>
      <c r="D116" s="9">
        <v>26.584655120522772</v>
      </c>
      <c r="E116" s="9">
        <v>25.701847795261383</v>
      </c>
      <c r="F116" s="9">
        <v>27.46746244578415</v>
      </c>
      <c r="G116" s="9">
        <v>25.886314997554805</v>
      </c>
      <c r="H116" s="9">
        <v>22.49673015541315</v>
      </c>
    </row>
    <row r="117" spans="1:8" x14ac:dyDescent="0.25">
      <c r="A117" s="28">
        <v>41458</v>
      </c>
      <c r="B117">
        <v>322</v>
      </c>
      <c r="C117" s="71">
        <v>25.500910307048908</v>
      </c>
      <c r="D117" s="9">
        <v>23.5178878823946</v>
      </c>
      <c r="E117" s="9">
        <v>24.983743329190556</v>
      </c>
      <c r="F117" s="9">
        <v>26.650536264198987</v>
      </c>
      <c r="G117" s="9">
        <v>29.065080179932544</v>
      </c>
      <c r="H117" s="9">
        <v>27.912160165598653</v>
      </c>
    </row>
    <row r="118" spans="1:8" x14ac:dyDescent="0.25">
      <c r="A118" s="28">
        <v>41458</v>
      </c>
      <c r="B118">
        <v>323</v>
      </c>
      <c r="C118" s="71">
        <v>24.420459550758853</v>
      </c>
      <c r="D118" s="9">
        <v>23.471771081821249</v>
      </c>
      <c r="E118" s="9">
        <v>23.106130734418208</v>
      </c>
      <c r="F118" s="9">
        <v>26.413364146964579</v>
      </c>
      <c r="G118" s="9">
        <v>24.967273043271497</v>
      </c>
      <c r="H118" s="9">
        <v>22.147560093929172</v>
      </c>
    </row>
    <row r="119" spans="1:8" x14ac:dyDescent="0.25">
      <c r="A119" s="28">
        <v>41458</v>
      </c>
      <c r="B119">
        <v>324</v>
      </c>
      <c r="C119" s="71">
        <v>23.498123539291736</v>
      </c>
      <c r="D119" s="9">
        <v>24.407283322023609</v>
      </c>
      <c r="E119" s="9">
        <v>20.576294817251263</v>
      </c>
      <c r="F119" s="9">
        <v>27.437815931129844</v>
      </c>
      <c r="G119" s="9">
        <v>26.973353868212481</v>
      </c>
      <c r="H119" s="9">
        <v>26.288189973979765</v>
      </c>
    </row>
    <row r="120" spans="1:8" x14ac:dyDescent="0.25">
      <c r="A120" s="28">
        <v>41458</v>
      </c>
      <c r="B120">
        <v>325</v>
      </c>
      <c r="C120" s="71">
        <v>26.357365174839803</v>
      </c>
      <c r="D120" s="9">
        <v>25.668907223423272</v>
      </c>
      <c r="E120" s="9">
        <v>25.145152131197307</v>
      </c>
      <c r="F120" s="9">
        <v>26.8910024386172</v>
      </c>
      <c r="G120" s="9">
        <v>26.611007577993256</v>
      </c>
      <c r="H120" s="9">
        <v>24.423753607942665</v>
      </c>
    </row>
    <row r="121" spans="1:8" x14ac:dyDescent="0.25">
      <c r="A121" s="28">
        <v>41458</v>
      </c>
      <c r="B121">
        <v>326</v>
      </c>
      <c r="C121" s="71">
        <v>24.983743329190556</v>
      </c>
      <c r="D121" s="9">
        <v>25.952196141231031</v>
      </c>
      <c r="E121" s="9">
        <v>24.545633723743677</v>
      </c>
      <c r="F121" s="9">
        <v>27.078763698094434</v>
      </c>
      <c r="G121" s="9">
        <v>28.393092514435075</v>
      </c>
      <c r="H121" s="9">
        <v>24.907980013962902</v>
      </c>
    </row>
    <row r="122" spans="1:8" x14ac:dyDescent="0.25">
      <c r="A122" s="28">
        <v>41458</v>
      </c>
      <c r="B122">
        <v>328</v>
      </c>
      <c r="C122" s="71">
        <v>16.468605509038785</v>
      </c>
      <c r="D122" s="9">
        <v>15.829558415379431</v>
      </c>
      <c r="E122" s="9">
        <v>23.689178855952782</v>
      </c>
      <c r="F122" s="9">
        <v>25.214327332057334</v>
      </c>
      <c r="G122" s="9">
        <v>29.704127273591908</v>
      </c>
      <c r="H122" s="9">
        <v>23.979055888128162</v>
      </c>
    </row>
    <row r="123" spans="1:8" x14ac:dyDescent="0.25">
      <c r="A123" s="28">
        <v>41458</v>
      </c>
      <c r="B123">
        <v>329</v>
      </c>
      <c r="C123" s="71">
        <v>12.647499175817872</v>
      </c>
      <c r="D123" s="9">
        <v>13.365603641888704</v>
      </c>
      <c r="E123" s="9">
        <v>24.364460578634066</v>
      </c>
      <c r="F123" s="9">
        <v>28.406268743170322</v>
      </c>
      <c r="G123" s="9">
        <v>30.376114939089376</v>
      </c>
      <c r="H123" s="9">
        <v>25.823727911062399</v>
      </c>
    </row>
    <row r="124" spans="1:8" x14ac:dyDescent="0.25">
      <c r="A124" s="28">
        <v>41458</v>
      </c>
      <c r="B124">
        <v>330</v>
      </c>
      <c r="C124" s="71">
        <v>13.477601586138283</v>
      </c>
      <c r="D124" s="9">
        <v>14.814988802765594</v>
      </c>
      <c r="E124" s="9">
        <v>23.91976285881956</v>
      </c>
      <c r="F124" s="9">
        <v>28.676381432242838</v>
      </c>
      <c r="G124" s="9">
        <v>30.366232767537944</v>
      </c>
      <c r="H124" s="9">
        <v>25.593143908195621</v>
      </c>
    </row>
    <row r="125" spans="1:8" x14ac:dyDescent="0.25">
      <c r="A125" s="28">
        <v>41458</v>
      </c>
      <c r="B125">
        <v>331</v>
      </c>
      <c r="C125" s="71">
        <v>15.075219320286678</v>
      </c>
      <c r="D125" s="9">
        <v>15.427683438954464</v>
      </c>
      <c r="E125" s="9">
        <v>26.370541403575043</v>
      </c>
      <c r="F125" s="9">
        <v>29.443896756070831</v>
      </c>
      <c r="G125" s="9">
        <v>30.517759397993256</v>
      </c>
      <c r="H125" s="9">
        <v>20.12500898306914</v>
      </c>
    </row>
    <row r="126" spans="1:8" x14ac:dyDescent="0.25">
      <c r="A126" s="28">
        <v>41458</v>
      </c>
      <c r="B126">
        <v>332</v>
      </c>
      <c r="C126" s="71">
        <v>14.123236794165262</v>
      </c>
      <c r="D126" s="9">
        <v>13.56654113010118</v>
      </c>
      <c r="E126" s="9">
        <v>26.525362091214159</v>
      </c>
      <c r="F126" s="9">
        <v>25.510792478600337</v>
      </c>
      <c r="G126" s="9">
        <v>26.116899000421583</v>
      </c>
      <c r="H126" s="9">
        <v>24.420459550758853</v>
      </c>
    </row>
    <row r="127" spans="1:8" x14ac:dyDescent="0.25">
      <c r="A127" s="28">
        <v>41458</v>
      </c>
      <c r="B127">
        <v>333</v>
      </c>
      <c r="C127" s="71">
        <v>12.815496092192241</v>
      </c>
      <c r="D127" s="9">
        <v>12.677145690472175</v>
      </c>
      <c r="E127" s="9">
        <v>25.738082424283306</v>
      </c>
      <c r="F127" s="9">
        <v>26.19266231564924</v>
      </c>
      <c r="G127" s="9">
        <v>28.202037197774025</v>
      </c>
      <c r="H127" s="9">
        <v>23.876940115430013</v>
      </c>
    </row>
    <row r="128" spans="1:8" x14ac:dyDescent="0.25">
      <c r="A128" s="28">
        <v>41458</v>
      </c>
      <c r="B128">
        <v>334</v>
      </c>
      <c r="C128" s="71">
        <v>13.372191756256321</v>
      </c>
      <c r="D128" s="9">
        <v>16.27425613519393</v>
      </c>
      <c r="E128" s="9">
        <v>27.266524957571676</v>
      </c>
      <c r="F128" s="9">
        <v>29.407662127048905</v>
      </c>
      <c r="G128" s="9">
        <v>30.843871059190555</v>
      </c>
      <c r="H128" s="9">
        <v>24.539045609376057</v>
      </c>
    </row>
    <row r="129" spans="1:8" x14ac:dyDescent="0.25">
      <c r="A129" s="28">
        <v>41458</v>
      </c>
      <c r="B129">
        <v>335</v>
      </c>
      <c r="C129" s="71">
        <v>14.515229599038785</v>
      </c>
      <c r="D129" s="9">
        <v>17.292119804991568</v>
      </c>
      <c r="E129" s="9">
        <v>27.493814903254645</v>
      </c>
      <c r="F129" s="9">
        <v>26.097134657318723</v>
      </c>
      <c r="G129" s="9">
        <v>30.474936654603706</v>
      </c>
      <c r="H129" s="9">
        <v>21.327339855160201</v>
      </c>
    </row>
    <row r="130" spans="1:8" x14ac:dyDescent="0.25">
      <c r="A130" s="28">
        <v>41473</v>
      </c>
      <c r="B130">
        <v>101</v>
      </c>
      <c r="C130" s="7">
        <v>18.399700902968334</v>
      </c>
      <c r="D130" s="7">
        <v>19.079388101203829</v>
      </c>
      <c r="E130" s="7">
        <v>20.979935243189313</v>
      </c>
      <c r="F130" s="7">
        <v>20.103750798070582</v>
      </c>
      <c r="G130" s="7">
        <v>21.859340954650392</v>
      </c>
      <c r="H130" s="7">
        <v>17.826315494030343</v>
      </c>
    </row>
    <row r="131" spans="1:8" x14ac:dyDescent="0.25">
      <c r="A131" s="28">
        <v>41473</v>
      </c>
      <c r="B131">
        <v>102</v>
      </c>
      <c r="C131" s="7">
        <v>21.498559124307388</v>
      </c>
      <c r="D131" s="7">
        <v>19.221123820267145</v>
      </c>
      <c r="E131" s="7">
        <v>21.40192113403694</v>
      </c>
      <c r="F131" s="7">
        <v>21.263406681315963</v>
      </c>
      <c r="G131" s="7">
        <v>23.779215694689974</v>
      </c>
      <c r="H131" s="7">
        <v>20.545064286972295</v>
      </c>
    </row>
    <row r="132" spans="1:8" x14ac:dyDescent="0.25">
      <c r="A132" s="28">
        <v>41473</v>
      </c>
      <c r="B132">
        <v>103</v>
      </c>
      <c r="C132" s="7">
        <v>19.710756304304088</v>
      </c>
      <c r="D132" s="7">
        <v>25.931021611378636</v>
      </c>
      <c r="E132" s="7">
        <v>23.144626225247361</v>
      </c>
      <c r="F132" s="7">
        <v>25.389848865864113</v>
      </c>
      <c r="G132" s="7">
        <v>25.947127943090369</v>
      </c>
      <c r="H132" s="7">
        <v>24.671506471520452</v>
      </c>
    </row>
    <row r="133" spans="1:8" x14ac:dyDescent="0.25">
      <c r="A133" s="28">
        <v>41473</v>
      </c>
      <c r="B133">
        <v>104</v>
      </c>
      <c r="C133" s="7">
        <v>18.654180944013852</v>
      </c>
      <c r="D133" s="7">
        <v>21.160326158360814</v>
      </c>
      <c r="E133" s="7">
        <v>19.127707096339051</v>
      </c>
      <c r="F133" s="7">
        <v>19.491710193024403</v>
      </c>
      <c r="G133" s="7">
        <v>23.482859191193935</v>
      </c>
      <c r="H133" s="7">
        <v>19.430506132519788</v>
      </c>
    </row>
    <row r="134" spans="1:8" x14ac:dyDescent="0.25">
      <c r="A134" s="28">
        <v>41473</v>
      </c>
      <c r="B134">
        <v>105</v>
      </c>
      <c r="C134" s="7">
        <v>20.564391885026385</v>
      </c>
      <c r="D134" s="7">
        <v>21.099122097856199</v>
      </c>
      <c r="E134" s="7">
        <v>21.363265937928759</v>
      </c>
      <c r="F134" s="7">
        <v>22.252335448416886</v>
      </c>
      <c r="G134" s="7">
        <v>23.138183692562663</v>
      </c>
      <c r="H134" s="7">
        <v>19.507816524736146</v>
      </c>
    </row>
    <row r="135" spans="1:8" x14ac:dyDescent="0.25">
      <c r="A135" s="28">
        <v>41473</v>
      </c>
      <c r="B135">
        <v>106</v>
      </c>
      <c r="C135" s="50">
        <v>18.016370208228892</v>
      </c>
      <c r="D135" s="50">
        <v>21.572648250181398</v>
      </c>
      <c r="E135" s="50">
        <v>22.816057058327839</v>
      </c>
      <c r="F135" s="50">
        <v>23.869411152275724</v>
      </c>
      <c r="G135" s="7">
        <v>26.394883964676779</v>
      </c>
      <c r="H135" s="7">
        <v>23.376557401896438</v>
      </c>
    </row>
    <row r="136" spans="1:8" x14ac:dyDescent="0.25">
      <c r="A136" s="28">
        <v>41473</v>
      </c>
      <c r="B136">
        <v>107</v>
      </c>
      <c r="C136" s="7">
        <v>16.512038826352242</v>
      </c>
      <c r="D136" s="7">
        <v>21.29884061108179</v>
      </c>
      <c r="E136" s="7">
        <v>21.637073577028364</v>
      </c>
      <c r="F136" s="7">
        <v>21.791694361461079</v>
      </c>
      <c r="G136" s="7">
        <v>24.014368137681398</v>
      </c>
      <c r="H136" s="7">
        <v>19.098715699257912</v>
      </c>
    </row>
    <row r="137" spans="1:8" x14ac:dyDescent="0.25">
      <c r="A137" s="28">
        <v>41473</v>
      </c>
      <c r="B137">
        <v>108</v>
      </c>
      <c r="C137" s="7">
        <v>20.822093192414247</v>
      </c>
      <c r="D137" s="7">
        <v>21.807800693172823</v>
      </c>
      <c r="E137" s="7">
        <v>21.595197114577839</v>
      </c>
      <c r="F137" s="7">
        <v>23.908066348383901</v>
      </c>
      <c r="G137" s="7">
        <v>23.91773014741095</v>
      </c>
      <c r="H137" s="7">
        <v>22.490709157750661</v>
      </c>
    </row>
    <row r="138" spans="1:8" x14ac:dyDescent="0.25">
      <c r="A138" s="28">
        <v>41473</v>
      </c>
      <c r="B138">
        <v>110</v>
      </c>
      <c r="C138" s="7">
        <v>23.292804476995379</v>
      </c>
      <c r="D138" s="7">
        <v>20.648144809927444</v>
      </c>
      <c r="E138" s="7">
        <v>19.723641369673484</v>
      </c>
      <c r="F138" s="7">
        <v>23.508629321932716</v>
      </c>
      <c r="G138" s="7">
        <v>24.735931798367421</v>
      </c>
      <c r="H138" s="7">
        <v>20.986377775874011</v>
      </c>
    </row>
    <row r="139" spans="1:8" x14ac:dyDescent="0.25">
      <c r="A139" s="28">
        <v>41473</v>
      </c>
      <c r="B139">
        <v>111</v>
      </c>
      <c r="C139" s="7">
        <v>22.568019549967016</v>
      </c>
      <c r="D139" s="7">
        <v>21.295619344739446</v>
      </c>
      <c r="E139" s="7">
        <v>21.21186641983839</v>
      </c>
      <c r="F139" s="7">
        <v>23.492522990220973</v>
      </c>
      <c r="G139" s="7">
        <v>25.953570475775066</v>
      </c>
      <c r="H139" s="7">
        <v>24.136776258690634</v>
      </c>
    </row>
    <row r="140" spans="1:8" x14ac:dyDescent="0.25">
      <c r="A140" s="28">
        <v>41473</v>
      </c>
      <c r="B140">
        <v>112</v>
      </c>
      <c r="C140" s="7">
        <v>21.553320652127308</v>
      </c>
      <c r="D140" s="7">
        <v>21.057245635405671</v>
      </c>
      <c r="E140" s="7">
        <v>21.340717073532321</v>
      </c>
      <c r="F140" s="7">
        <v>23.102749762796833</v>
      </c>
      <c r="G140" s="7">
        <v>25.235228081431398</v>
      </c>
      <c r="H140" s="7">
        <v>22.290990644525067</v>
      </c>
    </row>
    <row r="141" spans="1:8" x14ac:dyDescent="0.25">
      <c r="A141" s="28">
        <v>41473</v>
      </c>
      <c r="B141">
        <v>113</v>
      </c>
      <c r="C141" s="7">
        <v>19.765517832124008</v>
      </c>
      <c r="D141" s="7">
        <v>20.557949352341684</v>
      </c>
      <c r="E141" s="7">
        <v>19.182468624158968</v>
      </c>
      <c r="F141" s="7">
        <v>23.29924700968008</v>
      </c>
      <c r="G141" s="7">
        <v>23.450646527770449</v>
      </c>
      <c r="H141" s="7">
        <v>18.689614873779682</v>
      </c>
    </row>
    <row r="142" spans="1:8" x14ac:dyDescent="0.25">
      <c r="A142" s="28">
        <v>41473</v>
      </c>
      <c r="B142">
        <v>114</v>
      </c>
      <c r="C142" s="7">
        <v>18.650959677671501</v>
      </c>
      <c r="D142" s="7">
        <v>19.111600764627308</v>
      </c>
      <c r="E142" s="7">
        <v>21.707941436560027</v>
      </c>
      <c r="F142" s="7">
        <v>23.801764559086411</v>
      </c>
      <c r="G142" s="7">
        <v>25.856932485504615</v>
      </c>
      <c r="H142" s="7">
        <v>22.287769378182716</v>
      </c>
    </row>
    <row r="143" spans="1:8" x14ac:dyDescent="0.25">
      <c r="A143" s="28">
        <v>41473</v>
      </c>
      <c r="B143">
        <v>115</v>
      </c>
      <c r="C143" s="7">
        <v>19.710756304304088</v>
      </c>
      <c r="D143" s="7">
        <v>18.602640682536279</v>
      </c>
      <c r="E143" s="7">
        <v>20.177839923944592</v>
      </c>
      <c r="F143" s="7">
        <v>24.510443154403035</v>
      </c>
      <c r="G143" s="7">
        <v>26.994039504353555</v>
      </c>
      <c r="H143" s="7">
        <v>21.021811705639838</v>
      </c>
    </row>
    <row r="144" spans="1:8" x14ac:dyDescent="0.25">
      <c r="A144" s="28">
        <v>41473</v>
      </c>
      <c r="B144">
        <v>116</v>
      </c>
      <c r="C144" s="7">
        <v>15.906440753990763</v>
      </c>
      <c r="D144" s="7">
        <v>15.152664429881266</v>
      </c>
      <c r="E144" s="7">
        <v>14.231382255969654</v>
      </c>
      <c r="F144" s="7">
        <v>18.290177847328497</v>
      </c>
      <c r="G144" s="7">
        <v>23.128519893535621</v>
      </c>
      <c r="H144" s="7">
        <v>20.719012669459104</v>
      </c>
    </row>
    <row r="145" spans="1:8" x14ac:dyDescent="0.25">
      <c r="A145" s="28">
        <v>41473</v>
      </c>
      <c r="B145">
        <v>117</v>
      </c>
      <c r="C145" s="7">
        <v>20.786659262648417</v>
      </c>
      <c r="D145" s="7">
        <v>20.290584245926784</v>
      </c>
      <c r="E145" s="7">
        <v>17.539622789561346</v>
      </c>
      <c r="F145" s="7">
        <v>18.921546050428759</v>
      </c>
      <c r="G145" s="7">
        <v>26.439981693469655</v>
      </c>
      <c r="H145" s="7">
        <v>24.761701929106199</v>
      </c>
    </row>
    <row r="146" spans="1:8" x14ac:dyDescent="0.25">
      <c r="A146" s="28">
        <v>41473</v>
      </c>
      <c r="B146">
        <v>119</v>
      </c>
      <c r="C146" s="7">
        <v>21.910881216127969</v>
      </c>
      <c r="D146" s="7">
        <v>21.434133797460422</v>
      </c>
      <c r="E146" s="7">
        <v>20.345345773746701</v>
      </c>
      <c r="F146" s="7">
        <v>20.284141713242086</v>
      </c>
      <c r="G146" s="7">
        <v>21.67250750679419</v>
      </c>
      <c r="H146" s="7">
        <v>23.03510316960752</v>
      </c>
    </row>
    <row r="147" spans="1:8" x14ac:dyDescent="0.25">
      <c r="A147" s="28">
        <v>41473</v>
      </c>
      <c r="B147">
        <v>120</v>
      </c>
      <c r="C147" s="7">
        <v>19.256557750032982</v>
      </c>
      <c r="D147" s="7">
        <v>20.42909869864776</v>
      </c>
      <c r="E147" s="7">
        <v>22.564798283624672</v>
      </c>
      <c r="F147" s="7">
        <v>22.71297653537269</v>
      </c>
      <c r="G147" s="7">
        <v>24.516885687087729</v>
      </c>
      <c r="H147" s="7">
        <v>23.788879493717015</v>
      </c>
    </row>
    <row r="148" spans="1:8" x14ac:dyDescent="0.25">
      <c r="A148" s="28">
        <v>41473</v>
      </c>
      <c r="B148">
        <v>121</v>
      </c>
      <c r="C148" s="7">
        <v>21.881889819046833</v>
      </c>
      <c r="D148" s="7">
        <v>21.369708470613453</v>
      </c>
      <c r="E148" s="7">
        <v>21.256964148631262</v>
      </c>
      <c r="F148" s="7">
        <v>20.776995463621368</v>
      </c>
      <c r="G148" s="7">
        <v>22.764516796850266</v>
      </c>
      <c r="H148" s="7">
        <v>22.481045358723613</v>
      </c>
    </row>
    <row r="149" spans="1:8" x14ac:dyDescent="0.25">
      <c r="A149" s="28">
        <v>41473</v>
      </c>
      <c r="B149">
        <v>122</v>
      </c>
      <c r="C149" s="7">
        <v>22.297433177209761</v>
      </c>
      <c r="D149" s="7">
        <v>18.976307578248679</v>
      </c>
      <c r="E149" s="7">
        <v>20.677136207008576</v>
      </c>
      <c r="F149" s="7">
        <v>21.189317555441953</v>
      </c>
      <c r="G149" s="7">
        <v>27.42568919422823</v>
      </c>
      <c r="H149" s="7">
        <v>22.593789680705807</v>
      </c>
    </row>
    <row r="150" spans="1:8" x14ac:dyDescent="0.25">
      <c r="A150" s="28">
        <v>41473</v>
      </c>
      <c r="B150">
        <v>123</v>
      </c>
      <c r="C150" s="7">
        <v>22.02362553811016</v>
      </c>
      <c r="D150" s="7">
        <v>22.010740472740768</v>
      </c>
      <c r="E150" s="7">
        <v>22.903031249571239</v>
      </c>
      <c r="F150" s="7">
        <v>21.099122097856199</v>
      </c>
      <c r="G150" s="7">
        <v>25.58312484640501</v>
      </c>
      <c r="H150" s="7">
        <v>24.529770752457118</v>
      </c>
    </row>
    <row r="151" spans="1:8" x14ac:dyDescent="0.25">
      <c r="A151" s="28">
        <v>41473</v>
      </c>
      <c r="B151">
        <v>124</v>
      </c>
      <c r="C151" s="7">
        <v>20.94450131342348</v>
      </c>
      <c r="D151" s="7">
        <v>18.151663394607517</v>
      </c>
      <c r="E151" s="7">
        <v>20.377558437170183</v>
      </c>
      <c r="F151" s="7">
        <v>22.680763871949207</v>
      </c>
      <c r="G151" s="7">
        <v>25.325423539017152</v>
      </c>
      <c r="H151" s="7">
        <v>22.600232213390502</v>
      </c>
    </row>
    <row r="152" spans="1:8" x14ac:dyDescent="0.25">
      <c r="A152" s="28">
        <v>41473</v>
      </c>
      <c r="B152">
        <v>125</v>
      </c>
      <c r="C152" s="7">
        <v>22.133148593750001</v>
      </c>
      <c r="D152" s="7">
        <v>21.231194017892481</v>
      </c>
      <c r="E152" s="7">
        <v>22.136369860092348</v>
      </c>
      <c r="F152" s="7">
        <v>20.371115904485489</v>
      </c>
      <c r="G152" s="7">
        <v>24.71338293397098</v>
      </c>
      <c r="H152" s="7">
        <v>22.783844394904353</v>
      </c>
    </row>
    <row r="153" spans="1:8" x14ac:dyDescent="0.25">
      <c r="A153" s="28">
        <v>41473</v>
      </c>
      <c r="B153">
        <v>126</v>
      </c>
      <c r="C153" s="7">
        <v>18.686393607437338</v>
      </c>
      <c r="D153" s="7">
        <v>19.494931459366754</v>
      </c>
      <c r="E153" s="7">
        <v>20.232601451764509</v>
      </c>
      <c r="F153" s="7">
        <v>20.938058780738785</v>
      </c>
      <c r="G153" s="7">
        <v>28.350192634482191</v>
      </c>
      <c r="H153" s="7">
        <v>23.160732556959104</v>
      </c>
    </row>
    <row r="154" spans="1:8" x14ac:dyDescent="0.25">
      <c r="A154" s="28">
        <v>41473</v>
      </c>
      <c r="B154">
        <v>128</v>
      </c>
      <c r="C154" s="7">
        <v>21.469567727226249</v>
      </c>
      <c r="D154" s="7">
        <v>21.070130700775064</v>
      </c>
      <c r="E154" s="7">
        <v>18.486675094211741</v>
      </c>
      <c r="F154" s="7">
        <v>19.06972430217678</v>
      </c>
      <c r="G154" s="7">
        <v>21.360044671586412</v>
      </c>
      <c r="H154" s="7">
        <v>18.560764220085751</v>
      </c>
    </row>
    <row r="155" spans="1:8" x14ac:dyDescent="0.25">
      <c r="A155" s="28">
        <v>41473</v>
      </c>
      <c r="B155">
        <v>129</v>
      </c>
      <c r="C155" s="7">
        <v>21.044360570036279</v>
      </c>
      <c r="D155" s="7">
        <v>19.540029188159629</v>
      </c>
      <c r="E155" s="7">
        <v>21.456682661856856</v>
      </c>
      <c r="F155" s="7">
        <v>23.486080457536278</v>
      </c>
      <c r="G155" s="7">
        <v>29.712788297295518</v>
      </c>
      <c r="H155" s="7">
        <v>26.481858155920179</v>
      </c>
    </row>
    <row r="156" spans="1:8" x14ac:dyDescent="0.25">
      <c r="A156" s="28">
        <v>41473</v>
      </c>
      <c r="B156">
        <v>130</v>
      </c>
      <c r="C156" s="7">
        <v>19.018184040699211</v>
      </c>
      <c r="D156" s="7">
        <v>19.340310674934038</v>
      </c>
      <c r="E156" s="7">
        <v>19.285549147114114</v>
      </c>
      <c r="F156" s="7">
        <v>18.831350592843009</v>
      </c>
      <c r="G156" s="7">
        <v>21.901217417100927</v>
      </c>
      <c r="H156" s="7">
        <v>22.73230413342678</v>
      </c>
    </row>
    <row r="157" spans="1:8" x14ac:dyDescent="0.25">
      <c r="A157" s="28">
        <v>41473</v>
      </c>
      <c r="B157">
        <v>131</v>
      </c>
      <c r="C157" s="7">
        <v>20.18428245662929</v>
      </c>
      <c r="D157" s="7">
        <v>18.193539857058045</v>
      </c>
      <c r="E157" s="7">
        <v>17.729677503759898</v>
      </c>
      <c r="F157" s="7">
        <v>18.911882251401714</v>
      </c>
      <c r="G157" s="7">
        <v>28.701310665798154</v>
      </c>
      <c r="H157" s="7">
        <v>22.497151690435356</v>
      </c>
    </row>
    <row r="158" spans="1:8" x14ac:dyDescent="0.25">
      <c r="A158" s="28">
        <v>41473</v>
      </c>
      <c r="B158">
        <v>132</v>
      </c>
      <c r="C158" s="7">
        <v>22.861154787120711</v>
      </c>
      <c r="D158" s="7">
        <v>21.182875022757255</v>
      </c>
      <c r="E158" s="7">
        <v>19.945908747295512</v>
      </c>
      <c r="F158" s="7">
        <v>16.222124855540898</v>
      </c>
      <c r="G158" s="7">
        <v>26.211271783162925</v>
      </c>
      <c r="H158" s="7">
        <v>22.622781077786939</v>
      </c>
    </row>
    <row r="159" spans="1:8" x14ac:dyDescent="0.25">
      <c r="A159" s="28">
        <v>41473</v>
      </c>
      <c r="B159">
        <v>133</v>
      </c>
      <c r="C159" s="7">
        <v>22.777401862219655</v>
      </c>
      <c r="D159" s="7">
        <v>20.738340267513195</v>
      </c>
      <c r="E159" s="7">
        <v>22.513258022147099</v>
      </c>
      <c r="F159" s="7">
        <v>19.881483420448546</v>
      </c>
      <c r="G159" s="7">
        <v>25.65721397227902</v>
      </c>
      <c r="H159" s="7">
        <v>22.84182718906662</v>
      </c>
    </row>
    <row r="160" spans="1:8" x14ac:dyDescent="0.25">
      <c r="A160" s="28">
        <v>41473</v>
      </c>
      <c r="B160">
        <v>134</v>
      </c>
      <c r="C160" s="7">
        <v>22.384407368453168</v>
      </c>
      <c r="D160" s="7">
        <v>21.392257335009894</v>
      </c>
      <c r="E160" s="7">
        <v>18.705721205491425</v>
      </c>
      <c r="F160" s="7">
        <v>16.705314806893139</v>
      </c>
      <c r="G160" s="7">
        <v>23.076979632058048</v>
      </c>
      <c r="H160" s="7">
        <v>18.844235658212401</v>
      </c>
    </row>
    <row r="161" spans="1:8" x14ac:dyDescent="0.25">
      <c r="A161" s="28">
        <v>41473</v>
      </c>
      <c r="B161">
        <v>135</v>
      </c>
      <c r="C161" s="7">
        <v>21.51144418967678</v>
      </c>
      <c r="D161" s="7">
        <v>19.639888444772431</v>
      </c>
      <c r="E161" s="7">
        <v>20.938058780738785</v>
      </c>
      <c r="F161" s="7">
        <v>18.525330290319918</v>
      </c>
      <c r="G161" s="7">
        <v>24.842233587664911</v>
      </c>
      <c r="H161" s="7">
        <v>23.747003031266487</v>
      </c>
    </row>
    <row r="162" spans="1:8" x14ac:dyDescent="0.25">
      <c r="A162" s="28">
        <v>41473</v>
      </c>
      <c r="B162">
        <v>301</v>
      </c>
      <c r="C162" s="7">
        <v>18.11300819849934</v>
      </c>
      <c r="D162" s="7">
        <v>19.614118314033643</v>
      </c>
      <c r="E162" s="7">
        <v>17.494525060768471</v>
      </c>
      <c r="F162" s="7">
        <v>21.479231526253297</v>
      </c>
      <c r="G162" s="7">
        <v>25.83116235476583</v>
      </c>
      <c r="H162" s="7">
        <v>19.968457611691949</v>
      </c>
    </row>
    <row r="163" spans="1:8" x14ac:dyDescent="0.25">
      <c r="A163" s="28">
        <v>41473</v>
      </c>
      <c r="B163">
        <v>302</v>
      </c>
      <c r="C163" s="7">
        <v>20.664251141639188</v>
      </c>
      <c r="D163" s="7">
        <v>21.382593535982849</v>
      </c>
      <c r="E163" s="7">
        <v>21.633852310686017</v>
      </c>
      <c r="F163" s="7">
        <v>21.015369172955147</v>
      </c>
      <c r="G163" s="7">
        <v>25.573461047377972</v>
      </c>
      <c r="H163" s="7">
        <v>23.666471372707782</v>
      </c>
    </row>
    <row r="164" spans="1:8" x14ac:dyDescent="0.25">
      <c r="A164" s="28">
        <v>41473</v>
      </c>
      <c r="B164">
        <v>303</v>
      </c>
      <c r="C164" s="7">
        <v>19.86215582239446</v>
      </c>
      <c r="D164" s="7">
        <v>19.234008885636545</v>
      </c>
      <c r="E164" s="7">
        <v>19.42406359983509</v>
      </c>
      <c r="F164" s="7">
        <v>19.320983076879944</v>
      </c>
      <c r="G164" s="7">
        <v>27.751037094805405</v>
      </c>
      <c r="H164" s="7">
        <v>22.20079518693931</v>
      </c>
    </row>
    <row r="165" spans="1:8" x14ac:dyDescent="0.25">
      <c r="A165" s="28">
        <v>41473</v>
      </c>
      <c r="B165">
        <v>304</v>
      </c>
      <c r="C165" s="7">
        <v>17.333461743651053</v>
      </c>
      <c r="D165" s="7">
        <v>16.550694022460423</v>
      </c>
      <c r="E165" s="7">
        <v>17.906847152589052</v>
      </c>
      <c r="F165" s="7">
        <v>19.034290372410947</v>
      </c>
      <c r="G165" s="7">
        <v>20.358230839116096</v>
      </c>
      <c r="H165" s="7">
        <v>18.60586194887863</v>
      </c>
    </row>
    <row r="166" spans="1:8" x14ac:dyDescent="0.25">
      <c r="A166" s="28">
        <v>41473</v>
      </c>
      <c r="B166">
        <v>305</v>
      </c>
      <c r="C166" s="7">
        <v>19.9716788780343</v>
      </c>
      <c r="D166" s="7">
        <v>20.541843020629944</v>
      </c>
      <c r="E166" s="7">
        <v>19.778402897493404</v>
      </c>
      <c r="F166" s="7">
        <v>17.346346809020446</v>
      </c>
      <c r="G166" s="7">
        <v>20.168176124917551</v>
      </c>
      <c r="H166" s="7">
        <v>19.395072202753958</v>
      </c>
    </row>
    <row r="167" spans="1:8" x14ac:dyDescent="0.25">
      <c r="A167" s="28">
        <v>41473</v>
      </c>
      <c r="B167">
        <v>306</v>
      </c>
      <c r="C167" s="7">
        <v>19.043954171437992</v>
      </c>
      <c r="D167" s="7">
        <v>18.14844212826517</v>
      </c>
      <c r="E167" s="7">
        <v>16.524923891721635</v>
      </c>
      <c r="F167" s="7">
        <v>19.06972430217678</v>
      </c>
      <c r="G167" s="7">
        <v>24.243078047988124</v>
      </c>
      <c r="H167" s="7">
        <v>22.039731869821903</v>
      </c>
    </row>
    <row r="168" spans="1:8" x14ac:dyDescent="0.25">
      <c r="A168" s="28">
        <v>41473</v>
      </c>
      <c r="B168">
        <v>307</v>
      </c>
      <c r="C168" s="7">
        <v>19.172804825131927</v>
      </c>
      <c r="D168" s="7">
        <v>18.125893263868733</v>
      </c>
      <c r="E168" s="7">
        <v>20.367894638143142</v>
      </c>
      <c r="F168" s="7">
        <v>18.299841646355542</v>
      </c>
      <c r="G168" s="7">
        <v>23.073758365715697</v>
      </c>
      <c r="H168" s="7">
        <v>19.614118314033643</v>
      </c>
    </row>
    <row r="169" spans="1:8" x14ac:dyDescent="0.25">
      <c r="A169" s="28">
        <v>41473</v>
      </c>
      <c r="B169">
        <v>308</v>
      </c>
      <c r="C169" s="7">
        <v>21.42124873209103</v>
      </c>
      <c r="D169" s="7">
        <v>21.337495807189971</v>
      </c>
      <c r="E169" s="7">
        <v>20.496745291837073</v>
      </c>
      <c r="F169" s="7">
        <v>20.967050177819921</v>
      </c>
      <c r="G169" s="7">
        <v>23.37011486921174</v>
      </c>
      <c r="H169" s="7">
        <v>20.612710880161607</v>
      </c>
    </row>
    <row r="170" spans="1:8" x14ac:dyDescent="0.25">
      <c r="A170" s="28">
        <v>41473</v>
      </c>
      <c r="B170">
        <v>310</v>
      </c>
      <c r="C170" s="7">
        <v>16.647332012730871</v>
      </c>
      <c r="D170" s="7">
        <v>22.812835791985488</v>
      </c>
      <c r="E170" s="7">
        <v>22.458496494327175</v>
      </c>
      <c r="F170" s="7">
        <v>21.678950039478888</v>
      </c>
      <c r="G170" s="7">
        <v>17.301249080227571</v>
      </c>
      <c r="H170" s="7">
        <v>20.702906337747358</v>
      </c>
    </row>
    <row r="171" spans="1:8" x14ac:dyDescent="0.25">
      <c r="A171" s="28">
        <v>41473</v>
      </c>
      <c r="B171">
        <v>311</v>
      </c>
      <c r="C171" s="7">
        <v>19.778402897493404</v>
      </c>
      <c r="D171" s="7">
        <v>20.042546737565964</v>
      </c>
      <c r="E171" s="7">
        <v>20.986377775874011</v>
      </c>
      <c r="F171" s="7">
        <v>24.677949004205146</v>
      </c>
      <c r="G171" s="7">
        <v>26.253148245613456</v>
      </c>
      <c r="H171" s="7">
        <v>25.080607296998675</v>
      </c>
    </row>
    <row r="172" spans="1:8" x14ac:dyDescent="0.25">
      <c r="A172" s="28">
        <v>41473</v>
      </c>
      <c r="B172">
        <v>312</v>
      </c>
      <c r="C172" s="7">
        <v>24.874446251088393</v>
      </c>
      <c r="D172" s="7">
        <v>21.266627947658314</v>
      </c>
      <c r="E172" s="7">
        <v>23.602046045860813</v>
      </c>
      <c r="F172" s="7">
        <v>22.741967932453829</v>
      </c>
      <c r="G172" s="7">
        <v>23.666471372707782</v>
      </c>
      <c r="H172" s="7">
        <v>22.178246322542876</v>
      </c>
    </row>
    <row r="173" spans="1:8" x14ac:dyDescent="0.25">
      <c r="A173" s="28">
        <v>41473</v>
      </c>
      <c r="B173">
        <v>313</v>
      </c>
      <c r="C173" s="7">
        <v>15.838794160801454</v>
      </c>
      <c r="D173" s="7">
        <v>19.021405307041555</v>
      </c>
      <c r="E173" s="7">
        <v>20.210052587368075</v>
      </c>
      <c r="F173" s="7">
        <v>21.215087686180738</v>
      </c>
      <c r="G173" s="7">
        <v>23.273476878941292</v>
      </c>
      <c r="H173" s="7">
        <v>22.226565317678098</v>
      </c>
    </row>
    <row r="174" spans="1:8" x14ac:dyDescent="0.25">
      <c r="A174" s="28">
        <v>41473</v>
      </c>
      <c r="B174">
        <v>314</v>
      </c>
      <c r="C174" s="7">
        <v>20.061874335620054</v>
      </c>
      <c r="D174" s="7">
        <v>20.464532628413586</v>
      </c>
      <c r="E174" s="7">
        <v>19.494931459366754</v>
      </c>
      <c r="F174" s="7">
        <v>22.880482385174801</v>
      </c>
      <c r="G174" s="7">
        <v>22.506815489462401</v>
      </c>
      <c r="H174" s="7">
        <v>24.043359534762534</v>
      </c>
    </row>
    <row r="175" spans="1:8" x14ac:dyDescent="0.25">
      <c r="A175" s="28">
        <v>41473</v>
      </c>
      <c r="B175">
        <v>315</v>
      </c>
      <c r="C175" s="7">
        <v>23.105971029139184</v>
      </c>
      <c r="D175" s="7">
        <v>20.406549834251319</v>
      </c>
      <c r="E175" s="7">
        <v>20.863969654864775</v>
      </c>
      <c r="F175" s="7">
        <v>21.192538821784296</v>
      </c>
      <c r="G175" s="7">
        <v>22.078387065930077</v>
      </c>
      <c r="H175" s="7">
        <v>25.029067035521109</v>
      </c>
    </row>
    <row r="176" spans="1:8" x14ac:dyDescent="0.25">
      <c r="A176" s="28">
        <v>41473</v>
      </c>
      <c r="B176">
        <v>316</v>
      </c>
      <c r="C176" s="7">
        <v>18.290177847328497</v>
      </c>
      <c r="D176" s="7">
        <v>17.964829946751319</v>
      </c>
      <c r="E176" s="7">
        <v>20.351788306431398</v>
      </c>
      <c r="F176" s="7">
        <v>22.870818586147756</v>
      </c>
      <c r="G176" s="7">
        <v>23.205830285751979</v>
      </c>
      <c r="H176" s="7">
        <v>20.986377775874011</v>
      </c>
    </row>
    <row r="177" spans="1:8" x14ac:dyDescent="0.25">
      <c r="A177" s="28">
        <v>41473</v>
      </c>
      <c r="B177">
        <v>317</v>
      </c>
      <c r="C177" s="7">
        <v>12.369490310092345</v>
      </c>
      <c r="D177" s="7">
        <v>19.043954171437992</v>
      </c>
      <c r="E177" s="7">
        <v>20.161733592232849</v>
      </c>
      <c r="F177" s="7">
        <v>21.936651346866757</v>
      </c>
      <c r="G177" s="7">
        <v>24.82290598961082</v>
      </c>
      <c r="H177" s="7">
        <v>22.590568414363453</v>
      </c>
    </row>
    <row r="178" spans="1:8" x14ac:dyDescent="0.25">
      <c r="A178" s="28">
        <v>41473</v>
      </c>
      <c r="B178">
        <v>319</v>
      </c>
      <c r="C178" s="7">
        <v>22.62600234412929</v>
      </c>
      <c r="D178" s="7">
        <v>21.743375366325857</v>
      </c>
      <c r="E178" s="7">
        <v>21.356823405244064</v>
      </c>
      <c r="F178" s="7">
        <v>21.833570823911607</v>
      </c>
      <c r="G178" s="7">
        <v>23.621373643914907</v>
      </c>
      <c r="H178" s="7">
        <v>24.565204682222955</v>
      </c>
    </row>
    <row r="179" spans="1:8" x14ac:dyDescent="0.25">
      <c r="A179" s="28">
        <v>41473</v>
      </c>
      <c r="B179">
        <v>320</v>
      </c>
      <c r="C179" s="7">
        <v>22.748410465138523</v>
      </c>
      <c r="D179" s="7">
        <v>20.628817211873351</v>
      </c>
      <c r="E179" s="7">
        <v>20.309911843980867</v>
      </c>
      <c r="F179" s="7">
        <v>24.204422851879944</v>
      </c>
      <c r="G179" s="7">
        <v>24.004704338654353</v>
      </c>
      <c r="H179" s="7">
        <v>23.479637924851581</v>
      </c>
    </row>
    <row r="180" spans="1:8" x14ac:dyDescent="0.25">
      <c r="A180" s="28">
        <v>41473</v>
      </c>
      <c r="B180">
        <v>321</v>
      </c>
      <c r="C180" s="7">
        <v>26.913507845794854</v>
      </c>
      <c r="D180" s="7">
        <v>24.842233587664911</v>
      </c>
      <c r="E180" s="7">
        <v>23.682577704419526</v>
      </c>
      <c r="F180" s="7">
        <v>24.339716038258576</v>
      </c>
      <c r="G180" s="7">
        <v>23.585939714149074</v>
      </c>
      <c r="H180" s="7">
        <v>23.305689542364775</v>
      </c>
    </row>
    <row r="181" spans="1:8" x14ac:dyDescent="0.25">
      <c r="A181" s="28">
        <v>41473</v>
      </c>
      <c r="B181">
        <v>322</v>
      </c>
      <c r="C181" s="7">
        <v>22.961014043733513</v>
      </c>
      <c r="D181" s="7">
        <v>21.949536412236149</v>
      </c>
      <c r="E181" s="7">
        <v>22.020404271767809</v>
      </c>
      <c r="F181" s="7">
        <v>23.431318929716355</v>
      </c>
      <c r="G181" s="7">
        <v>24.993633105755279</v>
      </c>
      <c r="H181" s="7">
        <v>22.899809983228888</v>
      </c>
    </row>
    <row r="182" spans="1:8" x14ac:dyDescent="0.25">
      <c r="A182" s="28">
        <v>41473</v>
      </c>
      <c r="B182">
        <v>323</v>
      </c>
      <c r="C182" s="7">
        <v>22.867597319805405</v>
      </c>
      <c r="D182" s="7">
        <v>21.926987547839712</v>
      </c>
      <c r="E182" s="7">
        <v>20.983156509531664</v>
      </c>
      <c r="F182" s="7">
        <v>24.18187398748351</v>
      </c>
      <c r="G182" s="7">
        <v>22.146033659119393</v>
      </c>
      <c r="H182" s="7">
        <v>24.143218791375329</v>
      </c>
    </row>
    <row r="183" spans="1:8" x14ac:dyDescent="0.25">
      <c r="A183" s="28">
        <v>41473</v>
      </c>
      <c r="B183">
        <v>324</v>
      </c>
      <c r="C183" s="7">
        <v>22.084829598614775</v>
      </c>
      <c r="D183" s="7">
        <v>22.539028152885884</v>
      </c>
      <c r="E183" s="7">
        <v>18.940873648482849</v>
      </c>
      <c r="F183" s="7">
        <v>23.817870890798151</v>
      </c>
      <c r="G183" s="7">
        <v>23.492522990220973</v>
      </c>
      <c r="H183" s="7">
        <v>25.998668204567938</v>
      </c>
    </row>
    <row r="184" spans="1:8" x14ac:dyDescent="0.25">
      <c r="A184" s="28">
        <v>41473</v>
      </c>
      <c r="B184">
        <v>325</v>
      </c>
      <c r="C184" s="7">
        <v>25.035509568205804</v>
      </c>
      <c r="D184" s="7">
        <v>23.29924700968008</v>
      </c>
      <c r="E184" s="7">
        <v>22.941686445679419</v>
      </c>
      <c r="F184" s="7">
        <v>23.057652034003958</v>
      </c>
      <c r="G184" s="7">
        <v>20.380779703512538</v>
      </c>
      <c r="H184" s="7">
        <v>22.683985138291558</v>
      </c>
    </row>
    <row r="185" spans="1:8" x14ac:dyDescent="0.25">
      <c r="A185" s="28">
        <v>41473</v>
      </c>
      <c r="B185">
        <v>326</v>
      </c>
      <c r="C185" s="7">
        <v>23.424876397031667</v>
      </c>
      <c r="D185" s="7">
        <v>24.281733244096305</v>
      </c>
      <c r="E185" s="7">
        <v>22.487487891408311</v>
      </c>
      <c r="F185" s="7">
        <v>25.096713628710422</v>
      </c>
      <c r="G185" s="7">
        <v>25.248113146800794</v>
      </c>
      <c r="H185" s="7">
        <v>22.812835791985488</v>
      </c>
    </row>
    <row r="186" spans="1:8" x14ac:dyDescent="0.25">
      <c r="A186" s="28">
        <v>41473</v>
      </c>
      <c r="B186">
        <v>328</v>
      </c>
      <c r="C186" s="7">
        <v>15.033477575214379</v>
      </c>
      <c r="D186" s="7">
        <v>13.245674755211082</v>
      </c>
      <c r="E186" s="7">
        <v>20.206831321025724</v>
      </c>
      <c r="F186" s="7">
        <v>21.350380872559366</v>
      </c>
      <c r="G186" s="7">
        <v>25.296432141936016</v>
      </c>
      <c r="H186" s="7">
        <v>21.008926640270449</v>
      </c>
    </row>
    <row r="187" spans="1:8" x14ac:dyDescent="0.25">
      <c r="A187" s="28">
        <v>41473</v>
      </c>
      <c r="B187">
        <v>329</v>
      </c>
      <c r="C187" s="7">
        <v>11.329021281513853</v>
      </c>
      <c r="D187" s="7">
        <v>10.868380194558048</v>
      </c>
      <c r="E187" s="7">
        <v>20.535400487945253</v>
      </c>
      <c r="F187" s="7">
        <v>25.344751137071235</v>
      </c>
      <c r="G187" s="7">
        <v>27.435352993255275</v>
      </c>
      <c r="H187" s="7">
        <v>22.664657540237467</v>
      </c>
    </row>
    <row r="188" spans="1:8" x14ac:dyDescent="0.25">
      <c r="A188" s="28">
        <v>41473</v>
      </c>
      <c r="B188">
        <v>330</v>
      </c>
      <c r="C188" s="7">
        <v>12.527332360867415</v>
      </c>
      <c r="D188" s="7">
        <v>12.598200220399072</v>
      </c>
      <c r="E188" s="7">
        <v>20.541843020629944</v>
      </c>
      <c r="F188" s="7">
        <v>25.840826153792879</v>
      </c>
      <c r="G188" s="7">
        <v>27.847675085075856</v>
      </c>
      <c r="H188" s="7">
        <v>22.619559811444592</v>
      </c>
    </row>
    <row r="189" spans="1:8" x14ac:dyDescent="0.25">
      <c r="A189" s="28">
        <v>41473</v>
      </c>
      <c r="B189">
        <v>331</v>
      </c>
      <c r="C189" s="7">
        <v>13.780404968040896</v>
      </c>
      <c r="D189" s="7">
        <v>12.582093888687334</v>
      </c>
      <c r="E189" s="7">
        <v>21.49211659162269</v>
      </c>
      <c r="F189" s="7">
        <v>25.924579078693931</v>
      </c>
      <c r="G189" s="7">
        <v>26.140403923631261</v>
      </c>
      <c r="H189" s="7">
        <v>18.441577365418865</v>
      </c>
    </row>
    <row r="190" spans="1:8" x14ac:dyDescent="0.25">
      <c r="A190" s="28">
        <v>41473</v>
      </c>
      <c r="B190">
        <v>332</v>
      </c>
      <c r="C190" s="7">
        <v>13.078168905408969</v>
      </c>
      <c r="D190" s="7">
        <v>11.78321983578496</v>
      </c>
      <c r="E190" s="7">
        <v>22.477824092381265</v>
      </c>
      <c r="F190" s="7">
        <v>21.984970342001979</v>
      </c>
      <c r="G190" s="7">
        <v>23.260591813571903</v>
      </c>
      <c r="H190" s="7">
        <v>21.711162702902374</v>
      </c>
    </row>
    <row r="191" spans="1:8" x14ac:dyDescent="0.25">
      <c r="A191" s="28">
        <v>41473</v>
      </c>
      <c r="B191">
        <v>333</v>
      </c>
      <c r="C191" s="7">
        <v>11.928176821190634</v>
      </c>
      <c r="D191" s="7">
        <v>11.068098707783641</v>
      </c>
      <c r="E191" s="7">
        <v>21.875447286362135</v>
      </c>
      <c r="F191" s="7">
        <v>22.281326845498022</v>
      </c>
      <c r="G191" s="7">
        <v>24.835791054980209</v>
      </c>
      <c r="H191" s="7">
        <v>24.239856781645777</v>
      </c>
    </row>
    <row r="192" spans="1:8" x14ac:dyDescent="0.25">
      <c r="A192" s="28">
        <v>41473</v>
      </c>
      <c r="B192">
        <v>334</v>
      </c>
      <c r="C192" s="7">
        <v>12.591757687714381</v>
      </c>
      <c r="D192" s="7">
        <v>13.764298636329157</v>
      </c>
      <c r="E192" s="7">
        <v>23.176838888670844</v>
      </c>
      <c r="F192" s="7">
        <v>24.951756643304751</v>
      </c>
      <c r="G192" s="7">
        <v>26.108191260207782</v>
      </c>
      <c r="H192" s="7">
        <v>20.142405994178759</v>
      </c>
    </row>
    <row r="193" spans="1:8" x14ac:dyDescent="0.25">
      <c r="A193" s="28">
        <v>41473</v>
      </c>
      <c r="B193">
        <v>335</v>
      </c>
      <c r="C193" s="7">
        <v>13.319763881085093</v>
      </c>
      <c r="D193" s="7">
        <v>15.010928710817941</v>
      </c>
      <c r="E193" s="7">
        <v>24.977526774043532</v>
      </c>
      <c r="F193" s="7">
        <v>24.265626912384562</v>
      </c>
      <c r="G193" s="7">
        <v>28.746408394591032</v>
      </c>
      <c r="H193" s="7">
        <v>19.771960364808709</v>
      </c>
    </row>
    <row r="194" spans="1:8" x14ac:dyDescent="0.25">
      <c r="A194" s="28">
        <v>41485</v>
      </c>
      <c r="B194">
        <v>101</v>
      </c>
      <c r="C194" s="7">
        <v>18.373616921788454</v>
      </c>
      <c r="D194" s="7">
        <v>17.835900830447116</v>
      </c>
      <c r="E194" s="7">
        <v>18.657139951768432</v>
      </c>
      <c r="F194" s="7">
        <v>16.936448459476143</v>
      </c>
      <c r="G194" s="7">
        <v>17.663179904137472</v>
      </c>
      <c r="H194" s="7">
        <v>14.749736354688018</v>
      </c>
    </row>
    <row r="195" spans="1:8" x14ac:dyDescent="0.25">
      <c r="A195" s="28">
        <v>41485</v>
      </c>
      <c r="B195">
        <v>102</v>
      </c>
      <c r="C195" s="7">
        <v>21.026349639072407</v>
      </c>
      <c r="D195" s="7">
        <v>19.162267189089093</v>
      </c>
      <c r="E195" s="7">
        <v>20.36479590245245</v>
      </c>
      <c r="F195" s="7">
        <v>19.035170658408404</v>
      </c>
      <c r="G195" s="7">
        <v>17.897819653086422</v>
      </c>
      <c r="H195" s="7">
        <v>17.718580955972637</v>
      </c>
    </row>
    <row r="196" spans="1:8" x14ac:dyDescent="0.25">
      <c r="A196" s="28">
        <v>41485</v>
      </c>
      <c r="B196">
        <v>103</v>
      </c>
      <c r="C196" s="7">
        <v>18.999322918985651</v>
      </c>
      <c r="D196" s="7">
        <v>24.747996768234902</v>
      </c>
      <c r="E196" s="7">
        <v>22.219101696229561</v>
      </c>
      <c r="F196" s="7">
        <v>22.121335134167502</v>
      </c>
      <c r="G196" s="7">
        <v>21.766116625342008</v>
      </c>
      <c r="H196" s="7">
        <v>20.374572558658656</v>
      </c>
    </row>
    <row r="197" spans="1:8" x14ac:dyDescent="0.25">
      <c r="A197" s="28">
        <v>41485</v>
      </c>
      <c r="B197">
        <v>104</v>
      </c>
      <c r="C197" s="7">
        <v>18.292144786736735</v>
      </c>
      <c r="D197" s="7">
        <v>20.045425133049715</v>
      </c>
      <c r="E197" s="7">
        <v>18.477901254654657</v>
      </c>
      <c r="F197" s="7">
        <v>15.86101627679346</v>
      </c>
      <c r="G197" s="7">
        <v>18.0770583502002</v>
      </c>
      <c r="H197" s="7">
        <v>15.883828474607942</v>
      </c>
    </row>
    <row r="198" spans="1:8" x14ac:dyDescent="0.25">
      <c r="A198" s="28">
        <v>41485</v>
      </c>
      <c r="B198">
        <v>105</v>
      </c>
      <c r="C198" s="7">
        <v>20.817780973340007</v>
      </c>
      <c r="D198" s="7">
        <v>20.136673924307637</v>
      </c>
      <c r="E198" s="7">
        <v>20.423455839689687</v>
      </c>
      <c r="F198" s="7">
        <v>18.474642369252585</v>
      </c>
      <c r="G198" s="7">
        <v>17.549118915065069</v>
      </c>
      <c r="H198" s="7">
        <v>16.395473482732729</v>
      </c>
    </row>
    <row r="199" spans="1:8" x14ac:dyDescent="0.25">
      <c r="A199" s="28">
        <v>41485</v>
      </c>
      <c r="B199">
        <v>106</v>
      </c>
      <c r="C199" s="7">
        <v>17.861971913663659</v>
      </c>
      <c r="D199" s="7">
        <v>20.954654160226891</v>
      </c>
      <c r="E199" s="7">
        <v>22.140888446579915</v>
      </c>
      <c r="F199" s="7">
        <v>21.987720832682683</v>
      </c>
      <c r="G199" s="7">
        <v>22.704675621137802</v>
      </c>
      <c r="H199" s="7">
        <v>19.478379073089759</v>
      </c>
    </row>
    <row r="200" spans="1:8" x14ac:dyDescent="0.25">
      <c r="A200" s="28">
        <v>41485</v>
      </c>
      <c r="B200">
        <v>107</v>
      </c>
      <c r="C200" s="7">
        <v>16.121727108958961</v>
      </c>
      <c r="D200" s="7">
        <v>20.286582652802803</v>
      </c>
      <c r="E200" s="7">
        <v>20.465821349916581</v>
      </c>
      <c r="F200" s="7">
        <v>17.516530061044378</v>
      </c>
      <c r="G200" s="7">
        <v>17.408986842776113</v>
      </c>
      <c r="H200" s="7">
        <v>14.635675365615617</v>
      </c>
    </row>
    <row r="201" spans="1:8" x14ac:dyDescent="0.25">
      <c r="A201" s="28">
        <v>41485</v>
      </c>
      <c r="B201">
        <v>108</v>
      </c>
      <c r="C201" s="7">
        <v>18.940662981748417</v>
      </c>
      <c r="D201" s="7">
        <v>21.436969199733067</v>
      </c>
      <c r="E201" s="7">
        <v>20.684166671855188</v>
      </c>
      <c r="F201" s="7">
        <v>20.798227660927594</v>
      </c>
      <c r="G201" s="7">
        <v>19.05472397082082</v>
      </c>
      <c r="H201" s="7">
        <v>18.080317235602269</v>
      </c>
    </row>
    <row r="202" spans="1:8" x14ac:dyDescent="0.25">
      <c r="A202" s="28">
        <v>41485</v>
      </c>
      <c r="B202">
        <v>110</v>
      </c>
      <c r="C202" s="7">
        <v>22.936056484684684</v>
      </c>
      <c r="D202" s="7">
        <v>19.941140800183511</v>
      </c>
      <c r="E202" s="7">
        <v>19.422978021254586</v>
      </c>
      <c r="F202" s="7">
        <v>21.01983186826827</v>
      </c>
      <c r="G202" s="7">
        <v>24.151620739656323</v>
      </c>
      <c r="H202" s="7">
        <v>19.224186011728399</v>
      </c>
    </row>
    <row r="203" spans="1:8" x14ac:dyDescent="0.25">
      <c r="A203" s="28">
        <v>41485</v>
      </c>
      <c r="B203">
        <v>111</v>
      </c>
      <c r="C203" s="7">
        <v>22.105040707157155</v>
      </c>
      <c r="D203" s="7">
        <v>21.420674772722723</v>
      </c>
      <c r="E203" s="7">
        <v>21.088268461711714</v>
      </c>
      <c r="F203" s="7">
        <v>22.479812528395058</v>
      </c>
      <c r="G203" s="7">
        <v>24.620900237554221</v>
      </c>
      <c r="H203" s="7">
        <v>21.564065730413745</v>
      </c>
    </row>
    <row r="204" spans="1:8" x14ac:dyDescent="0.25">
      <c r="A204" s="28">
        <v>41485</v>
      </c>
      <c r="B204">
        <v>112</v>
      </c>
      <c r="C204" s="7">
        <v>21.922543124641308</v>
      </c>
      <c r="D204" s="7">
        <v>21.309872669052389</v>
      </c>
      <c r="E204" s="7">
        <v>20.05846067465799</v>
      </c>
      <c r="F204" s="7">
        <v>20.713496640473807</v>
      </c>
      <c r="G204" s="7">
        <v>22.329903799899899</v>
      </c>
      <c r="H204" s="7">
        <v>21.107821774124126</v>
      </c>
    </row>
    <row r="205" spans="1:8" x14ac:dyDescent="0.25">
      <c r="A205" s="28">
        <v>41485</v>
      </c>
      <c r="B205">
        <v>113</v>
      </c>
      <c r="C205" s="7">
        <v>19.524003468718718</v>
      </c>
      <c r="D205" s="7">
        <v>19.338247000800802</v>
      </c>
      <c r="E205" s="7">
        <v>19.057982856222893</v>
      </c>
      <c r="F205" s="7">
        <v>22.665568996312981</v>
      </c>
      <c r="G205" s="7">
        <v>21.450004741341342</v>
      </c>
      <c r="H205" s="7">
        <v>17.037473906940274</v>
      </c>
    </row>
    <row r="206" spans="1:8" x14ac:dyDescent="0.25">
      <c r="A206" s="28">
        <v>41485</v>
      </c>
      <c r="B206">
        <v>114</v>
      </c>
      <c r="C206" s="7">
        <v>18.624551097747748</v>
      </c>
      <c r="D206" s="7">
        <v>18.484419025458791</v>
      </c>
      <c r="E206" s="7">
        <v>20.3387248192359</v>
      </c>
      <c r="F206" s="7">
        <v>23.040340817550881</v>
      </c>
      <c r="G206" s="7">
        <v>23.757295606006004</v>
      </c>
      <c r="H206" s="7">
        <v>21.352238179279283</v>
      </c>
    </row>
    <row r="207" spans="1:8" x14ac:dyDescent="0.25">
      <c r="A207" s="28">
        <v>41485</v>
      </c>
      <c r="B207">
        <v>115</v>
      </c>
      <c r="C207" s="7">
        <v>19.827079811111108</v>
      </c>
      <c r="D207" s="7">
        <v>18.119423860427091</v>
      </c>
      <c r="E207" s="7">
        <v>20.348501475442109</v>
      </c>
      <c r="F207" s="7">
        <v>22.65905122550884</v>
      </c>
      <c r="G207" s="7">
        <v>24.653489091574908</v>
      </c>
      <c r="H207" s="7">
        <v>19.191597157707708</v>
      </c>
    </row>
    <row r="208" spans="1:8" x14ac:dyDescent="0.25">
      <c r="A208" s="28">
        <v>41485</v>
      </c>
      <c r="B208">
        <v>116</v>
      </c>
      <c r="C208" s="7">
        <v>15.518833309576245</v>
      </c>
      <c r="D208" s="7">
        <v>14.942010593410076</v>
      </c>
      <c r="E208" s="7">
        <v>12.778110686436436</v>
      </c>
      <c r="F208" s="7">
        <v>17.402469071971975</v>
      </c>
      <c r="G208" s="7">
        <v>21.423933658124792</v>
      </c>
      <c r="H208" s="7">
        <v>20.384349214864866</v>
      </c>
    </row>
    <row r="209" spans="1:8" x14ac:dyDescent="0.25">
      <c r="A209" s="28">
        <v>41485</v>
      </c>
      <c r="B209">
        <v>117</v>
      </c>
      <c r="C209" s="7">
        <v>20.850369827360694</v>
      </c>
      <c r="D209" s="7">
        <v>20.895994222989657</v>
      </c>
      <c r="E209" s="7">
        <v>17.366621332549219</v>
      </c>
      <c r="F209" s="7">
        <v>18.0770583502002</v>
      </c>
      <c r="G209" s="7">
        <v>24.950047663163165</v>
      </c>
      <c r="H209" s="7">
        <v>23.548726940273607</v>
      </c>
    </row>
    <row r="210" spans="1:8" x14ac:dyDescent="0.25">
      <c r="A210" s="28">
        <v>41485</v>
      </c>
      <c r="B210">
        <v>119</v>
      </c>
      <c r="C210" s="7">
        <v>21.818258791775104</v>
      </c>
      <c r="D210" s="7">
        <v>20.67764890105105</v>
      </c>
      <c r="E210" s="7">
        <v>19.533780124924924</v>
      </c>
      <c r="F210" s="7">
        <v>18.011880642158822</v>
      </c>
      <c r="G210" s="7">
        <v>19.615252259976646</v>
      </c>
      <c r="H210" s="7">
        <v>19.739089905255252</v>
      </c>
    </row>
    <row r="211" spans="1:8" x14ac:dyDescent="0.25">
      <c r="A211" s="28">
        <v>41485</v>
      </c>
      <c r="B211">
        <v>120</v>
      </c>
      <c r="C211" s="7">
        <v>19.654358884801468</v>
      </c>
      <c r="D211" s="7">
        <v>20.299618194411078</v>
      </c>
      <c r="E211" s="7">
        <v>21.391344804104101</v>
      </c>
      <c r="F211" s="7">
        <v>21.580360157424092</v>
      </c>
      <c r="G211" s="7">
        <v>23.548726940273607</v>
      </c>
      <c r="H211" s="7">
        <v>23.20002620225225</v>
      </c>
    </row>
    <row r="212" spans="1:8" x14ac:dyDescent="0.25">
      <c r="A212" s="28">
        <v>41485</v>
      </c>
      <c r="B212">
        <v>121</v>
      </c>
      <c r="C212" s="7">
        <v>21.964908634868198</v>
      </c>
      <c r="D212" s="7">
        <v>20.123638382699362</v>
      </c>
      <c r="E212" s="7">
        <v>19.390389167233899</v>
      </c>
      <c r="F212" s="7">
        <v>19.253515980347014</v>
      </c>
      <c r="G212" s="7">
        <v>20.664613359442775</v>
      </c>
      <c r="H212" s="7">
        <v>19.370835854821493</v>
      </c>
    </row>
    <row r="213" spans="1:8" x14ac:dyDescent="0.25">
      <c r="A213" s="28">
        <v>41485</v>
      </c>
      <c r="B213">
        <v>122</v>
      </c>
      <c r="C213" s="7">
        <v>21.593395699032367</v>
      </c>
      <c r="D213" s="7">
        <v>18.692987691191188</v>
      </c>
      <c r="E213" s="7">
        <v>19.8596686651318</v>
      </c>
      <c r="F213" s="7">
        <v>19.537039010326989</v>
      </c>
      <c r="G213" s="7">
        <v>25.308525057390725</v>
      </c>
      <c r="H213" s="7">
        <v>20.658095588638638</v>
      </c>
    </row>
    <row r="214" spans="1:8" x14ac:dyDescent="0.25">
      <c r="A214" s="28">
        <v>41485</v>
      </c>
      <c r="B214">
        <v>123</v>
      </c>
      <c r="C214" s="7">
        <v>21.661832292475808</v>
      </c>
      <c r="D214" s="7">
        <v>21.622725667650982</v>
      </c>
      <c r="E214" s="7">
        <v>21.746563312929595</v>
      </c>
      <c r="F214" s="7">
        <v>18.624551097747748</v>
      </c>
      <c r="G214" s="7">
        <v>23.610645762912913</v>
      </c>
      <c r="H214" s="7">
        <v>21.50866467857858</v>
      </c>
    </row>
    <row r="215" spans="1:8" x14ac:dyDescent="0.25">
      <c r="A215" s="28">
        <v>41485</v>
      </c>
      <c r="B215">
        <v>124</v>
      </c>
      <c r="C215" s="7">
        <v>20.72979106748415</v>
      </c>
      <c r="D215" s="7">
        <v>18.490936796262933</v>
      </c>
      <c r="E215" s="7">
        <v>19.993282966616619</v>
      </c>
      <c r="F215" s="7">
        <v>22.453741445178508</v>
      </c>
      <c r="G215" s="7">
        <v>23.001234192726059</v>
      </c>
      <c r="H215" s="7">
        <v>20.641801161628294</v>
      </c>
    </row>
    <row r="216" spans="1:8" x14ac:dyDescent="0.25">
      <c r="A216" s="28">
        <v>41485</v>
      </c>
      <c r="B216">
        <v>125</v>
      </c>
      <c r="C216" s="7">
        <v>22.01379191589923</v>
      </c>
      <c r="D216" s="7">
        <v>20.456044693710375</v>
      </c>
      <c r="E216" s="7">
        <v>21.495629136970305</v>
      </c>
      <c r="F216" s="7">
        <v>18.748388743026361</v>
      </c>
      <c r="G216" s="7">
        <v>22.483071413797131</v>
      </c>
      <c r="H216" s="7">
        <v>21.492370251568239</v>
      </c>
    </row>
    <row r="217" spans="1:8" x14ac:dyDescent="0.25">
      <c r="A217" s="28">
        <v>41485</v>
      </c>
      <c r="B217">
        <v>126</v>
      </c>
      <c r="C217" s="7">
        <v>18.27910924512846</v>
      </c>
      <c r="D217" s="7">
        <v>19.814044269502833</v>
      </c>
      <c r="E217" s="7">
        <v>19.044947314614614</v>
      </c>
      <c r="F217" s="7">
        <v>19.690206624224224</v>
      </c>
      <c r="G217" s="7">
        <v>26.970556612445773</v>
      </c>
      <c r="H217" s="7">
        <v>20.159486122122122</v>
      </c>
    </row>
    <row r="218" spans="1:8" x14ac:dyDescent="0.25">
      <c r="A218" s="28">
        <v>41485</v>
      </c>
      <c r="B218">
        <v>128</v>
      </c>
      <c r="C218" s="7">
        <v>21.71723334431098</v>
      </c>
      <c r="D218" s="7">
        <v>19.028652887604274</v>
      </c>
      <c r="E218" s="7">
        <v>17.057027219352687</v>
      </c>
      <c r="F218" s="7">
        <v>16.007666119886551</v>
      </c>
      <c r="G218" s="7">
        <v>18.803789794861526</v>
      </c>
      <c r="H218" s="7">
        <v>17.063544990156824</v>
      </c>
    </row>
    <row r="219" spans="1:8" x14ac:dyDescent="0.25">
      <c r="A219" s="28">
        <v>41485</v>
      </c>
      <c r="B219">
        <v>129</v>
      </c>
      <c r="C219" s="7">
        <v>21.006796326659995</v>
      </c>
      <c r="D219" s="7">
        <v>19.540297895729065</v>
      </c>
      <c r="E219" s="7">
        <v>20.863405368968969</v>
      </c>
      <c r="F219" s="7">
        <v>23.033823046746747</v>
      </c>
      <c r="G219" s="7">
        <v>28.176344211211209</v>
      </c>
      <c r="H219" s="7">
        <v>23.630199075325326</v>
      </c>
    </row>
    <row r="220" spans="1:8" x14ac:dyDescent="0.25">
      <c r="A220" s="28">
        <v>41485</v>
      </c>
      <c r="B220">
        <v>130</v>
      </c>
      <c r="C220" s="7">
        <v>18.846155305088423</v>
      </c>
      <c r="D220" s="7">
        <v>19.406683594244246</v>
      </c>
      <c r="E220" s="7">
        <v>17.395951301167837</v>
      </c>
      <c r="F220" s="7">
        <v>16.017442776092757</v>
      </c>
      <c r="G220" s="7">
        <v>19.722795478244912</v>
      </c>
      <c r="H220" s="7">
        <v>19.872704206740075</v>
      </c>
    </row>
    <row r="221" spans="1:8" x14ac:dyDescent="0.25">
      <c r="A221" s="28">
        <v>41485</v>
      </c>
      <c r="B221">
        <v>131</v>
      </c>
      <c r="C221" s="7">
        <v>19.804267613296631</v>
      </c>
      <c r="D221" s="7">
        <v>18.070540579396059</v>
      </c>
      <c r="E221" s="7">
        <v>17.591484425291959</v>
      </c>
      <c r="F221" s="7">
        <v>18.442053515231901</v>
      </c>
      <c r="G221" s="7">
        <v>27.547379328611949</v>
      </c>
      <c r="H221" s="7">
        <v>21.433710314330998</v>
      </c>
    </row>
    <row r="222" spans="1:8" x14ac:dyDescent="0.25">
      <c r="A222" s="28">
        <v>41485</v>
      </c>
      <c r="B222">
        <v>132</v>
      </c>
      <c r="C222" s="7">
        <v>22.577579090457121</v>
      </c>
      <c r="D222" s="7">
        <v>20.332207048431762</v>
      </c>
      <c r="E222" s="7">
        <v>19.015617345995999</v>
      </c>
      <c r="F222" s="7">
        <v>14.870315114564564</v>
      </c>
      <c r="G222" s="7">
        <v>24.470991509059058</v>
      </c>
      <c r="H222" s="7">
        <v>18.865708617500832</v>
      </c>
    </row>
    <row r="223" spans="1:8" x14ac:dyDescent="0.25">
      <c r="A223" s="28">
        <v>41485</v>
      </c>
      <c r="B223">
        <v>133</v>
      </c>
      <c r="C223" s="7">
        <v>22.049639655321986</v>
      </c>
      <c r="D223" s="7">
        <v>19.931364143977312</v>
      </c>
      <c r="E223" s="7">
        <v>21.489111366166163</v>
      </c>
      <c r="F223" s="7">
        <v>18.275850359726391</v>
      </c>
      <c r="G223" s="7">
        <v>23.666046814748082</v>
      </c>
      <c r="H223" s="7">
        <v>14.228314690357028</v>
      </c>
    </row>
    <row r="224" spans="1:8" x14ac:dyDescent="0.25">
      <c r="A224" s="28">
        <v>41485</v>
      </c>
      <c r="B224">
        <v>134</v>
      </c>
      <c r="C224" s="7">
        <v>21.932319780847518</v>
      </c>
      <c r="D224" s="7">
        <v>20.560329026576575</v>
      </c>
      <c r="E224" s="7">
        <v>17.438316811394728</v>
      </c>
      <c r="F224" s="7">
        <v>14.4499188976977</v>
      </c>
      <c r="G224" s="7">
        <v>21.674867834084083</v>
      </c>
      <c r="H224" s="7">
        <v>17.591484425291959</v>
      </c>
    </row>
    <row r="225" spans="1:8" x14ac:dyDescent="0.25">
      <c r="A225" s="28">
        <v>41485</v>
      </c>
      <c r="B225">
        <v>135</v>
      </c>
      <c r="C225" s="7">
        <v>20.742826609092425</v>
      </c>
      <c r="D225" s="7">
        <v>19.018876231398064</v>
      </c>
      <c r="E225" s="7">
        <v>20.048684018451784</v>
      </c>
      <c r="F225" s="7">
        <v>17.229748145662327</v>
      </c>
      <c r="G225" s="7">
        <v>22.851325464230897</v>
      </c>
      <c r="H225" s="7">
        <v>19.941140800183511</v>
      </c>
    </row>
    <row r="226" spans="1:8" x14ac:dyDescent="0.25">
      <c r="A226" s="28">
        <v>41485</v>
      </c>
      <c r="B226">
        <v>301</v>
      </c>
      <c r="C226" s="7">
        <v>17.914114080096763</v>
      </c>
      <c r="D226" s="7">
        <v>19.253515980347014</v>
      </c>
      <c r="E226" s="7">
        <v>16.538864440423758</v>
      </c>
      <c r="F226" s="7">
        <v>17.734875382982985</v>
      </c>
      <c r="G226" s="7">
        <v>20.514704630947612</v>
      </c>
      <c r="H226" s="7">
        <v>16.750691991558224</v>
      </c>
    </row>
    <row r="227" spans="1:8" x14ac:dyDescent="0.25">
      <c r="A227" s="28">
        <v>41485</v>
      </c>
      <c r="B227">
        <v>302</v>
      </c>
      <c r="C227" s="7">
        <v>20.814522087937938</v>
      </c>
      <c r="D227" s="7">
        <v>20.671131130246913</v>
      </c>
      <c r="E227" s="7">
        <v>21.21862387779446</v>
      </c>
      <c r="F227" s="7">
        <v>18.846155305088423</v>
      </c>
      <c r="G227" s="7">
        <v>20.566846797380713</v>
      </c>
      <c r="H227" s="7">
        <v>19.87596309214214</v>
      </c>
    </row>
    <row r="228" spans="1:8" x14ac:dyDescent="0.25">
      <c r="A228" s="28">
        <v>41485</v>
      </c>
      <c r="B228">
        <v>303</v>
      </c>
      <c r="C228" s="7">
        <v>19.537039010326989</v>
      </c>
      <c r="D228" s="7">
        <v>19.250257094944946</v>
      </c>
      <c r="E228" s="7">
        <v>18.370358036386385</v>
      </c>
      <c r="F228" s="7">
        <v>20.16274500752419</v>
      </c>
      <c r="G228" s="7">
        <v>22.916503172272272</v>
      </c>
      <c r="H228" s="7">
        <v>18.233484849499501</v>
      </c>
    </row>
    <row r="229" spans="1:8" x14ac:dyDescent="0.25">
      <c r="A229" s="28">
        <v>41485</v>
      </c>
      <c r="B229">
        <v>304</v>
      </c>
      <c r="C229" s="7">
        <v>17.614296623106441</v>
      </c>
      <c r="D229" s="7">
        <v>16.046772744711372</v>
      </c>
      <c r="E229" s="7">
        <v>15.655706496463125</v>
      </c>
      <c r="F229" s="7">
        <v>15.1375437175342</v>
      </c>
      <c r="G229" s="7">
        <v>16.988590625909243</v>
      </c>
      <c r="H229" s="7">
        <v>13.328862319386053</v>
      </c>
    </row>
    <row r="230" spans="1:8" x14ac:dyDescent="0.25">
      <c r="A230" s="28">
        <v>41485</v>
      </c>
      <c r="B230">
        <v>305</v>
      </c>
      <c r="C230" s="7">
        <v>19.243739324140805</v>
      </c>
      <c r="D230" s="7">
        <v>20.104085070286956</v>
      </c>
      <c r="E230" s="7">
        <v>16.532346669619617</v>
      </c>
      <c r="F230" s="7">
        <v>12.543470937487488</v>
      </c>
      <c r="G230" s="7">
        <v>17.184123750033368</v>
      </c>
      <c r="H230" s="7">
        <v>15.124508175925925</v>
      </c>
    </row>
    <row r="231" spans="1:8" x14ac:dyDescent="0.25">
      <c r="A231" s="28">
        <v>41485</v>
      </c>
      <c r="B231">
        <v>306</v>
      </c>
      <c r="C231" s="7">
        <v>19.136196105872543</v>
      </c>
      <c r="D231" s="7">
        <v>18.663657722572573</v>
      </c>
      <c r="E231" s="7">
        <v>15.623117642442445</v>
      </c>
      <c r="F231" s="7">
        <v>16.532346669619617</v>
      </c>
      <c r="G231" s="7">
        <v>19.292622605171836</v>
      </c>
      <c r="H231" s="7">
        <v>16.375920170320317</v>
      </c>
    </row>
    <row r="232" spans="1:8" x14ac:dyDescent="0.25">
      <c r="A232" s="28">
        <v>41485</v>
      </c>
      <c r="B232">
        <v>307</v>
      </c>
      <c r="C232" s="7">
        <v>19.501191270904233</v>
      </c>
      <c r="D232" s="7">
        <v>17.682733216549881</v>
      </c>
      <c r="E232" s="7">
        <v>18.396429119602935</v>
      </c>
      <c r="F232" s="7">
        <v>14.088182618068068</v>
      </c>
      <c r="G232" s="7">
        <v>17.418763498982319</v>
      </c>
      <c r="H232" s="7">
        <v>15.489503340957622</v>
      </c>
    </row>
    <row r="233" spans="1:8" x14ac:dyDescent="0.25">
      <c r="A233" s="28">
        <v>41485</v>
      </c>
      <c r="B233">
        <v>308</v>
      </c>
      <c r="C233" s="7">
        <v>21.088268461711714</v>
      </c>
      <c r="D233" s="7">
        <v>21.179517252969639</v>
      </c>
      <c r="E233" s="7">
        <v>19.27306929275943</v>
      </c>
      <c r="F233" s="7">
        <v>17.184123750033368</v>
      </c>
      <c r="G233" s="7">
        <v>18.015139527560894</v>
      </c>
      <c r="H233" s="7">
        <v>16.561676638238239</v>
      </c>
    </row>
    <row r="234" spans="1:8" x14ac:dyDescent="0.25">
      <c r="A234" s="28">
        <v>41485</v>
      </c>
      <c r="B234">
        <v>310</v>
      </c>
      <c r="C234" s="7">
        <v>15.949006182649313</v>
      </c>
      <c r="D234" s="7">
        <v>22.026827457507505</v>
      </c>
      <c r="E234" s="7">
        <v>22.287538289673009</v>
      </c>
      <c r="F234" s="7">
        <v>19.957435227193862</v>
      </c>
      <c r="G234" s="7">
        <v>15.258122477410744</v>
      </c>
      <c r="H234" s="7">
        <v>17.180864864631296</v>
      </c>
    </row>
    <row r="235" spans="1:8" x14ac:dyDescent="0.25">
      <c r="A235" s="28">
        <v>41485</v>
      </c>
      <c r="B235">
        <v>311</v>
      </c>
      <c r="C235" s="7">
        <v>20.661354474040703</v>
      </c>
      <c r="D235" s="7">
        <v>19.745607676059389</v>
      </c>
      <c r="E235" s="7">
        <v>20.195333861544878</v>
      </c>
      <c r="F235" s="7">
        <v>23.516138086252919</v>
      </c>
      <c r="G235" s="7">
        <v>25.220535151534868</v>
      </c>
      <c r="H235" s="7">
        <v>22.518919153219887</v>
      </c>
    </row>
    <row r="236" spans="1:8" x14ac:dyDescent="0.25">
      <c r="A236" s="28">
        <v>41485</v>
      </c>
      <c r="B236">
        <v>312</v>
      </c>
      <c r="C236" s="7">
        <v>24.627418008358358</v>
      </c>
      <c r="D236" s="7">
        <v>20.025871820637299</v>
      </c>
      <c r="E236" s="7">
        <v>22.880655432849515</v>
      </c>
      <c r="F236" s="7">
        <v>21.772634396146145</v>
      </c>
      <c r="G236" s="7">
        <v>22.150665102786117</v>
      </c>
      <c r="H236" s="7">
        <v>21.547771303403405</v>
      </c>
    </row>
    <row r="237" spans="1:8" x14ac:dyDescent="0.25">
      <c r="A237" s="28">
        <v>41485</v>
      </c>
      <c r="B237">
        <v>313</v>
      </c>
      <c r="C237" s="7">
        <v>16.007666119886551</v>
      </c>
      <c r="D237" s="7">
        <v>18.27910924512846</v>
      </c>
      <c r="E237" s="7">
        <v>19.638064457791128</v>
      </c>
      <c r="F237" s="7">
        <v>20.16274500752419</v>
      </c>
      <c r="G237" s="7">
        <v>22.075710738538536</v>
      </c>
      <c r="H237" s="7">
        <v>16.591006606856855</v>
      </c>
    </row>
    <row r="238" spans="1:8" x14ac:dyDescent="0.25">
      <c r="A238" s="28">
        <v>41485</v>
      </c>
      <c r="B238">
        <v>314</v>
      </c>
      <c r="C238" s="7">
        <v>19.634805572389052</v>
      </c>
      <c r="D238" s="7">
        <v>19.533780124924924</v>
      </c>
      <c r="E238" s="7">
        <v>19.615252259976646</v>
      </c>
      <c r="F238" s="7">
        <v>21.987720832682683</v>
      </c>
      <c r="G238" s="7">
        <v>19.76190210306974</v>
      </c>
      <c r="H238" s="7">
        <v>21.850847645795795</v>
      </c>
    </row>
    <row r="239" spans="1:8" x14ac:dyDescent="0.25">
      <c r="A239" s="28">
        <v>41485</v>
      </c>
      <c r="B239">
        <v>315</v>
      </c>
      <c r="C239" s="7">
        <v>23.284757222706038</v>
      </c>
      <c r="D239" s="7">
        <v>20.283323767400731</v>
      </c>
      <c r="E239" s="7">
        <v>20.563587911978644</v>
      </c>
      <c r="F239" s="7">
        <v>20.579882338988988</v>
      </c>
      <c r="G239" s="7">
        <v>19.990024081214543</v>
      </c>
      <c r="H239" s="7">
        <v>23.014269734334334</v>
      </c>
    </row>
    <row r="240" spans="1:8" x14ac:dyDescent="0.25">
      <c r="A240" s="28">
        <v>41485</v>
      </c>
      <c r="B240">
        <v>316</v>
      </c>
      <c r="C240" s="7">
        <v>17.353585790940944</v>
      </c>
      <c r="D240" s="7">
        <v>17.897819653086422</v>
      </c>
      <c r="E240" s="7">
        <v>19.351282542409077</v>
      </c>
      <c r="F240" s="7">
        <v>21.854106531197861</v>
      </c>
      <c r="G240" s="7">
        <v>19.729313249049049</v>
      </c>
      <c r="H240" s="7">
        <v>14.326081252419087</v>
      </c>
    </row>
    <row r="241" spans="1:8" x14ac:dyDescent="0.25">
      <c r="A241" s="28">
        <v>41485</v>
      </c>
      <c r="B241">
        <v>317</v>
      </c>
      <c r="C241" s="7">
        <v>13.605867578561897</v>
      </c>
      <c r="D241" s="7">
        <v>18.715799889005673</v>
      </c>
      <c r="E241" s="7">
        <v>20.433232495895897</v>
      </c>
      <c r="F241" s="7">
        <v>21.420674772722723</v>
      </c>
      <c r="G241" s="7">
        <v>23.408594867984647</v>
      </c>
      <c r="H241" s="7">
        <v>19.481637958491827</v>
      </c>
    </row>
    <row r="242" spans="1:8" x14ac:dyDescent="0.25">
      <c r="A242" s="28">
        <v>41485</v>
      </c>
      <c r="B242">
        <v>319</v>
      </c>
      <c r="C242" s="7">
        <v>22.362492653920587</v>
      </c>
      <c r="D242" s="7">
        <v>21.06219737849516</v>
      </c>
      <c r="E242" s="7">
        <v>19.801008727894558</v>
      </c>
      <c r="F242" s="7">
        <v>20.117120611895231</v>
      </c>
      <c r="G242" s="7">
        <v>21.293578242042042</v>
      </c>
      <c r="H242" s="7">
        <v>22.238655008641977</v>
      </c>
    </row>
    <row r="243" spans="1:8" x14ac:dyDescent="0.25">
      <c r="A243" s="28">
        <v>41485</v>
      </c>
      <c r="B243">
        <v>320</v>
      </c>
      <c r="C243" s="7">
        <v>22.509142497013677</v>
      </c>
      <c r="D243" s="7">
        <v>20.130156153503499</v>
      </c>
      <c r="E243" s="7">
        <v>19.442531333667002</v>
      </c>
      <c r="F243" s="7">
        <v>21.472816939155823</v>
      </c>
      <c r="G243" s="7">
        <v>22.179995071404736</v>
      </c>
      <c r="H243" s="7">
        <v>20.0682373308642</v>
      </c>
    </row>
    <row r="244" spans="1:8" x14ac:dyDescent="0.25">
      <c r="A244" s="28">
        <v>41485</v>
      </c>
      <c r="B244">
        <v>321</v>
      </c>
      <c r="C244" s="7">
        <v>27.071582059909915</v>
      </c>
      <c r="D244" s="7">
        <v>24.092960802419086</v>
      </c>
      <c r="E244" s="7">
        <v>23.516138086252919</v>
      </c>
      <c r="F244" s="7">
        <v>23.382523784768097</v>
      </c>
      <c r="G244" s="7">
        <v>21.48259359536203</v>
      </c>
      <c r="H244" s="7">
        <v>20.648318932432431</v>
      </c>
    </row>
    <row r="245" spans="1:8" x14ac:dyDescent="0.25">
      <c r="A245" s="28">
        <v>41485</v>
      </c>
      <c r="B245">
        <v>322</v>
      </c>
      <c r="C245" s="7">
        <v>23.506361430046709</v>
      </c>
      <c r="D245" s="7">
        <v>21.371791491691692</v>
      </c>
      <c r="E245" s="7">
        <v>21.274024929629629</v>
      </c>
      <c r="F245" s="7">
        <v>21.81174102097097</v>
      </c>
      <c r="G245" s="7">
        <v>22.417893705755752</v>
      </c>
      <c r="H245" s="7">
        <v>21.329425981464798</v>
      </c>
    </row>
    <row r="246" spans="1:8" x14ac:dyDescent="0.25">
      <c r="A246" s="28">
        <v>41485</v>
      </c>
      <c r="B246">
        <v>323</v>
      </c>
      <c r="C246" s="7">
        <v>22.861102120437103</v>
      </c>
      <c r="D246" s="7">
        <v>21.62924343845512</v>
      </c>
      <c r="E246" s="7">
        <v>20.374572558658656</v>
      </c>
      <c r="F246" s="7">
        <v>21.929060895445442</v>
      </c>
      <c r="G246" s="7">
        <v>20.811263202535869</v>
      </c>
      <c r="H246" s="7">
        <v>20.296359309009009</v>
      </c>
    </row>
    <row r="247" spans="1:8" x14ac:dyDescent="0.25">
      <c r="A247" s="28">
        <v>41485</v>
      </c>
      <c r="B247">
        <v>324</v>
      </c>
      <c r="C247" s="7">
        <v>22.114817363363361</v>
      </c>
      <c r="D247" s="7">
        <v>22.626462371488152</v>
      </c>
      <c r="E247" s="7">
        <v>19.286104834367706</v>
      </c>
      <c r="F247" s="7">
        <v>22.525436924024024</v>
      </c>
      <c r="G247" s="7">
        <v>22.137629561177842</v>
      </c>
      <c r="H247" s="7">
        <v>22.812218839406075</v>
      </c>
    </row>
    <row r="248" spans="1:8" x14ac:dyDescent="0.25">
      <c r="A248" s="28">
        <v>41485</v>
      </c>
      <c r="B248">
        <v>325</v>
      </c>
      <c r="C248" s="7">
        <v>25.471469327494155</v>
      </c>
      <c r="D248" s="7">
        <v>23.164178462829494</v>
      </c>
      <c r="E248" s="7">
        <v>21.290319356639976</v>
      </c>
      <c r="F248" s="7">
        <v>20.987243014247579</v>
      </c>
      <c r="G248" s="7">
        <v>18.30518032834501</v>
      </c>
      <c r="H248" s="7">
        <v>19.269810407357355</v>
      </c>
    </row>
    <row r="249" spans="1:8" x14ac:dyDescent="0.25">
      <c r="A249" s="28">
        <v>41485</v>
      </c>
      <c r="B249">
        <v>326</v>
      </c>
      <c r="C249" s="7">
        <v>22.997975307323991</v>
      </c>
      <c r="D249" s="7">
        <v>24.285235041141139</v>
      </c>
      <c r="E249" s="7">
        <v>21.277283815031701</v>
      </c>
      <c r="F249" s="7">
        <v>23.975640927944607</v>
      </c>
      <c r="G249" s="7">
        <v>23.392300440974306</v>
      </c>
      <c r="H249" s="7">
        <v>20.886217566783451</v>
      </c>
    </row>
    <row r="250" spans="1:8" x14ac:dyDescent="0.25">
      <c r="A250" s="28">
        <v>41485</v>
      </c>
      <c r="B250">
        <v>328</v>
      </c>
      <c r="C250" s="7">
        <v>14.18594918013013</v>
      </c>
      <c r="D250" s="7">
        <v>13.097481455839175</v>
      </c>
      <c r="E250" s="7">
        <v>17.940185163313316</v>
      </c>
      <c r="F250" s="7">
        <v>19.797749842492493</v>
      </c>
      <c r="G250" s="7">
        <v>21.485852480764098</v>
      </c>
      <c r="H250" s="7">
        <v>20.250734913380047</v>
      </c>
    </row>
    <row r="251" spans="1:8" x14ac:dyDescent="0.25">
      <c r="A251" s="28">
        <v>41485</v>
      </c>
      <c r="B251">
        <v>329</v>
      </c>
      <c r="C251" s="7">
        <v>11.158444641608275</v>
      </c>
      <c r="D251" s="7">
        <v>10.174261250183516</v>
      </c>
      <c r="E251" s="7">
        <v>20.488633547731062</v>
      </c>
      <c r="F251" s="7">
        <v>23.877874365882548</v>
      </c>
      <c r="G251" s="7">
        <v>24.034300865181848</v>
      </c>
      <c r="H251" s="7">
        <v>20.720014411277944</v>
      </c>
    </row>
    <row r="252" spans="1:8" x14ac:dyDescent="0.25">
      <c r="A252" s="28">
        <v>41485</v>
      </c>
      <c r="B252">
        <v>330</v>
      </c>
      <c r="C252" s="7">
        <v>11.19429238103103</v>
      </c>
      <c r="D252" s="7">
        <v>11.800445065815818</v>
      </c>
      <c r="E252" s="7">
        <v>19.097089481047711</v>
      </c>
      <c r="F252" s="7">
        <v>24.738220112028692</v>
      </c>
      <c r="G252" s="7">
        <v>25.29548951578245</v>
      </c>
      <c r="H252" s="7">
        <v>20.768897692308975</v>
      </c>
    </row>
    <row r="253" spans="1:8" x14ac:dyDescent="0.25">
      <c r="A253" s="28">
        <v>41485</v>
      </c>
      <c r="B253">
        <v>331</v>
      </c>
      <c r="C253" s="7">
        <v>13.501583245695697</v>
      </c>
      <c r="D253" s="7">
        <v>12.041602585568899</v>
      </c>
      <c r="E253" s="7">
        <v>20.263770454988322</v>
      </c>
      <c r="F253" s="7">
        <v>23.020787505138472</v>
      </c>
      <c r="G253" s="7">
        <v>21.146928398948948</v>
      </c>
      <c r="H253" s="7">
        <v>16.61381880467134</v>
      </c>
    </row>
    <row r="254" spans="1:8" x14ac:dyDescent="0.25">
      <c r="A254" s="28">
        <v>41485</v>
      </c>
      <c r="B254">
        <v>332</v>
      </c>
      <c r="C254" s="7">
        <v>13.221319101117782</v>
      </c>
      <c r="D254" s="7">
        <v>11.432191015382047</v>
      </c>
      <c r="E254" s="7">
        <v>20.746085494494494</v>
      </c>
      <c r="F254" s="7">
        <v>20.713496640473807</v>
      </c>
      <c r="G254" s="7">
        <v>21.179517252969639</v>
      </c>
      <c r="H254" s="7">
        <v>19.243739324140805</v>
      </c>
    </row>
    <row r="255" spans="1:8" x14ac:dyDescent="0.25">
      <c r="A255" s="28">
        <v>41485</v>
      </c>
      <c r="B255">
        <v>333</v>
      </c>
      <c r="C255" s="7">
        <v>12.178475772455791</v>
      </c>
      <c r="D255" s="7">
        <v>10.376312145111779</v>
      </c>
      <c r="E255" s="7">
        <v>19.980247425008343</v>
      </c>
      <c r="F255" s="7">
        <v>20.524481287153819</v>
      </c>
      <c r="G255" s="7">
        <v>22.307091602085414</v>
      </c>
      <c r="H255" s="7">
        <v>21.987720832682683</v>
      </c>
    </row>
    <row r="256" spans="1:8" x14ac:dyDescent="0.25">
      <c r="A256" s="28">
        <v>41485</v>
      </c>
      <c r="B256">
        <v>334</v>
      </c>
      <c r="C256" s="7">
        <v>11.8753994300634</v>
      </c>
      <c r="D256" s="7">
        <v>14.730183042275611</v>
      </c>
      <c r="E256" s="7">
        <v>20.987243014247579</v>
      </c>
      <c r="F256" s="7">
        <v>22.541731351034365</v>
      </c>
      <c r="G256" s="7">
        <v>23.437924836603269</v>
      </c>
      <c r="H256" s="7">
        <v>19.129678335068402</v>
      </c>
    </row>
    <row r="257" spans="1:8" x14ac:dyDescent="0.25">
      <c r="A257" s="28">
        <v>41485</v>
      </c>
      <c r="B257">
        <v>335</v>
      </c>
      <c r="C257" s="7">
        <v>12.66404969736403</v>
      </c>
      <c r="D257" s="7">
        <v>13.987157170603936</v>
      </c>
      <c r="E257" s="7">
        <v>22.939315370086753</v>
      </c>
      <c r="F257" s="7">
        <v>21.896472041424762</v>
      </c>
      <c r="G257" s="7">
        <v>26.436099406506504</v>
      </c>
      <c r="H257" s="7">
        <v>17.500235634034038</v>
      </c>
    </row>
    <row r="258" spans="1:8" x14ac:dyDescent="0.25">
      <c r="A258" s="28">
        <v>41499</v>
      </c>
      <c r="B258">
        <v>101</v>
      </c>
      <c r="C258" s="7">
        <v>16.533593057808936</v>
      </c>
      <c r="D258" s="7">
        <v>16.332969187039449</v>
      </c>
      <c r="E258" s="7">
        <v>16.352076222350831</v>
      </c>
      <c r="F258" s="7">
        <v>12.845935242712747</v>
      </c>
      <c r="G258" s="7">
        <v>17.896561576687319</v>
      </c>
      <c r="H258" s="7">
        <v>18.160875565161398</v>
      </c>
    </row>
    <row r="259" spans="1:8" x14ac:dyDescent="0.25">
      <c r="A259" s="28">
        <v>41499</v>
      </c>
      <c r="B259">
        <v>102</v>
      </c>
      <c r="C259" s="7">
        <v>19.51747507226932</v>
      </c>
      <c r="D259" s="7">
        <v>17.813764423671337</v>
      </c>
      <c r="E259" s="7">
        <v>18.807330259863058</v>
      </c>
      <c r="F259" s="7">
        <v>16.087762233876752</v>
      </c>
      <c r="G259" s="7">
        <v>18.829621801059666</v>
      </c>
      <c r="H259" s="7">
        <v>21.488684215226602</v>
      </c>
    </row>
    <row r="260" spans="1:8" x14ac:dyDescent="0.25">
      <c r="A260" s="28">
        <v>41499</v>
      </c>
      <c r="B260">
        <v>103</v>
      </c>
      <c r="C260" s="7">
        <v>16.922102775806977</v>
      </c>
      <c r="D260" s="7">
        <v>24.115901570541244</v>
      </c>
      <c r="E260" s="7">
        <v>19.488814519302249</v>
      </c>
      <c r="F260" s="7">
        <v>17.552634941082491</v>
      </c>
      <c r="G260" s="7">
        <v>17.695937705917832</v>
      </c>
      <c r="H260" s="7">
        <v>20.256280437642648</v>
      </c>
    </row>
    <row r="261" spans="1:8" x14ac:dyDescent="0.25">
      <c r="A261" s="28">
        <v>41499</v>
      </c>
      <c r="B261">
        <v>104</v>
      </c>
      <c r="C261" s="7">
        <v>17.259660399641341</v>
      </c>
      <c r="D261" s="7">
        <v>19.055721718910988</v>
      </c>
      <c r="E261" s="7">
        <v>16.578176140202149</v>
      </c>
      <c r="F261" s="7">
        <v>12.680340936680794</v>
      </c>
      <c r="G261" s="7">
        <v>16.428504363596346</v>
      </c>
      <c r="H261" s="7">
        <v>18.033495329752199</v>
      </c>
    </row>
    <row r="262" spans="1:8" x14ac:dyDescent="0.25">
      <c r="A262" s="28">
        <v>41499</v>
      </c>
      <c r="B262">
        <v>105</v>
      </c>
      <c r="C262" s="7">
        <v>19.915538307923054</v>
      </c>
      <c r="D262" s="7">
        <v>18.979293577665469</v>
      </c>
      <c r="E262" s="7">
        <v>18.450665600717311</v>
      </c>
      <c r="F262" s="7">
        <v>16.164190375122267</v>
      </c>
      <c r="G262" s="7">
        <v>17.56537296462341</v>
      </c>
      <c r="H262" s="7">
        <v>19.262714601450927</v>
      </c>
    </row>
    <row r="263" spans="1:8" x14ac:dyDescent="0.25">
      <c r="A263" s="28">
        <v>41499</v>
      </c>
      <c r="B263">
        <v>106</v>
      </c>
      <c r="C263" s="7">
        <v>16.097315751532442</v>
      </c>
      <c r="D263" s="7">
        <v>19.686253884186502</v>
      </c>
      <c r="E263" s="7">
        <v>19.698991907727422</v>
      </c>
      <c r="F263" s="7">
        <v>18.552569789044668</v>
      </c>
      <c r="G263" s="7">
        <v>19.380541319204433</v>
      </c>
      <c r="H263" s="7">
        <v>20.549254979083791</v>
      </c>
    </row>
    <row r="264" spans="1:8" x14ac:dyDescent="0.25">
      <c r="A264" s="28">
        <v>41499</v>
      </c>
      <c r="B264">
        <v>107</v>
      </c>
      <c r="C264" s="7">
        <v>14.578306444277795</v>
      </c>
      <c r="D264" s="7">
        <v>19.218131519057714</v>
      </c>
      <c r="E264" s="7">
        <v>17.699122211803065</v>
      </c>
      <c r="F264" s="7">
        <v>14.533723361884581</v>
      </c>
      <c r="G264" s="7">
        <v>16.418950845940657</v>
      </c>
      <c r="H264" s="7">
        <v>16.829752105135309</v>
      </c>
    </row>
    <row r="265" spans="1:8" x14ac:dyDescent="0.25">
      <c r="A265" s="28">
        <v>41499</v>
      </c>
      <c r="B265">
        <v>108</v>
      </c>
      <c r="C265" s="7">
        <v>17.56537296462341</v>
      </c>
      <c r="D265" s="7">
        <v>19.291375154417999</v>
      </c>
      <c r="E265" s="7">
        <v>18.794592236322138</v>
      </c>
      <c r="F265" s="7">
        <v>18.886942906993802</v>
      </c>
      <c r="G265" s="7">
        <v>18.832806306944896</v>
      </c>
      <c r="H265" s="7">
        <v>23.014062534251714</v>
      </c>
    </row>
    <row r="266" spans="1:8" x14ac:dyDescent="0.25">
      <c r="A266" s="28">
        <v>41499</v>
      </c>
      <c r="B266">
        <v>110</v>
      </c>
      <c r="C266" s="7">
        <v>21.046037897179655</v>
      </c>
      <c r="D266" s="7">
        <v>19.151256895467881</v>
      </c>
      <c r="E266" s="7">
        <v>17.559003952852954</v>
      </c>
      <c r="F266" s="7">
        <v>17.281951940837949</v>
      </c>
      <c r="G266" s="7">
        <v>19.571611672318223</v>
      </c>
      <c r="H266" s="7">
        <v>21.036484379523962</v>
      </c>
    </row>
    <row r="267" spans="1:8" x14ac:dyDescent="0.25">
      <c r="A267" s="28">
        <v>41499</v>
      </c>
      <c r="B267">
        <v>111</v>
      </c>
      <c r="C267" s="7">
        <v>20.899550626459082</v>
      </c>
      <c r="D267" s="7">
        <v>18.92515697761656</v>
      </c>
      <c r="E267" s="7">
        <v>18.514355718421911</v>
      </c>
      <c r="F267" s="7">
        <v>18.351945918275188</v>
      </c>
      <c r="G267" s="7">
        <v>20.390029684822302</v>
      </c>
      <c r="H267" s="7">
        <v>22.982217475399409</v>
      </c>
    </row>
    <row r="268" spans="1:8" x14ac:dyDescent="0.25">
      <c r="A268" s="28">
        <v>41499</v>
      </c>
      <c r="B268">
        <v>112</v>
      </c>
      <c r="C268" s="7">
        <v>20.128900202233453</v>
      </c>
      <c r="D268" s="7">
        <v>18.708610577420934</v>
      </c>
      <c r="E268" s="7">
        <v>16.950763328774048</v>
      </c>
      <c r="F268" s="7">
        <v>16.415766340055427</v>
      </c>
      <c r="G268" s="7">
        <v>17.746889800081515</v>
      </c>
      <c r="H268" s="7">
        <v>21.278506826801436</v>
      </c>
    </row>
    <row r="269" spans="1:8" x14ac:dyDescent="0.25">
      <c r="A269" s="28">
        <v>41499</v>
      </c>
      <c r="B269">
        <v>113</v>
      </c>
      <c r="C269" s="7">
        <v>18.51754022430714</v>
      </c>
      <c r="D269" s="7">
        <v>18.428374059520703</v>
      </c>
      <c r="E269" s="7">
        <v>17.32335051734594</v>
      </c>
      <c r="F269" s="7">
        <v>18.695872553880012</v>
      </c>
      <c r="G269" s="7">
        <v>18.826437295174436</v>
      </c>
      <c r="H269" s="7">
        <v>19.689438390071736</v>
      </c>
    </row>
    <row r="270" spans="1:8" x14ac:dyDescent="0.25">
      <c r="A270" s="28">
        <v>41499</v>
      </c>
      <c r="B270">
        <v>114</v>
      </c>
      <c r="C270" s="7">
        <v>16.906180246380828</v>
      </c>
      <c r="D270" s="7">
        <v>16.696002857955655</v>
      </c>
      <c r="E270" s="7">
        <v>18.606706389093574</v>
      </c>
      <c r="F270" s="7">
        <v>19.441046931023802</v>
      </c>
      <c r="G270" s="7">
        <v>20.036549531561786</v>
      </c>
      <c r="H270" s="7">
        <v>21.721153144848383</v>
      </c>
    </row>
    <row r="271" spans="1:8" x14ac:dyDescent="0.25">
      <c r="A271" s="28">
        <v>41499</v>
      </c>
      <c r="B271">
        <v>115</v>
      </c>
      <c r="C271" s="7">
        <v>18.619444412634493</v>
      </c>
      <c r="D271" s="7">
        <v>15.412646986208021</v>
      </c>
      <c r="E271" s="7">
        <v>16.696002857955655</v>
      </c>
      <c r="F271" s="7">
        <v>17.654539129409848</v>
      </c>
      <c r="G271" s="7">
        <v>18.992031601206392</v>
      </c>
      <c r="H271" s="7">
        <v>18.562123306700357</v>
      </c>
    </row>
    <row r="272" spans="1:8" x14ac:dyDescent="0.25">
      <c r="A272" s="28">
        <v>41499</v>
      </c>
      <c r="B272">
        <v>116</v>
      </c>
      <c r="C272" s="7">
        <v>14.705686679686995</v>
      </c>
      <c r="D272" s="7">
        <v>13.909560208379526</v>
      </c>
      <c r="E272" s="7">
        <v>11.817339841783502</v>
      </c>
      <c r="F272" s="7">
        <v>12.903256348646885</v>
      </c>
      <c r="G272" s="7">
        <v>17.922037623769153</v>
      </c>
      <c r="H272" s="7">
        <v>21.437732121062925</v>
      </c>
    </row>
    <row r="273" spans="1:8" x14ac:dyDescent="0.25">
      <c r="A273" s="28">
        <v>41499</v>
      </c>
      <c r="B273">
        <v>117</v>
      </c>
      <c r="C273" s="7">
        <v>19.294559660303229</v>
      </c>
      <c r="D273" s="7">
        <v>19.845479178447992</v>
      </c>
      <c r="E273" s="7">
        <v>15.89987638664819</v>
      </c>
      <c r="F273" s="7">
        <v>15.536842715731987</v>
      </c>
      <c r="G273" s="7">
        <v>22.135138909928269</v>
      </c>
      <c r="H273" s="7">
        <v>25.943807948663189</v>
      </c>
    </row>
    <row r="274" spans="1:8" x14ac:dyDescent="0.25">
      <c r="A274" s="28">
        <v>41499</v>
      </c>
      <c r="B274">
        <v>119</v>
      </c>
      <c r="C274" s="7">
        <v>20.737140826312356</v>
      </c>
      <c r="D274" s="7">
        <v>18.928341483501793</v>
      </c>
      <c r="E274" s="7">
        <v>16.361629740006521</v>
      </c>
      <c r="F274" s="7">
        <v>13.99872637316596</v>
      </c>
      <c r="G274" s="7">
        <v>16.648235269677212</v>
      </c>
      <c r="H274" s="7">
        <v>18.469772636028694</v>
      </c>
    </row>
    <row r="275" spans="1:8" x14ac:dyDescent="0.25">
      <c r="A275" s="28">
        <v>41499</v>
      </c>
      <c r="B275">
        <v>120</v>
      </c>
      <c r="C275" s="7">
        <v>17.785103870704276</v>
      </c>
      <c r="D275" s="7">
        <v>19.103489307189438</v>
      </c>
      <c r="E275" s="7">
        <v>20.256280437642648</v>
      </c>
      <c r="F275" s="7">
        <v>17.934775647310079</v>
      </c>
      <c r="G275" s="7">
        <v>19.109858318959894</v>
      </c>
      <c r="H275" s="7">
        <v>20.431428261330289</v>
      </c>
    </row>
    <row r="276" spans="1:8" x14ac:dyDescent="0.25">
      <c r="A276" s="28">
        <v>41499</v>
      </c>
      <c r="B276">
        <v>121</v>
      </c>
      <c r="C276" s="7">
        <v>20.530147943772413</v>
      </c>
      <c r="D276" s="7">
        <v>19.905984790267361</v>
      </c>
      <c r="E276" s="7">
        <v>17.097250599494618</v>
      </c>
      <c r="F276" s="7">
        <v>14.680210632605151</v>
      </c>
      <c r="G276" s="7">
        <v>17.702306717688295</v>
      </c>
      <c r="H276" s="7">
        <v>19.714914437153571</v>
      </c>
    </row>
    <row r="277" spans="1:8" x14ac:dyDescent="0.25">
      <c r="A277" s="28">
        <v>41499</v>
      </c>
      <c r="B277">
        <v>122</v>
      </c>
      <c r="C277" s="7">
        <v>20.339077590658622</v>
      </c>
      <c r="D277" s="7">
        <v>17.941144659080532</v>
      </c>
      <c r="E277" s="7">
        <v>18.030310823866973</v>
      </c>
      <c r="F277" s="7">
        <v>16.170559386892727</v>
      </c>
      <c r="G277" s="7">
        <v>20.660712685066837</v>
      </c>
      <c r="H277" s="7">
        <v>18.97610907178024</v>
      </c>
    </row>
    <row r="278" spans="1:8" x14ac:dyDescent="0.25">
      <c r="A278" s="28">
        <v>41499</v>
      </c>
      <c r="B278">
        <v>123</v>
      </c>
      <c r="C278" s="7">
        <v>20.198959331708512</v>
      </c>
      <c r="D278" s="7">
        <v>19.749944001891102</v>
      </c>
      <c r="E278" s="7">
        <v>20.039734037447015</v>
      </c>
      <c r="F278" s="7">
        <v>14.062416490870561</v>
      </c>
      <c r="G278" s="7">
        <v>18.944264012927942</v>
      </c>
      <c r="H278" s="7">
        <v>19.842294672562765</v>
      </c>
    </row>
    <row r="279" spans="1:8" x14ac:dyDescent="0.25">
      <c r="A279" s="28">
        <v>41499</v>
      </c>
      <c r="B279">
        <v>124</v>
      </c>
      <c r="C279" s="7">
        <v>19.230869542598626</v>
      </c>
      <c r="D279" s="7">
        <v>17.326535023231173</v>
      </c>
      <c r="E279" s="7">
        <v>18.511171212536677</v>
      </c>
      <c r="F279" s="7">
        <v>18.160875565161398</v>
      </c>
      <c r="G279" s="7">
        <v>18.657658483257254</v>
      </c>
      <c r="H279" s="7">
        <v>19.692622895956962</v>
      </c>
    </row>
    <row r="280" spans="1:8" x14ac:dyDescent="0.25">
      <c r="A280" s="28">
        <v>41499</v>
      </c>
      <c r="B280">
        <v>125</v>
      </c>
      <c r="C280" s="7">
        <v>20.612945096788394</v>
      </c>
      <c r="D280" s="7">
        <v>19.294559660303229</v>
      </c>
      <c r="E280" s="7">
        <v>19.186286460205409</v>
      </c>
      <c r="F280" s="7">
        <v>13.667537761102052</v>
      </c>
      <c r="G280" s="7">
        <v>16.963501352314964</v>
      </c>
      <c r="H280" s="7">
        <v>20.577915532050866</v>
      </c>
    </row>
    <row r="281" spans="1:8" x14ac:dyDescent="0.25">
      <c r="A281" s="28">
        <v>41499</v>
      </c>
      <c r="B281">
        <v>126</v>
      </c>
      <c r="C281" s="7">
        <v>17.686384188262146</v>
      </c>
      <c r="D281" s="7">
        <v>17.715044741229214</v>
      </c>
      <c r="E281" s="7">
        <v>17.660908141180304</v>
      </c>
      <c r="F281" s="7">
        <v>17.342457552657319</v>
      </c>
      <c r="G281" s="7">
        <v>23.32932861688947</v>
      </c>
      <c r="H281" s="7">
        <v>19.727652460694493</v>
      </c>
    </row>
    <row r="282" spans="1:8" x14ac:dyDescent="0.25">
      <c r="A282" s="28">
        <v>41499</v>
      </c>
      <c r="B282">
        <v>128</v>
      </c>
      <c r="C282" s="7">
        <v>19.431493413368109</v>
      </c>
      <c r="D282" s="7">
        <v>17.310612493805021</v>
      </c>
      <c r="E282" s="7">
        <v>14.32673047934464</v>
      </c>
      <c r="F282" s="7">
        <v>15.049613315291815</v>
      </c>
      <c r="G282" s="7">
        <v>18.921972471731333</v>
      </c>
      <c r="H282" s="7">
        <v>17.326535023231173</v>
      </c>
    </row>
    <row r="283" spans="1:8" x14ac:dyDescent="0.25">
      <c r="A283" s="28">
        <v>41499</v>
      </c>
      <c r="B283">
        <v>129</v>
      </c>
      <c r="C283" s="7">
        <v>19.730836966579719</v>
      </c>
      <c r="D283" s="7">
        <v>18.246857224062602</v>
      </c>
      <c r="E283" s="7">
        <v>19.007954130632541</v>
      </c>
      <c r="F283" s="7">
        <v>20.310417037691554</v>
      </c>
      <c r="G283" s="7">
        <v>26.370531737283994</v>
      </c>
      <c r="H283" s="7">
        <v>24.096794535229861</v>
      </c>
    </row>
    <row r="284" spans="1:8" x14ac:dyDescent="0.25">
      <c r="A284" s="28">
        <v>41499</v>
      </c>
      <c r="B284">
        <v>130</v>
      </c>
      <c r="C284" s="7">
        <v>18.294624812341052</v>
      </c>
      <c r="D284" s="7">
        <v>18.285071294685359</v>
      </c>
      <c r="E284" s="7">
        <v>15.205654103668079</v>
      </c>
      <c r="F284" s="7">
        <v>14.422265655901533</v>
      </c>
      <c r="G284" s="7">
        <v>18.861466859911967</v>
      </c>
      <c r="H284" s="7">
        <v>21.835795356716659</v>
      </c>
    </row>
    <row r="285" spans="1:8" x14ac:dyDescent="0.25">
      <c r="A285" s="28">
        <v>41499</v>
      </c>
      <c r="B285">
        <v>131</v>
      </c>
      <c r="C285" s="7">
        <v>18.151322047505705</v>
      </c>
      <c r="D285" s="7">
        <v>16.641866257906749</v>
      </c>
      <c r="E285" s="7">
        <v>15.463599080371699</v>
      </c>
      <c r="F285" s="7">
        <v>15.84573978659928</v>
      </c>
      <c r="G285" s="7">
        <v>23.736945370198889</v>
      </c>
      <c r="H285" s="7">
        <v>23.31977509923378</v>
      </c>
    </row>
    <row r="286" spans="1:8" x14ac:dyDescent="0.25">
      <c r="A286" s="28">
        <v>41499</v>
      </c>
      <c r="B286">
        <v>132</v>
      </c>
      <c r="C286" s="7">
        <v>20.784908414590809</v>
      </c>
      <c r="D286" s="7">
        <v>19.348696260352138</v>
      </c>
      <c r="E286" s="7">
        <v>17.855163000179331</v>
      </c>
      <c r="F286" s="7">
        <v>13.581556102200848</v>
      </c>
      <c r="G286" s="7">
        <v>23.2688230050701</v>
      </c>
      <c r="H286" s="7">
        <v>22.37079234543528</v>
      </c>
    </row>
    <row r="287" spans="1:8" x14ac:dyDescent="0.25">
      <c r="A287" s="28">
        <v>41499</v>
      </c>
      <c r="B287">
        <v>133</v>
      </c>
      <c r="C287" s="7">
        <v>20.014257990365177</v>
      </c>
      <c r="D287" s="7">
        <v>18.227750188751219</v>
      </c>
      <c r="E287" s="7">
        <v>18.256410741718295</v>
      </c>
      <c r="F287" s="7">
        <v>16.237434010482556</v>
      </c>
      <c r="G287" s="7">
        <v>21.931330533273556</v>
      </c>
      <c r="H287" s="7">
        <v>22.587338745630909</v>
      </c>
    </row>
    <row r="288" spans="1:8" x14ac:dyDescent="0.25">
      <c r="A288" s="28">
        <v>41499</v>
      </c>
      <c r="B288">
        <v>134</v>
      </c>
      <c r="C288" s="7">
        <v>19.934645343234433</v>
      </c>
      <c r="D288" s="7">
        <v>18.654473977372028</v>
      </c>
      <c r="E288" s="7">
        <v>14.587859961933486</v>
      </c>
      <c r="F288" s="7">
        <v>13.161201325350506</v>
      </c>
      <c r="G288" s="7">
        <v>21.068329438376267</v>
      </c>
      <c r="H288" s="7">
        <v>19.288190648532765</v>
      </c>
    </row>
    <row r="289" spans="1:8" x14ac:dyDescent="0.25">
      <c r="A289" s="28">
        <v>41499</v>
      </c>
      <c r="B289">
        <v>135</v>
      </c>
      <c r="C289" s="7">
        <v>19.880508743185523</v>
      </c>
      <c r="D289" s="7">
        <v>17.269213917297037</v>
      </c>
      <c r="E289" s="7">
        <v>17.243737870215192</v>
      </c>
      <c r="F289" s="7">
        <v>15.374432915585261</v>
      </c>
      <c r="G289" s="7">
        <v>21.536451803505056</v>
      </c>
      <c r="H289" s="7">
        <v>22.937634393006196</v>
      </c>
    </row>
    <row r="290" spans="1:8" x14ac:dyDescent="0.25">
      <c r="A290" s="28">
        <v>41499</v>
      </c>
      <c r="B290">
        <v>301</v>
      </c>
      <c r="C290" s="7">
        <v>16.696002857955655</v>
      </c>
      <c r="D290" s="7">
        <v>17.304243482034558</v>
      </c>
      <c r="E290" s="7">
        <v>14.489140279491359</v>
      </c>
      <c r="F290" s="7">
        <v>15.72472856296055</v>
      </c>
      <c r="G290" s="7">
        <v>19.845479178447992</v>
      </c>
      <c r="H290" s="7">
        <v>17.871085529605477</v>
      </c>
    </row>
    <row r="291" spans="1:8" x14ac:dyDescent="0.25">
      <c r="A291" s="28">
        <v>41499</v>
      </c>
      <c r="B291">
        <v>302</v>
      </c>
      <c r="C291" s="7">
        <v>20.183036802282363</v>
      </c>
      <c r="D291" s="7">
        <v>20.081132613955003</v>
      </c>
      <c r="E291" s="7">
        <v>19.192655471975868</v>
      </c>
      <c r="F291" s="7">
        <v>16.915733764036521</v>
      </c>
      <c r="G291" s="7">
        <v>21.125650544310403</v>
      </c>
      <c r="H291" s="7">
        <v>20.246726919986958</v>
      </c>
    </row>
    <row r="292" spans="1:8" x14ac:dyDescent="0.25">
      <c r="A292" s="28">
        <v>41499</v>
      </c>
      <c r="B292">
        <v>303</v>
      </c>
      <c r="C292" s="7">
        <v>18.92515697761656</v>
      </c>
      <c r="D292" s="7">
        <v>17.581295494049559</v>
      </c>
      <c r="E292" s="7">
        <v>17.253291387870888</v>
      </c>
      <c r="F292" s="7">
        <v>16.020887610286923</v>
      </c>
      <c r="G292" s="7">
        <v>21.297613862112815</v>
      </c>
      <c r="H292" s="7">
        <v>21.011008332442128</v>
      </c>
    </row>
    <row r="293" spans="1:8" x14ac:dyDescent="0.25">
      <c r="A293" s="28">
        <v>41499</v>
      </c>
      <c r="B293">
        <v>304</v>
      </c>
      <c r="C293" s="7">
        <v>16.489009975415712</v>
      </c>
      <c r="D293" s="7">
        <v>14.530538855999348</v>
      </c>
      <c r="E293" s="7">
        <v>13.307688596071083</v>
      </c>
      <c r="F293" s="7">
        <v>12.377812877583958</v>
      </c>
      <c r="G293" s="7">
        <v>16.466718434219104</v>
      </c>
      <c r="H293" s="7">
        <v>17.832871458982719</v>
      </c>
    </row>
    <row r="294" spans="1:8" x14ac:dyDescent="0.25">
      <c r="A294" s="28">
        <v>41499</v>
      </c>
      <c r="B294">
        <v>305</v>
      </c>
      <c r="C294" s="7">
        <v>17.950698176736228</v>
      </c>
      <c r="D294" s="7">
        <v>18.476141647799153</v>
      </c>
      <c r="E294" s="7">
        <v>15.788418680665146</v>
      </c>
      <c r="F294" s="7">
        <v>11.588055418046956</v>
      </c>
      <c r="G294" s="7">
        <v>19.023876660058686</v>
      </c>
      <c r="H294" s="7">
        <v>19.558873648777308</v>
      </c>
    </row>
    <row r="295" spans="1:8" x14ac:dyDescent="0.25">
      <c r="A295" s="28">
        <v>41499</v>
      </c>
      <c r="B295">
        <v>306</v>
      </c>
      <c r="C295" s="7">
        <v>18.609890894978808</v>
      </c>
      <c r="D295" s="7">
        <v>16.858412658102381</v>
      </c>
      <c r="E295" s="7">
        <v>13.349087172579067</v>
      </c>
      <c r="F295" s="7">
        <v>15.813894727746982</v>
      </c>
      <c r="G295" s="7">
        <v>16.947578822888815</v>
      </c>
      <c r="H295" s="7">
        <v>19.119411836615587</v>
      </c>
    </row>
    <row r="296" spans="1:8" x14ac:dyDescent="0.25">
      <c r="A296" s="28">
        <v>41499</v>
      </c>
      <c r="B296">
        <v>307</v>
      </c>
      <c r="C296" s="7">
        <v>18.01757280032605</v>
      </c>
      <c r="D296" s="7">
        <v>17.011268940593414</v>
      </c>
      <c r="E296" s="7">
        <v>15.836186268943594</v>
      </c>
      <c r="F296" s="7">
        <v>13.587925113971307</v>
      </c>
      <c r="G296" s="7">
        <v>19.597087719400065</v>
      </c>
      <c r="H296" s="7">
        <v>11.728173676997065</v>
      </c>
    </row>
    <row r="297" spans="1:8" x14ac:dyDescent="0.25">
      <c r="A297" s="28">
        <v>41499</v>
      </c>
      <c r="B297">
        <v>308</v>
      </c>
      <c r="C297" s="7">
        <v>20.03018051979133</v>
      </c>
      <c r="D297" s="7">
        <v>20.476011343723506</v>
      </c>
      <c r="E297" s="7">
        <v>16.880704199298986</v>
      </c>
      <c r="F297" s="7">
        <v>16.278832586990543</v>
      </c>
      <c r="G297" s="7">
        <v>20.208512849364197</v>
      </c>
      <c r="H297" s="7">
        <v>18.899680930534725</v>
      </c>
    </row>
    <row r="298" spans="1:8" x14ac:dyDescent="0.25">
      <c r="A298" s="28">
        <v>41499</v>
      </c>
      <c r="B298">
        <v>310</v>
      </c>
      <c r="C298" s="7">
        <v>15.769311645353765</v>
      </c>
      <c r="D298" s="7">
        <v>21.198894179670688</v>
      </c>
      <c r="E298" s="7">
        <v>19.683069378301269</v>
      </c>
      <c r="F298" s="7">
        <v>16.721478905037497</v>
      </c>
      <c r="G298" s="7">
        <v>12.377812877583958</v>
      </c>
      <c r="H298" s="7">
        <v>21.794396780208672</v>
      </c>
    </row>
    <row r="299" spans="1:8" x14ac:dyDescent="0.25">
      <c r="A299" s="28">
        <v>41499</v>
      </c>
      <c r="B299">
        <v>311</v>
      </c>
      <c r="C299" s="7">
        <v>18.918787965846107</v>
      </c>
      <c r="D299" s="7">
        <v>17.511236364574501</v>
      </c>
      <c r="E299" s="7">
        <v>18.316916353537657</v>
      </c>
      <c r="F299" s="7">
        <v>20.800830944016958</v>
      </c>
      <c r="G299" s="7">
        <v>22.542755663237692</v>
      </c>
      <c r="H299" s="7">
        <v>23.12552024023476</v>
      </c>
    </row>
    <row r="300" spans="1:8" x14ac:dyDescent="0.25">
      <c r="A300" s="28">
        <v>41499</v>
      </c>
      <c r="B300">
        <v>312</v>
      </c>
      <c r="C300" s="7">
        <v>23.752867899625041</v>
      </c>
      <c r="D300" s="7">
        <v>19.2276850367134</v>
      </c>
      <c r="E300" s="7">
        <v>19.27545262499185</v>
      </c>
      <c r="F300" s="7">
        <v>17.998465765014672</v>
      </c>
      <c r="G300" s="7">
        <v>17.759627823622431</v>
      </c>
      <c r="H300" s="7">
        <v>19.552504637006844</v>
      </c>
    </row>
    <row r="301" spans="1:8" x14ac:dyDescent="0.25">
      <c r="A301" s="28">
        <v>41499</v>
      </c>
      <c r="B301">
        <v>313</v>
      </c>
      <c r="C301" s="7">
        <v>14.285331902836647</v>
      </c>
      <c r="D301" s="7">
        <v>17.635432094098466</v>
      </c>
      <c r="E301" s="7">
        <v>18.02394181209651</v>
      </c>
      <c r="F301" s="7">
        <v>16.119607292729054</v>
      </c>
      <c r="G301" s="7">
        <v>18.332838882963809</v>
      </c>
      <c r="H301" s="7">
        <v>20.768985885164657</v>
      </c>
    </row>
    <row r="302" spans="1:8" x14ac:dyDescent="0.25">
      <c r="A302" s="28">
        <v>41499</v>
      </c>
      <c r="B302">
        <v>314</v>
      </c>
      <c r="C302" s="7">
        <v>18.702241565650471</v>
      </c>
      <c r="D302" s="7">
        <v>18.310547341767201</v>
      </c>
      <c r="E302" s="7">
        <v>17.345642058542552</v>
      </c>
      <c r="F302" s="7">
        <v>19.698991907727422</v>
      </c>
      <c r="G302" s="7">
        <v>18.82006828340398</v>
      </c>
      <c r="H302" s="7">
        <v>22.096924839305508</v>
      </c>
    </row>
    <row r="303" spans="1:8" x14ac:dyDescent="0.25">
      <c r="A303" s="28">
        <v>41499</v>
      </c>
      <c r="B303">
        <v>315</v>
      </c>
      <c r="C303" s="7">
        <v>21.026930861868276</v>
      </c>
      <c r="D303" s="7">
        <v>18.835990812830129</v>
      </c>
      <c r="E303" s="7">
        <v>18.734086624502769</v>
      </c>
      <c r="F303" s="7">
        <v>16.301124128187151</v>
      </c>
      <c r="G303" s="7">
        <v>15.444492045060318</v>
      </c>
      <c r="H303" s="7">
        <v>19.351880766237368</v>
      </c>
    </row>
    <row r="304" spans="1:8" x14ac:dyDescent="0.25">
      <c r="A304" s="28">
        <v>41499</v>
      </c>
      <c r="B304">
        <v>316</v>
      </c>
      <c r="C304" s="7">
        <v>17.192785776051515</v>
      </c>
      <c r="D304" s="7">
        <v>16.660973293218127</v>
      </c>
      <c r="E304" s="7">
        <v>16.829752105135309</v>
      </c>
      <c r="F304" s="7">
        <v>17.466653282181284</v>
      </c>
      <c r="G304" s="7">
        <v>18.453850106602541</v>
      </c>
      <c r="H304" s="7">
        <v>19.539766613465929</v>
      </c>
    </row>
    <row r="305" spans="1:8" x14ac:dyDescent="0.25">
      <c r="A305" s="28">
        <v>41499</v>
      </c>
      <c r="B305">
        <v>317</v>
      </c>
      <c r="C305" s="7">
        <v>12.747215560270622</v>
      </c>
      <c r="D305" s="7">
        <v>17.947513670850991</v>
      </c>
      <c r="E305" s="7">
        <v>18.457034612487771</v>
      </c>
      <c r="F305" s="7">
        <v>17.922037623769153</v>
      </c>
      <c r="G305" s="7">
        <v>18.998400612976848</v>
      </c>
      <c r="H305" s="7">
        <v>13.884084161297686</v>
      </c>
    </row>
    <row r="306" spans="1:8" x14ac:dyDescent="0.25">
      <c r="A306" s="28">
        <v>41499</v>
      </c>
      <c r="B306">
        <v>319</v>
      </c>
      <c r="C306" s="7">
        <v>20.92821117942615</v>
      </c>
      <c r="D306" s="7">
        <v>19.253161083795241</v>
      </c>
      <c r="E306" s="7">
        <v>18.230934694636449</v>
      </c>
      <c r="F306" s="7">
        <v>16.8711506816433</v>
      </c>
      <c r="G306" s="7">
        <v>16.221511481056407</v>
      </c>
      <c r="H306" s="7">
        <v>20.609760590903161</v>
      </c>
    </row>
    <row r="307" spans="1:8" x14ac:dyDescent="0.25">
      <c r="A307" s="28">
        <v>41499</v>
      </c>
      <c r="B307">
        <v>320</v>
      </c>
      <c r="C307" s="7">
        <v>20.698926755689598</v>
      </c>
      <c r="D307" s="7">
        <v>19.011138636517771</v>
      </c>
      <c r="E307" s="7">
        <v>17.648170117639388</v>
      </c>
      <c r="F307" s="7">
        <v>16.750139458004561</v>
      </c>
      <c r="G307" s="7">
        <v>15.915798916074339</v>
      </c>
      <c r="H307" s="7">
        <v>16.883888705184219</v>
      </c>
    </row>
    <row r="308" spans="1:8" x14ac:dyDescent="0.25">
      <c r="A308" s="28">
        <v>41499</v>
      </c>
      <c r="B308">
        <v>321</v>
      </c>
      <c r="C308" s="7">
        <v>25.001194206635148</v>
      </c>
      <c r="D308" s="7">
        <v>22.039603733371372</v>
      </c>
      <c r="E308" s="7">
        <v>21.845348874372352</v>
      </c>
      <c r="F308" s="7">
        <v>19.979228425627646</v>
      </c>
      <c r="G308" s="7">
        <v>18.670396506798177</v>
      </c>
      <c r="H308" s="7">
        <v>15.110118927111182</v>
      </c>
    </row>
    <row r="309" spans="1:8" x14ac:dyDescent="0.25">
      <c r="A309" s="28">
        <v>41499</v>
      </c>
      <c r="B309">
        <v>322</v>
      </c>
      <c r="C309" s="7">
        <v>23.32932861688947</v>
      </c>
      <c r="D309" s="7">
        <v>19.692622895956962</v>
      </c>
      <c r="E309" s="7">
        <v>18.992031601206392</v>
      </c>
      <c r="F309" s="7">
        <v>18.151322047505705</v>
      </c>
      <c r="G309" s="7">
        <v>18.294624812341052</v>
      </c>
      <c r="H309" s="7">
        <v>19.883693249070753</v>
      </c>
    </row>
    <row r="310" spans="1:8" x14ac:dyDescent="0.25">
      <c r="A310" s="28">
        <v>41499</v>
      </c>
      <c r="B310">
        <v>323</v>
      </c>
      <c r="C310" s="7">
        <v>21.160680109047931</v>
      </c>
      <c r="D310" s="7">
        <v>19.762682025432021</v>
      </c>
      <c r="E310" s="7">
        <v>19.001585118862078</v>
      </c>
      <c r="F310" s="7">
        <v>19.097120295418975</v>
      </c>
      <c r="G310" s="7">
        <v>17.020822458249103</v>
      </c>
      <c r="H310" s="7">
        <v>19.912353802037824</v>
      </c>
    </row>
    <row r="311" spans="1:8" x14ac:dyDescent="0.25">
      <c r="A311" s="28">
        <v>41499</v>
      </c>
      <c r="B311">
        <v>324</v>
      </c>
      <c r="C311" s="7">
        <v>21.249846273834365</v>
      </c>
      <c r="D311" s="7">
        <v>19.794527084284315</v>
      </c>
      <c r="E311" s="7">
        <v>16.578176140202149</v>
      </c>
      <c r="F311" s="7">
        <v>18.756378165699378</v>
      </c>
      <c r="G311" s="7">
        <v>18.708610577420934</v>
      </c>
      <c r="H311" s="7">
        <v>20.141638225774376</v>
      </c>
    </row>
    <row r="312" spans="1:8" x14ac:dyDescent="0.25">
      <c r="A312" s="28">
        <v>41499</v>
      </c>
      <c r="B312">
        <v>325</v>
      </c>
      <c r="C312" s="7">
        <v>23.386649722823609</v>
      </c>
      <c r="D312" s="7">
        <v>21.791212274323442</v>
      </c>
      <c r="E312" s="7">
        <v>18.555754294929901</v>
      </c>
      <c r="F312" s="7">
        <v>14.629258538441475</v>
      </c>
      <c r="G312" s="7">
        <v>13.616585666938374</v>
      </c>
      <c r="H312" s="7">
        <v>17.62906308232801</v>
      </c>
    </row>
    <row r="313" spans="1:8" x14ac:dyDescent="0.25">
      <c r="A313" s="28">
        <v>41499</v>
      </c>
      <c r="B313">
        <v>326</v>
      </c>
      <c r="C313" s="7">
        <v>21.944068556814475</v>
      </c>
      <c r="D313" s="7">
        <v>21.431363109292469</v>
      </c>
      <c r="E313" s="7">
        <v>19.832741154907076</v>
      </c>
      <c r="F313" s="7">
        <v>21.800765791979135</v>
      </c>
      <c r="G313" s="7">
        <v>19.546135625236385</v>
      </c>
      <c r="H313" s="7">
        <v>18.001650270899898</v>
      </c>
    </row>
    <row r="314" spans="1:8" x14ac:dyDescent="0.25">
      <c r="A314" s="28">
        <v>41499</v>
      </c>
      <c r="B314">
        <v>328</v>
      </c>
      <c r="C314" s="7">
        <v>13.132540772383436</v>
      </c>
      <c r="D314" s="7">
        <v>12.158081971503098</v>
      </c>
      <c r="E314" s="7">
        <v>16.304308634072381</v>
      </c>
      <c r="F314" s="7">
        <v>17.737336282425822</v>
      </c>
      <c r="G314" s="7">
        <v>19.437862425138569</v>
      </c>
      <c r="H314" s="7">
        <v>21.603326427094878</v>
      </c>
    </row>
    <row r="315" spans="1:8" x14ac:dyDescent="0.25">
      <c r="A315" s="28">
        <v>41499</v>
      </c>
      <c r="B315">
        <v>329</v>
      </c>
      <c r="C315" s="7">
        <v>10.190057334431041</v>
      </c>
      <c r="D315" s="7">
        <v>9.3175027218780571</v>
      </c>
      <c r="E315" s="7">
        <v>16.301124128187151</v>
      </c>
      <c r="F315" s="7">
        <v>20.539701461428105</v>
      </c>
      <c r="G315" s="7">
        <v>22.558678192663841</v>
      </c>
      <c r="H315" s="7">
        <v>22.651028863335508</v>
      </c>
    </row>
    <row r="316" spans="1:8" x14ac:dyDescent="0.25">
      <c r="A316" s="28">
        <v>41499</v>
      </c>
      <c r="B316">
        <v>330</v>
      </c>
      <c r="C316" s="7">
        <v>10.584936064199542</v>
      </c>
      <c r="D316" s="7">
        <v>11.349217476654712</v>
      </c>
      <c r="E316" s="7">
        <v>16.711925387381804</v>
      </c>
      <c r="F316" s="7">
        <v>21.046037897179655</v>
      </c>
      <c r="G316" s="7">
        <v>22.842099216449299</v>
      </c>
      <c r="H316" s="7">
        <v>22.864390757645907</v>
      </c>
    </row>
    <row r="317" spans="1:8" x14ac:dyDescent="0.25">
      <c r="A317" s="28">
        <v>41499</v>
      </c>
      <c r="B317">
        <v>331</v>
      </c>
      <c r="C317" s="7">
        <v>13.135725278268669</v>
      </c>
      <c r="D317" s="7">
        <v>10.887464123296381</v>
      </c>
      <c r="E317" s="7">
        <v>16.052732669139221</v>
      </c>
      <c r="F317" s="7">
        <v>18.06852489448973</v>
      </c>
      <c r="G317" s="7">
        <v>17.297874470264098</v>
      </c>
      <c r="H317" s="7">
        <v>17.084512575953703</v>
      </c>
    </row>
    <row r="318" spans="1:8" x14ac:dyDescent="0.25">
      <c r="A318" s="28">
        <v>41499</v>
      </c>
      <c r="B318">
        <v>332</v>
      </c>
      <c r="C318" s="7">
        <v>12.750400066155851</v>
      </c>
      <c r="D318" s="7">
        <v>10.629519146592761</v>
      </c>
      <c r="E318" s="7">
        <v>18.409267024209321</v>
      </c>
      <c r="F318" s="7">
        <v>18.536647259618523</v>
      </c>
      <c r="G318" s="7">
        <v>19.734021472464946</v>
      </c>
      <c r="H318" s="7">
        <v>21.358119473932181</v>
      </c>
    </row>
    <row r="319" spans="1:8" x14ac:dyDescent="0.25">
      <c r="A319" s="28">
        <v>41499</v>
      </c>
      <c r="B319">
        <v>333</v>
      </c>
      <c r="C319" s="7">
        <v>11.588055418046956</v>
      </c>
      <c r="D319" s="7">
        <v>10.524430452380177</v>
      </c>
      <c r="E319" s="7">
        <v>17.562188458738177</v>
      </c>
      <c r="F319" s="7">
        <v>17.444361740984679</v>
      </c>
      <c r="G319" s="7">
        <v>19.488814519302249</v>
      </c>
      <c r="H319" s="7">
        <v>23.096859687267685</v>
      </c>
    </row>
    <row r="320" spans="1:8" x14ac:dyDescent="0.25">
      <c r="A320" s="28">
        <v>41499</v>
      </c>
      <c r="B320">
        <v>334</v>
      </c>
      <c r="C320" s="7">
        <v>10.67728673487121</v>
      </c>
      <c r="D320" s="7">
        <v>14.32673047934464</v>
      </c>
      <c r="E320" s="7">
        <v>18.530278247848059</v>
      </c>
      <c r="F320" s="7">
        <v>19.230869542598626</v>
      </c>
      <c r="G320" s="7">
        <v>21.542820815275515</v>
      </c>
      <c r="H320" s="7">
        <v>21.294429356227585</v>
      </c>
    </row>
    <row r="321" spans="1:8" x14ac:dyDescent="0.25">
      <c r="A321" s="28">
        <v>41499</v>
      </c>
      <c r="B321">
        <v>335</v>
      </c>
      <c r="C321" s="7">
        <v>11.075349970524943</v>
      </c>
      <c r="D321" s="7">
        <v>12.836381725057059</v>
      </c>
      <c r="E321" s="7">
        <v>20.606576085017931</v>
      </c>
      <c r="F321" s="7">
        <v>18.71816409507662</v>
      </c>
      <c r="G321" s="7">
        <v>23.342066640430385</v>
      </c>
      <c r="H321" s="7">
        <v>18.138584023964789</v>
      </c>
    </row>
    <row r="322" spans="1:8" x14ac:dyDescent="0.25">
      <c r="A322" s="28">
        <v>41550</v>
      </c>
      <c r="B322">
        <v>101</v>
      </c>
      <c r="C322" s="7">
        <v>14.400495801293319</v>
      </c>
      <c r="D322" s="7">
        <v>14.257984542729233</v>
      </c>
      <c r="E322" s="7">
        <v>15.287952275078759</v>
      </c>
      <c r="F322" s="7">
        <v>19.760862458646994</v>
      </c>
      <c r="G322" s="7">
        <v>24.829728814392311</v>
      </c>
      <c r="H322" s="7">
        <v>20.923624772840324</v>
      </c>
    </row>
    <row r="323" spans="1:8" x14ac:dyDescent="0.25">
      <c r="A323" s="28">
        <v>41550</v>
      </c>
      <c r="B323">
        <v>102</v>
      </c>
      <c r="C323" s="7">
        <v>17.778660407710163</v>
      </c>
      <c r="D323" s="7">
        <v>17.014281839048248</v>
      </c>
      <c r="E323" s="7">
        <v>19.981107130973307</v>
      </c>
      <c r="F323" s="7">
        <v>22.031325918952078</v>
      </c>
      <c r="G323" s="7">
        <v>25.908279930343227</v>
      </c>
      <c r="H323" s="7">
        <v>27.051608891096006</v>
      </c>
    </row>
    <row r="324" spans="1:8" x14ac:dyDescent="0.25">
      <c r="A324" s="28">
        <v>41550</v>
      </c>
      <c r="B324">
        <v>103</v>
      </c>
      <c r="C324" s="7">
        <v>15.527630300845635</v>
      </c>
      <c r="D324" s="7">
        <v>21.762497863024379</v>
      </c>
      <c r="E324" s="7">
        <v>17.882304959393135</v>
      </c>
      <c r="F324" s="7">
        <v>19.566528924241418</v>
      </c>
      <c r="G324" s="7">
        <v>24.198144827574197</v>
      </c>
      <c r="H324" s="7">
        <v>26.122046818189354</v>
      </c>
    </row>
    <row r="325" spans="1:8" x14ac:dyDescent="0.25">
      <c r="A325" s="28">
        <v>41550</v>
      </c>
      <c r="B325">
        <v>104</v>
      </c>
      <c r="C325" s="7">
        <v>15.728441619731386</v>
      </c>
      <c r="D325" s="7">
        <v>17.8531549292323</v>
      </c>
      <c r="E325" s="7">
        <v>15.206979969076439</v>
      </c>
      <c r="F325" s="7">
        <v>19.006200566705356</v>
      </c>
      <c r="G325" s="7">
        <v>25.522851753772173</v>
      </c>
      <c r="H325" s="7">
        <v>24.071828030210579</v>
      </c>
    </row>
    <row r="326" spans="1:8" x14ac:dyDescent="0.25">
      <c r="A326" s="28">
        <v>41550</v>
      </c>
      <c r="B326">
        <v>105</v>
      </c>
      <c r="C326" s="7">
        <v>18.646683528055043</v>
      </c>
      <c r="D326" s="7">
        <v>18.125221877400101</v>
      </c>
      <c r="E326" s="7">
        <v>19.543856678560768</v>
      </c>
      <c r="F326" s="7">
        <v>22.186792746476534</v>
      </c>
      <c r="G326" s="7">
        <v>27.414364821986403</v>
      </c>
      <c r="H326" s="7">
        <v>25.001390103117227</v>
      </c>
    </row>
    <row r="327" spans="1:8" x14ac:dyDescent="0.25">
      <c r="A327" s="28">
        <v>41550</v>
      </c>
      <c r="B327">
        <v>106</v>
      </c>
      <c r="C327" s="7">
        <v>15.002929757950586</v>
      </c>
      <c r="D327" s="7">
        <v>18.225627536842982</v>
      </c>
      <c r="E327" s="7">
        <v>19.653979014723927</v>
      </c>
      <c r="F327" s="7">
        <v>20.871802496998836</v>
      </c>
      <c r="G327" s="7">
        <v>26.147957956110098</v>
      </c>
      <c r="H327" s="7">
        <v>25.179529176322333</v>
      </c>
    </row>
    <row r="328" spans="1:8" x14ac:dyDescent="0.25">
      <c r="A328" s="28">
        <v>41550</v>
      </c>
      <c r="B328">
        <v>107</v>
      </c>
      <c r="C328" s="7">
        <v>12.777810789006796</v>
      </c>
      <c r="D328" s="7">
        <v>16.534925787514506</v>
      </c>
      <c r="E328" s="7">
        <v>15.291191167318855</v>
      </c>
      <c r="F328" s="7">
        <v>14.701712779621953</v>
      </c>
      <c r="G328" s="7">
        <v>19.106606226148237</v>
      </c>
      <c r="H328" s="7">
        <v>17.001326270087876</v>
      </c>
    </row>
    <row r="329" spans="1:8" x14ac:dyDescent="0.25">
      <c r="A329" s="28">
        <v>41550</v>
      </c>
      <c r="B329">
        <v>108</v>
      </c>
      <c r="C329" s="7">
        <v>16.904159502885094</v>
      </c>
      <c r="D329" s="7">
        <v>19.028872812386005</v>
      </c>
      <c r="E329" s="7">
        <v>19.573006708721607</v>
      </c>
      <c r="F329" s="7">
        <v>23.041860297861049</v>
      </c>
      <c r="G329" s="7">
        <v>24.321222732697727</v>
      </c>
      <c r="H329" s="7">
        <v>23.148743741784113</v>
      </c>
    </row>
    <row r="330" spans="1:8" x14ac:dyDescent="0.25">
      <c r="A330" s="28">
        <v>41550</v>
      </c>
      <c r="B330">
        <v>110</v>
      </c>
      <c r="C330" s="7">
        <v>18.724416941817275</v>
      </c>
      <c r="D330" s="7">
        <v>17.341409955297628</v>
      </c>
      <c r="E330" s="7">
        <v>16.73897599864036</v>
      </c>
      <c r="F330" s="7">
        <v>21.273425134770353</v>
      </c>
      <c r="G330" s="7">
        <v>27.407887037506214</v>
      </c>
      <c r="H330" s="7">
        <v>24.622439711026363</v>
      </c>
    </row>
    <row r="331" spans="1:8" x14ac:dyDescent="0.25">
      <c r="A331" s="28">
        <v>41550</v>
      </c>
      <c r="B331">
        <v>111</v>
      </c>
      <c r="C331" s="7">
        <v>20.010257161134142</v>
      </c>
      <c r="D331" s="7">
        <v>19.997301592173766</v>
      </c>
      <c r="E331" s="7">
        <v>21.34791965629249</v>
      </c>
      <c r="F331" s="7">
        <v>25.811113163140437</v>
      </c>
      <c r="G331" s="7">
        <v>28.729355071464102</v>
      </c>
      <c r="H331" s="7">
        <v>28.65162165770187</v>
      </c>
    </row>
    <row r="332" spans="1:8" x14ac:dyDescent="0.25">
      <c r="A332" s="28">
        <v>41550</v>
      </c>
      <c r="B332">
        <v>112</v>
      </c>
      <c r="C332" s="7">
        <v>20.049123868015258</v>
      </c>
      <c r="D332" s="7">
        <v>19.022395027905816</v>
      </c>
      <c r="E332" s="7">
        <v>20.091229467136461</v>
      </c>
      <c r="F332" s="7">
        <v>24.201383719814292</v>
      </c>
      <c r="G332" s="7">
        <v>27.641087278792909</v>
      </c>
      <c r="H332" s="7">
        <v>26.355247059476039</v>
      </c>
    </row>
    <row r="333" spans="1:8" x14ac:dyDescent="0.25">
      <c r="A333" s="28">
        <v>41550</v>
      </c>
      <c r="B333">
        <v>113</v>
      </c>
      <c r="C333" s="7">
        <v>16.700109291759244</v>
      </c>
      <c r="D333" s="7">
        <v>17.315498817376884</v>
      </c>
      <c r="E333" s="7">
        <v>17.221570942414193</v>
      </c>
      <c r="F333" s="7">
        <v>22.222420561117559</v>
      </c>
      <c r="G333" s="7">
        <v>26.125285710429445</v>
      </c>
      <c r="H333" s="7">
        <v>24.039439107809653</v>
      </c>
    </row>
    <row r="334" spans="1:8" x14ac:dyDescent="0.25">
      <c r="A334" s="28">
        <v>41550</v>
      </c>
      <c r="B334">
        <v>114</v>
      </c>
      <c r="C334" s="7">
        <v>15.734919404211576</v>
      </c>
      <c r="D334" s="7">
        <v>16.363264498789587</v>
      </c>
      <c r="E334" s="7">
        <v>19.278267514873153</v>
      </c>
      <c r="F334" s="7">
        <v>24.350372762858559</v>
      </c>
      <c r="G334" s="7">
        <v>27.867809735599401</v>
      </c>
      <c r="H334" s="7">
        <v>27.508292696949098</v>
      </c>
    </row>
    <row r="335" spans="1:8" x14ac:dyDescent="0.25">
      <c r="A335" s="28">
        <v>41550</v>
      </c>
      <c r="B335">
        <v>115</v>
      </c>
      <c r="C335" s="7">
        <v>18.371377687647154</v>
      </c>
      <c r="D335" s="7">
        <v>12.855544202769023</v>
      </c>
      <c r="E335" s="7">
        <v>14.037739870402916</v>
      </c>
      <c r="F335" s="7">
        <v>19.858029225849776</v>
      </c>
      <c r="G335" s="7">
        <v>25.325279327126509</v>
      </c>
      <c r="H335" s="7">
        <v>18.938183829663405</v>
      </c>
    </row>
    <row r="336" spans="1:8" x14ac:dyDescent="0.25">
      <c r="A336" s="28">
        <v>41550</v>
      </c>
      <c r="B336">
        <v>116</v>
      </c>
      <c r="C336" s="7">
        <v>13.263644625020726</v>
      </c>
      <c r="D336" s="7">
        <v>12.123554556508044</v>
      </c>
      <c r="E336" s="7">
        <v>10.536497358862542</v>
      </c>
      <c r="F336" s="7">
        <v>14.293612357370252</v>
      </c>
      <c r="G336" s="7">
        <v>24.036200215569554</v>
      </c>
      <c r="H336" s="7">
        <v>23.398138444271265</v>
      </c>
    </row>
    <row r="337" spans="1:8" x14ac:dyDescent="0.25">
      <c r="A337" s="28">
        <v>41550</v>
      </c>
      <c r="B337">
        <v>117</v>
      </c>
      <c r="C337" s="7">
        <v>20.110662820577019</v>
      </c>
      <c r="D337" s="7">
        <v>20.217546264500079</v>
      </c>
      <c r="E337" s="7">
        <v>17.629671364665889</v>
      </c>
      <c r="F337" s="7">
        <v>20.483135428187698</v>
      </c>
      <c r="G337" s="7">
        <v>27.553637188310397</v>
      </c>
      <c r="H337" s="7">
        <v>27.621653925352351</v>
      </c>
    </row>
    <row r="338" spans="1:8" x14ac:dyDescent="0.25">
      <c r="A338" s="28">
        <v>41550</v>
      </c>
      <c r="B338">
        <v>119</v>
      </c>
      <c r="C338" s="7">
        <v>19.981107130973307</v>
      </c>
      <c r="D338" s="7">
        <v>17.428860045780137</v>
      </c>
      <c r="E338" s="7">
        <v>15.427224641402754</v>
      </c>
      <c r="F338" s="7">
        <v>19.913090393931355</v>
      </c>
      <c r="G338" s="7">
        <v>26.04755229666722</v>
      </c>
      <c r="H338" s="7">
        <v>27.939065364881451</v>
      </c>
    </row>
    <row r="339" spans="1:8" x14ac:dyDescent="0.25">
      <c r="A339" s="28">
        <v>41550</v>
      </c>
      <c r="B339">
        <v>120</v>
      </c>
      <c r="C339" s="7">
        <v>17.493637890581994</v>
      </c>
      <c r="D339" s="7">
        <v>18.141416338600564</v>
      </c>
      <c r="E339" s="7">
        <v>19.79325138104792</v>
      </c>
      <c r="F339" s="7">
        <v>21.726870048383351</v>
      </c>
      <c r="G339" s="7">
        <v>26.756869697247552</v>
      </c>
      <c r="H339" s="7">
        <v>28.356882463853427</v>
      </c>
    </row>
    <row r="340" spans="1:8" x14ac:dyDescent="0.25">
      <c r="A340" s="28">
        <v>41550</v>
      </c>
      <c r="B340">
        <v>121</v>
      </c>
      <c r="C340" s="7">
        <v>19.913090393931355</v>
      </c>
      <c r="D340" s="7">
        <v>18.290405381644838</v>
      </c>
      <c r="E340" s="7">
        <v>17.36084330873819</v>
      </c>
      <c r="F340" s="7">
        <v>21.869381306947439</v>
      </c>
      <c r="G340" s="7">
        <v>27.589265002951418</v>
      </c>
      <c r="H340" s="7">
        <v>28.726116179224011</v>
      </c>
    </row>
    <row r="341" spans="1:8" x14ac:dyDescent="0.25">
      <c r="A341" s="28">
        <v>41550</v>
      </c>
      <c r="B341">
        <v>122</v>
      </c>
      <c r="C341" s="7">
        <v>20.185157342099153</v>
      </c>
      <c r="D341" s="7">
        <v>17.211854265693912</v>
      </c>
      <c r="E341" s="7">
        <v>16.713064860719616</v>
      </c>
      <c r="F341" s="7">
        <v>19.576245600961695</v>
      </c>
      <c r="G341" s="7">
        <v>28.175504498408223</v>
      </c>
      <c r="H341" s="7">
        <v>28.709921718023544</v>
      </c>
    </row>
    <row r="342" spans="1:8" x14ac:dyDescent="0.25">
      <c r="A342" s="28">
        <v>41550</v>
      </c>
      <c r="B342">
        <v>123</v>
      </c>
      <c r="C342" s="7">
        <v>19.26207305367269</v>
      </c>
      <c r="D342" s="7">
        <v>19.258834161432599</v>
      </c>
      <c r="E342" s="7">
        <v>18.20619418340242</v>
      </c>
      <c r="F342" s="7">
        <v>16.690392615038967</v>
      </c>
      <c r="G342" s="7">
        <v>25.160095822881772</v>
      </c>
      <c r="H342" s="7">
        <v>22.614326522168795</v>
      </c>
    </row>
    <row r="343" spans="1:8" x14ac:dyDescent="0.25">
      <c r="A343" s="28">
        <v>41550</v>
      </c>
      <c r="B343">
        <v>124</v>
      </c>
      <c r="C343" s="7">
        <v>19.045067273586465</v>
      </c>
      <c r="D343" s="7">
        <v>16.308203330708011</v>
      </c>
      <c r="E343" s="7">
        <v>19.177861855430276</v>
      </c>
      <c r="F343" s="7">
        <v>23.207043802105787</v>
      </c>
      <c r="G343" s="7">
        <v>26.397352658597239</v>
      </c>
      <c r="H343" s="7">
        <v>29.046766510993205</v>
      </c>
    </row>
    <row r="344" spans="1:8" x14ac:dyDescent="0.25">
      <c r="A344" s="28">
        <v>41550</v>
      </c>
      <c r="B344">
        <v>125</v>
      </c>
      <c r="C344" s="7">
        <v>19.569767816481512</v>
      </c>
      <c r="D344" s="7">
        <v>18.225627536842982</v>
      </c>
      <c r="E344" s="7">
        <v>15.291191167318855</v>
      </c>
      <c r="F344" s="7">
        <v>14.497662568496104</v>
      </c>
      <c r="G344" s="7">
        <v>21.390025255413693</v>
      </c>
      <c r="H344" s="7">
        <v>22.876676793616316</v>
      </c>
    </row>
    <row r="345" spans="1:8" x14ac:dyDescent="0.25">
      <c r="A345" s="28">
        <v>41550</v>
      </c>
      <c r="B345">
        <v>126</v>
      </c>
      <c r="C345" s="7">
        <v>17.341409955297628</v>
      </c>
      <c r="D345" s="7">
        <v>18.863689308141272</v>
      </c>
      <c r="E345" s="7">
        <v>19.783534704327643</v>
      </c>
      <c r="F345" s="7">
        <v>22.407037418802851</v>
      </c>
      <c r="G345" s="7">
        <v>29.99252304510031</v>
      </c>
      <c r="H345" s="7">
        <v>29.318833459161002</v>
      </c>
    </row>
    <row r="346" spans="1:8" x14ac:dyDescent="0.25">
      <c r="A346" s="28">
        <v>41550</v>
      </c>
      <c r="B346">
        <v>128</v>
      </c>
      <c r="C346" s="7">
        <v>16.321158899668379</v>
      </c>
      <c r="D346" s="7">
        <v>11.164842453440556</v>
      </c>
      <c r="E346" s="7">
        <v>9.5551130101144093</v>
      </c>
      <c r="F346" s="7">
        <v>14.151101098806167</v>
      </c>
      <c r="G346" s="7">
        <v>21.778692324224838</v>
      </c>
      <c r="H346" s="7">
        <v>20.463702074747143</v>
      </c>
    </row>
    <row r="347" spans="1:8" x14ac:dyDescent="0.25">
      <c r="A347" s="28">
        <v>41550</v>
      </c>
      <c r="B347">
        <v>129</v>
      </c>
      <c r="C347" s="7">
        <v>19.618351200082905</v>
      </c>
      <c r="D347" s="7">
        <v>16.499297972873485</v>
      </c>
      <c r="E347" s="7">
        <v>19.051545058066655</v>
      </c>
      <c r="F347" s="7">
        <v>21.81432013886586</v>
      </c>
      <c r="G347" s="7">
        <v>30.25487331654783</v>
      </c>
      <c r="H347" s="7">
        <v>26.439458257718449</v>
      </c>
    </row>
    <row r="348" spans="1:8" x14ac:dyDescent="0.25">
      <c r="A348" s="28">
        <v>41550</v>
      </c>
      <c r="B348">
        <v>130</v>
      </c>
      <c r="C348" s="7">
        <v>18.008621756756753</v>
      </c>
      <c r="D348" s="7">
        <v>17.529265705223015</v>
      </c>
      <c r="E348" s="7">
        <v>13.221539025899517</v>
      </c>
      <c r="F348" s="7">
        <v>17.577849088824408</v>
      </c>
      <c r="G348" s="7">
        <v>27.349586977184547</v>
      </c>
      <c r="H348" s="7">
        <v>26.14471906387001</v>
      </c>
    </row>
    <row r="349" spans="1:8" x14ac:dyDescent="0.25">
      <c r="A349" s="28">
        <v>41550</v>
      </c>
      <c r="B349">
        <v>131</v>
      </c>
      <c r="C349" s="7">
        <v>16.700109291759244</v>
      </c>
      <c r="D349" s="7">
        <v>14.977018620029844</v>
      </c>
      <c r="E349" s="7">
        <v>13.305750224141935</v>
      </c>
      <c r="F349" s="7">
        <v>16.923592856325651</v>
      </c>
      <c r="G349" s="7">
        <v>28.473482584496772</v>
      </c>
      <c r="H349" s="7">
        <v>24.502600698142928</v>
      </c>
    </row>
    <row r="350" spans="1:8" x14ac:dyDescent="0.25">
      <c r="A350" s="28">
        <v>41550</v>
      </c>
      <c r="B350">
        <v>132</v>
      </c>
      <c r="C350" s="7">
        <v>19.414300988957052</v>
      </c>
      <c r="D350" s="7">
        <v>17.241004295854754</v>
      </c>
      <c r="E350" s="7">
        <v>15.877430662775657</v>
      </c>
      <c r="F350" s="7">
        <v>16.47014794271265</v>
      </c>
      <c r="G350" s="7">
        <v>28.813566269706513</v>
      </c>
      <c r="H350" s="7">
        <v>24.292072702536892</v>
      </c>
    </row>
    <row r="351" spans="1:8" x14ac:dyDescent="0.25">
      <c r="A351" s="28">
        <v>41550</v>
      </c>
      <c r="B351">
        <v>133</v>
      </c>
      <c r="C351" s="7">
        <v>17.292826571696235</v>
      </c>
      <c r="D351" s="7">
        <v>13.765672922235121</v>
      </c>
      <c r="E351" s="7">
        <v>12.99481656909302</v>
      </c>
      <c r="F351" s="7">
        <v>13.775389598955396</v>
      </c>
      <c r="G351" s="7">
        <v>23.015949159940309</v>
      </c>
      <c r="H351" s="7">
        <v>20.168962880898693</v>
      </c>
    </row>
    <row r="352" spans="1:8" x14ac:dyDescent="0.25">
      <c r="A352" s="28">
        <v>41550</v>
      </c>
      <c r="B352">
        <v>134</v>
      </c>
      <c r="C352" s="7">
        <v>18.873405984861545</v>
      </c>
      <c r="D352" s="7">
        <v>16.311442222948106</v>
      </c>
      <c r="E352" s="7">
        <v>11.177798022400928</v>
      </c>
      <c r="F352" s="7">
        <v>15.864475093815287</v>
      </c>
      <c r="G352" s="7">
        <v>26.403830443077432</v>
      </c>
      <c r="H352" s="7">
        <v>24.227294857735039</v>
      </c>
    </row>
    <row r="353" spans="1:8" x14ac:dyDescent="0.25">
      <c r="A353" s="28">
        <v>41550</v>
      </c>
      <c r="B353">
        <v>135</v>
      </c>
      <c r="C353" s="7">
        <v>19.310656437274083</v>
      </c>
      <c r="D353" s="7">
        <v>15.563258115486651</v>
      </c>
      <c r="E353" s="7">
        <v>17.357604416498091</v>
      </c>
      <c r="F353" s="7">
        <v>19.485556618239102</v>
      </c>
      <c r="G353" s="7">
        <v>27.618415033112253</v>
      </c>
      <c r="H353" s="7">
        <v>26.420024904277895</v>
      </c>
    </row>
    <row r="354" spans="1:8" x14ac:dyDescent="0.25">
      <c r="A354" s="28">
        <v>41550</v>
      </c>
      <c r="B354">
        <v>301</v>
      </c>
      <c r="C354" s="7">
        <v>17.033715192488806</v>
      </c>
      <c r="D354" s="7">
        <v>16.14949761094346</v>
      </c>
      <c r="E354" s="7">
        <v>12.045821142745815</v>
      </c>
      <c r="F354" s="7">
        <v>17.101731929530757</v>
      </c>
      <c r="G354" s="7">
        <v>28.661338334422148</v>
      </c>
      <c r="H354" s="7">
        <v>27.819226351998015</v>
      </c>
    </row>
    <row r="355" spans="1:8" x14ac:dyDescent="0.25">
      <c r="A355" s="28">
        <v>41550</v>
      </c>
      <c r="B355">
        <v>302</v>
      </c>
      <c r="C355" s="7">
        <v>19.770579135367271</v>
      </c>
      <c r="D355" s="7">
        <v>20.000540484413861</v>
      </c>
      <c r="E355" s="7">
        <v>19.790012488807825</v>
      </c>
      <c r="F355" s="7">
        <v>22.517159754966006</v>
      </c>
      <c r="G355" s="7">
        <v>29.645961575410375</v>
      </c>
      <c r="H355" s="7">
        <v>28.356882463853427</v>
      </c>
    </row>
    <row r="356" spans="1:8" x14ac:dyDescent="0.25">
      <c r="A356" s="28">
        <v>41550</v>
      </c>
      <c r="B356">
        <v>303</v>
      </c>
      <c r="C356" s="7">
        <v>18.436155532449007</v>
      </c>
      <c r="D356" s="7">
        <v>17.474204537141439</v>
      </c>
      <c r="E356" s="7">
        <v>17.866110498192668</v>
      </c>
      <c r="F356" s="7">
        <v>19.300939760553803</v>
      </c>
      <c r="G356" s="7">
        <v>29.218427799718118</v>
      </c>
      <c r="H356" s="7">
        <v>27.249181317741666</v>
      </c>
    </row>
    <row r="357" spans="1:8" x14ac:dyDescent="0.25">
      <c r="A357" s="28">
        <v>41550</v>
      </c>
      <c r="B357">
        <v>304</v>
      </c>
      <c r="C357" s="7">
        <v>15.874191770535568</v>
      </c>
      <c r="D357" s="7">
        <v>12.53165497875974</v>
      </c>
      <c r="E357" s="7">
        <v>11.274964789603713</v>
      </c>
      <c r="F357" s="7">
        <v>18.05072735587796</v>
      </c>
      <c r="G357" s="7">
        <v>25.781963132979609</v>
      </c>
      <c r="H357" s="7">
        <v>26.743914128287187</v>
      </c>
    </row>
    <row r="358" spans="1:8" x14ac:dyDescent="0.25">
      <c r="A358" s="28">
        <v>41550</v>
      </c>
      <c r="B358">
        <v>305</v>
      </c>
      <c r="C358" s="7">
        <v>17.309021032896698</v>
      </c>
      <c r="D358" s="7">
        <v>17.367321093218372</v>
      </c>
      <c r="E358" s="7">
        <v>14.471751430575358</v>
      </c>
      <c r="F358" s="7">
        <v>17.636149149146078</v>
      </c>
      <c r="G358" s="7">
        <v>25.895324361382858</v>
      </c>
      <c r="H358" s="7">
        <v>27.028936645415353</v>
      </c>
    </row>
    <row r="359" spans="1:8" x14ac:dyDescent="0.25">
      <c r="A359" s="28">
        <v>41550</v>
      </c>
      <c r="B359">
        <v>306</v>
      </c>
      <c r="C359" s="7">
        <v>16.602942524556454</v>
      </c>
      <c r="D359" s="7">
        <v>14.94786858986901</v>
      </c>
      <c r="E359" s="7">
        <v>12.223960215950918</v>
      </c>
      <c r="F359" s="7">
        <v>14.206162266887745</v>
      </c>
      <c r="G359" s="7">
        <v>22.436187448963686</v>
      </c>
      <c r="H359" s="7">
        <v>22.91230460825734</v>
      </c>
    </row>
    <row r="360" spans="1:8" x14ac:dyDescent="0.25">
      <c r="A360" s="28">
        <v>41550</v>
      </c>
      <c r="B360">
        <v>307</v>
      </c>
      <c r="C360" s="7">
        <v>17.011042946808157</v>
      </c>
      <c r="D360" s="7">
        <v>14.938151913148733</v>
      </c>
      <c r="E360" s="7">
        <v>13.581056064549829</v>
      </c>
      <c r="F360" s="7">
        <v>15.122768770834025</v>
      </c>
      <c r="G360" s="7">
        <v>23.815955543243245</v>
      </c>
      <c r="H360" s="7">
        <v>16.962459563206767</v>
      </c>
    </row>
    <row r="361" spans="1:8" x14ac:dyDescent="0.25">
      <c r="A361" s="28">
        <v>41550</v>
      </c>
      <c r="B361">
        <v>308</v>
      </c>
      <c r="C361" s="7">
        <v>19.015917243425633</v>
      </c>
      <c r="D361" s="7">
        <v>18.883122661581826</v>
      </c>
      <c r="E361" s="7">
        <v>18.785955894379043</v>
      </c>
      <c r="F361" s="7">
        <v>22.572220923047585</v>
      </c>
      <c r="G361" s="7">
        <v>27.398170360785944</v>
      </c>
      <c r="H361" s="7">
        <v>26.238646938832698</v>
      </c>
    </row>
    <row r="362" spans="1:8" x14ac:dyDescent="0.25">
      <c r="A362" s="28">
        <v>41550</v>
      </c>
      <c r="B362">
        <v>310</v>
      </c>
      <c r="C362" s="7">
        <v>13.762434029995024</v>
      </c>
      <c r="D362" s="7">
        <v>19.637784553523463</v>
      </c>
      <c r="E362" s="7">
        <v>18.951139398623777</v>
      </c>
      <c r="F362" s="7">
        <v>19.534140001840491</v>
      </c>
      <c r="G362" s="7">
        <v>19.543856678560768</v>
      </c>
      <c r="H362" s="7">
        <v>26.173869094030845</v>
      </c>
    </row>
    <row r="363" spans="1:8" x14ac:dyDescent="0.25">
      <c r="A363" s="28">
        <v>41550</v>
      </c>
      <c r="B363">
        <v>311</v>
      </c>
      <c r="C363" s="7">
        <v>20.130096174017574</v>
      </c>
      <c r="D363" s="7">
        <v>21.360875225252858</v>
      </c>
      <c r="E363" s="7">
        <v>22.471815263604707</v>
      </c>
      <c r="F363" s="7">
        <v>26.445936042198642</v>
      </c>
      <c r="G363" s="7">
        <v>29.072677648913942</v>
      </c>
      <c r="H363" s="7">
        <v>28.544738213778814</v>
      </c>
    </row>
    <row r="364" spans="1:8" x14ac:dyDescent="0.25">
      <c r="A364" s="28">
        <v>41550</v>
      </c>
      <c r="B364">
        <v>312</v>
      </c>
      <c r="C364" s="7">
        <v>23.932555663886586</v>
      </c>
      <c r="D364" s="7">
        <v>19.566528924241418</v>
      </c>
      <c r="E364" s="7">
        <v>22.824854517774824</v>
      </c>
      <c r="F364" s="7">
        <v>23.78032772860222</v>
      </c>
      <c r="G364" s="7">
        <v>26.099374572508697</v>
      </c>
      <c r="H364" s="7">
        <v>27.083997813496929</v>
      </c>
    </row>
    <row r="365" spans="1:8" x14ac:dyDescent="0.25">
      <c r="A365" s="28">
        <v>41550</v>
      </c>
      <c r="B365">
        <v>313</v>
      </c>
      <c r="C365" s="7">
        <v>13.746239568794563</v>
      </c>
      <c r="D365" s="7">
        <v>16.055569735980765</v>
      </c>
      <c r="E365" s="7">
        <v>16.729259321920082</v>
      </c>
      <c r="F365" s="7">
        <v>16.687153722798872</v>
      </c>
      <c r="G365" s="7">
        <v>21.445086423495272</v>
      </c>
      <c r="H365" s="7">
        <v>19.994062699933679</v>
      </c>
    </row>
    <row r="366" spans="1:8" x14ac:dyDescent="0.25">
      <c r="A366" s="28">
        <v>41550</v>
      </c>
      <c r="B366">
        <v>314</v>
      </c>
      <c r="C366" s="7">
        <v>18.727655834057369</v>
      </c>
      <c r="D366" s="7">
        <v>19.138995148549164</v>
      </c>
      <c r="E366" s="7">
        <v>19.981107130973307</v>
      </c>
      <c r="F366" s="7">
        <v>23.919600094926214</v>
      </c>
      <c r="G366" s="7">
        <v>25.713946395937654</v>
      </c>
      <c r="H366" s="7">
        <v>26.679136283485327</v>
      </c>
    </row>
    <row r="367" spans="1:8" x14ac:dyDescent="0.25">
      <c r="A367" s="28">
        <v>41550</v>
      </c>
      <c r="B367">
        <v>315</v>
      </c>
      <c r="C367" s="7">
        <v>19.731712428486155</v>
      </c>
      <c r="D367" s="7">
        <v>18.653161312535236</v>
      </c>
      <c r="E367" s="7">
        <v>19.981107130973307</v>
      </c>
      <c r="F367" s="7">
        <v>21.564925436378708</v>
      </c>
      <c r="G367" s="7">
        <v>25.289651512485495</v>
      </c>
      <c r="H367" s="7">
        <v>28.538260429298628</v>
      </c>
    </row>
    <row r="368" spans="1:8" x14ac:dyDescent="0.25">
      <c r="A368" s="28">
        <v>41550</v>
      </c>
      <c r="B368">
        <v>316</v>
      </c>
      <c r="C368" s="7">
        <v>16.44423680479191</v>
      </c>
      <c r="D368" s="7">
        <v>14.228834512568394</v>
      </c>
      <c r="E368" s="7">
        <v>16.181886533344382</v>
      </c>
      <c r="F368" s="7">
        <v>22.465337479124521</v>
      </c>
      <c r="G368" s="7">
        <v>26.57225283956226</v>
      </c>
      <c r="H368" s="7">
        <v>26.51395277924059</v>
      </c>
    </row>
    <row r="369" spans="1:8" x14ac:dyDescent="0.25">
      <c r="A369" s="28">
        <v>41550</v>
      </c>
      <c r="B369">
        <v>317</v>
      </c>
      <c r="C369" s="7">
        <v>11.355937095606036</v>
      </c>
      <c r="D369" s="7">
        <v>15.330057874199966</v>
      </c>
      <c r="E369" s="7">
        <v>16.479864619432931</v>
      </c>
      <c r="F369" s="7">
        <v>20.236979617940641</v>
      </c>
      <c r="G369" s="7">
        <v>24.739039831669704</v>
      </c>
      <c r="H369" s="7">
        <v>23.709072099320181</v>
      </c>
    </row>
    <row r="370" spans="1:8" x14ac:dyDescent="0.25">
      <c r="A370" s="28">
        <v>41550</v>
      </c>
      <c r="B370">
        <v>319</v>
      </c>
      <c r="C370" s="7">
        <v>21.211886182208588</v>
      </c>
      <c r="D370" s="7">
        <v>19.414300988957052</v>
      </c>
      <c r="E370" s="7">
        <v>18.371377687647154</v>
      </c>
      <c r="F370" s="7">
        <v>20.887996958199302</v>
      </c>
      <c r="G370" s="7">
        <v>25.662124120096173</v>
      </c>
      <c r="H370" s="7">
        <v>27.36578143838501</v>
      </c>
    </row>
    <row r="371" spans="1:8" x14ac:dyDescent="0.25">
      <c r="A371" s="28">
        <v>41550</v>
      </c>
      <c r="B371">
        <v>320</v>
      </c>
      <c r="C371" s="7">
        <v>19.715517967285688</v>
      </c>
      <c r="D371" s="7">
        <v>17.500115675062176</v>
      </c>
      <c r="E371" s="7">
        <v>15.492002486204608</v>
      </c>
      <c r="F371" s="7">
        <v>19.126039579588792</v>
      </c>
      <c r="G371" s="7">
        <v>22.967365776338919</v>
      </c>
      <c r="H371" s="7">
        <v>23.72202766828055</v>
      </c>
    </row>
    <row r="372" spans="1:8" x14ac:dyDescent="0.25">
      <c r="A372" s="28">
        <v>41550</v>
      </c>
      <c r="B372">
        <v>321</v>
      </c>
      <c r="C372" s="7">
        <v>24.709889801508865</v>
      </c>
      <c r="D372" s="7">
        <v>22.096103763753934</v>
      </c>
      <c r="E372" s="7">
        <v>21.393264147653788</v>
      </c>
      <c r="F372" s="7">
        <v>23.385182875310896</v>
      </c>
      <c r="G372" s="7">
        <v>24.207861504294474</v>
      </c>
      <c r="H372" s="7">
        <v>23.990855724208256</v>
      </c>
    </row>
    <row r="373" spans="1:8" x14ac:dyDescent="0.25">
      <c r="A373" s="28">
        <v>41550</v>
      </c>
      <c r="B373">
        <v>322</v>
      </c>
      <c r="C373" s="7">
        <v>22.436187448963686</v>
      </c>
      <c r="D373" s="7">
        <v>21.075852708124689</v>
      </c>
      <c r="E373" s="7">
        <v>23.304210569308573</v>
      </c>
      <c r="F373" s="7">
        <v>25.736618641618303</v>
      </c>
      <c r="G373" s="7">
        <v>28.677532795622611</v>
      </c>
      <c r="H373" s="7">
        <v>29.257294506599241</v>
      </c>
    </row>
    <row r="374" spans="1:8" x14ac:dyDescent="0.25">
      <c r="A374" s="28">
        <v>41550</v>
      </c>
      <c r="B374">
        <v>323</v>
      </c>
      <c r="C374" s="7">
        <v>22.206226099917092</v>
      </c>
      <c r="D374" s="7">
        <v>21.581119897579175</v>
      </c>
      <c r="E374" s="7">
        <v>21.134152768446356</v>
      </c>
      <c r="F374" s="7">
        <v>25.694513042497096</v>
      </c>
      <c r="G374" s="7">
        <v>25.292890404725583</v>
      </c>
      <c r="H374" s="7">
        <v>28.891299683468745</v>
      </c>
    </row>
    <row r="375" spans="1:8" x14ac:dyDescent="0.25">
      <c r="A375" s="28">
        <v>41550</v>
      </c>
      <c r="B375">
        <v>324</v>
      </c>
      <c r="C375" s="7">
        <v>20.962491479721439</v>
      </c>
      <c r="D375" s="7">
        <v>21.506625376057038</v>
      </c>
      <c r="E375" s="7">
        <v>18.513888946211239</v>
      </c>
      <c r="F375" s="7">
        <v>24.687217555828223</v>
      </c>
      <c r="G375" s="7">
        <v>26.180346878511024</v>
      </c>
      <c r="H375" s="7">
        <v>27.492098235748628</v>
      </c>
    </row>
    <row r="376" spans="1:8" x14ac:dyDescent="0.25">
      <c r="A376" s="28">
        <v>41550</v>
      </c>
      <c r="B376">
        <v>325</v>
      </c>
      <c r="C376" s="7">
        <v>22.866960116896038</v>
      </c>
      <c r="D376" s="7">
        <v>19.517945540640028</v>
      </c>
      <c r="E376" s="7">
        <v>15.06122981827226</v>
      </c>
      <c r="F376" s="7">
        <v>14.018306516962358</v>
      </c>
      <c r="G376" s="7">
        <v>18.559233437572541</v>
      </c>
      <c r="H376" s="7">
        <v>23.394899552031173</v>
      </c>
    </row>
    <row r="377" spans="1:8" x14ac:dyDescent="0.25">
      <c r="A377" s="28">
        <v>41550</v>
      </c>
      <c r="B377">
        <v>326</v>
      </c>
      <c r="C377" s="7">
        <v>22.005414781031341</v>
      </c>
      <c r="D377" s="7">
        <v>22.740643319532417</v>
      </c>
      <c r="E377" s="7">
        <v>22.186792746476534</v>
      </c>
      <c r="F377" s="7">
        <v>24.930134473835185</v>
      </c>
      <c r="G377" s="7">
        <v>25.590868490814128</v>
      </c>
      <c r="H377" s="7">
        <v>27.122864520378048</v>
      </c>
    </row>
    <row r="378" spans="1:8" x14ac:dyDescent="0.25">
      <c r="A378" s="28">
        <v>41550</v>
      </c>
      <c r="B378">
        <v>328</v>
      </c>
      <c r="C378" s="7">
        <v>12.57699947012104</v>
      </c>
      <c r="D378" s="7">
        <v>11.08710903967833</v>
      </c>
      <c r="E378" s="7">
        <v>13.305750224141935</v>
      </c>
      <c r="F378" s="7">
        <v>17.642626933626264</v>
      </c>
      <c r="G378" s="7">
        <v>24.518795159343394</v>
      </c>
      <c r="H378" s="7">
        <v>24.693695340308405</v>
      </c>
    </row>
    <row r="379" spans="1:8" x14ac:dyDescent="0.25">
      <c r="A379" s="28">
        <v>41550</v>
      </c>
      <c r="B379">
        <v>329</v>
      </c>
      <c r="C379" s="7">
        <v>9.6522797773171956</v>
      </c>
      <c r="D379" s="7">
        <v>8.2498394373569877</v>
      </c>
      <c r="E379" s="7">
        <v>17.318737709616979</v>
      </c>
      <c r="F379" s="7">
        <v>23.666966500198971</v>
      </c>
      <c r="G379" s="7">
        <v>26.377919305156695</v>
      </c>
      <c r="H379" s="7">
        <v>23.883972280285192</v>
      </c>
    </row>
    <row r="380" spans="1:8" x14ac:dyDescent="0.25">
      <c r="A380" s="28">
        <v>41550</v>
      </c>
      <c r="B380">
        <v>330</v>
      </c>
      <c r="C380" s="7">
        <v>9.8887189108439717</v>
      </c>
      <c r="D380" s="7">
        <v>10.089530229729728</v>
      </c>
      <c r="E380" s="7">
        <v>13.785106275675673</v>
      </c>
      <c r="F380" s="7">
        <v>19.080695088227493</v>
      </c>
      <c r="G380" s="7">
        <v>23.16493820298458</v>
      </c>
      <c r="H380" s="7">
        <v>22.484770832565079</v>
      </c>
    </row>
    <row r="381" spans="1:8" x14ac:dyDescent="0.25">
      <c r="A381" s="28">
        <v>41550</v>
      </c>
      <c r="B381">
        <v>331</v>
      </c>
      <c r="C381" s="7">
        <v>11.942176591062841</v>
      </c>
      <c r="D381" s="7">
        <v>8.5899231225667361</v>
      </c>
      <c r="E381" s="7">
        <v>11.650676289454482</v>
      </c>
      <c r="F381" s="7">
        <v>15.333296766440061</v>
      </c>
      <c r="G381" s="7">
        <v>20.622407794511691</v>
      </c>
      <c r="H381" s="7">
        <v>18.377855472127344</v>
      </c>
    </row>
    <row r="382" spans="1:8" x14ac:dyDescent="0.25">
      <c r="A382" s="28">
        <v>41550</v>
      </c>
      <c r="B382">
        <v>332</v>
      </c>
      <c r="C382" s="7">
        <v>11.948654375543027</v>
      </c>
      <c r="D382" s="7">
        <v>9.8984355875642507</v>
      </c>
      <c r="E382" s="7">
        <v>18.14789412308075</v>
      </c>
      <c r="F382" s="7">
        <v>20.304996354982588</v>
      </c>
      <c r="G382" s="7">
        <v>24.476689560222187</v>
      </c>
      <c r="H382" s="7">
        <v>24.240250426695408</v>
      </c>
    </row>
    <row r="383" spans="1:8" x14ac:dyDescent="0.25">
      <c r="A383" s="28">
        <v>41550</v>
      </c>
      <c r="B383">
        <v>333</v>
      </c>
      <c r="C383" s="7">
        <v>10.772936492389322</v>
      </c>
      <c r="D383" s="7">
        <v>8.7421510578511032</v>
      </c>
      <c r="E383" s="7">
        <v>15.155157693234953</v>
      </c>
      <c r="F383" s="7">
        <v>18.510650053971148</v>
      </c>
      <c r="G383" s="7">
        <v>23.433766258912286</v>
      </c>
      <c r="H383" s="7">
        <v>24.18842815085392</v>
      </c>
    </row>
    <row r="384" spans="1:8" x14ac:dyDescent="0.25">
      <c r="A384" s="28">
        <v>41550</v>
      </c>
      <c r="B384">
        <v>334</v>
      </c>
      <c r="C384" s="7">
        <v>9.5065296265130161</v>
      </c>
      <c r="D384" s="7">
        <v>9.6717131307577535</v>
      </c>
      <c r="E384" s="7">
        <v>15.077424279472723</v>
      </c>
      <c r="F384" s="7">
        <v>22.322826220560437</v>
      </c>
      <c r="G384" s="7">
        <v>27.352825869424635</v>
      </c>
      <c r="H384" s="7">
        <v>22.905826823777151</v>
      </c>
    </row>
    <row r="385" spans="1:8" x14ac:dyDescent="0.25">
      <c r="A385" s="28">
        <v>41550</v>
      </c>
      <c r="B385">
        <v>335</v>
      </c>
      <c r="C385" s="7">
        <v>9.775357682440724</v>
      </c>
      <c r="D385" s="7">
        <v>10.270908195174929</v>
      </c>
      <c r="E385" s="7">
        <v>14.753535055463438</v>
      </c>
      <c r="F385" s="7">
        <v>14.850701822666224</v>
      </c>
      <c r="G385" s="7">
        <v>20.139812850737854</v>
      </c>
      <c r="H385" s="7">
        <v>15.608602606847949</v>
      </c>
    </row>
    <row r="386" spans="1:8" x14ac:dyDescent="0.25">
      <c r="A386" s="28"/>
      <c r="C386" s="7"/>
      <c r="D386" s="7"/>
      <c r="E386" s="7"/>
      <c r="F386" s="7"/>
      <c r="G386" s="7"/>
      <c r="H386" s="7"/>
    </row>
    <row r="387" spans="1:8" x14ac:dyDescent="0.25">
      <c r="A387" s="28"/>
      <c r="C387" s="7"/>
      <c r="D387" s="7"/>
      <c r="E387" s="7"/>
      <c r="F387" s="7"/>
      <c r="G387" s="7"/>
      <c r="H387" s="7"/>
    </row>
    <row r="388" spans="1:8" x14ac:dyDescent="0.25">
      <c r="A388" s="28"/>
      <c r="C388" s="7"/>
      <c r="D388" s="7"/>
      <c r="E388" s="7"/>
      <c r="F388" s="7"/>
      <c r="G388" s="7"/>
      <c r="H388" s="7"/>
    </row>
    <row r="389" spans="1:8" x14ac:dyDescent="0.25">
      <c r="A389" s="28"/>
      <c r="C389" s="7"/>
      <c r="D389" s="7"/>
      <c r="E389" s="7"/>
      <c r="F389" s="7"/>
      <c r="G389" s="7"/>
      <c r="H389" s="7"/>
    </row>
    <row r="390" spans="1:8" x14ac:dyDescent="0.25">
      <c r="A390" s="28"/>
      <c r="C390" s="7"/>
      <c r="D390" s="7"/>
      <c r="E390" s="7"/>
      <c r="F390" s="7"/>
      <c r="G390" s="7"/>
      <c r="H390" s="7"/>
    </row>
    <row r="391" spans="1:8" x14ac:dyDescent="0.25">
      <c r="A391" s="28"/>
      <c r="C391" s="7"/>
      <c r="D391" s="7"/>
      <c r="E391" s="7"/>
      <c r="F391" s="7"/>
      <c r="G391" s="7"/>
      <c r="H391" s="7"/>
    </row>
    <row r="392" spans="1:8" x14ac:dyDescent="0.25">
      <c r="A392" s="28"/>
      <c r="C392" s="7"/>
      <c r="D392" s="7"/>
      <c r="E392" s="7"/>
      <c r="F392" s="7"/>
      <c r="G392" s="7"/>
      <c r="H392" s="7"/>
    </row>
    <row r="393" spans="1:8" x14ac:dyDescent="0.25">
      <c r="A393" s="28"/>
      <c r="C393" s="7"/>
      <c r="D393" s="7"/>
      <c r="E393" s="7"/>
      <c r="F393" s="7"/>
      <c r="G393" s="7"/>
      <c r="H393" s="7"/>
    </row>
    <row r="394" spans="1:8" x14ac:dyDescent="0.25">
      <c r="A394" s="28"/>
      <c r="C394" s="7"/>
      <c r="D394" s="7"/>
      <c r="E394" s="7"/>
      <c r="F394" s="7"/>
      <c r="G394" s="7"/>
      <c r="H394" s="7"/>
    </row>
    <row r="395" spans="1:8" x14ac:dyDescent="0.25">
      <c r="A395" s="28"/>
      <c r="C395" s="7"/>
      <c r="D395" s="7"/>
      <c r="E395" s="7"/>
      <c r="F395" s="7"/>
      <c r="G395" s="7"/>
      <c r="H395" s="7"/>
    </row>
    <row r="396" spans="1:8" x14ac:dyDescent="0.25">
      <c r="A396" s="28"/>
      <c r="C396" s="7"/>
      <c r="D396" s="7"/>
      <c r="E396" s="7"/>
      <c r="F396" s="7"/>
      <c r="G396" s="7"/>
      <c r="H396" s="7"/>
    </row>
    <row r="397" spans="1:8" x14ac:dyDescent="0.25">
      <c r="A397" s="28"/>
      <c r="C397" s="7"/>
      <c r="D397" s="7"/>
      <c r="E397" s="7"/>
      <c r="F397" s="7"/>
      <c r="G397" s="7"/>
      <c r="H397" s="7"/>
    </row>
    <row r="398" spans="1:8" x14ac:dyDescent="0.25">
      <c r="A398" s="28"/>
      <c r="C398" s="7"/>
      <c r="D398" s="7"/>
      <c r="E398" s="7"/>
      <c r="F398" s="7"/>
      <c r="G398" s="7"/>
      <c r="H398" s="7"/>
    </row>
    <row r="399" spans="1:8" x14ac:dyDescent="0.25">
      <c r="A399" s="28"/>
      <c r="C399" s="7"/>
      <c r="D399" s="7"/>
      <c r="E399" s="7"/>
      <c r="F399" s="7"/>
      <c r="G399" s="7"/>
      <c r="H399" s="7"/>
    </row>
    <row r="400" spans="1:8" x14ac:dyDescent="0.25">
      <c r="A400" s="28"/>
      <c r="C400" s="7"/>
      <c r="D400" s="7"/>
      <c r="E400" s="7"/>
      <c r="F400" s="7"/>
      <c r="G400" s="7"/>
      <c r="H400" s="7"/>
    </row>
    <row r="401" spans="1:8" x14ac:dyDescent="0.25">
      <c r="A401" s="28"/>
      <c r="C401" s="7"/>
      <c r="D401" s="7"/>
      <c r="E401" s="7"/>
      <c r="F401" s="7"/>
      <c r="G401" s="7"/>
      <c r="H401" s="7"/>
    </row>
    <row r="402" spans="1:8" x14ac:dyDescent="0.25">
      <c r="A402" s="28"/>
      <c r="C402" s="7"/>
      <c r="D402" s="7"/>
      <c r="E402" s="7"/>
      <c r="F402" s="7"/>
      <c r="G402" s="7"/>
      <c r="H402" s="7"/>
    </row>
    <row r="403" spans="1:8" x14ac:dyDescent="0.25">
      <c r="A403" s="28"/>
      <c r="C403" s="7"/>
      <c r="D403" s="7"/>
      <c r="E403" s="7"/>
      <c r="F403" s="7"/>
      <c r="G403" s="7"/>
      <c r="H403" s="7"/>
    </row>
    <row r="404" spans="1:8" x14ac:dyDescent="0.25">
      <c r="A404" s="28"/>
      <c r="C404" s="7"/>
      <c r="D404" s="7"/>
      <c r="E404" s="7"/>
      <c r="F404" s="7"/>
      <c r="G404" s="7"/>
      <c r="H404" s="7"/>
    </row>
    <row r="405" spans="1:8" x14ac:dyDescent="0.25">
      <c r="A405" s="28"/>
      <c r="C405" s="7"/>
      <c r="D405" s="7"/>
      <c r="E405" s="7"/>
      <c r="F405" s="7"/>
      <c r="G405" s="7"/>
      <c r="H405" s="7"/>
    </row>
    <row r="406" spans="1:8" x14ac:dyDescent="0.25">
      <c r="A406" s="28"/>
      <c r="C406" s="7"/>
      <c r="D406" s="7"/>
      <c r="E406" s="7"/>
      <c r="F406" s="7"/>
      <c r="G406" s="7"/>
      <c r="H406" s="7"/>
    </row>
    <row r="407" spans="1:8" x14ac:dyDescent="0.25">
      <c r="A407" s="28"/>
      <c r="C407" s="7"/>
      <c r="D407" s="7"/>
      <c r="E407" s="7"/>
      <c r="F407" s="7"/>
      <c r="G407" s="7"/>
      <c r="H407" s="7"/>
    </row>
    <row r="408" spans="1:8" x14ac:dyDescent="0.25">
      <c r="A408" s="28"/>
      <c r="C408" s="7"/>
      <c r="D408" s="7"/>
      <c r="E408" s="7"/>
      <c r="F408" s="7"/>
      <c r="G408" s="7"/>
      <c r="H408" s="7"/>
    </row>
    <row r="409" spans="1:8" x14ac:dyDescent="0.25">
      <c r="A409" s="28"/>
      <c r="C409" s="7"/>
      <c r="D409" s="7"/>
      <c r="E409" s="7"/>
      <c r="F409" s="7"/>
      <c r="G409" s="7"/>
      <c r="H409" s="7"/>
    </row>
    <row r="410" spans="1:8" x14ac:dyDescent="0.25">
      <c r="A410" s="28"/>
      <c r="C410" s="7"/>
      <c r="D410" s="7"/>
      <c r="E410" s="7"/>
      <c r="F410" s="7"/>
      <c r="G410" s="7"/>
      <c r="H410" s="7"/>
    </row>
    <row r="411" spans="1:8" x14ac:dyDescent="0.25">
      <c r="A411" s="28"/>
      <c r="C411" s="7"/>
      <c r="D411" s="7"/>
      <c r="E411" s="7"/>
      <c r="F411" s="7"/>
      <c r="G411" s="7"/>
      <c r="H411" s="7"/>
    </row>
    <row r="412" spans="1:8" x14ac:dyDescent="0.25">
      <c r="A412" s="28"/>
      <c r="C412" s="7"/>
      <c r="D412" s="7"/>
      <c r="E412" s="7"/>
      <c r="F412" s="7"/>
      <c r="G412" s="7"/>
      <c r="H412" s="7"/>
    </row>
    <row r="413" spans="1:8" x14ac:dyDescent="0.25">
      <c r="A413" s="28"/>
      <c r="C413" s="7"/>
      <c r="D413" s="7"/>
      <c r="E413" s="7"/>
      <c r="F413" s="7"/>
      <c r="G413" s="7"/>
      <c r="H413" s="7"/>
    </row>
    <row r="414" spans="1:8" x14ac:dyDescent="0.25">
      <c r="A414" s="28"/>
      <c r="C414" s="7"/>
      <c r="D414" s="7"/>
      <c r="E414" s="7"/>
      <c r="F414" s="7"/>
      <c r="G414" s="7"/>
      <c r="H414" s="7"/>
    </row>
    <row r="415" spans="1:8" x14ac:dyDescent="0.25">
      <c r="A415" s="28"/>
      <c r="C415" s="7"/>
      <c r="D415" s="7"/>
      <c r="E415" s="7"/>
      <c r="F415" s="7"/>
      <c r="G415" s="7"/>
      <c r="H415" s="7"/>
    </row>
    <row r="416" spans="1:8" x14ac:dyDescent="0.25">
      <c r="A416" s="28"/>
      <c r="C416" s="7"/>
      <c r="D416" s="7"/>
      <c r="E416" s="7"/>
      <c r="F416" s="7"/>
      <c r="G416" s="7"/>
      <c r="H416" s="7"/>
    </row>
    <row r="417" spans="1:8" x14ac:dyDescent="0.25">
      <c r="A417" s="28"/>
      <c r="C417" s="7"/>
      <c r="D417" s="7"/>
      <c r="E417" s="7"/>
      <c r="F417" s="7"/>
      <c r="G417" s="7"/>
      <c r="H417" s="7"/>
    </row>
    <row r="418" spans="1:8" x14ac:dyDescent="0.25">
      <c r="A418" s="28"/>
      <c r="C418" s="7"/>
      <c r="D418" s="7"/>
      <c r="E418" s="7"/>
      <c r="F418" s="7"/>
      <c r="G418" s="7"/>
      <c r="H418" s="7"/>
    </row>
    <row r="419" spans="1:8" x14ac:dyDescent="0.25">
      <c r="A419" s="28"/>
      <c r="C419" s="7"/>
      <c r="D419" s="7"/>
      <c r="E419" s="7"/>
      <c r="F419" s="7"/>
      <c r="G419" s="7"/>
      <c r="H419" s="7"/>
    </row>
    <row r="420" spans="1:8" x14ac:dyDescent="0.25">
      <c r="A420" s="28"/>
      <c r="C420" s="7"/>
      <c r="D420" s="7"/>
      <c r="E420" s="7"/>
      <c r="F420" s="7"/>
      <c r="G420" s="7"/>
      <c r="H420" s="7"/>
    </row>
    <row r="421" spans="1:8" x14ac:dyDescent="0.25">
      <c r="A421" s="28"/>
      <c r="C421" s="7"/>
      <c r="D421" s="7"/>
      <c r="E421" s="7"/>
      <c r="F421" s="7"/>
      <c r="G421" s="7"/>
      <c r="H421" s="7"/>
    </row>
    <row r="422" spans="1:8" x14ac:dyDescent="0.25">
      <c r="A422" s="28"/>
      <c r="C422" s="7"/>
      <c r="D422" s="7"/>
      <c r="E422" s="7"/>
      <c r="F422" s="7"/>
      <c r="G422" s="7"/>
      <c r="H422" s="7"/>
    </row>
    <row r="423" spans="1:8" x14ac:dyDescent="0.25">
      <c r="A423" s="28"/>
      <c r="C423" s="7"/>
      <c r="D423" s="7"/>
      <c r="E423" s="7"/>
      <c r="F423" s="7"/>
      <c r="G423" s="7"/>
      <c r="H423" s="7"/>
    </row>
    <row r="424" spans="1:8" x14ac:dyDescent="0.25">
      <c r="A424" s="28"/>
      <c r="C424" s="7"/>
      <c r="D424" s="7"/>
      <c r="E424" s="7"/>
      <c r="F424" s="7"/>
      <c r="G424" s="7"/>
      <c r="H424" s="7"/>
    </row>
    <row r="425" spans="1:8" x14ac:dyDescent="0.25">
      <c r="A425" s="28"/>
      <c r="C425" s="7"/>
      <c r="D425" s="7"/>
      <c r="E425" s="7"/>
      <c r="F425" s="7"/>
      <c r="G425" s="7"/>
      <c r="H425" s="7"/>
    </row>
    <row r="426" spans="1:8" x14ac:dyDescent="0.25">
      <c r="A426" s="28"/>
      <c r="C426" s="7"/>
      <c r="D426" s="7"/>
      <c r="E426" s="7"/>
      <c r="F426" s="7"/>
      <c r="G426" s="7"/>
      <c r="H426" s="7"/>
    </row>
    <row r="427" spans="1:8" x14ac:dyDescent="0.25">
      <c r="A427" s="28"/>
      <c r="C427" s="7"/>
      <c r="D427" s="7"/>
      <c r="E427" s="7"/>
      <c r="F427" s="7"/>
      <c r="G427" s="7"/>
      <c r="H427" s="7"/>
    </row>
    <row r="428" spans="1:8" x14ac:dyDescent="0.25">
      <c r="A428" s="28"/>
      <c r="C428" s="7"/>
      <c r="D428" s="7"/>
      <c r="E428" s="7"/>
      <c r="F428" s="7"/>
      <c r="G428" s="7"/>
      <c r="H428" s="7"/>
    </row>
    <row r="429" spans="1:8" x14ac:dyDescent="0.25">
      <c r="A429" s="28"/>
      <c r="C429" s="7"/>
      <c r="D429" s="7"/>
      <c r="E429" s="7"/>
      <c r="F429" s="7"/>
      <c r="G429" s="7"/>
      <c r="H429" s="7"/>
    </row>
    <row r="430" spans="1:8" x14ac:dyDescent="0.25">
      <c r="A430" s="28"/>
      <c r="C430" s="7"/>
      <c r="D430" s="7"/>
      <c r="E430" s="7"/>
      <c r="F430" s="7"/>
      <c r="G430" s="7"/>
      <c r="H430" s="7"/>
    </row>
    <row r="431" spans="1:8" x14ac:dyDescent="0.25">
      <c r="A431" s="28"/>
      <c r="C431" s="7"/>
      <c r="D431" s="7"/>
      <c r="E431" s="7"/>
      <c r="F431" s="7"/>
      <c r="G431" s="7"/>
      <c r="H431" s="7"/>
    </row>
    <row r="432" spans="1:8" x14ac:dyDescent="0.25">
      <c r="A432" s="28"/>
      <c r="C432" s="7"/>
      <c r="D432" s="7"/>
      <c r="E432" s="7"/>
      <c r="F432" s="7"/>
      <c r="G432" s="7"/>
      <c r="H432" s="7"/>
    </row>
    <row r="433" spans="1:8" x14ac:dyDescent="0.25">
      <c r="A433" s="28"/>
      <c r="C433" s="7"/>
      <c r="D433" s="7"/>
      <c r="E433" s="7"/>
      <c r="F433" s="7"/>
      <c r="G433" s="7"/>
      <c r="H433" s="7"/>
    </row>
    <row r="434" spans="1:8" x14ac:dyDescent="0.25">
      <c r="A434" s="28"/>
      <c r="C434" s="7"/>
      <c r="D434" s="7"/>
      <c r="E434" s="7"/>
      <c r="F434" s="7"/>
      <c r="G434" s="7"/>
      <c r="H434" s="7"/>
    </row>
    <row r="435" spans="1:8" x14ac:dyDescent="0.25">
      <c r="A435" s="28"/>
      <c r="C435" s="7"/>
      <c r="D435" s="7"/>
      <c r="E435" s="7"/>
      <c r="F435" s="7"/>
      <c r="G435" s="7"/>
      <c r="H435" s="7"/>
    </row>
    <row r="436" spans="1:8" x14ac:dyDescent="0.25">
      <c r="A436" s="28"/>
      <c r="C436" s="7"/>
      <c r="D436" s="7"/>
      <c r="E436" s="7"/>
      <c r="F436" s="7"/>
      <c r="G436" s="7"/>
      <c r="H436" s="7"/>
    </row>
    <row r="437" spans="1:8" x14ac:dyDescent="0.25">
      <c r="A437" s="28"/>
      <c r="C437" s="7"/>
      <c r="D437" s="7"/>
      <c r="E437" s="7"/>
      <c r="F437" s="7"/>
      <c r="G437" s="7"/>
      <c r="H437" s="7"/>
    </row>
    <row r="438" spans="1:8" x14ac:dyDescent="0.25">
      <c r="A438" s="28"/>
      <c r="C438" s="7"/>
      <c r="D438" s="7"/>
      <c r="E438" s="7"/>
      <c r="F438" s="7"/>
      <c r="G438" s="7"/>
      <c r="H438" s="7"/>
    </row>
    <row r="439" spans="1:8" x14ac:dyDescent="0.25">
      <c r="A439" s="28"/>
      <c r="C439" s="7"/>
      <c r="D439" s="7"/>
      <c r="E439" s="7"/>
      <c r="F439" s="7"/>
      <c r="G439" s="7"/>
      <c r="H439" s="7"/>
    </row>
    <row r="440" spans="1:8" x14ac:dyDescent="0.25">
      <c r="A440" s="28"/>
      <c r="C440" s="7"/>
      <c r="D440" s="7"/>
      <c r="E440" s="7"/>
      <c r="F440" s="7"/>
      <c r="G440" s="7"/>
      <c r="H440" s="7"/>
    </row>
    <row r="441" spans="1:8" x14ac:dyDescent="0.25">
      <c r="A441" s="28"/>
      <c r="C441" s="7"/>
      <c r="D441" s="7"/>
      <c r="E441" s="7"/>
      <c r="F441" s="7"/>
      <c r="G441" s="7"/>
      <c r="H441" s="7"/>
    </row>
    <row r="442" spans="1:8" x14ac:dyDescent="0.25">
      <c r="A442" s="28"/>
      <c r="C442" s="7"/>
      <c r="D442" s="7"/>
      <c r="E442" s="7"/>
      <c r="F442" s="7"/>
      <c r="G442" s="7"/>
      <c r="H442" s="7"/>
    </row>
    <row r="443" spans="1:8" x14ac:dyDescent="0.25">
      <c r="A443" s="28"/>
      <c r="C443" s="7"/>
      <c r="D443" s="7"/>
      <c r="E443" s="7"/>
      <c r="F443" s="7"/>
      <c r="G443" s="7"/>
      <c r="H443" s="7"/>
    </row>
    <row r="444" spans="1:8" x14ac:dyDescent="0.25">
      <c r="A444" s="28"/>
      <c r="C444" s="7"/>
      <c r="D444" s="7"/>
      <c r="E444" s="7"/>
      <c r="F444" s="7"/>
      <c r="G444" s="7"/>
      <c r="H444" s="7"/>
    </row>
    <row r="445" spans="1:8" x14ac:dyDescent="0.25">
      <c r="A445" s="28"/>
      <c r="C445" s="7"/>
      <c r="D445" s="7"/>
      <c r="E445" s="7"/>
      <c r="F445" s="7"/>
      <c r="G445" s="7"/>
      <c r="H445" s="7"/>
    </row>
    <row r="446" spans="1:8" x14ac:dyDescent="0.25">
      <c r="A446" s="28"/>
      <c r="C446" s="7"/>
      <c r="D446" s="7"/>
      <c r="E446" s="7"/>
      <c r="F446" s="7"/>
      <c r="G446" s="7"/>
      <c r="H446" s="7"/>
    </row>
    <row r="447" spans="1:8" x14ac:dyDescent="0.25">
      <c r="A447" s="28"/>
      <c r="C447" s="7"/>
      <c r="D447" s="7"/>
      <c r="E447" s="7"/>
      <c r="F447" s="7"/>
      <c r="G447" s="7"/>
      <c r="H447" s="7"/>
    </row>
    <row r="448" spans="1:8" x14ac:dyDescent="0.25">
      <c r="A448" s="28"/>
      <c r="C448" s="7"/>
      <c r="D448" s="7"/>
      <c r="E448" s="7"/>
      <c r="F448" s="7"/>
      <c r="G448" s="7"/>
      <c r="H448" s="7"/>
    </row>
    <row r="449" spans="1:8" x14ac:dyDescent="0.25">
      <c r="A449" s="28"/>
      <c r="C449" s="7"/>
      <c r="D449" s="7"/>
      <c r="E449" s="7"/>
      <c r="F449" s="7"/>
      <c r="G449" s="7"/>
      <c r="H449" s="7"/>
    </row>
    <row r="450" spans="1:8" x14ac:dyDescent="0.25">
      <c r="A450" s="28"/>
      <c r="C450" s="7"/>
      <c r="D450" s="7"/>
      <c r="E450" s="7"/>
      <c r="F450" s="7"/>
      <c r="G450" s="7"/>
      <c r="H450" s="7"/>
    </row>
    <row r="451" spans="1:8" x14ac:dyDescent="0.25">
      <c r="A451" s="28"/>
      <c r="C451" s="7"/>
      <c r="D451" s="7"/>
      <c r="E451" s="7"/>
      <c r="F451" s="7"/>
      <c r="G451" s="7"/>
      <c r="H451" s="7"/>
    </row>
    <row r="452" spans="1:8" x14ac:dyDescent="0.25">
      <c r="A452" s="28"/>
      <c r="C452" s="7"/>
      <c r="D452" s="7"/>
      <c r="E452" s="7"/>
      <c r="F452" s="7"/>
      <c r="G452" s="7"/>
      <c r="H452" s="7"/>
    </row>
    <row r="453" spans="1:8" x14ac:dyDescent="0.25">
      <c r="A453" s="28"/>
      <c r="C453" s="7"/>
      <c r="D453" s="7"/>
      <c r="E453" s="7"/>
      <c r="F453" s="7"/>
      <c r="G453" s="7"/>
      <c r="H453" s="7"/>
    </row>
    <row r="454" spans="1:8" x14ac:dyDescent="0.25">
      <c r="A454" s="28"/>
      <c r="C454" s="7"/>
      <c r="D454" s="7"/>
      <c r="E454" s="7"/>
      <c r="F454" s="7"/>
      <c r="G454" s="7"/>
      <c r="H454" s="7"/>
    </row>
    <row r="455" spans="1:8" x14ac:dyDescent="0.25">
      <c r="A455" s="28"/>
      <c r="C455" s="7"/>
      <c r="D455" s="7"/>
      <c r="E455" s="7"/>
      <c r="F455" s="7"/>
      <c r="G455" s="7"/>
      <c r="H455" s="7"/>
    </row>
    <row r="456" spans="1:8" x14ac:dyDescent="0.25">
      <c r="A456" s="28"/>
      <c r="C456" s="7"/>
      <c r="D456" s="7"/>
      <c r="E456" s="7"/>
      <c r="F456" s="7"/>
      <c r="G456" s="7"/>
      <c r="H456" s="7"/>
    </row>
    <row r="457" spans="1:8" x14ac:dyDescent="0.25">
      <c r="A457" s="28"/>
      <c r="C457" s="7"/>
      <c r="D457" s="7"/>
      <c r="E457" s="7"/>
      <c r="F457" s="7"/>
      <c r="G457" s="7"/>
      <c r="H457" s="7"/>
    </row>
    <row r="458" spans="1:8" x14ac:dyDescent="0.25">
      <c r="A458" s="28"/>
      <c r="C458" s="7"/>
      <c r="D458" s="7"/>
      <c r="E458" s="7"/>
      <c r="F458" s="7"/>
      <c r="G458" s="7"/>
      <c r="H458" s="7"/>
    </row>
    <row r="459" spans="1:8" x14ac:dyDescent="0.25">
      <c r="A459" s="28"/>
      <c r="C459" s="7"/>
      <c r="D459" s="7"/>
      <c r="E459" s="7"/>
      <c r="F459" s="7"/>
      <c r="G459" s="7"/>
      <c r="H459" s="7"/>
    </row>
    <row r="460" spans="1:8" x14ac:dyDescent="0.25">
      <c r="A460" s="28"/>
      <c r="C460" s="7"/>
      <c r="D460" s="7"/>
      <c r="E460" s="7"/>
      <c r="F460" s="7"/>
      <c r="G460" s="7"/>
      <c r="H460" s="7"/>
    </row>
    <row r="461" spans="1:8" x14ac:dyDescent="0.25">
      <c r="A461" s="28"/>
      <c r="C461" s="7"/>
      <c r="D461" s="7"/>
      <c r="E461" s="7"/>
      <c r="F461" s="7"/>
      <c r="G461" s="7"/>
      <c r="H461" s="7"/>
    </row>
    <row r="462" spans="1:8" x14ac:dyDescent="0.25">
      <c r="A462" s="28"/>
      <c r="C462" s="7"/>
      <c r="D462" s="7"/>
      <c r="E462" s="7"/>
      <c r="F462" s="7"/>
      <c r="G462" s="7"/>
      <c r="H462" s="7"/>
    </row>
    <row r="463" spans="1:8" x14ac:dyDescent="0.25">
      <c r="A463" s="28"/>
      <c r="C463" s="7"/>
      <c r="D463" s="7"/>
      <c r="E463" s="7"/>
      <c r="F463" s="7"/>
      <c r="G463" s="7"/>
      <c r="H463" s="7"/>
    </row>
    <row r="464" spans="1:8" x14ac:dyDescent="0.25">
      <c r="A464" s="28"/>
      <c r="C464" s="7"/>
      <c r="D464" s="7"/>
      <c r="E464" s="7"/>
      <c r="F464" s="7"/>
      <c r="G464" s="7"/>
      <c r="H464" s="7"/>
    </row>
    <row r="465" spans="1:8" x14ac:dyDescent="0.25">
      <c r="A465" s="28"/>
      <c r="C465" s="7"/>
      <c r="D465" s="7"/>
      <c r="E465" s="7"/>
      <c r="F465" s="7"/>
      <c r="G465" s="7"/>
      <c r="H465" s="7"/>
    </row>
    <row r="466" spans="1:8" x14ac:dyDescent="0.25">
      <c r="A466" s="28"/>
      <c r="C466" s="7"/>
      <c r="D466" s="7"/>
      <c r="E466" s="7"/>
      <c r="F466" s="7"/>
      <c r="G466" s="7"/>
      <c r="H466" s="7"/>
    </row>
    <row r="467" spans="1:8" x14ac:dyDescent="0.25">
      <c r="A467" s="28"/>
      <c r="C467" s="7"/>
      <c r="D467" s="7"/>
      <c r="E467" s="7"/>
      <c r="F467" s="7"/>
      <c r="G467" s="7"/>
      <c r="H467" s="7"/>
    </row>
    <row r="468" spans="1:8" x14ac:dyDescent="0.25">
      <c r="A468" s="28"/>
      <c r="C468" s="7"/>
      <c r="D468" s="7"/>
      <c r="E468" s="7"/>
      <c r="F468" s="7"/>
      <c r="G468" s="7"/>
      <c r="H468" s="7"/>
    </row>
    <row r="469" spans="1:8" x14ac:dyDescent="0.25">
      <c r="A469" s="28"/>
      <c r="C469" s="7"/>
      <c r="D469" s="7"/>
      <c r="E469" s="7"/>
      <c r="F469" s="7"/>
      <c r="G469" s="7"/>
      <c r="H469" s="7"/>
    </row>
    <row r="470" spans="1:8" x14ac:dyDescent="0.25">
      <c r="A470" s="28"/>
      <c r="C470" s="7"/>
      <c r="D470" s="7"/>
      <c r="E470" s="7"/>
      <c r="F470" s="7"/>
      <c r="G470" s="7"/>
      <c r="H470" s="7"/>
    </row>
    <row r="471" spans="1:8" x14ac:dyDescent="0.25">
      <c r="A471" s="28"/>
      <c r="C471" s="7"/>
      <c r="D471" s="7"/>
      <c r="E471" s="7"/>
      <c r="F471" s="7"/>
      <c r="G471" s="7"/>
      <c r="H471" s="7"/>
    </row>
    <row r="472" spans="1:8" x14ac:dyDescent="0.25">
      <c r="A472" s="28"/>
      <c r="C472" s="7"/>
      <c r="D472" s="7"/>
      <c r="E472" s="7"/>
      <c r="F472" s="7"/>
      <c r="G472" s="7"/>
      <c r="H472" s="7"/>
    </row>
    <row r="473" spans="1:8" x14ac:dyDescent="0.25">
      <c r="A473" s="28"/>
      <c r="C473" s="7"/>
      <c r="D473" s="7"/>
      <c r="E473" s="7"/>
      <c r="F473" s="7"/>
      <c r="G473" s="7"/>
      <c r="H473" s="7"/>
    </row>
    <row r="474" spans="1:8" x14ac:dyDescent="0.25">
      <c r="A474" s="28"/>
      <c r="C474" s="7"/>
      <c r="D474" s="7"/>
      <c r="E474" s="7"/>
      <c r="F474" s="7"/>
      <c r="G474" s="7"/>
      <c r="H474" s="7"/>
    </row>
    <row r="475" spans="1:8" x14ac:dyDescent="0.25">
      <c r="A475" s="28"/>
      <c r="C475" s="7"/>
      <c r="D475" s="7"/>
      <c r="E475" s="7"/>
      <c r="F475" s="7"/>
      <c r="G475" s="7"/>
      <c r="H475" s="7"/>
    </row>
    <row r="476" spans="1:8" x14ac:dyDescent="0.25">
      <c r="A476" s="28"/>
      <c r="C476" s="7"/>
      <c r="D476" s="7"/>
      <c r="E476" s="7"/>
      <c r="F476" s="7"/>
      <c r="G476" s="7"/>
      <c r="H476" s="7"/>
    </row>
    <row r="477" spans="1:8" x14ac:dyDescent="0.25">
      <c r="A477" s="28"/>
      <c r="C477" s="7"/>
      <c r="D477" s="7"/>
      <c r="E477" s="7"/>
      <c r="F477" s="7"/>
      <c r="G477" s="7"/>
      <c r="H477" s="7"/>
    </row>
    <row r="478" spans="1:8" x14ac:dyDescent="0.25">
      <c r="A478" s="28"/>
      <c r="C478" s="7"/>
      <c r="D478" s="7"/>
      <c r="E478" s="7"/>
      <c r="F478" s="7"/>
      <c r="G478" s="7"/>
      <c r="H478" s="7"/>
    </row>
    <row r="479" spans="1:8" x14ac:dyDescent="0.25">
      <c r="A479" s="28"/>
      <c r="C479" s="7"/>
      <c r="D479" s="7"/>
      <c r="E479" s="7"/>
      <c r="F479" s="7"/>
      <c r="G479" s="7"/>
      <c r="H479" s="7"/>
    </row>
    <row r="480" spans="1:8" x14ac:dyDescent="0.25">
      <c r="A480" s="28"/>
      <c r="C480" s="7"/>
      <c r="D480" s="7"/>
      <c r="E480" s="7"/>
      <c r="F480" s="7"/>
      <c r="G480" s="7"/>
      <c r="H480" s="7"/>
    </row>
    <row r="481" spans="1:8" x14ac:dyDescent="0.25">
      <c r="A481" s="28"/>
      <c r="C481" s="7"/>
      <c r="D481" s="7"/>
      <c r="E481" s="7"/>
      <c r="F481" s="7"/>
      <c r="G481" s="7"/>
      <c r="H481" s="7"/>
    </row>
    <row r="482" spans="1:8" x14ac:dyDescent="0.25">
      <c r="A482" s="28"/>
      <c r="C482" s="7"/>
      <c r="D482" s="7"/>
      <c r="E482" s="7"/>
      <c r="F482" s="7"/>
      <c r="G482" s="7"/>
      <c r="H482" s="7"/>
    </row>
    <row r="483" spans="1:8" x14ac:dyDescent="0.25">
      <c r="A483" s="28"/>
      <c r="C483" s="7"/>
      <c r="D483" s="7"/>
      <c r="E483" s="7"/>
      <c r="F483" s="7"/>
      <c r="G483" s="7"/>
      <c r="H483" s="7"/>
    </row>
    <row r="484" spans="1:8" x14ac:dyDescent="0.25">
      <c r="A484" s="28"/>
      <c r="C484" s="7"/>
      <c r="D484" s="7"/>
      <c r="E484" s="7"/>
      <c r="F484" s="7"/>
      <c r="G484" s="7"/>
      <c r="H484" s="7"/>
    </row>
    <row r="485" spans="1:8" x14ac:dyDescent="0.25">
      <c r="A485" s="28"/>
      <c r="C485" s="7"/>
      <c r="D485" s="7"/>
      <c r="E485" s="7"/>
      <c r="F485" s="7"/>
      <c r="G485" s="7"/>
      <c r="H485" s="7"/>
    </row>
    <row r="486" spans="1:8" x14ac:dyDescent="0.25">
      <c r="A486" s="28"/>
      <c r="C486" s="7"/>
      <c r="D486" s="7"/>
      <c r="E486" s="7"/>
      <c r="F486" s="7"/>
      <c r="G486" s="7"/>
      <c r="H486" s="7"/>
    </row>
    <row r="487" spans="1:8" x14ac:dyDescent="0.25">
      <c r="A487" s="28"/>
      <c r="C487" s="7"/>
      <c r="D487" s="7"/>
      <c r="E487" s="7"/>
      <c r="F487" s="7"/>
      <c r="G487" s="7"/>
      <c r="H487" s="7"/>
    </row>
    <row r="488" spans="1:8" x14ac:dyDescent="0.25">
      <c r="A488" s="28"/>
      <c r="C488" s="7"/>
      <c r="D488" s="7"/>
      <c r="E488" s="7"/>
      <c r="F488" s="7"/>
      <c r="G488" s="7"/>
      <c r="H488" s="7"/>
    </row>
    <row r="489" spans="1:8" x14ac:dyDescent="0.25">
      <c r="A489" s="28"/>
      <c r="C489" s="7"/>
      <c r="D489" s="7"/>
      <c r="E489" s="7"/>
      <c r="F489" s="7"/>
      <c r="G489" s="7"/>
      <c r="H489" s="7"/>
    </row>
    <row r="490" spans="1:8" x14ac:dyDescent="0.25">
      <c r="A490" s="28"/>
      <c r="C490" s="7"/>
      <c r="D490" s="7"/>
      <c r="E490" s="7"/>
      <c r="F490" s="7"/>
      <c r="G490" s="7"/>
      <c r="H490" s="7"/>
    </row>
    <row r="491" spans="1:8" x14ac:dyDescent="0.25">
      <c r="A491" s="28"/>
      <c r="C491" s="7"/>
      <c r="D491" s="7"/>
      <c r="E491" s="7"/>
      <c r="F491" s="7"/>
      <c r="G491" s="7"/>
      <c r="H491" s="7"/>
    </row>
    <row r="492" spans="1:8" x14ac:dyDescent="0.25">
      <c r="A492" s="28"/>
      <c r="C492" s="7"/>
      <c r="D492" s="7"/>
      <c r="E492" s="7"/>
      <c r="F492" s="7"/>
      <c r="G492" s="7"/>
      <c r="H492" s="7"/>
    </row>
    <row r="493" spans="1:8" x14ac:dyDescent="0.25">
      <c r="A493" s="28"/>
      <c r="C493" s="7"/>
      <c r="D493" s="7"/>
      <c r="E493" s="7"/>
      <c r="F493" s="7"/>
      <c r="G493" s="7"/>
      <c r="H493" s="7"/>
    </row>
    <row r="494" spans="1:8" x14ac:dyDescent="0.25">
      <c r="A494" s="28"/>
      <c r="C494" s="7"/>
      <c r="D494" s="7"/>
      <c r="E494" s="7"/>
      <c r="F494" s="7"/>
      <c r="G494" s="7"/>
      <c r="H494" s="7"/>
    </row>
    <row r="495" spans="1:8" x14ac:dyDescent="0.25">
      <c r="A495" s="28"/>
      <c r="C495" s="7"/>
      <c r="D495" s="7"/>
      <c r="E495" s="7"/>
      <c r="F495" s="7"/>
      <c r="G495" s="7"/>
      <c r="H495" s="7"/>
    </row>
    <row r="496" spans="1:8" x14ac:dyDescent="0.25">
      <c r="A496" s="28"/>
      <c r="C496" s="7"/>
      <c r="D496" s="7"/>
      <c r="E496" s="7"/>
      <c r="F496" s="7"/>
      <c r="G496" s="7"/>
      <c r="H496" s="7"/>
    </row>
    <row r="497" spans="1:8" x14ac:dyDescent="0.25">
      <c r="A497" s="28"/>
      <c r="C497" s="7"/>
      <c r="D497" s="7"/>
      <c r="E497" s="7"/>
      <c r="F497" s="7"/>
      <c r="G497" s="7"/>
      <c r="H497" s="7"/>
    </row>
    <row r="498" spans="1:8" x14ac:dyDescent="0.25">
      <c r="A498" s="28"/>
      <c r="C498" s="7"/>
      <c r="D498" s="7"/>
      <c r="E498" s="7"/>
      <c r="F498" s="7"/>
      <c r="G498" s="7"/>
      <c r="H498" s="7"/>
    </row>
    <row r="499" spans="1:8" x14ac:dyDescent="0.25">
      <c r="A499" s="28"/>
      <c r="C499" s="7"/>
      <c r="D499" s="7"/>
      <c r="E499" s="7"/>
      <c r="F499" s="7"/>
      <c r="G499" s="7"/>
      <c r="H499" s="7"/>
    </row>
    <row r="500" spans="1:8" x14ac:dyDescent="0.25">
      <c r="A500" s="28"/>
      <c r="C500" s="7"/>
      <c r="D500" s="7"/>
      <c r="E500" s="7"/>
      <c r="F500" s="7"/>
      <c r="G500" s="7"/>
      <c r="H500" s="7"/>
    </row>
    <row r="501" spans="1:8" x14ac:dyDescent="0.25">
      <c r="A501" s="28"/>
      <c r="C501" s="7"/>
      <c r="D501" s="7"/>
      <c r="E501" s="7"/>
      <c r="F501" s="7"/>
      <c r="G501" s="7"/>
      <c r="H501" s="7"/>
    </row>
    <row r="502" spans="1:8" x14ac:dyDescent="0.25">
      <c r="A502" s="28"/>
      <c r="C502" s="7"/>
      <c r="D502" s="7"/>
      <c r="E502" s="7"/>
      <c r="F502" s="7"/>
      <c r="G502" s="7"/>
      <c r="H502" s="7"/>
    </row>
    <row r="503" spans="1:8" x14ac:dyDescent="0.25">
      <c r="A503" s="28"/>
      <c r="C503" s="7"/>
      <c r="D503" s="7"/>
      <c r="E503" s="7"/>
      <c r="F503" s="7"/>
      <c r="G503" s="7"/>
      <c r="H503" s="7"/>
    </row>
    <row r="504" spans="1:8" x14ac:dyDescent="0.25">
      <c r="A504" s="28"/>
      <c r="C504" s="7"/>
      <c r="D504" s="7"/>
      <c r="E504" s="7"/>
      <c r="F504" s="7"/>
      <c r="G504" s="7"/>
      <c r="H504" s="7"/>
    </row>
    <row r="505" spans="1:8" x14ac:dyDescent="0.25">
      <c r="A505" s="28"/>
      <c r="C505" s="7"/>
      <c r="D505" s="7"/>
      <c r="E505" s="7"/>
      <c r="F505" s="7"/>
      <c r="G505" s="7"/>
      <c r="H505" s="7"/>
    </row>
    <row r="506" spans="1:8" x14ac:dyDescent="0.25">
      <c r="A506" s="28"/>
      <c r="C506" s="7"/>
      <c r="D506" s="7"/>
      <c r="E506" s="7"/>
      <c r="F506" s="7"/>
      <c r="G506" s="7"/>
      <c r="H506" s="7"/>
    </row>
    <row r="507" spans="1:8" x14ac:dyDescent="0.25">
      <c r="A507" s="28"/>
      <c r="C507" s="7"/>
      <c r="D507" s="7"/>
      <c r="E507" s="7"/>
      <c r="F507" s="7"/>
      <c r="G507" s="7"/>
      <c r="H507" s="7"/>
    </row>
    <row r="508" spans="1:8" x14ac:dyDescent="0.25">
      <c r="A508" s="28"/>
      <c r="C508" s="7"/>
      <c r="D508" s="7"/>
      <c r="E508" s="7"/>
      <c r="F508" s="7"/>
      <c r="G508" s="7"/>
      <c r="H508" s="7"/>
    </row>
    <row r="509" spans="1:8" x14ac:dyDescent="0.25">
      <c r="A509" s="28"/>
      <c r="C509" s="7"/>
      <c r="D509" s="7"/>
      <c r="E509" s="7"/>
      <c r="F509" s="7"/>
      <c r="G509" s="7"/>
      <c r="H509" s="7"/>
    </row>
    <row r="510" spans="1:8" x14ac:dyDescent="0.25">
      <c r="A510" s="28"/>
      <c r="C510" s="7"/>
      <c r="D510" s="7"/>
      <c r="E510" s="7"/>
      <c r="F510" s="7"/>
      <c r="G510" s="7"/>
      <c r="H510" s="7"/>
    </row>
    <row r="511" spans="1:8" x14ac:dyDescent="0.25">
      <c r="A511" s="28"/>
      <c r="C511" s="7"/>
      <c r="D511" s="7"/>
      <c r="E511" s="7"/>
      <c r="F511" s="7"/>
      <c r="G511" s="7"/>
      <c r="H511" s="7"/>
    </row>
    <row r="512" spans="1:8" x14ac:dyDescent="0.25">
      <c r="A512" s="28"/>
      <c r="C512" s="7"/>
      <c r="D512" s="7"/>
      <c r="E512" s="7"/>
      <c r="F512" s="7"/>
      <c r="G512" s="7"/>
      <c r="H512" s="7"/>
    </row>
    <row r="513" spans="1:8" x14ac:dyDescent="0.25">
      <c r="A513" s="28"/>
      <c r="C513" s="7"/>
      <c r="D513" s="7"/>
      <c r="E513" s="7"/>
      <c r="F513" s="7"/>
      <c r="G513" s="7"/>
      <c r="H513" s="7"/>
    </row>
    <row r="514" spans="1:8" x14ac:dyDescent="0.25">
      <c r="A514" s="28"/>
      <c r="C514" s="7"/>
      <c r="D514" s="7"/>
      <c r="E514" s="7"/>
      <c r="F514" s="7"/>
      <c r="G514" s="7"/>
      <c r="H514" s="7"/>
    </row>
    <row r="515" spans="1:8" x14ac:dyDescent="0.25">
      <c r="A515" s="28"/>
      <c r="C515" s="7"/>
      <c r="D515" s="7"/>
      <c r="E515" s="7"/>
      <c r="F515" s="7"/>
      <c r="G515" s="7"/>
      <c r="H515" s="7"/>
    </row>
    <row r="516" spans="1:8" x14ac:dyDescent="0.25">
      <c r="A516" s="28"/>
      <c r="C516" s="7"/>
      <c r="D516" s="7"/>
      <c r="E516" s="7"/>
      <c r="F516" s="7"/>
      <c r="G516" s="7"/>
      <c r="H516" s="7"/>
    </row>
    <row r="517" spans="1:8" x14ac:dyDescent="0.25">
      <c r="A517" s="28"/>
      <c r="C517" s="7"/>
      <c r="D517" s="7"/>
      <c r="E517" s="7"/>
      <c r="F517" s="7"/>
      <c r="G517" s="7"/>
      <c r="H517" s="7"/>
    </row>
    <row r="518" spans="1:8" x14ac:dyDescent="0.25">
      <c r="A518" s="28"/>
      <c r="C518" s="7"/>
      <c r="D518" s="7"/>
      <c r="E518" s="7"/>
      <c r="F518" s="7"/>
      <c r="G518" s="7"/>
      <c r="H518" s="7"/>
    </row>
    <row r="519" spans="1:8" x14ac:dyDescent="0.25">
      <c r="A519" s="28"/>
      <c r="C519" s="7"/>
      <c r="D519" s="7"/>
      <c r="E519" s="7"/>
      <c r="F519" s="7"/>
      <c r="G519" s="7"/>
      <c r="H519" s="7"/>
    </row>
    <row r="520" spans="1:8" x14ac:dyDescent="0.25">
      <c r="A520" s="28"/>
      <c r="C520" s="7"/>
      <c r="D520" s="7"/>
      <c r="E520" s="7"/>
      <c r="F520" s="7"/>
      <c r="G520" s="7"/>
      <c r="H520" s="7"/>
    </row>
    <row r="521" spans="1:8" x14ac:dyDescent="0.25">
      <c r="A521" s="28"/>
      <c r="C521" s="7"/>
      <c r="D521" s="7"/>
      <c r="E521" s="7"/>
      <c r="F521" s="7"/>
      <c r="G521" s="7"/>
      <c r="H521" s="7"/>
    </row>
    <row r="522" spans="1:8" x14ac:dyDescent="0.25">
      <c r="A522" s="28"/>
      <c r="C522" s="7"/>
      <c r="D522" s="7"/>
      <c r="E522" s="7"/>
      <c r="F522" s="7"/>
      <c r="G522" s="7"/>
      <c r="H522" s="7"/>
    </row>
    <row r="523" spans="1:8" x14ac:dyDescent="0.25">
      <c r="A523" s="28"/>
      <c r="C523" s="7"/>
      <c r="D523" s="7"/>
      <c r="E523" s="7"/>
      <c r="F523" s="7"/>
      <c r="G523" s="7"/>
      <c r="H523" s="7"/>
    </row>
    <row r="524" spans="1:8" x14ac:dyDescent="0.25">
      <c r="A524" s="28"/>
      <c r="C524" s="7"/>
      <c r="D524" s="7"/>
      <c r="E524" s="7"/>
      <c r="F524" s="7"/>
      <c r="G524" s="7"/>
      <c r="H524" s="7"/>
    </row>
    <row r="525" spans="1:8" x14ac:dyDescent="0.25">
      <c r="A525" s="28"/>
      <c r="C525" s="7"/>
      <c r="D525" s="7"/>
      <c r="E525" s="7"/>
      <c r="F525" s="7"/>
      <c r="G525" s="7"/>
      <c r="H525" s="7"/>
    </row>
    <row r="526" spans="1:8" x14ac:dyDescent="0.25">
      <c r="A526" s="28"/>
      <c r="C526" s="7"/>
      <c r="D526" s="7"/>
      <c r="E526" s="7"/>
      <c r="F526" s="7"/>
      <c r="G526" s="7"/>
      <c r="H526" s="7"/>
    </row>
    <row r="527" spans="1:8" x14ac:dyDescent="0.25">
      <c r="A527" s="28"/>
      <c r="C527" s="7"/>
      <c r="D527" s="7"/>
      <c r="E527" s="7"/>
      <c r="F527" s="7"/>
      <c r="G527" s="7"/>
      <c r="H527" s="7"/>
    </row>
    <row r="528" spans="1:8" x14ac:dyDescent="0.25">
      <c r="A528" s="28"/>
      <c r="C528" s="7"/>
      <c r="D528" s="7"/>
      <c r="E528" s="7"/>
      <c r="F528" s="7"/>
      <c r="G528" s="7"/>
      <c r="H528" s="7"/>
    </row>
    <row r="529" spans="1:8" x14ac:dyDescent="0.25">
      <c r="A529" s="28"/>
      <c r="C529" s="7"/>
      <c r="D529" s="7"/>
      <c r="E529" s="7"/>
      <c r="F529" s="7"/>
      <c r="G529" s="7"/>
      <c r="H529" s="7"/>
    </row>
    <row r="530" spans="1:8" x14ac:dyDescent="0.25">
      <c r="A530" s="28"/>
      <c r="C530" s="7"/>
      <c r="D530" s="7"/>
      <c r="E530" s="7"/>
      <c r="F530" s="7"/>
      <c r="G530" s="7"/>
      <c r="H530" s="7"/>
    </row>
    <row r="531" spans="1:8" x14ac:dyDescent="0.25">
      <c r="A531" s="28"/>
      <c r="C531" s="7"/>
      <c r="D531" s="7"/>
      <c r="E531" s="7"/>
      <c r="F531" s="7"/>
      <c r="G531" s="7"/>
      <c r="H531" s="7"/>
    </row>
    <row r="532" spans="1:8" x14ac:dyDescent="0.25">
      <c r="A532" s="28"/>
      <c r="C532" s="7"/>
      <c r="D532" s="7"/>
      <c r="E532" s="7"/>
      <c r="F532" s="7"/>
      <c r="G532" s="7"/>
      <c r="H532" s="7"/>
    </row>
    <row r="533" spans="1:8" x14ac:dyDescent="0.25">
      <c r="A533" s="28"/>
      <c r="C533" s="7"/>
      <c r="D533" s="7"/>
      <c r="E533" s="7"/>
      <c r="F533" s="7"/>
      <c r="G533" s="7"/>
      <c r="H533" s="7"/>
    </row>
    <row r="534" spans="1:8" x14ac:dyDescent="0.25">
      <c r="A534" s="28"/>
      <c r="C534" s="7"/>
      <c r="D534" s="7"/>
      <c r="E534" s="7"/>
      <c r="F534" s="7"/>
      <c r="G534" s="7"/>
      <c r="H534" s="7"/>
    </row>
    <row r="535" spans="1:8" x14ac:dyDescent="0.25">
      <c r="A535" s="28"/>
      <c r="C535" s="7"/>
      <c r="D535" s="7"/>
      <c r="E535" s="7"/>
      <c r="F535" s="7"/>
      <c r="G535" s="7"/>
      <c r="H535" s="7"/>
    </row>
    <row r="536" spans="1:8" x14ac:dyDescent="0.25">
      <c r="A536" s="28"/>
      <c r="C536" s="7"/>
      <c r="D536" s="7"/>
      <c r="E536" s="7"/>
      <c r="F536" s="7"/>
      <c r="G536" s="7"/>
      <c r="H536" s="7"/>
    </row>
    <row r="537" spans="1:8" x14ac:dyDescent="0.25">
      <c r="A537" s="28"/>
      <c r="C537" s="7"/>
      <c r="D537" s="7"/>
      <c r="E537" s="7"/>
      <c r="F537" s="7"/>
      <c r="G537" s="7"/>
      <c r="H537" s="7"/>
    </row>
    <row r="538" spans="1:8" x14ac:dyDescent="0.25">
      <c r="A538" s="28"/>
      <c r="C538" s="7"/>
      <c r="D538" s="7"/>
      <c r="E538" s="7"/>
      <c r="F538" s="7"/>
      <c r="G538" s="7"/>
      <c r="H538" s="7"/>
    </row>
    <row r="539" spans="1:8" x14ac:dyDescent="0.25">
      <c r="A539" s="28"/>
      <c r="C539" s="7"/>
      <c r="D539" s="7"/>
      <c r="E539" s="7"/>
      <c r="F539" s="7"/>
      <c r="G539" s="7"/>
      <c r="H539" s="7"/>
    </row>
    <row r="540" spans="1:8" x14ac:dyDescent="0.25">
      <c r="A540" s="28"/>
      <c r="C540" s="7"/>
      <c r="D540" s="7"/>
      <c r="E540" s="7"/>
      <c r="F540" s="7"/>
      <c r="G540" s="7"/>
      <c r="H540" s="7"/>
    </row>
    <row r="541" spans="1:8" x14ac:dyDescent="0.25">
      <c r="A541" s="28"/>
      <c r="C541" s="7"/>
      <c r="D541" s="7"/>
      <c r="E541" s="7"/>
      <c r="F541" s="7"/>
      <c r="G541" s="7"/>
      <c r="H541" s="7"/>
    </row>
    <row r="542" spans="1:8" x14ac:dyDescent="0.25">
      <c r="A542" s="28"/>
      <c r="C542" s="7"/>
      <c r="D542" s="7"/>
      <c r="E542" s="7"/>
      <c r="F542" s="7"/>
      <c r="G542" s="7"/>
      <c r="H542" s="7"/>
    </row>
    <row r="543" spans="1:8" x14ac:dyDescent="0.25">
      <c r="A543" s="28"/>
      <c r="C543" s="7"/>
      <c r="D543" s="7"/>
      <c r="E543" s="7"/>
      <c r="F543" s="7"/>
      <c r="G543" s="7"/>
      <c r="H543" s="7"/>
    </row>
    <row r="544" spans="1:8" x14ac:dyDescent="0.25">
      <c r="A544" s="28"/>
      <c r="C544" s="7"/>
      <c r="D544" s="7"/>
      <c r="E544" s="7"/>
      <c r="F544" s="7"/>
      <c r="G544" s="7"/>
      <c r="H544" s="7"/>
    </row>
    <row r="545" spans="1:8" x14ac:dyDescent="0.25">
      <c r="A545" s="28"/>
      <c r="C545" s="7"/>
      <c r="D545" s="7"/>
      <c r="E545" s="7"/>
      <c r="F545" s="7"/>
      <c r="G545" s="7"/>
      <c r="H545" s="7"/>
    </row>
    <row r="546" spans="1:8" x14ac:dyDescent="0.25">
      <c r="A546" s="28"/>
      <c r="C546" s="7"/>
      <c r="D546" s="7"/>
      <c r="E546" s="7"/>
      <c r="F546" s="7"/>
      <c r="G546" s="7"/>
      <c r="H546" s="7"/>
    </row>
    <row r="547" spans="1:8" x14ac:dyDescent="0.25">
      <c r="A547" s="28"/>
      <c r="C547" s="7"/>
      <c r="D547" s="7"/>
      <c r="E547" s="7"/>
      <c r="F547" s="7"/>
      <c r="G547" s="7"/>
      <c r="H547" s="7"/>
    </row>
    <row r="548" spans="1:8" x14ac:dyDescent="0.25">
      <c r="A548" s="28"/>
      <c r="C548" s="7"/>
      <c r="D548" s="7"/>
      <c r="E548" s="7"/>
      <c r="F548" s="7"/>
      <c r="G548" s="7"/>
      <c r="H548" s="7"/>
    </row>
    <row r="549" spans="1:8" x14ac:dyDescent="0.25">
      <c r="A549" s="28"/>
      <c r="C549" s="7"/>
      <c r="D549" s="7"/>
      <c r="E549" s="7"/>
      <c r="F549" s="7"/>
      <c r="G549" s="7"/>
      <c r="H549" s="7"/>
    </row>
    <row r="550" spans="1:8" x14ac:dyDescent="0.25">
      <c r="A550" s="28"/>
      <c r="C550" s="7"/>
      <c r="D550" s="7"/>
      <c r="E550" s="7"/>
      <c r="F550" s="7"/>
      <c r="G550" s="7"/>
      <c r="H550" s="7"/>
    </row>
    <row r="551" spans="1:8" x14ac:dyDescent="0.25">
      <c r="A551" s="28"/>
      <c r="C551" s="7"/>
      <c r="D551" s="7"/>
      <c r="E551" s="7"/>
      <c r="F551" s="7"/>
      <c r="G551" s="7"/>
      <c r="H551" s="7"/>
    </row>
    <row r="552" spans="1:8" x14ac:dyDescent="0.25">
      <c r="A552" s="28"/>
      <c r="C552" s="7"/>
      <c r="D552" s="7"/>
      <c r="E552" s="7"/>
      <c r="F552" s="7"/>
      <c r="G552" s="7"/>
      <c r="H552" s="7"/>
    </row>
    <row r="553" spans="1:8" x14ac:dyDescent="0.25">
      <c r="A553" s="28"/>
      <c r="C553" s="7"/>
      <c r="D553" s="7"/>
      <c r="E553" s="7"/>
      <c r="F553" s="7"/>
      <c r="G553" s="7"/>
      <c r="H553" s="7"/>
    </row>
    <row r="554" spans="1:8" x14ac:dyDescent="0.25">
      <c r="A554" s="28"/>
      <c r="C554" s="7"/>
      <c r="D554" s="7"/>
      <c r="E554" s="7"/>
      <c r="F554" s="7"/>
      <c r="G554" s="7"/>
      <c r="H554" s="7"/>
    </row>
    <row r="555" spans="1:8" x14ac:dyDescent="0.25">
      <c r="A555" s="28"/>
      <c r="C555" s="7"/>
      <c r="D555" s="7"/>
      <c r="E555" s="7"/>
      <c r="F555" s="7"/>
      <c r="G555" s="7"/>
      <c r="H555" s="7"/>
    </row>
    <row r="556" spans="1:8" x14ac:dyDescent="0.25">
      <c r="A556" s="28"/>
      <c r="C556" s="7"/>
      <c r="D556" s="7"/>
      <c r="E556" s="7"/>
      <c r="F556" s="7"/>
      <c r="G556" s="7"/>
      <c r="H556" s="7"/>
    </row>
    <row r="557" spans="1:8" x14ac:dyDescent="0.25">
      <c r="A557" s="28"/>
      <c r="C557" s="7"/>
      <c r="D557" s="7"/>
      <c r="E557" s="7"/>
      <c r="F557" s="7"/>
      <c r="G557" s="7"/>
      <c r="H557" s="7"/>
    </row>
    <row r="558" spans="1:8" x14ac:dyDescent="0.25">
      <c r="A558" s="28"/>
      <c r="C558" s="7"/>
      <c r="D558" s="7"/>
      <c r="E558" s="7"/>
      <c r="F558" s="7"/>
      <c r="G558" s="7"/>
      <c r="H558" s="7"/>
    </row>
    <row r="559" spans="1:8" x14ac:dyDescent="0.25">
      <c r="A559" s="28"/>
      <c r="C559" s="7"/>
      <c r="D559" s="7"/>
      <c r="E559" s="7"/>
      <c r="F559" s="7"/>
      <c r="G559" s="7"/>
      <c r="H559" s="7"/>
    </row>
    <row r="560" spans="1:8" x14ac:dyDescent="0.25">
      <c r="A560" s="28"/>
      <c r="C560" s="7"/>
      <c r="D560" s="7"/>
      <c r="E560" s="7"/>
      <c r="F560" s="7"/>
      <c r="G560" s="7"/>
      <c r="H560" s="7"/>
    </row>
    <row r="561" spans="1:8" x14ac:dyDescent="0.25">
      <c r="A561" s="28"/>
      <c r="C561" s="7"/>
      <c r="D561" s="7"/>
      <c r="E561" s="7"/>
      <c r="F561" s="7"/>
      <c r="G561" s="7"/>
      <c r="H561" s="7"/>
    </row>
    <row r="562" spans="1:8" x14ac:dyDescent="0.25">
      <c r="A562" s="28"/>
      <c r="C562" s="7"/>
      <c r="D562" s="7"/>
      <c r="E562" s="7"/>
      <c r="F562" s="7"/>
      <c r="G562" s="7"/>
      <c r="H562" s="7"/>
    </row>
    <row r="563" spans="1:8" x14ac:dyDescent="0.25">
      <c r="A563" s="28"/>
      <c r="C563" s="7"/>
      <c r="D563" s="7"/>
      <c r="E563" s="7"/>
      <c r="F563" s="7"/>
      <c r="G563" s="7"/>
      <c r="H563" s="7"/>
    </row>
    <row r="564" spans="1:8" x14ac:dyDescent="0.25">
      <c r="A564" s="28"/>
      <c r="C564" s="7"/>
      <c r="D564" s="7"/>
      <c r="E564" s="7"/>
      <c r="F564" s="7"/>
      <c r="G564" s="7"/>
      <c r="H564" s="7"/>
    </row>
    <row r="565" spans="1:8" x14ac:dyDescent="0.25">
      <c r="A565" s="28"/>
      <c r="C565" s="7"/>
      <c r="D565" s="7"/>
      <c r="E565" s="7"/>
      <c r="F565" s="7"/>
      <c r="G565" s="7"/>
      <c r="H565" s="7"/>
    </row>
    <row r="566" spans="1:8" x14ac:dyDescent="0.25">
      <c r="A566" s="28"/>
      <c r="C566" s="7"/>
      <c r="D566" s="7"/>
      <c r="E566" s="7"/>
      <c r="F566" s="7"/>
      <c r="G566" s="7"/>
      <c r="H566" s="7"/>
    </row>
    <row r="567" spans="1:8" x14ac:dyDescent="0.25">
      <c r="A567" s="28"/>
      <c r="C567" s="7"/>
      <c r="D567" s="7"/>
      <c r="E567" s="7"/>
      <c r="F567" s="7"/>
      <c r="G567" s="7"/>
      <c r="H567" s="7"/>
    </row>
    <row r="568" spans="1:8" x14ac:dyDescent="0.25">
      <c r="A568" s="28"/>
      <c r="C568" s="7"/>
      <c r="D568" s="7"/>
      <c r="E568" s="7"/>
      <c r="F568" s="7"/>
      <c r="G568" s="7"/>
      <c r="H568" s="7"/>
    </row>
    <row r="569" spans="1:8" x14ac:dyDescent="0.25">
      <c r="A569" s="28"/>
      <c r="C569" s="7"/>
      <c r="D569" s="7"/>
      <c r="E569" s="7"/>
      <c r="F569" s="7"/>
      <c r="G569" s="7"/>
      <c r="H569" s="7"/>
    </row>
    <row r="570" spans="1:8" x14ac:dyDescent="0.25">
      <c r="A570" s="28"/>
      <c r="C570" s="7"/>
      <c r="D570" s="7"/>
      <c r="E570" s="7"/>
      <c r="F570" s="7"/>
      <c r="G570" s="7"/>
      <c r="H570" s="7"/>
    </row>
    <row r="571" spans="1:8" x14ac:dyDescent="0.25">
      <c r="A571" s="28"/>
      <c r="C571" s="7"/>
      <c r="D571" s="7"/>
      <c r="E571" s="7"/>
      <c r="F571" s="7"/>
      <c r="G571" s="7"/>
      <c r="H571" s="7"/>
    </row>
    <row r="572" spans="1:8" x14ac:dyDescent="0.25">
      <c r="A572" s="28"/>
      <c r="C572" s="7"/>
      <c r="D572" s="7"/>
      <c r="E572" s="7"/>
      <c r="F572" s="7"/>
      <c r="G572" s="7"/>
      <c r="H572" s="7"/>
    </row>
    <row r="573" spans="1:8" x14ac:dyDescent="0.25">
      <c r="A573" s="28"/>
      <c r="C573" s="7"/>
      <c r="D573" s="7"/>
      <c r="E573" s="7"/>
      <c r="F573" s="7"/>
      <c r="G573" s="7"/>
      <c r="H573" s="7"/>
    </row>
    <row r="574" spans="1:8" x14ac:dyDescent="0.25">
      <c r="A574" s="28"/>
      <c r="C574" s="7"/>
      <c r="D574" s="7"/>
      <c r="E574" s="7"/>
      <c r="F574" s="7"/>
      <c r="G574" s="7"/>
      <c r="H574" s="7"/>
    </row>
    <row r="575" spans="1:8" x14ac:dyDescent="0.25">
      <c r="A575" s="28"/>
      <c r="C575" s="7"/>
      <c r="D575" s="7"/>
      <c r="E575" s="7"/>
      <c r="F575" s="7"/>
      <c r="G575" s="7"/>
      <c r="H575" s="7"/>
    </row>
    <row r="576" spans="1:8" x14ac:dyDescent="0.25">
      <c r="A576" s="28"/>
      <c r="C576" s="7"/>
      <c r="D576" s="7"/>
      <c r="E576" s="7"/>
      <c r="F576" s="7"/>
      <c r="G576" s="7"/>
      <c r="H576" s="7"/>
    </row>
    <row r="577" spans="1:8" x14ac:dyDescent="0.25">
      <c r="A577" s="28"/>
      <c r="C577" s="7"/>
      <c r="D577" s="7"/>
      <c r="E577" s="7"/>
      <c r="F577" s="7"/>
      <c r="G577" s="7"/>
      <c r="H577" s="7"/>
    </row>
    <row r="578" spans="1:8" x14ac:dyDescent="0.25">
      <c r="A578" s="28"/>
      <c r="C578" s="7"/>
      <c r="D578" s="7"/>
      <c r="E578" s="7"/>
      <c r="F578" s="7"/>
      <c r="G578" s="7"/>
      <c r="H578" s="7"/>
    </row>
    <row r="579" spans="1:8" x14ac:dyDescent="0.25">
      <c r="A579" s="28"/>
      <c r="C579" s="7"/>
      <c r="D579" s="7"/>
      <c r="E579" s="7"/>
      <c r="F579" s="7"/>
      <c r="G579" s="7"/>
      <c r="H579" s="7"/>
    </row>
    <row r="580" spans="1:8" x14ac:dyDescent="0.25">
      <c r="A580" s="28"/>
      <c r="C580" s="7"/>
      <c r="D580" s="7"/>
      <c r="E580" s="7"/>
      <c r="F580" s="7"/>
      <c r="G580" s="7"/>
      <c r="H580" s="7"/>
    </row>
    <row r="581" spans="1:8" x14ac:dyDescent="0.25">
      <c r="A581" s="28"/>
      <c r="C581" s="7"/>
      <c r="D581" s="7"/>
      <c r="E581" s="7"/>
      <c r="F581" s="7"/>
      <c r="G581" s="7"/>
      <c r="H581" s="7"/>
    </row>
    <row r="582" spans="1:8" x14ac:dyDescent="0.25">
      <c r="A582" s="28"/>
      <c r="C582" s="7"/>
      <c r="D582" s="7"/>
      <c r="E582" s="7"/>
      <c r="F582" s="7"/>
      <c r="G582" s="7"/>
      <c r="H582" s="7"/>
    </row>
    <row r="583" spans="1:8" x14ac:dyDescent="0.25">
      <c r="A583" s="28"/>
      <c r="C583" s="7"/>
      <c r="D583" s="7"/>
      <c r="E583" s="7"/>
      <c r="F583" s="7"/>
      <c r="G583" s="7"/>
      <c r="H583" s="7"/>
    </row>
    <row r="584" spans="1:8" x14ac:dyDescent="0.25">
      <c r="A584" s="28"/>
      <c r="C584" s="7"/>
      <c r="D584" s="7"/>
      <c r="E584" s="7"/>
      <c r="F584" s="7"/>
      <c r="G584" s="7"/>
      <c r="H584" s="7"/>
    </row>
    <row r="585" spans="1:8" x14ac:dyDescent="0.25">
      <c r="A585" s="28"/>
      <c r="C585" s="7"/>
      <c r="D585" s="7"/>
      <c r="E585" s="7"/>
      <c r="F585" s="7"/>
      <c r="G585" s="7"/>
      <c r="H585" s="7"/>
    </row>
    <row r="586" spans="1:8" x14ac:dyDescent="0.25">
      <c r="A586" s="28"/>
      <c r="C586" s="7"/>
      <c r="D586" s="7"/>
      <c r="E586" s="7"/>
      <c r="F586" s="7"/>
      <c r="G586" s="7"/>
      <c r="H586" s="7"/>
    </row>
    <row r="587" spans="1:8" x14ac:dyDescent="0.25">
      <c r="A587" s="28"/>
      <c r="C587" s="7"/>
      <c r="D587" s="7"/>
      <c r="E587" s="7"/>
      <c r="F587" s="7"/>
      <c r="G587" s="7"/>
      <c r="H587" s="7"/>
    </row>
    <row r="588" spans="1:8" x14ac:dyDescent="0.25">
      <c r="A588" s="28"/>
      <c r="C588" s="7"/>
      <c r="D588" s="7"/>
      <c r="E588" s="7"/>
      <c r="F588" s="7"/>
      <c r="G588" s="7"/>
      <c r="H588" s="7"/>
    </row>
    <row r="589" spans="1:8" x14ac:dyDescent="0.25">
      <c r="A589" s="28"/>
      <c r="C589" s="7"/>
      <c r="D589" s="7"/>
      <c r="E589" s="7"/>
      <c r="F589" s="7"/>
      <c r="G589" s="7"/>
      <c r="H589" s="7"/>
    </row>
    <row r="590" spans="1:8" x14ac:dyDescent="0.25">
      <c r="A590" s="28"/>
      <c r="C590" s="7"/>
      <c r="D590" s="7"/>
      <c r="E590" s="7"/>
      <c r="F590" s="7"/>
      <c r="G590" s="7"/>
      <c r="H590" s="7"/>
    </row>
    <row r="591" spans="1:8" x14ac:dyDescent="0.25">
      <c r="A591" s="28"/>
      <c r="C591" s="7"/>
      <c r="D591" s="7"/>
      <c r="E591" s="7"/>
      <c r="F591" s="7"/>
      <c r="G591" s="7"/>
      <c r="H591" s="7"/>
    </row>
    <row r="592" spans="1:8" x14ac:dyDescent="0.25">
      <c r="A592" s="28"/>
      <c r="C592" s="7"/>
      <c r="D592" s="7"/>
      <c r="E592" s="7"/>
      <c r="F592" s="7"/>
      <c r="G592" s="7"/>
      <c r="H592" s="7"/>
    </row>
    <row r="593" spans="1:8" x14ac:dyDescent="0.25">
      <c r="A593" s="28"/>
      <c r="C593" s="7"/>
      <c r="D593" s="7"/>
      <c r="E593" s="7"/>
      <c r="F593" s="7"/>
      <c r="G593" s="7"/>
      <c r="H593" s="7"/>
    </row>
    <row r="594" spans="1:8" x14ac:dyDescent="0.25">
      <c r="A594" s="28"/>
      <c r="C594" s="7"/>
      <c r="D594" s="7"/>
      <c r="E594" s="7"/>
      <c r="F594" s="7"/>
      <c r="G594" s="7"/>
      <c r="H594" s="7"/>
    </row>
    <row r="595" spans="1:8" x14ac:dyDescent="0.25">
      <c r="A595" s="28"/>
      <c r="C595" s="7"/>
      <c r="D595" s="7"/>
      <c r="E595" s="7"/>
      <c r="F595" s="7"/>
      <c r="G595" s="7"/>
      <c r="H595" s="7"/>
    </row>
    <row r="596" spans="1:8" x14ac:dyDescent="0.25">
      <c r="A596" s="28"/>
      <c r="C596" s="7"/>
      <c r="D596" s="7"/>
      <c r="E596" s="7"/>
      <c r="F596" s="7"/>
      <c r="G596" s="7"/>
      <c r="H596" s="7"/>
    </row>
    <row r="597" spans="1:8" x14ac:dyDescent="0.25">
      <c r="A597" s="28"/>
      <c r="C597" s="7"/>
      <c r="D597" s="7"/>
      <c r="E597" s="7"/>
      <c r="F597" s="7"/>
      <c r="G597" s="7"/>
      <c r="H597" s="7"/>
    </row>
    <row r="598" spans="1:8" x14ac:dyDescent="0.25">
      <c r="A598" s="28"/>
      <c r="C598" s="7"/>
      <c r="D598" s="7"/>
      <c r="E598" s="7"/>
      <c r="F598" s="7"/>
      <c r="G598" s="7"/>
      <c r="H598" s="7"/>
    </row>
    <row r="599" spans="1:8" x14ac:dyDescent="0.25">
      <c r="A599" s="28"/>
      <c r="C599" s="7"/>
      <c r="D599" s="7"/>
      <c r="E599" s="7"/>
      <c r="F599" s="7"/>
      <c r="G599" s="7"/>
      <c r="H599" s="7"/>
    </row>
    <row r="600" spans="1:8" x14ac:dyDescent="0.25">
      <c r="A600" s="28"/>
      <c r="C600" s="7"/>
      <c r="D600" s="7"/>
      <c r="E600" s="7"/>
      <c r="F600" s="7"/>
      <c r="G600" s="7"/>
      <c r="H600" s="7"/>
    </row>
    <row r="601" spans="1:8" x14ac:dyDescent="0.25">
      <c r="A601" s="28"/>
      <c r="C601" s="7"/>
      <c r="D601" s="7"/>
      <c r="E601" s="7"/>
      <c r="F601" s="7"/>
      <c r="G601" s="7"/>
      <c r="H601" s="7"/>
    </row>
    <row r="602" spans="1:8" x14ac:dyDescent="0.25">
      <c r="A602" s="28"/>
      <c r="C602" s="7"/>
      <c r="D602" s="7"/>
      <c r="E602" s="7"/>
      <c r="F602" s="7"/>
      <c r="G602" s="7"/>
      <c r="H602" s="7"/>
    </row>
    <row r="603" spans="1:8" x14ac:dyDescent="0.25">
      <c r="A603" s="28"/>
      <c r="C603" s="7"/>
      <c r="D603" s="7"/>
      <c r="E603" s="7"/>
      <c r="F603" s="7"/>
      <c r="G603" s="7"/>
      <c r="H603" s="7"/>
    </row>
    <row r="604" spans="1:8" x14ac:dyDescent="0.25">
      <c r="A604" s="28"/>
      <c r="C604" s="7"/>
      <c r="D604" s="7"/>
      <c r="E604" s="7"/>
      <c r="F604" s="7"/>
      <c r="G604" s="7"/>
      <c r="H604" s="7"/>
    </row>
    <row r="605" spans="1:8" x14ac:dyDescent="0.25">
      <c r="A605" s="28"/>
      <c r="C605" s="7"/>
      <c r="D605" s="7"/>
      <c r="E605" s="7"/>
      <c r="F605" s="7"/>
      <c r="G605" s="7"/>
      <c r="H605" s="7"/>
    </row>
    <row r="606" spans="1:8" x14ac:dyDescent="0.25">
      <c r="A606" s="28"/>
      <c r="C606" s="7"/>
      <c r="D606" s="7"/>
      <c r="E606" s="7"/>
      <c r="F606" s="7"/>
      <c r="G606" s="7"/>
      <c r="H606" s="7"/>
    </row>
    <row r="607" spans="1:8" x14ac:dyDescent="0.25">
      <c r="A607" s="28"/>
      <c r="C607" s="7"/>
      <c r="D607" s="7"/>
      <c r="E607" s="7"/>
      <c r="F607" s="7"/>
      <c r="G607" s="7"/>
      <c r="H607" s="7"/>
    </row>
    <row r="608" spans="1:8" x14ac:dyDescent="0.25">
      <c r="A608" s="28"/>
      <c r="C608" s="7"/>
      <c r="D608" s="7"/>
      <c r="E608" s="7"/>
      <c r="F608" s="7"/>
      <c r="G608" s="7"/>
      <c r="H608" s="7"/>
    </row>
    <row r="609" spans="1:8" x14ac:dyDescent="0.25">
      <c r="A609" s="28"/>
      <c r="C609" s="7"/>
      <c r="D609" s="7"/>
      <c r="E609" s="7"/>
      <c r="F609" s="7"/>
      <c r="G609" s="7"/>
      <c r="H609" s="7"/>
    </row>
    <row r="610" spans="1:8" x14ac:dyDescent="0.25">
      <c r="A610" s="28"/>
      <c r="C610" s="7"/>
      <c r="D610" s="7"/>
      <c r="E610" s="7"/>
      <c r="F610" s="7"/>
      <c r="G610" s="7"/>
      <c r="H610" s="7"/>
    </row>
    <row r="611" spans="1:8" x14ac:dyDescent="0.25">
      <c r="A611" s="28"/>
      <c r="C611" s="7"/>
      <c r="D611" s="7"/>
      <c r="E611" s="7"/>
      <c r="F611" s="7"/>
      <c r="G611" s="7"/>
      <c r="H611" s="7"/>
    </row>
    <row r="612" spans="1:8" x14ac:dyDescent="0.25">
      <c r="A612" s="28"/>
      <c r="C612" s="7"/>
      <c r="D612" s="7"/>
      <c r="E612" s="7"/>
      <c r="F612" s="7"/>
      <c r="G612" s="7"/>
      <c r="H612" s="7"/>
    </row>
    <row r="613" spans="1:8" x14ac:dyDescent="0.25">
      <c r="A613" s="28"/>
      <c r="C613" s="7"/>
      <c r="D613" s="7"/>
      <c r="E613" s="7"/>
      <c r="F613" s="7"/>
      <c r="G613" s="7"/>
      <c r="H613" s="7"/>
    </row>
    <row r="614" spans="1:8" x14ac:dyDescent="0.25">
      <c r="A614" s="28"/>
      <c r="C614" s="7"/>
      <c r="D614" s="7"/>
      <c r="E614" s="7"/>
      <c r="F614" s="7"/>
      <c r="G614" s="7"/>
      <c r="H614" s="7"/>
    </row>
    <row r="615" spans="1:8" x14ac:dyDescent="0.25">
      <c r="A615" s="28"/>
      <c r="C615" s="7"/>
      <c r="D615" s="7"/>
      <c r="E615" s="7"/>
      <c r="F615" s="7"/>
      <c r="G615" s="7"/>
      <c r="H615" s="7"/>
    </row>
    <row r="616" spans="1:8" x14ac:dyDescent="0.25">
      <c r="A616" s="28"/>
      <c r="C616" s="7"/>
      <c r="D616" s="7"/>
      <c r="E616" s="7"/>
      <c r="F616" s="7"/>
      <c r="G616" s="7"/>
      <c r="H616" s="7"/>
    </row>
    <row r="617" spans="1:8" x14ac:dyDescent="0.25">
      <c r="A617" s="28"/>
      <c r="C617" s="7"/>
      <c r="D617" s="7"/>
      <c r="E617" s="7"/>
      <c r="F617" s="7"/>
      <c r="G617" s="7"/>
      <c r="H617" s="7"/>
    </row>
    <row r="618" spans="1:8" x14ac:dyDescent="0.25">
      <c r="A618" s="28"/>
      <c r="C618" s="7"/>
      <c r="D618" s="7"/>
      <c r="E618" s="7"/>
      <c r="F618" s="7"/>
      <c r="G618" s="7"/>
      <c r="H618" s="7"/>
    </row>
    <row r="619" spans="1:8" x14ac:dyDescent="0.25">
      <c r="A619" s="28"/>
      <c r="C619" s="7"/>
      <c r="D619" s="7"/>
      <c r="E619" s="7"/>
      <c r="F619" s="7"/>
      <c r="G619" s="7"/>
      <c r="H619" s="7"/>
    </row>
    <row r="620" spans="1:8" x14ac:dyDescent="0.25">
      <c r="A620" s="28"/>
      <c r="C620" s="7"/>
      <c r="D620" s="7"/>
      <c r="E620" s="7"/>
      <c r="F620" s="7"/>
      <c r="G620" s="7"/>
      <c r="H620" s="7"/>
    </row>
    <row r="621" spans="1:8" x14ac:dyDescent="0.25">
      <c r="A621" s="28"/>
      <c r="C621" s="7"/>
      <c r="D621" s="7"/>
      <c r="E621" s="7"/>
      <c r="F621" s="7"/>
      <c r="G621" s="7"/>
      <c r="H621" s="7"/>
    </row>
    <row r="622" spans="1:8" x14ac:dyDescent="0.25">
      <c r="A622" s="28"/>
      <c r="C622" s="7"/>
      <c r="D622" s="7"/>
      <c r="E622" s="7"/>
      <c r="F622" s="7"/>
      <c r="G622" s="7"/>
      <c r="H622" s="7"/>
    </row>
    <row r="623" spans="1:8" x14ac:dyDescent="0.25">
      <c r="A623" s="28"/>
      <c r="C623" s="7"/>
      <c r="D623" s="7"/>
      <c r="E623" s="7"/>
      <c r="F623" s="7"/>
      <c r="G623" s="7"/>
      <c r="H623" s="7"/>
    </row>
    <row r="624" spans="1:8" x14ac:dyDescent="0.25">
      <c r="A624" s="28"/>
      <c r="C624" s="7"/>
      <c r="D624" s="7"/>
      <c r="E624" s="7"/>
      <c r="F624" s="7"/>
      <c r="G624" s="7"/>
      <c r="H624" s="7"/>
    </row>
    <row r="625" spans="1:8" x14ac:dyDescent="0.25">
      <c r="A625" s="28"/>
      <c r="C625" s="7"/>
      <c r="D625" s="7"/>
      <c r="E625" s="7"/>
      <c r="F625" s="7"/>
      <c r="G625" s="7"/>
      <c r="H625" s="7"/>
    </row>
    <row r="626" spans="1:8" x14ac:dyDescent="0.25">
      <c r="A626" s="28"/>
      <c r="C626" s="7"/>
      <c r="D626" s="7"/>
      <c r="E626" s="7"/>
      <c r="F626" s="7"/>
      <c r="G626" s="7"/>
      <c r="H626" s="7"/>
    </row>
    <row r="627" spans="1:8" x14ac:dyDescent="0.25">
      <c r="A627" s="28"/>
      <c r="C627" s="7"/>
      <c r="D627" s="7"/>
      <c r="E627" s="7"/>
      <c r="F627" s="7"/>
      <c r="G627" s="7"/>
      <c r="H627" s="7"/>
    </row>
    <row r="628" spans="1:8" x14ac:dyDescent="0.25">
      <c r="A628" s="28"/>
      <c r="C628" s="7"/>
      <c r="D628" s="7"/>
      <c r="E628" s="7"/>
      <c r="F628" s="7"/>
      <c r="G628" s="7"/>
      <c r="H628" s="7"/>
    </row>
    <row r="629" spans="1:8" x14ac:dyDescent="0.25">
      <c r="A629" s="28"/>
      <c r="C629" s="7"/>
      <c r="D629" s="7"/>
      <c r="E629" s="7"/>
      <c r="F629" s="7"/>
      <c r="G629" s="7"/>
      <c r="H629" s="7"/>
    </row>
    <row r="630" spans="1:8" x14ac:dyDescent="0.25">
      <c r="A630" s="28"/>
      <c r="C630" s="7"/>
      <c r="D630" s="7"/>
      <c r="E630" s="7"/>
      <c r="F630" s="7"/>
      <c r="G630" s="7"/>
      <c r="H630" s="7"/>
    </row>
    <row r="631" spans="1:8" x14ac:dyDescent="0.25">
      <c r="A631" s="28"/>
      <c r="C631" s="7"/>
      <c r="D631" s="7"/>
      <c r="E631" s="7"/>
      <c r="F631" s="7"/>
      <c r="G631" s="7"/>
      <c r="H631" s="7"/>
    </row>
    <row r="632" spans="1:8" x14ac:dyDescent="0.25">
      <c r="A632" s="28"/>
      <c r="C632" s="7"/>
      <c r="D632" s="7"/>
      <c r="E632" s="7"/>
      <c r="F632" s="7"/>
      <c r="G632" s="7"/>
      <c r="H632" s="7"/>
    </row>
    <row r="633" spans="1:8" x14ac:dyDescent="0.25">
      <c r="A633" s="28"/>
      <c r="C633" s="7"/>
      <c r="D633" s="7"/>
      <c r="E633" s="7"/>
      <c r="F633" s="7"/>
      <c r="G633" s="7"/>
      <c r="H633" s="7"/>
    </row>
    <row r="634" spans="1:8" x14ac:dyDescent="0.25">
      <c r="A634" s="28"/>
      <c r="C634" s="7"/>
      <c r="D634" s="7"/>
      <c r="E634" s="7"/>
      <c r="F634" s="7"/>
      <c r="G634" s="7"/>
      <c r="H634" s="7"/>
    </row>
    <row r="635" spans="1:8" x14ac:dyDescent="0.25">
      <c r="A635" s="28"/>
      <c r="C635" s="7"/>
      <c r="D635" s="7"/>
      <c r="E635" s="7"/>
      <c r="F635" s="7"/>
      <c r="G635" s="7"/>
      <c r="H635" s="7"/>
    </row>
    <row r="636" spans="1:8" x14ac:dyDescent="0.25">
      <c r="A636" s="28"/>
      <c r="C636" s="7"/>
      <c r="D636" s="7"/>
      <c r="E636" s="7"/>
      <c r="F636" s="7"/>
      <c r="G636" s="7"/>
      <c r="H636" s="7"/>
    </row>
    <row r="637" spans="1:8" x14ac:dyDescent="0.25">
      <c r="A637" s="28"/>
      <c r="C637" s="7"/>
      <c r="D637" s="7"/>
      <c r="E637" s="7"/>
      <c r="F637" s="7"/>
      <c r="G637" s="7"/>
      <c r="H637" s="7"/>
    </row>
    <row r="638" spans="1:8" x14ac:dyDescent="0.25">
      <c r="A638" s="28"/>
      <c r="C638" s="7"/>
      <c r="D638" s="7"/>
      <c r="E638" s="7"/>
      <c r="F638" s="7"/>
      <c r="G638" s="7"/>
      <c r="H638" s="7"/>
    </row>
    <row r="639" spans="1:8" x14ac:dyDescent="0.25">
      <c r="A639" s="28"/>
      <c r="C639" s="7"/>
      <c r="D639" s="7"/>
      <c r="E639" s="7"/>
      <c r="F639" s="7"/>
      <c r="G639" s="7"/>
      <c r="H639" s="7"/>
    </row>
    <row r="640" spans="1:8" x14ac:dyDescent="0.25">
      <c r="A640" s="28"/>
      <c r="C640" s="7"/>
      <c r="D640" s="7"/>
      <c r="E640" s="7"/>
      <c r="F640" s="7"/>
      <c r="G640" s="7"/>
      <c r="H640" s="7"/>
    </row>
    <row r="641" spans="1:8" x14ac:dyDescent="0.25">
      <c r="A641" s="28"/>
      <c r="C641" s="7"/>
      <c r="D641" s="7"/>
      <c r="E641" s="7"/>
      <c r="F641" s="7"/>
      <c r="G641" s="7"/>
      <c r="H641" s="7"/>
    </row>
    <row r="642" spans="1:8" x14ac:dyDescent="0.25">
      <c r="A642" s="28"/>
      <c r="C642" s="7"/>
      <c r="D642" s="7"/>
      <c r="E642" s="7"/>
      <c r="F642" s="7"/>
      <c r="G642" s="7"/>
      <c r="H642" s="7"/>
    </row>
    <row r="643" spans="1:8" x14ac:dyDescent="0.25">
      <c r="A643" s="28"/>
      <c r="C643" s="7"/>
      <c r="D643" s="7"/>
      <c r="E643" s="7"/>
      <c r="F643" s="7"/>
      <c r="G643" s="7"/>
      <c r="H643" s="7"/>
    </row>
    <row r="644" spans="1:8" x14ac:dyDescent="0.25">
      <c r="A644" s="28"/>
      <c r="C644" s="7"/>
      <c r="D644" s="7"/>
      <c r="E644" s="7"/>
      <c r="F644" s="7"/>
      <c r="G644" s="7"/>
      <c r="H644" s="7"/>
    </row>
    <row r="645" spans="1:8" x14ac:dyDescent="0.25">
      <c r="A645" s="28"/>
      <c r="C645" s="7"/>
      <c r="D645" s="7"/>
      <c r="E645" s="7"/>
      <c r="F645" s="7"/>
      <c r="G645" s="7"/>
      <c r="H645" s="7"/>
    </row>
    <row r="646" spans="1:8" x14ac:dyDescent="0.25">
      <c r="A646" s="28"/>
      <c r="C646" s="7"/>
      <c r="D646" s="7"/>
      <c r="E646" s="7"/>
      <c r="F646" s="7"/>
      <c r="G646" s="7"/>
      <c r="H646" s="7"/>
    </row>
    <row r="647" spans="1:8" x14ac:dyDescent="0.25">
      <c r="A647" s="28"/>
      <c r="C647" s="7"/>
      <c r="D647" s="7"/>
      <c r="E647" s="7"/>
      <c r="F647" s="7"/>
      <c r="G647" s="7"/>
      <c r="H647" s="7"/>
    </row>
    <row r="648" spans="1:8" x14ac:dyDescent="0.25">
      <c r="A648" s="28"/>
      <c r="C648" s="7"/>
      <c r="D648" s="7"/>
      <c r="E648" s="7"/>
      <c r="F648" s="7"/>
      <c r="G648" s="7"/>
      <c r="H648" s="7"/>
    </row>
    <row r="649" spans="1:8" x14ac:dyDescent="0.25">
      <c r="A649" s="28"/>
      <c r="C649" s="7"/>
      <c r="D649" s="7"/>
      <c r="E649" s="7"/>
      <c r="F649" s="7"/>
      <c r="G649" s="7"/>
      <c r="H649" s="7"/>
    </row>
    <row r="650" spans="1:8" x14ac:dyDescent="0.25">
      <c r="A650" s="28"/>
      <c r="C650" s="7"/>
      <c r="D650" s="7"/>
      <c r="E650" s="7"/>
      <c r="F650" s="7"/>
      <c r="G650" s="7"/>
      <c r="H650" s="7"/>
    </row>
    <row r="651" spans="1:8" x14ac:dyDescent="0.25">
      <c r="A651" s="28"/>
      <c r="C651" s="7"/>
      <c r="D651" s="7"/>
      <c r="E651" s="7"/>
      <c r="F651" s="7"/>
      <c r="G651" s="7"/>
      <c r="H651" s="7"/>
    </row>
    <row r="652" spans="1:8" x14ac:dyDescent="0.25">
      <c r="A652" s="28"/>
      <c r="C652" s="7"/>
      <c r="D652" s="7"/>
      <c r="E652" s="7"/>
      <c r="F652" s="7"/>
      <c r="G652" s="7"/>
      <c r="H652" s="7"/>
    </row>
    <row r="653" spans="1:8" x14ac:dyDescent="0.25">
      <c r="A653" s="28"/>
      <c r="C653" s="7"/>
      <c r="D653" s="7"/>
      <c r="E653" s="7"/>
      <c r="F653" s="7"/>
      <c r="G653" s="7"/>
      <c r="H653" s="7"/>
    </row>
    <row r="654" spans="1:8" x14ac:dyDescent="0.25">
      <c r="A654" s="28"/>
      <c r="C654" s="7"/>
      <c r="D654" s="7"/>
      <c r="E654" s="7"/>
      <c r="F654" s="7"/>
      <c r="G654" s="7"/>
      <c r="H654" s="7"/>
    </row>
    <row r="655" spans="1:8" x14ac:dyDescent="0.25">
      <c r="A655" s="28"/>
      <c r="C655" s="7"/>
      <c r="D655" s="7"/>
      <c r="E655" s="7"/>
      <c r="F655" s="7"/>
      <c r="G655" s="7"/>
      <c r="H655" s="7"/>
    </row>
    <row r="656" spans="1:8" x14ac:dyDescent="0.25">
      <c r="A656" s="28"/>
      <c r="C656" s="7"/>
      <c r="D656" s="7"/>
      <c r="E656" s="7"/>
      <c r="F656" s="7"/>
      <c r="G656" s="7"/>
      <c r="H656" s="7"/>
    </row>
    <row r="657" spans="1:8" x14ac:dyDescent="0.25">
      <c r="A657" s="28"/>
      <c r="C657" s="7"/>
      <c r="D657" s="7"/>
      <c r="E657" s="7"/>
      <c r="F657" s="7"/>
      <c r="G657" s="7"/>
      <c r="H657" s="7"/>
    </row>
    <row r="658" spans="1:8" x14ac:dyDescent="0.25">
      <c r="A658" s="28"/>
      <c r="C658" s="7"/>
      <c r="D658" s="7"/>
      <c r="E658" s="7"/>
      <c r="F658" s="7"/>
      <c r="G658" s="7"/>
      <c r="H658" s="7"/>
    </row>
    <row r="659" spans="1:8" x14ac:dyDescent="0.25">
      <c r="A659" s="28"/>
      <c r="C659" s="7"/>
      <c r="D659" s="7"/>
      <c r="E659" s="7"/>
      <c r="F659" s="7"/>
      <c r="G659" s="7"/>
      <c r="H659" s="7"/>
    </row>
    <row r="660" spans="1:8" x14ac:dyDescent="0.25">
      <c r="A660" s="28"/>
      <c r="C660" s="7"/>
      <c r="D660" s="7"/>
      <c r="E660" s="7"/>
      <c r="F660" s="7"/>
      <c r="G660" s="7"/>
      <c r="H660" s="7"/>
    </row>
    <row r="661" spans="1:8" x14ac:dyDescent="0.25">
      <c r="A661" s="28"/>
      <c r="C661" s="7"/>
      <c r="D661" s="7"/>
      <c r="E661" s="7"/>
      <c r="F661" s="7"/>
      <c r="G661" s="7"/>
      <c r="H661" s="7"/>
    </row>
    <row r="662" spans="1:8" x14ac:dyDescent="0.25">
      <c r="A662" s="28"/>
      <c r="C662" s="7"/>
      <c r="D662" s="7"/>
      <c r="E662" s="7"/>
      <c r="F662" s="7"/>
      <c r="G662" s="7"/>
      <c r="H662" s="7"/>
    </row>
    <row r="663" spans="1:8" x14ac:dyDescent="0.25">
      <c r="A663" s="28"/>
      <c r="C663" s="7"/>
      <c r="D663" s="7"/>
      <c r="E663" s="7"/>
      <c r="F663" s="7"/>
      <c r="G663" s="7"/>
      <c r="H663" s="7"/>
    </row>
    <row r="664" spans="1:8" x14ac:dyDescent="0.25">
      <c r="A664" s="28"/>
      <c r="C664" s="7"/>
      <c r="D664" s="7"/>
      <c r="E664" s="7"/>
      <c r="F664" s="7"/>
      <c r="G664" s="7"/>
      <c r="H664" s="7"/>
    </row>
    <row r="665" spans="1:8" x14ac:dyDescent="0.25">
      <c r="A665" s="28"/>
      <c r="C665" s="7"/>
      <c r="D665" s="7"/>
      <c r="E665" s="7"/>
      <c r="F665" s="7"/>
      <c r="G665" s="7"/>
      <c r="H665" s="7"/>
    </row>
    <row r="666" spans="1:8" x14ac:dyDescent="0.25">
      <c r="A666" s="28"/>
      <c r="C666" s="7"/>
      <c r="D666" s="7"/>
      <c r="E666" s="7"/>
      <c r="F666" s="7"/>
      <c r="G666" s="7"/>
      <c r="H666" s="7"/>
    </row>
    <row r="667" spans="1:8" x14ac:dyDescent="0.25">
      <c r="A667" s="28"/>
      <c r="C667" s="7"/>
      <c r="D667" s="7"/>
      <c r="E667" s="7"/>
      <c r="F667" s="7"/>
      <c r="G667" s="7"/>
      <c r="H667" s="7"/>
    </row>
    <row r="668" spans="1:8" x14ac:dyDescent="0.25">
      <c r="A668" s="28"/>
      <c r="C668" s="7"/>
      <c r="D668" s="7"/>
      <c r="E668" s="7"/>
      <c r="F668" s="7"/>
      <c r="G668" s="7"/>
      <c r="H668" s="7"/>
    </row>
    <row r="669" spans="1:8" x14ac:dyDescent="0.25">
      <c r="A669" s="28"/>
      <c r="C669" s="7"/>
      <c r="D669" s="7"/>
      <c r="E669" s="7"/>
      <c r="F669" s="7"/>
      <c r="G669" s="7"/>
      <c r="H669" s="7"/>
    </row>
    <row r="670" spans="1:8" x14ac:dyDescent="0.25">
      <c r="A670" s="28"/>
      <c r="C670" s="7"/>
      <c r="D670" s="7"/>
      <c r="E670" s="7"/>
      <c r="F670" s="7"/>
      <c r="G670" s="7"/>
      <c r="H670" s="7"/>
    </row>
    <row r="671" spans="1:8" x14ac:dyDescent="0.25">
      <c r="A671" s="28"/>
      <c r="C671" s="7"/>
      <c r="D671" s="7"/>
      <c r="E671" s="7"/>
      <c r="F671" s="7"/>
      <c r="G671" s="7"/>
      <c r="H671" s="7"/>
    </row>
    <row r="672" spans="1:8" x14ac:dyDescent="0.25">
      <c r="A672" s="28"/>
      <c r="C672" s="7"/>
      <c r="D672" s="7"/>
      <c r="E672" s="7"/>
      <c r="F672" s="7"/>
      <c r="G672" s="7"/>
      <c r="H672" s="7"/>
    </row>
    <row r="673" spans="1:8" x14ac:dyDescent="0.25">
      <c r="A673" s="28"/>
      <c r="C673" s="7"/>
      <c r="D673" s="7"/>
      <c r="E673" s="7"/>
      <c r="F673" s="7"/>
      <c r="G673" s="7"/>
      <c r="H673" s="7"/>
    </row>
    <row r="674" spans="1:8" x14ac:dyDescent="0.25">
      <c r="A674" s="28"/>
      <c r="C674" s="7"/>
      <c r="D674" s="7"/>
      <c r="E674" s="7"/>
      <c r="F674" s="7"/>
      <c r="G674" s="7"/>
      <c r="H674" s="7"/>
    </row>
    <row r="675" spans="1:8" x14ac:dyDescent="0.25">
      <c r="A675" s="28"/>
      <c r="C675" s="7"/>
      <c r="D675" s="7"/>
      <c r="E675" s="7"/>
      <c r="F675" s="7"/>
      <c r="G675" s="7"/>
      <c r="H675" s="7"/>
    </row>
    <row r="676" spans="1:8" x14ac:dyDescent="0.25">
      <c r="A676" s="28"/>
      <c r="C676" s="7"/>
      <c r="D676" s="7"/>
      <c r="E676" s="7"/>
      <c r="F676" s="7"/>
      <c r="G676" s="7"/>
      <c r="H676" s="7"/>
    </row>
    <row r="677" spans="1:8" x14ac:dyDescent="0.25">
      <c r="A677" s="28"/>
      <c r="C677" s="7"/>
      <c r="D677" s="7"/>
      <c r="E677" s="7"/>
      <c r="F677" s="7"/>
      <c r="G677" s="7"/>
      <c r="H677" s="7"/>
    </row>
    <row r="678" spans="1:8" x14ac:dyDescent="0.25">
      <c r="A678" s="28"/>
      <c r="C678" s="7"/>
      <c r="D678" s="7"/>
      <c r="E678" s="7"/>
      <c r="F678" s="7"/>
      <c r="G678" s="7"/>
      <c r="H678" s="7"/>
    </row>
    <row r="679" spans="1:8" x14ac:dyDescent="0.25">
      <c r="A679" s="28"/>
      <c r="C679" s="7"/>
      <c r="D679" s="7"/>
      <c r="E679" s="7"/>
      <c r="F679" s="7"/>
      <c r="G679" s="7"/>
      <c r="H679" s="7"/>
    </row>
    <row r="680" spans="1:8" x14ac:dyDescent="0.25">
      <c r="A680" s="28"/>
      <c r="C680" s="7"/>
      <c r="D680" s="7"/>
      <c r="E680" s="7"/>
      <c r="F680" s="7"/>
      <c r="G680" s="7"/>
      <c r="H680" s="7"/>
    </row>
    <row r="681" spans="1:8" x14ac:dyDescent="0.25">
      <c r="A681" s="28"/>
      <c r="C681" s="7"/>
      <c r="D681" s="7"/>
      <c r="E681" s="7"/>
      <c r="F681" s="7"/>
      <c r="G681" s="7"/>
      <c r="H681" s="7"/>
    </row>
    <row r="682" spans="1:8" x14ac:dyDescent="0.25">
      <c r="A682" s="28"/>
      <c r="C682" s="7"/>
      <c r="D682" s="7"/>
      <c r="E682" s="7"/>
      <c r="F682" s="7"/>
      <c r="G682" s="7"/>
      <c r="H682" s="7"/>
    </row>
    <row r="683" spans="1:8" x14ac:dyDescent="0.25">
      <c r="A683" s="28"/>
      <c r="C683" s="7"/>
      <c r="D683" s="7"/>
      <c r="E683" s="7"/>
      <c r="F683" s="7"/>
      <c r="G683" s="7"/>
      <c r="H683" s="7"/>
    </row>
    <row r="684" spans="1:8" x14ac:dyDescent="0.25">
      <c r="A684" s="28"/>
      <c r="C684" s="7"/>
      <c r="D684" s="7"/>
      <c r="E684" s="7"/>
      <c r="F684" s="7"/>
      <c r="G684" s="7"/>
      <c r="H684" s="7"/>
    </row>
    <row r="685" spans="1:8" x14ac:dyDescent="0.25">
      <c r="A685" s="28"/>
      <c r="C685" s="7"/>
      <c r="D685" s="7"/>
      <c r="E685" s="7"/>
      <c r="F685" s="7"/>
      <c r="G685" s="7"/>
      <c r="H685" s="7"/>
    </row>
    <row r="686" spans="1:8" x14ac:dyDescent="0.25">
      <c r="A686" s="28"/>
      <c r="C686" s="7"/>
      <c r="D686" s="7"/>
      <c r="E686" s="7"/>
      <c r="F686" s="7"/>
      <c r="G686" s="7"/>
      <c r="H686" s="7"/>
    </row>
    <row r="687" spans="1:8" x14ac:dyDescent="0.25">
      <c r="A687" s="28"/>
      <c r="C687" s="7"/>
      <c r="D687" s="7"/>
      <c r="E687" s="7"/>
      <c r="F687" s="7"/>
      <c r="G687" s="7"/>
      <c r="H687" s="7"/>
    </row>
    <row r="688" spans="1:8" x14ac:dyDescent="0.25">
      <c r="A688" s="28"/>
      <c r="C688" s="7"/>
      <c r="D688" s="7"/>
      <c r="E688" s="7"/>
      <c r="F688" s="7"/>
      <c r="G688" s="7"/>
      <c r="H688" s="7"/>
    </row>
    <row r="689" spans="1:8" x14ac:dyDescent="0.25">
      <c r="A689" s="28"/>
      <c r="C689" s="7"/>
      <c r="D689" s="7"/>
      <c r="E689" s="7"/>
      <c r="F689" s="7"/>
      <c r="G689" s="7"/>
      <c r="H689" s="7"/>
    </row>
    <row r="690" spans="1:8" x14ac:dyDescent="0.25">
      <c r="A690" s="28"/>
      <c r="C690" s="7"/>
      <c r="D690" s="7"/>
      <c r="E690" s="7"/>
      <c r="F690" s="7"/>
      <c r="G690" s="7"/>
      <c r="H690" s="7"/>
    </row>
    <row r="691" spans="1:8" x14ac:dyDescent="0.25">
      <c r="A691" s="28"/>
      <c r="C691" s="7"/>
      <c r="D691" s="7"/>
      <c r="E691" s="7"/>
      <c r="F691" s="7"/>
      <c r="G691" s="7"/>
      <c r="H691" s="7"/>
    </row>
    <row r="692" spans="1:8" x14ac:dyDescent="0.25">
      <c r="A692" s="28"/>
      <c r="C692" s="7"/>
      <c r="D692" s="7"/>
      <c r="E692" s="7"/>
      <c r="F692" s="7"/>
      <c r="G692" s="7"/>
      <c r="H692" s="7"/>
    </row>
    <row r="693" spans="1:8" x14ac:dyDescent="0.25">
      <c r="A693" s="28"/>
      <c r="C693" s="7"/>
      <c r="D693" s="7"/>
      <c r="E693" s="7"/>
      <c r="F693" s="7"/>
      <c r="G693" s="7"/>
      <c r="H693" s="7"/>
    </row>
    <row r="694" spans="1:8" x14ac:dyDescent="0.25">
      <c r="A694" s="28"/>
      <c r="C694" s="7"/>
      <c r="D694" s="7"/>
      <c r="E694" s="7"/>
      <c r="F694" s="7"/>
      <c r="G694" s="7"/>
      <c r="H694" s="7"/>
    </row>
    <row r="695" spans="1:8" x14ac:dyDescent="0.25">
      <c r="A695" s="28"/>
      <c r="C695" s="7"/>
      <c r="D695" s="7"/>
      <c r="E695" s="7"/>
      <c r="F695" s="7"/>
      <c r="G695" s="7"/>
      <c r="H695" s="7"/>
    </row>
    <row r="696" spans="1:8" x14ac:dyDescent="0.25">
      <c r="A696" s="28"/>
      <c r="C696" s="7"/>
      <c r="D696" s="7"/>
      <c r="E696" s="7"/>
      <c r="F696" s="7"/>
      <c r="G696" s="7"/>
      <c r="H696" s="7"/>
    </row>
    <row r="697" spans="1:8" x14ac:dyDescent="0.25">
      <c r="A697" s="28"/>
      <c r="C697" s="7"/>
      <c r="D697" s="7"/>
      <c r="E697" s="7"/>
      <c r="F697" s="7"/>
      <c r="G697" s="7"/>
      <c r="H697" s="7"/>
    </row>
    <row r="698" spans="1:8" x14ac:dyDescent="0.25">
      <c r="A698" s="28"/>
      <c r="C698" s="7"/>
      <c r="D698" s="7"/>
      <c r="E698" s="7"/>
      <c r="F698" s="7"/>
      <c r="G698" s="7"/>
      <c r="H698" s="7"/>
    </row>
    <row r="699" spans="1:8" x14ac:dyDescent="0.25">
      <c r="A699" s="28"/>
      <c r="C699" s="7"/>
      <c r="D699" s="7"/>
      <c r="E699" s="7"/>
      <c r="F699" s="7"/>
      <c r="G699" s="7"/>
      <c r="H699" s="7"/>
    </row>
    <row r="700" spans="1:8" x14ac:dyDescent="0.25">
      <c r="A700" s="28"/>
      <c r="C700" s="7"/>
      <c r="D700" s="7"/>
      <c r="E700" s="7"/>
      <c r="F700" s="7"/>
      <c r="G700" s="7"/>
      <c r="H700" s="7"/>
    </row>
    <row r="701" spans="1:8" x14ac:dyDescent="0.25">
      <c r="A701" s="28"/>
      <c r="C701" s="7"/>
      <c r="D701" s="7"/>
      <c r="E701" s="7"/>
      <c r="F701" s="7"/>
      <c r="G701" s="7"/>
      <c r="H701" s="7"/>
    </row>
    <row r="702" spans="1:8" x14ac:dyDescent="0.25">
      <c r="A702" s="28"/>
      <c r="C702" s="7"/>
      <c r="D702" s="7"/>
      <c r="E702" s="7"/>
      <c r="F702" s="7"/>
      <c r="G702" s="7"/>
      <c r="H702" s="7"/>
    </row>
    <row r="703" spans="1:8" x14ac:dyDescent="0.25">
      <c r="A703" s="28"/>
      <c r="C703" s="7"/>
      <c r="D703" s="7"/>
      <c r="E703" s="7"/>
      <c r="F703" s="7"/>
      <c r="G703" s="7"/>
      <c r="H703" s="7"/>
    </row>
    <row r="704" spans="1:8" x14ac:dyDescent="0.25">
      <c r="A704" s="28"/>
      <c r="C704" s="7"/>
      <c r="D704" s="7"/>
      <c r="E704" s="7"/>
      <c r="F704" s="7"/>
      <c r="G704" s="7"/>
      <c r="H704" s="7"/>
    </row>
    <row r="705" spans="1:8" x14ac:dyDescent="0.25">
      <c r="A705" s="28"/>
      <c r="C705" s="7"/>
      <c r="D705" s="7"/>
      <c r="E705" s="7"/>
      <c r="F705" s="7"/>
      <c r="G705" s="7"/>
      <c r="H705" s="7"/>
    </row>
    <row r="706" spans="1:8" x14ac:dyDescent="0.25">
      <c r="A706" s="28"/>
      <c r="C706" s="7"/>
      <c r="D706" s="7"/>
      <c r="E706" s="7"/>
      <c r="F706" s="7"/>
      <c r="G706" s="7"/>
      <c r="H706" s="7"/>
    </row>
    <row r="707" spans="1:8" x14ac:dyDescent="0.25">
      <c r="A707" s="28"/>
      <c r="C707" s="7"/>
      <c r="D707" s="7"/>
      <c r="E707" s="7"/>
      <c r="F707" s="7"/>
      <c r="G707" s="7"/>
      <c r="H707" s="7"/>
    </row>
    <row r="708" spans="1:8" x14ac:dyDescent="0.25">
      <c r="A708" s="28"/>
      <c r="C708" s="7"/>
      <c r="D708" s="7"/>
      <c r="E708" s="7"/>
      <c r="F708" s="7"/>
      <c r="G708" s="7"/>
      <c r="H708" s="7"/>
    </row>
    <row r="709" spans="1:8" x14ac:dyDescent="0.25">
      <c r="A709" s="28"/>
      <c r="C709" s="7"/>
      <c r="D709" s="7"/>
      <c r="E709" s="7"/>
      <c r="F709" s="7"/>
      <c r="G709" s="7"/>
      <c r="H709" s="7"/>
    </row>
    <row r="710" spans="1:8" x14ac:dyDescent="0.25">
      <c r="A710" s="28"/>
      <c r="C710" s="7"/>
      <c r="D710" s="7"/>
      <c r="E710" s="7"/>
      <c r="F710" s="7"/>
      <c r="G710" s="7"/>
      <c r="H710" s="7"/>
    </row>
    <row r="711" spans="1:8" x14ac:dyDescent="0.25">
      <c r="A711" s="28"/>
      <c r="C711" s="7"/>
      <c r="D711" s="7"/>
      <c r="E711" s="7"/>
      <c r="F711" s="7"/>
      <c r="G711" s="7"/>
      <c r="H711" s="7"/>
    </row>
    <row r="712" spans="1:8" x14ac:dyDescent="0.25">
      <c r="A712" s="28"/>
      <c r="C712" s="7"/>
      <c r="D712" s="7"/>
      <c r="E712" s="7"/>
      <c r="F712" s="7"/>
      <c r="G712" s="7"/>
      <c r="H712" s="7"/>
    </row>
    <row r="713" spans="1:8" x14ac:dyDescent="0.25">
      <c r="A713" s="28"/>
      <c r="C713" s="7"/>
      <c r="D713" s="7"/>
      <c r="E713" s="7"/>
      <c r="F713" s="7"/>
      <c r="G713" s="7"/>
      <c r="H713" s="7"/>
    </row>
    <row r="714" spans="1:8" x14ac:dyDescent="0.25">
      <c r="A714" s="28"/>
      <c r="C714" s="7"/>
      <c r="D714" s="7"/>
      <c r="E714" s="7"/>
      <c r="F714" s="7"/>
      <c r="G714" s="7"/>
      <c r="H714" s="7"/>
    </row>
    <row r="715" spans="1:8" x14ac:dyDescent="0.25">
      <c r="A715" s="28"/>
      <c r="C715" s="7"/>
      <c r="D715" s="7"/>
      <c r="E715" s="7"/>
      <c r="F715" s="7"/>
      <c r="G715" s="7"/>
      <c r="H715" s="7"/>
    </row>
    <row r="716" spans="1:8" x14ac:dyDescent="0.25">
      <c r="A716" s="28"/>
      <c r="C716" s="7"/>
      <c r="D716" s="7"/>
      <c r="E716" s="7"/>
      <c r="F716" s="7"/>
      <c r="G716" s="7"/>
      <c r="H716" s="7"/>
    </row>
    <row r="717" spans="1:8" x14ac:dyDescent="0.25">
      <c r="A717" s="28"/>
      <c r="C717" s="7"/>
      <c r="D717" s="7"/>
      <c r="E717" s="7"/>
      <c r="F717" s="7"/>
      <c r="G717" s="7"/>
      <c r="H717" s="7"/>
    </row>
    <row r="718" spans="1:8" x14ac:dyDescent="0.25">
      <c r="A718" s="28"/>
      <c r="C718" s="7"/>
      <c r="D718" s="7"/>
      <c r="E718" s="7"/>
      <c r="F718" s="7"/>
      <c r="G718" s="7"/>
      <c r="H718" s="7"/>
    </row>
    <row r="719" spans="1:8" x14ac:dyDescent="0.25">
      <c r="A719" s="28"/>
      <c r="C719" s="7"/>
      <c r="D719" s="7"/>
      <c r="E719" s="7"/>
      <c r="F719" s="7"/>
      <c r="G719" s="7"/>
      <c r="H719" s="7"/>
    </row>
    <row r="720" spans="1:8" x14ac:dyDescent="0.25">
      <c r="A720" s="28"/>
      <c r="C720" s="7"/>
      <c r="D720" s="7"/>
      <c r="E720" s="7"/>
      <c r="F720" s="7"/>
      <c r="G720" s="7"/>
      <c r="H720" s="7"/>
    </row>
    <row r="721" spans="1:8" x14ac:dyDescent="0.25">
      <c r="A721" s="28"/>
      <c r="C721" s="7"/>
      <c r="D721" s="7"/>
      <c r="E721" s="7"/>
      <c r="F721" s="7"/>
      <c r="G721" s="7"/>
      <c r="H721" s="7"/>
    </row>
    <row r="722" spans="1:8" x14ac:dyDescent="0.25">
      <c r="A722" s="28"/>
      <c r="C722" s="7"/>
      <c r="D722" s="7"/>
      <c r="E722" s="7"/>
      <c r="F722" s="7"/>
      <c r="G722" s="7"/>
      <c r="H722" s="7"/>
    </row>
    <row r="723" spans="1:8" x14ac:dyDescent="0.25">
      <c r="A723" s="28"/>
      <c r="C723" s="7"/>
      <c r="D723" s="7"/>
      <c r="E723" s="7"/>
      <c r="F723" s="7"/>
      <c r="G723" s="7"/>
      <c r="H723" s="7"/>
    </row>
    <row r="724" spans="1:8" x14ac:dyDescent="0.25">
      <c r="A724" s="28"/>
      <c r="C724" s="7"/>
      <c r="D724" s="7"/>
      <c r="E724" s="7"/>
      <c r="F724" s="7"/>
      <c r="G724" s="7"/>
      <c r="H724" s="7"/>
    </row>
    <row r="725" spans="1:8" x14ac:dyDescent="0.25">
      <c r="A725" s="28"/>
      <c r="C725" s="7"/>
      <c r="D725" s="7"/>
      <c r="E725" s="7"/>
      <c r="F725" s="7"/>
      <c r="G725" s="7"/>
      <c r="H725" s="7"/>
    </row>
    <row r="726" spans="1:8" x14ac:dyDescent="0.25">
      <c r="A726" s="28"/>
      <c r="C726" s="7"/>
      <c r="D726" s="7"/>
      <c r="E726" s="7"/>
      <c r="F726" s="7"/>
      <c r="G726" s="7"/>
      <c r="H726" s="7"/>
    </row>
    <row r="727" spans="1:8" x14ac:dyDescent="0.25">
      <c r="A727" s="28"/>
      <c r="C727" s="7"/>
      <c r="D727" s="7"/>
      <c r="E727" s="7"/>
      <c r="F727" s="7"/>
      <c r="G727" s="7"/>
      <c r="H727" s="7"/>
    </row>
    <row r="728" spans="1:8" x14ac:dyDescent="0.25">
      <c r="A728" s="28"/>
      <c r="C728" s="7"/>
      <c r="D728" s="7"/>
      <c r="E728" s="7"/>
      <c r="F728" s="7"/>
      <c r="G728" s="7"/>
      <c r="H728" s="7"/>
    </row>
    <row r="729" spans="1:8" x14ac:dyDescent="0.25">
      <c r="A729" s="28"/>
      <c r="C729" s="7"/>
      <c r="D729" s="7"/>
      <c r="E729" s="7"/>
      <c r="F729" s="7"/>
      <c r="G729" s="7"/>
      <c r="H729" s="7"/>
    </row>
    <row r="730" spans="1:8" x14ac:dyDescent="0.25">
      <c r="A730" s="28"/>
      <c r="C730" s="7"/>
      <c r="D730" s="7"/>
      <c r="E730" s="7"/>
      <c r="F730" s="7"/>
      <c r="G730" s="7"/>
      <c r="H730" s="7"/>
    </row>
    <row r="731" spans="1:8" x14ac:dyDescent="0.25">
      <c r="A731" s="28"/>
      <c r="C731" s="7"/>
      <c r="D731" s="7"/>
      <c r="E731" s="7"/>
      <c r="F731" s="7"/>
      <c r="G731" s="7"/>
      <c r="H731" s="7"/>
    </row>
    <row r="732" spans="1:8" x14ac:dyDescent="0.25">
      <c r="A732" s="28"/>
      <c r="C732" s="7"/>
      <c r="D732" s="7"/>
      <c r="E732" s="7"/>
      <c r="F732" s="7"/>
      <c r="G732" s="7"/>
      <c r="H732" s="7"/>
    </row>
    <row r="733" spans="1:8" x14ac:dyDescent="0.25">
      <c r="A733" s="28"/>
      <c r="C733" s="7"/>
      <c r="D733" s="7"/>
      <c r="E733" s="7"/>
      <c r="F733" s="7"/>
      <c r="G733" s="7"/>
      <c r="H733" s="7"/>
    </row>
    <row r="734" spans="1:8" x14ac:dyDescent="0.25">
      <c r="A734" s="28"/>
      <c r="C734" s="7"/>
      <c r="D734" s="7"/>
      <c r="E734" s="7"/>
      <c r="F734" s="7"/>
      <c r="G734" s="7"/>
      <c r="H734" s="7"/>
    </row>
    <row r="735" spans="1:8" x14ac:dyDescent="0.25">
      <c r="A735" s="28"/>
      <c r="C735" s="7"/>
      <c r="D735" s="7"/>
      <c r="E735" s="7"/>
      <c r="F735" s="7"/>
      <c r="G735" s="7"/>
      <c r="H735" s="7"/>
    </row>
    <row r="736" spans="1:8" x14ac:dyDescent="0.25">
      <c r="A736" s="28"/>
      <c r="C736" s="7"/>
      <c r="D736" s="7"/>
      <c r="E736" s="7"/>
      <c r="F736" s="7"/>
      <c r="G736" s="7"/>
      <c r="H736" s="7"/>
    </row>
    <row r="737" spans="1:8" x14ac:dyDescent="0.25">
      <c r="A737" s="28"/>
      <c r="C737" s="7"/>
      <c r="D737" s="7"/>
      <c r="E737" s="7"/>
      <c r="F737" s="7"/>
      <c r="G737" s="7"/>
      <c r="H737" s="7"/>
    </row>
    <row r="738" spans="1:8" x14ac:dyDescent="0.25">
      <c r="A738" s="28"/>
      <c r="C738" s="7"/>
      <c r="D738" s="7"/>
      <c r="E738" s="7"/>
      <c r="F738" s="7"/>
      <c r="G738" s="7"/>
      <c r="H738" s="7"/>
    </row>
    <row r="739" spans="1:8" x14ac:dyDescent="0.25">
      <c r="A739" s="28"/>
      <c r="C739" s="7"/>
      <c r="D739" s="7"/>
      <c r="E739" s="7"/>
      <c r="F739" s="7"/>
      <c r="G739" s="7"/>
      <c r="H739" s="7"/>
    </row>
    <row r="740" spans="1:8" x14ac:dyDescent="0.25">
      <c r="A740" s="28"/>
      <c r="C740" s="7"/>
      <c r="D740" s="7"/>
      <c r="E740" s="7"/>
      <c r="F740" s="7"/>
      <c r="G740" s="7"/>
      <c r="H740" s="7"/>
    </row>
    <row r="741" spans="1:8" x14ac:dyDescent="0.25">
      <c r="A741" s="28"/>
      <c r="C741" s="7"/>
      <c r="D741" s="7"/>
      <c r="E741" s="7"/>
      <c r="F741" s="7"/>
      <c r="G741" s="7"/>
      <c r="H741" s="7"/>
    </row>
    <row r="742" spans="1:8" x14ac:dyDescent="0.25">
      <c r="A742" s="28"/>
      <c r="C742" s="7"/>
      <c r="D742" s="7"/>
      <c r="E742" s="7"/>
      <c r="F742" s="7"/>
      <c r="G742" s="7"/>
      <c r="H742" s="7"/>
    </row>
    <row r="743" spans="1:8" x14ac:dyDescent="0.25">
      <c r="A743" s="28"/>
      <c r="C743" s="7"/>
      <c r="D743" s="7"/>
      <c r="E743" s="7"/>
      <c r="F743" s="7"/>
      <c r="G743" s="7"/>
      <c r="H743" s="7"/>
    </row>
    <row r="744" spans="1:8" x14ac:dyDescent="0.25">
      <c r="A744" s="28"/>
      <c r="C744" s="7"/>
      <c r="D744" s="7"/>
      <c r="E744" s="7"/>
      <c r="F744" s="7"/>
      <c r="G744" s="7"/>
      <c r="H744" s="7"/>
    </row>
    <row r="745" spans="1:8" x14ac:dyDescent="0.25">
      <c r="A745" s="28"/>
      <c r="C745" s="7"/>
      <c r="D745" s="7"/>
      <c r="E745" s="7"/>
      <c r="F745" s="7"/>
      <c r="G745" s="7"/>
      <c r="H745" s="7"/>
    </row>
    <row r="746" spans="1:8" x14ac:dyDescent="0.25">
      <c r="A746" s="28"/>
      <c r="C746" s="7"/>
      <c r="D746" s="7"/>
      <c r="E746" s="7"/>
      <c r="F746" s="7"/>
      <c r="G746" s="7"/>
      <c r="H746" s="7"/>
    </row>
    <row r="747" spans="1:8" x14ac:dyDescent="0.25">
      <c r="A747" s="28"/>
      <c r="C747" s="7"/>
      <c r="D747" s="7"/>
      <c r="E747" s="7"/>
      <c r="F747" s="7"/>
      <c r="G747" s="7"/>
      <c r="H747" s="7"/>
    </row>
    <row r="748" spans="1:8" x14ac:dyDescent="0.25">
      <c r="A748" s="28"/>
      <c r="C748" s="7"/>
      <c r="D748" s="7"/>
      <c r="E748" s="7"/>
      <c r="F748" s="7"/>
      <c r="G748" s="7"/>
      <c r="H748" s="7"/>
    </row>
    <row r="749" spans="1:8" x14ac:dyDescent="0.25">
      <c r="A749" s="28"/>
      <c r="C749" s="7"/>
      <c r="D749" s="7"/>
      <c r="E749" s="7"/>
      <c r="F749" s="7"/>
      <c r="G749" s="7"/>
      <c r="H749" s="7"/>
    </row>
    <row r="750" spans="1:8" x14ac:dyDescent="0.25">
      <c r="A750" s="28"/>
      <c r="C750" s="7"/>
      <c r="D750" s="7"/>
      <c r="E750" s="7"/>
      <c r="F750" s="7"/>
      <c r="G750" s="7"/>
      <c r="H750" s="7"/>
    </row>
    <row r="751" spans="1:8" x14ac:dyDescent="0.25">
      <c r="A751" s="28"/>
      <c r="C751" s="7"/>
      <c r="D751" s="7"/>
      <c r="E751" s="7"/>
      <c r="F751" s="7"/>
      <c r="G751" s="7"/>
      <c r="H751" s="7"/>
    </row>
    <row r="752" spans="1:8" x14ac:dyDescent="0.25">
      <c r="A752" s="28"/>
      <c r="C752" s="7"/>
      <c r="D752" s="7"/>
      <c r="E752" s="7"/>
      <c r="F752" s="7"/>
      <c r="G752" s="7"/>
      <c r="H752" s="7"/>
    </row>
    <row r="753" spans="1:8" x14ac:dyDescent="0.25">
      <c r="A753" s="28"/>
      <c r="C753" s="7"/>
      <c r="D753" s="7"/>
      <c r="E753" s="7"/>
      <c r="F753" s="7"/>
      <c r="G753" s="7"/>
      <c r="H753" s="7"/>
    </row>
    <row r="754" spans="1:8" x14ac:dyDescent="0.25">
      <c r="A754" s="28"/>
      <c r="C754" s="7"/>
      <c r="D754" s="7"/>
      <c r="E754" s="7"/>
      <c r="F754" s="7"/>
      <c r="G754" s="7"/>
      <c r="H754" s="7"/>
    </row>
    <row r="755" spans="1:8" x14ac:dyDescent="0.25">
      <c r="A755" s="28"/>
      <c r="C755" s="7"/>
      <c r="D755" s="7"/>
      <c r="E755" s="7"/>
      <c r="F755" s="7"/>
      <c r="G755" s="7"/>
      <c r="H755" s="7"/>
    </row>
    <row r="756" spans="1:8" x14ac:dyDescent="0.25">
      <c r="A756" s="28"/>
      <c r="C756" s="7"/>
      <c r="D756" s="7"/>
      <c r="E756" s="7"/>
      <c r="F756" s="7"/>
      <c r="G756" s="7"/>
      <c r="H756" s="7"/>
    </row>
    <row r="757" spans="1:8" x14ac:dyDescent="0.25">
      <c r="A757" s="28"/>
      <c r="C757" s="7"/>
      <c r="D757" s="7"/>
      <c r="E757" s="7"/>
      <c r="F757" s="7"/>
      <c r="G757" s="7"/>
      <c r="H757" s="7"/>
    </row>
    <row r="758" spans="1:8" x14ac:dyDescent="0.25">
      <c r="A758" s="28"/>
      <c r="C758" s="7"/>
      <c r="D758" s="7"/>
      <c r="E758" s="7"/>
      <c r="F758" s="7"/>
      <c r="G758" s="7"/>
      <c r="H758" s="7"/>
    </row>
    <row r="759" spans="1:8" x14ac:dyDescent="0.25">
      <c r="A759" s="28"/>
      <c r="C759" s="7"/>
      <c r="D759" s="7"/>
      <c r="E759" s="7"/>
      <c r="F759" s="7"/>
      <c r="G759" s="7"/>
      <c r="H759" s="7"/>
    </row>
    <row r="760" spans="1:8" x14ac:dyDescent="0.25">
      <c r="A760" s="28"/>
      <c r="C760" s="7"/>
      <c r="D760" s="7"/>
      <c r="E760" s="7"/>
      <c r="F760" s="7"/>
      <c r="G760" s="7"/>
      <c r="H760" s="7"/>
    </row>
    <row r="761" spans="1:8" x14ac:dyDescent="0.25">
      <c r="A761" s="28"/>
      <c r="C761" s="7"/>
      <c r="D761" s="7"/>
      <c r="E761" s="7"/>
      <c r="F761" s="7"/>
      <c r="G761" s="7"/>
      <c r="H761" s="7"/>
    </row>
    <row r="762" spans="1:8" x14ac:dyDescent="0.25">
      <c r="A762" s="28"/>
      <c r="C762" s="7"/>
      <c r="D762" s="7"/>
      <c r="E762" s="7"/>
      <c r="F762" s="7"/>
      <c r="G762" s="7"/>
      <c r="H762" s="7"/>
    </row>
    <row r="763" spans="1:8" x14ac:dyDescent="0.25">
      <c r="A763" s="28"/>
      <c r="C763" s="7"/>
      <c r="D763" s="7"/>
      <c r="E763" s="7"/>
      <c r="F763" s="7"/>
      <c r="G763" s="7"/>
      <c r="H763" s="7"/>
    </row>
    <row r="764" spans="1:8" x14ac:dyDescent="0.25">
      <c r="A764" s="28"/>
      <c r="C764" s="7"/>
      <c r="D764" s="7"/>
      <c r="E764" s="7"/>
      <c r="F764" s="7"/>
      <c r="G764" s="7"/>
      <c r="H764" s="7"/>
    </row>
    <row r="765" spans="1:8" x14ac:dyDescent="0.25">
      <c r="A765" s="28"/>
      <c r="C765" s="7"/>
      <c r="D765" s="7"/>
      <c r="E765" s="7"/>
      <c r="F765" s="7"/>
      <c r="G765" s="7"/>
      <c r="H765" s="7"/>
    </row>
    <row r="766" spans="1:8" x14ac:dyDescent="0.25">
      <c r="A766" s="28"/>
      <c r="C766" s="7"/>
      <c r="D766" s="7"/>
      <c r="E766" s="7"/>
      <c r="F766" s="7"/>
      <c r="G766" s="7"/>
      <c r="H766" s="7"/>
    </row>
    <row r="767" spans="1:8" x14ac:dyDescent="0.25">
      <c r="A767" s="28"/>
      <c r="C767" s="7"/>
      <c r="D767" s="7"/>
      <c r="E767" s="7"/>
      <c r="F767" s="7"/>
      <c r="G767" s="7"/>
      <c r="H767" s="7"/>
    </row>
    <row r="768" spans="1:8" x14ac:dyDescent="0.25">
      <c r="A768" s="28"/>
      <c r="C768" s="7"/>
      <c r="D768" s="7"/>
      <c r="E768" s="7"/>
      <c r="F768" s="7"/>
      <c r="G768" s="7"/>
      <c r="H768" s="7"/>
    </row>
    <row r="769" spans="1:8" x14ac:dyDescent="0.25">
      <c r="A769" s="28"/>
      <c r="C769" s="7"/>
      <c r="D769" s="7"/>
      <c r="E769" s="7"/>
      <c r="F769" s="7"/>
      <c r="G769" s="7"/>
      <c r="H769" s="7"/>
    </row>
    <row r="770" spans="1:8" x14ac:dyDescent="0.25">
      <c r="A770" s="28"/>
      <c r="C770" s="7"/>
      <c r="D770" s="7"/>
      <c r="E770" s="7"/>
      <c r="F770" s="7"/>
      <c r="G770" s="7"/>
      <c r="H770" s="7"/>
    </row>
    <row r="771" spans="1:8" x14ac:dyDescent="0.25">
      <c r="A771" s="28"/>
      <c r="C771" s="7"/>
      <c r="D771" s="7"/>
      <c r="E771" s="7"/>
      <c r="F771" s="7"/>
      <c r="G771" s="7"/>
      <c r="H771" s="7"/>
    </row>
    <row r="772" spans="1:8" x14ac:dyDescent="0.25">
      <c r="A772" s="28"/>
      <c r="C772" s="7"/>
      <c r="D772" s="7"/>
      <c r="E772" s="7"/>
      <c r="F772" s="7"/>
      <c r="G772" s="7"/>
      <c r="H772" s="7"/>
    </row>
    <row r="773" spans="1:8" x14ac:dyDescent="0.25">
      <c r="A773" s="28"/>
      <c r="C773" s="7"/>
      <c r="D773" s="7"/>
      <c r="E773" s="7"/>
      <c r="F773" s="7"/>
      <c r="G773" s="7"/>
      <c r="H773" s="7"/>
    </row>
    <row r="774" spans="1:8" x14ac:dyDescent="0.25">
      <c r="A774" s="28"/>
      <c r="C774" s="7"/>
      <c r="D774" s="7"/>
      <c r="E774" s="7"/>
      <c r="F774" s="7"/>
      <c r="G774" s="7"/>
      <c r="H774" s="7"/>
    </row>
    <row r="775" spans="1:8" x14ac:dyDescent="0.25">
      <c r="A775" s="28"/>
      <c r="C775" s="7"/>
      <c r="D775" s="7"/>
      <c r="E775" s="7"/>
      <c r="F775" s="7"/>
      <c r="G775" s="7"/>
      <c r="H775" s="7"/>
    </row>
    <row r="776" spans="1:8" x14ac:dyDescent="0.25">
      <c r="A776" s="28"/>
      <c r="C776" s="7"/>
      <c r="D776" s="7"/>
      <c r="E776" s="7"/>
      <c r="F776" s="7"/>
      <c r="G776" s="7"/>
      <c r="H776" s="7"/>
    </row>
    <row r="777" spans="1:8" x14ac:dyDescent="0.25">
      <c r="A777" s="28"/>
      <c r="C777" s="7"/>
      <c r="D777" s="7"/>
      <c r="E777" s="7"/>
      <c r="F777" s="7"/>
      <c r="G777" s="7"/>
      <c r="H777" s="7"/>
    </row>
    <row r="778" spans="1:8" x14ac:dyDescent="0.25">
      <c r="A778" s="28"/>
      <c r="C778" s="7"/>
      <c r="D778" s="7"/>
      <c r="E778" s="7"/>
      <c r="F778" s="7"/>
      <c r="G778" s="7"/>
      <c r="H778" s="7"/>
    </row>
    <row r="779" spans="1:8" x14ac:dyDescent="0.25">
      <c r="A779" s="28"/>
      <c r="C779" s="7"/>
      <c r="D779" s="7"/>
      <c r="E779" s="7"/>
      <c r="F779" s="7"/>
      <c r="G779" s="7"/>
      <c r="H779" s="7"/>
    </row>
    <row r="780" spans="1:8" x14ac:dyDescent="0.25">
      <c r="A780" s="28"/>
      <c r="C780" s="7"/>
      <c r="D780" s="7"/>
      <c r="E780" s="7"/>
      <c r="F780" s="7"/>
      <c r="G780" s="7"/>
      <c r="H780" s="7"/>
    </row>
    <row r="781" spans="1:8" x14ac:dyDescent="0.25">
      <c r="A781" s="28"/>
      <c r="C781" s="7"/>
      <c r="D781" s="7"/>
      <c r="E781" s="7"/>
      <c r="F781" s="7"/>
      <c r="G781" s="7"/>
      <c r="H781" s="7"/>
    </row>
    <row r="782" spans="1:8" x14ac:dyDescent="0.25">
      <c r="A782" s="28"/>
      <c r="C782" s="7"/>
      <c r="D782" s="7"/>
      <c r="E782" s="7"/>
      <c r="F782" s="7"/>
      <c r="G782" s="7"/>
      <c r="H782" s="7"/>
    </row>
    <row r="783" spans="1:8" x14ac:dyDescent="0.25">
      <c r="A783" s="28"/>
      <c r="C783" s="7"/>
      <c r="D783" s="7"/>
      <c r="E783" s="7"/>
      <c r="F783" s="7"/>
      <c r="G783" s="7"/>
      <c r="H783" s="7"/>
    </row>
    <row r="784" spans="1:8" x14ac:dyDescent="0.25">
      <c r="A784" s="28"/>
      <c r="C784" s="7"/>
      <c r="D784" s="7"/>
      <c r="E784" s="7"/>
      <c r="F784" s="7"/>
      <c r="G784" s="7"/>
      <c r="H784" s="7"/>
    </row>
    <row r="785" spans="1:8" x14ac:dyDescent="0.25">
      <c r="A785" s="28"/>
      <c r="C785" s="7"/>
      <c r="D785" s="7"/>
      <c r="E785" s="7"/>
      <c r="F785" s="7"/>
      <c r="G785" s="7"/>
      <c r="H785" s="7"/>
    </row>
    <row r="786" spans="1:8" x14ac:dyDescent="0.25">
      <c r="A786" s="28"/>
      <c r="C786" s="7"/>
      <c r="D786" s="7"/>
      <c r="E786" s="7"/>
      <c r="F786" s="7"/>
      <c r="G786" s="7"/>
      <c r="H786" s="7"/>
    </row>
    <row r="787" spans="1:8" x14ac:dyDescent="0.25">
      <c r="A787" s="28"/>
      <c r="C787" s="7"/>
      <c r="D787" s="7"/>
      <c r="E787" s="7"/>
      <c r="F787" s="7"/>
      <c r="G787" s="7"/>
      <c r="H787" s="7"/>
    </row>
    <row r="788" spans="1:8" x14ac:dyDescent="0.25">
      <c r="A788" s="28"/>
      <c r="C788" s="7"/>
      <c r="D788" s="7"/>
      <c r="E788" s="7"/>
      <c r="F788" s="7"/>
      <c r="G788" s="7"/>
      <c r="H788" s="7"/>
    </row>
    <row r="789" spans="1:8" x14ac:dyDescent="0.25">
      <c r="A789" s="28"/>
      <c r="C789" s="7"/>
      <c r="D789" s="7"/>
      <c r="E789" s="7"/>
      <c r="F789" s="7"/>
      <c r="G789" s="7"/>
      <c r="H789" s="7"/>
    </row>
    <row r="790" spans="1:8" x14ac:dyDescent="0.25">
      <c r="A790" s="28"/>
      <c r="C790" s="7"/>
      <c r="D790" s="7"/>
      <c r="E790" s="7"/>
      <c r="F790" s="7"/>
      <c r="G790" s="7"/>
      <c r="H790" s="7"/>
    </row>
    <row r="791" spans="1:8" x14ac:dyDescent="0.25">
      <c r="A791" s="28"/>
      <c r="C791" s="7"/>
      <c r="D791" s="7"/>
      <c r="E791" s="7"/>
      <c r="F791" s="7"/>
      <c r="G791" s="7"/>
      <c r="H791" s="7"/>
    </row>
    <row r="792" spans="1:8" x14ac:dyDescent="0.25">
      <c r="A792" s="28"/>
      <c r="C792" s="7"/>
      <c r="D792" s="7"/>
      <c r="E792" s="7"/>
      <c r="F792" s="7"/>
      <c r="G792" s="7"/>
      <c r="H792" s="7"/>
    </row>
    <row r="793" spans="1:8" x14ac:dyDescent="0.25">
      <c r="A793" s="28"/>
      <c r="C793" s="7"/>
      <c r="D793" s="7"/>
      <c r="E793" s="7"/>
      <c r="F793" s="7"/>
      <c r="G793" s="7"/>
      <c r="H793" s="7"/>
    </row>
    <row r="794" spans="1:8" x14ac:dyDescent="0.25">
      <c r="A794" s="28"/>
      <c r="C794" s="7"/>
      <c r="D794" s="7"/>
      <c r="E794" s="7"/>
      <c r="F794" s="7"/>
      <c r="G794" s="7"/>
      <c r="H794" s="7"/>
    </row>
    <row r="795" spans="1:8" x14ac:dyDescent="0.25">
      <c r="A795" s="28"/>
      <c r="C795" s="7"/>
      <c r="D795" s="7"/>
      <c r="E795" s="7"/>
      <c r="F795" s="7"/>
      <c r="G795" s="7"/>
      <c r="H795" s="7"/>
    </row>
    <row r="796" spans="1:8" x14ac:dyDescent="0.25">
      <c r="A796" s="28"/>
      <c r="C796" s="7"/>
      <c r="D796" s="7"/>
      <c r="E796" s="7"/>
      <c r="F796" s="7"/>
      <c r="G796" s="7"/>
      <c r="H796" s="7"/>
    </row>
    <row r="797" spans="1:8" x14ac:dyDescent="0.25">
      <c r="A797" s="28"/>
      <c r="C797" s="7"/>
      <c r="D797" s="7"/>
      <c r="E797" s="7"/>
      <c r="F797" s="7"/>
      <c r="G797" s="7"/>
      <c r="H797" s="7"/>
    </row>
    <row r="798" spans="1:8" x14ac:dyDescent="0.25">
      <c r="A798" s="28"/>
      <c r="C798" s="7"/>
      <c r="D798" s="7"/>
      <c r="E798" s="7"/>
      <c r="F798" s="7"/>
      <c r="G798" s="7"/>
      <c r="H798" s="7"/>
    </row>
    <row r="799" spans="1:8" x14ac:dyDescent="0.25">
      <c r="A799" s="28"/>
      <c r="C799" s="7"/>
      <c r="D799" s="7"/>
      <c r="E799" s="7"/>
      <c r="F799" s="7"/>
      <c r="G799" s="7"/>
      <c r="H799" s="7"/>
    </row>
    <row r="800" spans="1:8" x14ac:dyDescent="0.25">
      <c r="A800" s="28"/>
      <c r="C800" s="7"/>
      <c r="D800" s="7"/>
      <c r="E800" s="7"/>
      <c r="F800" s="7"/>
      <c r="G800" s="7"/>
      <c r="H800" s="7"/>
    </row>
    <row r="801" spans="1:8" x14ac:dyDescent="0.25">
      <c r="A801" s="28"/>
      <c r="C801" s="7"/>
      <c r="D801" s="7"/>
      <c r="E801" s="7"/>
      <c r="F801" s="7"/>
      <c r="G801" s="7"/>
      <c r="H801" s="7"/>
    </row>
    <row r="802" spans="1:8" x14ac:dyDescent="0.25">
      <c r="A802" s="28"/>
      <c r="C802" s="7"/>
      <c r="D802" s="7"/>
      <c r="E802" s="7"/>
      <c r="F802" s="7"/>
      <c r="G802" s="7"/>
      <c r="H802" s="7"/>
    </row>
    <row r="803" spans="1:8" x14ac:dyDescent="0.25">
      <c r="A803" s="28"/>
      <c r="C803" s="7"/>
      <c r="D803" s="7"/>
      <c r="E803" s="7"/>
      <c r="F803" s="7"/>
      <c r="G803" s="7"/>
      <c r="H803" s="7"/>
    </row>
    <row r="804" spans="1:8" x14ac:dyDescent="0.25">
      <c r="A804" s="28"/>
      <c r="C804" s="7"/>
      <c r="D804" s="7"/>
      <c r="E804" s="7"/>
      <c r="F804" s="7"/>
      <c r="G804" s="7"/>
      <c r="H804" s="7"/>
    </row>
    <row r="805" spans="1:8" x14ac:dyDescent="0.25">
      <c r="A805" s="28"/>
      <c r="C805" s="7"/>
      <c r="D805" s="7"/>
      <c r="E805" s="7"/>
      <c r="F805" s="7"/>
      <c r="G805" s="7"/>
      <c r="H805" s="7"/>
    </row>
    <row r="806" spans="1:8" x14ac:dyDescent="0.25">
      <c r="A806" s="28"/>
      <c r="C806" s="7"/>
      <c r="D806" s="7"/>
      <c r="E806" s="7"/>
      <c r="F806" s="7"/>
      <c r="G806" s="7"/>
      <c r="H806" s="7"/>
    </row>
    <row r="807" spans="1:8" x14ac:dyDescent="0.25">
      <c r="A807" s="28"/>
      <c r="C807" s="7"/>
      <c r="D807" s="7"/>
      <c r="E807" s="7"/>
      <c r="F807" s="7"/>
      <c r="G807" s="7"/>
      <c r="H807" s="7"/>
    </row>
    <row r="808" spans="1:8" x14ac:dyDescent="0.25">
      <c r="A808" s="28"/>
      <c r="C808" s="7"/>
      <c r="D808" s="7"/>
      <c r="E808" s="7"/>
      <c r="F808" s="7"/>
      <c r="G808" s="7"/>
      <c r="H808" s="7"/>
    </row>
    <row r="809" spans="1:8" x14ac:dyDescent="0.25">
      <c r="A809" s="28"/>
      <c r="C809" s="7"/>
      <c r="D809" s="7"/>
      <c r="E809" s="7"/>
      <c r="F809" s="7"/>
      <c r="G809" s="7"/>
      <c r="H809" s="7"/>
    </row>
    <row r="810" spans="1:8" x14ac:dyDescent="0.25">
      <c r="A810" s="28"/>
      <c r="C810" s="7"/>
      <c r="D810" s="7"/>
      <c r="E810" s="7"/>
      <c r="F810" s="7"/>
      <c r="G810" s="7"/>
      <c r="H810" s="7"/>
    </row>
    <row r="811" spans="1:8" x14ac:dyDescent="0.25">
      <c r="A811" s="28"/>
      <c r="C811" s="7"/>
      <c r="D811" s="7"/>
      <c r="E811" s="7"/>
      <c r="F811" s="7"/>
      <c r="G811" s="7"/>
      <c r="H811" s="7"/>
    </row>
    <row r="812" spans="1:8" x14ac:dyDescent="0.25">
      <c r="A812" s="28"/>
      <c r="C812" s="7"/>
      <c r="D812" s="7"/>
      <c r="E812" s="7"/>
      <c r="F812" s="7"/>
      <c r="G812" s="7"/>
      <c r="H812" s="7"/>
    </row>
    <row r="813" spans="1:8" x14ac:dyDescent="0.25">
      <c r="A813" s="28"/>
      <c r="C813" s="7"/>
      <c r="D813" s="7"/>
      <c r="E813" s="7"/>
      <c r="F813" s="7"/>
      <c r="G813" s="7"/>
      <c r="H813" s="7"/>
    </row>
    <row r="814" spans="1:8" x14ac:dyDescent="0.25">
      <c r="A814" s="28"/>
      <c r="C814" s="7"/>
      <c r="D814" s="7"/>
      <c r="E814" s="7"/>
      <c r="F814" s="7"/>
      <c r="G814" s="7"/>
      <c r="H814" s="7"/>
    </row>
    <row r="815" spans="1:8" x14ac:dyDescent="0.25">
      <c r="A815" s="28"/>
      <c r="C815" s="7"/>
      <c r="D815" s="7"/>
      <c r="E815" s="7"/>
      <c r="F815" s="7"/>
      <c r="G815" s="7"/>
      <c r="H815" s="7"/>
    </row>
    <row r="816" spans="1:8" x14ac:dyDescent="0.25">
      <c r="A816" s="28"/>
      <c r="C816" s="7"/>
      <c r="D816" s="7"/>
      <c r="E816" s="7"/>
      <c r="F816" s="7"/>
      <c r="G816" s="7"/>
      <c r="H816" s="7"/>
    </row>
    <row r="817" spans="1:8" x14ac:dyDescent="0.25">
      <c r="A817" s="28"/>
      <c r="C817" s="7"/>
      <c r="D817" s="7"/>
      <c r="E817" s="7"/>
      <c r="F817" s="7"/>
      <c r="G817" s="7"/>
      <c r="H817" s="7"/>
    </row>
    <row r="818" spans="1:8" x14ac:dyDescent="0.25">
      <c r="A818" s="28"/>
      <c r="C818" s="7"/>
      <c r="D818" s="7"/>
      <c r="E818" s="7"/>
      <c r="F818" s="7"/>
      <c r="G818" s="7"/>
      <c r="H818" s="7"/>
    </row>
    <row r="819" spans="1:8" x14ac:dyDescent="0.25">
      <c r="A819" s="28"/>
      <c r="C819" s="7"/>
      <c r="D819" s="7"/>
      <c r="E819" s="7"/>
      <c r="F819" s="7"/>
      <c r="G819" s="7"/>
      <c r="H819" s="7"/>
    </row>
    <row r="820" spans="1:8" x14ac:dyDescent="0.25">
      <c r="A820" s="28"/>
      <c r="C820" s="7"/>
      <c r="D820" s="7"/>
      <c r="E820" s="7"/>
      <c r="F820" s="7"/>
      <c r="G820" s="7"/>
      <c r="H820" s="7"/>
    </row>
    <row r="821" spans="1:8" x14ac:dyDescent="0.25">
      <c r="A821" s="28"/>
      <c r="C821" s="7"/>
      <c r="D821" s="7"/>
      <c r="E821" s="7"/>
      <c r="F821" s="7"/>
      <c r="G821" s="7"/>
      <c r="H821" s="7"/>
    </row>
    <row r="822" spans="1:8" x14ac:dyDescent="0.25">
      <c r="A822" s="28"/>
      <c r="C822" s="7"/>
      <c r="D822" s="7"/>
      <c r="E822" s="7"/>
      <c r="F822" s="7"/>
      <c r="G822" s="7"/>
      <c r="H822" s="7"/>
    </row>
    <row r="823" spans="1:8" x14ac:dyDescent="0.25">
      <c r="A823" s="28"/>
      <c r="C823" s="7"/>
      <c r="D823" s="7"/>
      <c r="E823" s="7"/>
      <c r="F823" s="7"/>
      <c r="G823" s="7"/>
      <c r="H823" s="7"/>
    </row>
    <row r="824" spans="1:8" x14ac:dyDescent="0.25">
      <c r="A824" s="28"/>
      <c r="C824" s="7"/>
      <c r="D824" s="7"/>
      <c r="E824" s="7"/>
      <c r="F824" s="7"/>
      <c r="G824" s="7"/>
      <c r="H824" s="7"/>
    </row>
    <row r="825" spans="1:8" x14ac:dyDescent="0.25">
      <c r="A825" s="28"/>
      <c r="C825" s="7"/>
      <c r="D825" s="7"/>
      <c r="E825" s="7"/>
      <c r="F825" s="7"/>
      <c r="G825" s="7"/>
      <c r="H825" s="7"/>
    </row>
    <row r="826" spans="1:8" x14ac:dyDescent="0.25">
      <c r="A826" s="28"/>
      <c r="C826" s="7"/>
      <c r="D826" s="7"/>
      <c r="E826" s="7"/>
      <c r="F826" s="7"/>
      <c r="G826" s="7"/>
      <c r="H826" s="7"/>
    </row>
    <row r="827" spans="1:8" x14ac:dyDescent="0.25">
      <c r="A827" s="28"/>
      <c r="C827" s="7"/>
      <c r="D827" s="7"/>
      <c r="E827" s="7"/>
      <c r="F827" s="7"/>
      <c r="G827" s="7"/>
      <c r="H827" s="7"/>
    </row>
    <row r="828" spans="1:8" x14ac:dyDescent="0.25">
      <c r="A828" s="28"/>
      <c r="C828" s="7"/>
      <c r="D828" s="7"/>
      <c r="E828" s="7"/>
      <c r="F828" s="7"/>
      <c r="G828" s="7"/>
      <c r="H828" s="7"/>
    </row>
    <row r="829" spans="1:8" x14ac:dyDescent="0.25">
      <c r="A829" s="28"/>
      <c r="C829" s="7"/>
      <c r="D829" s="7"/>
      <c r="E829" s="7"/>
      <c r="F829" s="7"/>
      <c r="G829" s="7"/>
      <c r="H829" s="7"/>
    </row>
    <row r="830" spans="1:8" x14ac:dyDescent="0.25">
      <c r="A830" s="28"/>
      <c r="C830" s="7"/>
      <c r="D830" s="7"/>
      <c r="E830" s="7"/>
      <c r="F830" s="7"/>
      <c r="G830" s="7"/>
      <c r="H830" s="7"/>
    </row>
    <row r="831" spans="1:8" x14ac:dyDescent="0.25">
      <c r="A831" s="28"/>
      <c r="C831" s="7"/>
      <c r="D831" s="7"/>
      <c r="E831" s="7"/>
      <c r="F831" s="7"/>
      <c r="G831" s="7"/>
      <c r="H831" s="7"/>
    </row>
    <row r="832" spans="1:8" x14ac:dyDescent="0.25">
      <c r="A832" s="28"/>
      <c r="C832" s="7"/>
      <c r="D832" s="7"/>
      <c r="E832" s="7"/>
      <c r="F832" s="7"/>
      <c r="G832" s="7"/>
      <c r="H832" s="7"/>
    </row>
    <row r="833" spans="1:8" x14ac:dyDescent="0.25">
      <c r="A833" s="28"/>
      <c r="C833" s="7"/>
      <c r="D833" s="7"/>
      <c r="E833" s="7"/>
      <c r="F833" s="7"/>
      <c r="G833" s="7"/>
      <c r="H833" s="7"/>
    </row>
    <row r="834" spans="1:8" x14ac:dyDescent="0.25">
      <c r="A834" s="28"/>
      <c r="C834" s="7"/>
      <c r="D834" s="7"/>
      <c r="E834" s="7"/>
      <c r="F834" s="7"/>
      <c r="G834" s="7"/>
      <c r="H834" s="7"/>
    </row>
    <row r="835" spans="1:8" x14ac:dyDescent="0.25">
      <c r="A835" s="28"/>
      <c r="C835" s="7"/>
      <c r="D835" s="7"/>
      <c r="E835" s="7"/>
      <c r="F835" s="7"/>
      <c r="G835" s="7"/>
      <c r="H835" s="7"/>
    </row>
    <row r="836" spans="1:8" x14ac:dyDescent="0.25">
      <c r="A836" s="28"/>
      <c r="C836" s="7"/>
      <c r="D836" s="7"/>
      <c r="E836" s="7"/>
      <c r="F836" s="7"/>
      <c r="G836" s="7"/>
      <c r="H836" s="7"/>
    </row>
    <row r="837" spans="1:8" x14ac:dyDescent="0.25">
      <c r="A837" s="28"/>
      <c r="C837" s="7"/>
      <c r="D837" s="7"/>
      <c r="E837" s="7"/>
      <c r="F837" s="7"/>
      <c r="G837" s="7"/>
      <c r="H837" s="7"/>
    </row>
    <row r="838" spans="1:8" x14ac:dyDescent="0.25">
      <c r="A838" s="28"/>
      <c r="C838" s="7"/>
      <c r="D838" s="7"/>
      <c r="E838" s="7"/>
      <c r="F838" s="7"/>
      <c r="G838" s="7"/>
      <c r="H838" s="7"/>
    </row>
    <row r="839" spans="1:8" x14ac:dyDescent="0.25">
      <c r="A839" s="28"/>
      <c r="C839" s="7"/>
      <c r="D839" s="7"/>
      <c r="E839" s="7"/>
      <c r="F839" s="7"/>
      <c r="G839" s="7"/>
      <c r="H839" s="7"/>
    </row>
    <row r="840" spans="1:8" x14ac:dyDescent="0.25">
      <c r="A840" s="28"/>
      <c r="C840" s="7"/>
      <c r="D840" s="7"/>
      <c r="E840" s="7"/>
      <c r="F840" s="7"/>
      <c r="G840" s="7"/>
      <c r="H840" s="7"/>
    </row>
    <row r="841" spans="1:8" x14ac:dyDescent="0.25">
      <c r="A841" s="28"/>
      <c r="C841" s="7"/>
      <c r="D841" s="7"/>
      <c r="E841" s="7"/>
      <c r="F841" s="7"/>
      <c r="G841" s="7"/>
      <c r="H841" s="7"/>
    </row>
    <row r="842" spans="1:8" x14ac:dyDescent="0.25">
      <c r="A842" s="28"/>
      <c r="C842" s="7"/>
      <c r="D842" s="7"/>
      <c r="E842" s="7"/>
      <c r="F842" s="7"/>
      <c r="G842" s="7"/>
      <c r="H842" s="7"/>
    </row>
    <row r="843" spans="1:8" x14ac:dyDescent="0.25">
      <c r="A843" s="28"/>
      <c r="C843" s="7"/>
      <c r="D843" s="7"/>
      <c r="E843" s="7"/>
      <c r="F843" s="7"/>
      <c r="G843" s="7"/>
      <c r="H843" s="7"/>
    </row>
    <row r="844" spans="1:8" x14ac:dyDescent="0.25">
      <c r="A844" s="28"/>
      <c r="C844" s="7"/>
      <c r="D844" s="7"/>
      <c r="E844" s="7"/>
      <c r="F844" s="7"/>
      <c r="G844" s="7"/>
      <c r="H844" s="7"/>
    </row>
    <row r="845" spans="1:8" x14ac:dyDescent="0.25">
      <c r="A845" s="28"/>
      <c r="C845" s="7"/>
      <c r="D845" s="7"/>
      <c r="E845" s="7"/>
      <c r="F845" s="7"/>
      <c r="G845" s="7"/>
      <c r="H845" s="7"/>
    </row>
    <row r="846" spans="1:8" x14ac:dyDescent="0.25">
      <c r="A846" s="28"/>
      <c r="C846" s="7"/>
      <c r="D846" s="7"/>
      <c r="E846" s="7"/>
      <c r="F846" s="7"/>
      <c r="G846" s="7"/>
      <c r="H846" s="7"/>
    </row>
    <row r="847" spans="1:8" x14ac:dyDescent="0.25">
      <c r="A847" s="28"/>
      <c r="C847" s="7"/>
      <c r="D847" s="7"/>
      <c r="E847" s="7"/>
      <c r="F847" s="7"/>
      <c r="G847" s="7"/>
      <c r="H847" s="7"/>
    </row>
    <row r="848" spans="1:8" x14ac:dyDescent="0.25">
      <c r="A848" s="28"/>
      <c r="C848" s="7"/>
      <c r="D848" s="7"/>
      <c r="E848" s="7"/>
      <c r="F848" s="7"/>
      <c r="G848" s="7"/>
      <c r="H848" s="7"/>
    </row>
    <row r="849" spans="1:8" x14ac:dyDescent="0.25">
      <c r="A849" s="28"/>
      <c r="C849" s="7"/>
      <c r="D849" s="7"/>
      <c r="E849" s="7"/>
      <c r="F849" s="7"/>
      <c r="G849" s="7"/>
      <c r="H849" s="7"/>
    </row>
    <row r="850" spans="1:8" x14ac:dyDescent="0.25">
      <c r="A850" s="28"/>
      <c r="C850" s="7"/>
      <c r="D850" s="7"/>
      <c r="E850" s="7"/>
      <c r="F850" s="7"/>
      <c r="G850" s="7"/>
      <c r="H850" s="7"/>
    </row>
    <row r="851" spans="1:8" x14ac:dyDescent="0.25">
      <c r="A851" s="28"/>
      <c r="C851" s="7"/>
      <c r="D851" s="7"/>
      <c r="E851" s="7"/>
      <c r="F851" s="7"/>
      <c r="G851" s="7"/>
      <c r="H851" s="7"/>
    </row>
    <row r="852" spans="1:8" x14ac:dyDescent="0.25">
      <c r="A852" s="28"/>
      <c r="C852" s="7"/>
      <c r="D852" s="7"/>
      <c r="E852" s="7"/>
      <c r="F852" s="7"/>
      <c r="G852" s="7"/>
      <c r="H852" s="7"/>
    </row>
    <row r="853" spans="1:8" x14ac:dyDescent="0.25">
      <c r="A853" s="28"/>
      <c r="C853" s="7"/>
      <c r="D853" s="7"/>
      <c r="E853" s="7"/>
      <c r="F853" s="7"/>
      <c r="G853" s="7"/>
      <c r="H853" s="7"/>
    </row>
    <row r="854" spans="1:8" x14ac:dyDescent="0.25">
      <c r="A854" s="28"/>
      <c r="C854" s="7"/>
      <c r="D854" s="7"/>
      <c r="E854" s="7"/>
      <c r="F854" s="7"/>
      <c r="G854" s="7"/>
      <c r="H854" s="7"/>
    </row>
    <row r="855" spans="1:8" x14ac:dyDescent="0.25">
      <c r="A855" s="28"/>
      <c r="C855" s="7"/>
      <c r="D855" s="7"/>
      <c r="E855" s="7"/>
      <c r="F855" s="7"/>
      <c r="G855" s="7"/>
      <c r="H855" s="7"/>
    </row>
    <row r="856" spans="1:8" x14ac:dyDescent="0.25">
      <c r="A856" s="28"/>
      <c r="C856" s="7"/>
      <c r="D856" s="7"/>
      <c r="E856" s="7"/>
      <c r="F856" s="7"/>
      <c r="G856" s="7"/>
      <c r="H856" s="7"/>
    </row>
    <row r="857" spans="1:8" x14ac:dyDescent="0.25">
      <c r="A857" s="28"/>
      <c r="C857" s="7"/>
      <c r="D857" s="7"/>
      <c r="E857" s="7"/>
      <c r="F857" s="7"/>
      <c r="G857" s="7"/>
      <c r="H857" s="7"/>
    </row>
    <row r="858" spans="1:8" x14ac:dyDescent="0.25">
      <c r="A858" s="28"/>
      <c r="C858" s="7"/>
      <c r="D858" s="7"/>
      <c r="E858" s="7"/>
      <c r="F858" s="7"/>
      <c r="G858" s="7"/>
      <c r="H858" s="7"/>
    </row>
    <row r="859" spans="1:8" x14ac:dyDescent="0.25">
      <c r="A859" s="28"/>
      <c r="C859" s="7"/>
      <c r="D859" s="7"/>
      <c r="E859" s="7"/>
      <c r="F859" s="7"/>
      <c r="G859" s="7"/>
      <c r="H859" s="7"/>
    </row>
    <row r="860" spans="1:8" x14ac:dyDescent="0.25">
      <c r="A860" s="28"/>
      <c r="C860" s="7"/>
      <c r="D860" s="7"/>
      <c r="E860" s="7"/>
      <c r="F860" s="7"/>
      <c r="G860" s="7"/>
      <c r="H860" s="7"/>
    </row>
    <row r="861" spans="1:8" x14ac:dyDescent="0.25">
      <c r="A861" s="28"/>
      <c r="C861" s="7"/>
      <c r="D861" s="7"/>
      <c r="E861" s="7"/>
      <c r="F861" s="7"/>
      <c r="G861" s="7"/>
      <c r="H861" s="7"/>
    </row>
    <row r="862" spans="1:8" x14ac:dyDescent="0.25">
      <c r="A862" s="28"/>
      <c r="C862" s="7"/>
      <c r="D862" s="7"/>
      <c r="E862" s="7"/>
      <c r="F862" s="7"/>
      <c r="G862" s="7"/>
      <c r="H862" s="7"/>
    </row>
    <row r="863" spans="1:8" x14ac:dyDescent="0.25">
      <c r="A863" s="28"/>
      <c r="C863" s="7"/>
      <c r="D863" s="7"/>
      <c r="E863" s="7"/>
      <c r="F863" s="7"/>
      <c r="G863" s="7"/>
      <c r="H863" s="7"/>
    </row>
    <row r="864" spans="1:8" x14ac:dyDescent="0.25">
      <c r="A864" s="28"/>
      <c r="C864" s="7"/>
      <c r="D864" s="7"/>
      <c r="E864" s="7"/>
      <c r="F864" s="7"/>
      <c r="G864" s="7"/>
      <c r="H864" s="7"/>
    </row>
    <row r="865" spans="1:8" x14ac:dyDescent="0.25">
      <c r="A865" s="28"/>
      <c r="C865" s="7"/>
      <c r="D865" s="7"/>
      <c r="E865" s="7"/>
      <c r="F865" s="7"/>
      <c r="G865" s="7"/>
      <c r="H865" s="7"/>
    </row>
    <row r="866" spans="1:8" x14ac:dyDescent="0.25">
      <c r="A866" s="28"/>
      <c r="C866" s="7"/>
      <c r="D866" s="7"/>
      <c r="E866" s="7"/>
      <c r="F866" s="7"/>
      <c r="G866" s="7"/>
      <c r="H866" s="7"/>
    </row>
    <row r="867" spans="1:8" x14ac:dyDescent="0.25">
      <c r="A867" s="28"/>
      <c r="C867" s="7"/>
      <c r="D867" s="7"/>
      <c r="E867" s="7"/>
      <c r="F867" s="7"/>
      <c r="G867" s="7"/>
      <c r="H867" s="7"/>
    </row>
    <row r="868" spans="1:8" x14ac:dyDescent="0.25">
      <c r="A868" s="28"/>
      <c r="C868" s="7"/>
      <c r="D868" s="7"/>
      <c r="E868" s="7"/>
      <c r="F868" s="7"/>
      <c r="G868" s="7"/>
      <c r="H868" s="7"/>
    </row>
    <row r="869" spans="1:8" x14ac:dyDescent="0.25">
      <c r="A869" s="28"/>
      <c r="C869" s="7"/>
      <c r="D869" s="7"/>
      <c r="E869" s="7"/>
      <c r="F869" s="7"/>
      <c r="G869" s="7"/>
      <c r="H869" s="7"/>
    </row>
    <row r="870" spans="1:8" x14ac:dyDescent="0.25">
      <c r="A870" s="28"/>
      <c r="C870" s="7"/>
      <c r="D870" s="7"/>
      <c r="E870" s="7"/>
      <c r="F870" s="7"/>
      <c r="G870" s="7"/>
      <c r="H870" s="7"/>
    </row>
    <row r="871" spans="1:8" x14ac:dyDescent="0.25">
      <c r="A871" s="28"/>
      <c r="C871" s="7"/>
      <c r="D871" s="7"/>
      <c r="E871" s="7"/>
      <c r="F871" s="7"/>
      <c r="G871" s="7"/>
      <c r="H871" s="7"/>
    </row>
    <row r="872" spans="1:8" x14ac:dyDescent="0.25">
      <c r="A872" s="28"/>
      <c r="C872" s="7"/>
      <c r="D872" s="7"/>
      <c r="E872" s="7"/>
      <c r="F872" s="7"/>
      <c r="G872" s="7"/>
      <c r="H872" s="7"/>
    </row>
    <row r="873" spans="1:8" x14ac:dyDescent="0.25">
      <c r="A873" s="28"/>
      <c r="C873" s="7"/>
      <c r="D873" s="7"/>
      <c r="E873" s="7"/>
      <c r="F873" s="7"/>
      <c r="G873" s="7"/>
      <c r="H873" s="7"/>
    </row>
    <row r="874" spans="1:8" x14ac:dyDescent="0.25">
      <c r="A874" s="28"/>
      <c r="C874" s="7"/>
      <c r="D874" s="7"/>
      <c r="E874" s="7"/>
      <c r="F874" s="7"/>
      <c r="G874" s="7"/>
      <c r="H874" s="7"/>
    </row>
    <row r="875" spans="1:8" x14ac:dyDescent="0.25">
      <c r="A875" s="28"/>
      <c r="C875" s="7"/>
      <c r="D875" s="7"/>
      <c r="E875" s="7"/>
      <c r="F875" s="7"/>
      <c r="G875" s="7"/>
      <c r="H875" s="7"/>
    </row>
    <row r="876" spans="1:8" x14ac:dyDescent="0.25">
      <c r="A876" s="28"/>
      <c r="C876" s="7"/>
      <c r="D876" s="7"/>
      <c r="E876" s="7"/>
      <c r="F876" s="7"/>
      <c r="G876" s="7"/>
      <c r="H876" s="7"/>
    </row>
    <row r="877" spans="1:8" x14ac:dyDescent="0.25">
      <c r="A877" s="28"/>
      <c r="C877" s="7"/>
      <c r="D877" s="7"/>
      <c r="E877" s="7"/>
      <c r="F877" s="7"/>
      <c r="G877" s="7"/>
      <c r="H877" s="7"/>
    </row>
    <row r="878" spans="1:8" x14ac:dyDescent="0.25">
      <c r="A878" s="28"/>
      <c r="C878" s="7"/>
      <c r="D878" s="7"/>
      <c r="E878" s="7"/>
      <c r="F878" s="7"/>
      <c r="G878" s="7"/>
      <c r="H878" s="7"/>
    </row>
    <row r="879" spans="1:8" x14ac:dyDescent="0.25">
      <c r="A879" s="28"/>
      <c r="C879" s="7"/>
      <c r="D879" s="7"/>
      <c r="E879" s="7"/>
      <c r="F879" s="7"/>
      <c r="G879" s="7"/>
      <c r="H879" s="7"/>
    </row>
    <row r="880" spans="1:8" x14ac:dyDescent="0.25">
      <c r="A880" s="28"/>
      <c r="C880" s="7"/>
      <c r="D880" s="7"/>
      <c r="E880" s="7"/>
      <c r="F880" s="7"/>
      <c r="G880" s="7"/>
      <c r="H880" s="7"/>
    </row>
    <row r="881" spans="1:8" x14ac:dyDescent="0.25">
      <c r="A881" s="28"/>
      <c r="C881" s="7"/>
      <c r="D881" s="7"/>
      <c r="E881" s="7"/>
      <c r="F881" s="7"/>
      <c r="G881" s="7"/>
      <c r="H881" s="7"/>
    </row>
    <row r="882" spans="1:8" x14ac:dyDescent="0.25">
      <c r="A882" s="28"/>
      <c r="C882" s="7"/>
      <c r="D882" s="7"/>
      <c r="E882" s="7"/>
      <c r="F882" s="7"/>
      <c r="G882" s="7"/>
      <c r="H882" s="7"/>
    </row>
    <row r="883" spans="1:8" x14ac:dyDescent="0.25">
      <c r="A883" s="28"/>
      <c r="C883" s="7"/>
      <c r="D883" s="7"/>
      <c r="E883" s="7"/>
      <c r="F883" s="7"/>
      <c r="G883" s="7"/>
      <c r="H883" s="7"/>
    </row>
    <row r="884" spans="1:8" x14ac:dyDescent="0.25">
      <c r="A884" s="28"/>
      <c r="C884" s="7"/>
      <c r="D884" s="7"/>
      <c r="E884" s="7"/>
      <c r="F884" s="7"/>
      <c r="G884" s="7"/>
      <c r="H884" s="7"/>
    </row>
    <row r="885" spans="1:8" x14ac:dyDescent="0.25">
      <c r="A885" s="28"/>
      <c r="C885" s="7"/>
      <c r="D885" s="7"/>
      <c r="E885" s="7"/>
      <c r="F885" s="7"/>
      <c r="G885" s="7"/>
      <c r="H885" s="7"/>
    </row>
    <row r="886" spans="1:8" x14ac:dyDescent="0.25">
      <c r="A886" s="28"/>
      <c r="C886" s="7"/>
      <c r="D886" s="7"/>
      <c r="E886" s="7"/>
      <c r="F886" s="7"/>
      <c r="G886" s="7"/>
      <c r="H886" s="7"/>
    </row>
    <row r="887" spans="1:8" x14ac:dyDescent="0.25">
      <c r="A887" s="28"/>
      <c r="C887" s="7"/>
      <c r="D887" s="7"/>
      <c r="E887" s="7"/>
      <c r="F887" s="7"/>
      <c r="G887" s="7"/>
      <c r="H887" s="7"/>
    </row>
    <row r="888" spans="1:8" x14ac:dyDescent="0.25">
      <c r="A888" s="28"/>
      <c r="C888" s="7"/>
      <c r="D888" s="7"/>
      <c r="E888" s="7"/>
      <c r="F888" s="7"/>
      <c r="G888" s="7"/>
      <c r="H888" s="7"/>
    </row>
    <row r="889" spans="1:8" x14ac:dyDescent="0.25">
      <c r="A889" s="28"/>
      <c r="C889" s="7"/>
      <c r="D889" s="7"/>
      <c r="E889" s="7"/>
      <c r="F889" s="7"/>
      <c r="G889" s="7"/>
      <c r="H889" s="7"/>
    </row>
    <row r="890" spans="1:8" x14ac:dyDescent="0.25">
      <c r="A890" s="28"/>
      <c r="C890" s="7"/>
      <c r="D890" s="7"/>
      <c r="E890" s="7"/>
      <c r="F890" s="7"/>
      <c r="G890" s="7"/>
      <c r="H890" s="7"/>
    </row>
    <row r="891" spans="1:8" x14ac:dyDescent="0.25">
      <c r="A891" s="28"/>
      <c r="C891" s="7"/>
      <c r="D891" s="7"/>
      <c r="E891" s="7"/>
      <c r="F891" s="7"/>
      <c r="G891" s="7"/>
      <c r="H891" s="7"/>
    </row>
    <row r="892" spans="1:8" x14ac:dyDescent="0.25">
      <c r="A892" s="28"/>
      <c r="C892" s="7"/>
      <c r="D892" s="7"/>
      <c r="E892" s="7"/>
      <c r="F892" s="7"/>
      <c r="G892" s="7"/>
      <c r="H892" s="7"/>
    </row>
    <row r="893" spans="1:8" x14ac:dyDescent="0.25">
      <c r="A893" s="28"/>
      <c r="C893" s="7"/>
      <c r="D893" s="7"/>
      <c r="E893" s="7"/>
      <c r="F893" s="7"/>
      <c r="G893" s="7"/>
      <c r="H893" s="7"/>
    </row>
    <row r="894" spans="1:8" x14ac:dyDescent="0.25">
      <c r="A894" s="28"/>
      <c r="C894" s="7"/>
      <c r="D894" s="7"/>
      <c r="E894" s="7"/>
      <c r="F894" s="7"/>
      <c r="G894" s="7"/>
      <c r="H894" s="7"/>
    </row>
    <row r="895" spans="1:8" x14ac:dyDescent="0.25">
      <c r="A895" s="28"/>
      <c r="C895" s="7"/>
      <c r="D895" s="7"/>
      <c r="E895" s="7"/>
      <c r="F895" s="7"/>
      <c r="G895" s="7"/>
      <c r="H895" s="7"/>
    </row>
    <row r="896" spans="1:8" x14ac:dyDescent="0.25">
      <c r="A896" s="28"/>
      <c r="C896" s="7"/>
      <c r="D896" s="7"/>
      <c r="E896" s="7"/>
      <c r="F896" s="7"/>
      <c r="G896" s="7"/>
      <c r="H896" s="7"/>
    </row>
    <row r="897" spans="1:8" x14ac:dyDescent="0.25">
      <c r="A897" s="28"/>
      <c r="C897" s="7"/>
      <c r="D897" s="7"/>
      <c r="E897" s="7"/>
      <c r="F897" s="7"/>
      <c r="G897" s="7"/>
      <c r="H897" s="7"/>
    </row>
    <row r="898" spans="1:8" x14ac:dyDescent="0.25">
      <c r="A898" s="28"/>
      <c r="C898" s="7"/>
      <c r="D898" s="7"/>
      <c r="E898" s="7"/>
      <c r="F898" s="7"/>
      <c r="G898" s="7"/>
      <c r="H898" s="7"/>
    </row>
    <row r="899" spans="1:8" x14ac:dyDescent="0.25">
      <c r="A899" s="28"/>
      <c r="C899" s="7"/>
      <c r="D899" s="7"/>
      <c r="E899" s="7"/>
      <c r="F899" s="7"/>
      <c r="G899" s="7"/>
      <c r="H899" s="7"/>
    </row>
    <row r="900" spans="1:8" x14ac:dyDescent="0.25">
      <c r="A900" s="28"/>
      <c r="C900" s="7"/>
      <c r="D900" s="7"/>
      <c r="E900" s="7"/>
      <c r="F900" s="7"/>
      <c r="G900" s="7"/>
      <c r="H900" s="7"/>
    </row>
    <row r="901" spans="1:8" x14ac:dyDescent="0.25">
      <c r="A901" s="28"/>
      <c r="C901" s="7"/>
      <c r="D901" s="7"/>
      <c r="E901" s="7"/>
      <c r="F901" s="7"/>
      <c r="G901" s="7"/>
      <c r="H901" s="7"/>
    </row>
    <row r="902" spans="1:8" x14ac:dyDescent="0.25">
      <c r="A902" s="28"/>
      <c r="C902" s="7"/>
      <c r="D902" s="7"/>
      <c r="E902" s="7"/>
      <c r="F902" s="7"/>
      <c r="G902" s="7"/>
      <c r="H902" s="7"/>
    </row>
    <row r="903" spans="1:8" x14ac:dyDescent="0.25">
      <c r="A903" s="28"/>
      <c r="C903" s="7"/>
      <c r="D903" s="7"/>
      <c r="E903" s="7"/>
      <c r="F903" s="7"/>
      <c r="G903" s="7"/>
      <c r="H903" s="7"/>
    </row>
    <row r="904" spans="1:8" x14ac:dyDescent="0.25">
      <c r="A904" s="28"/>
      <c r="C904" s="7"/>
      <c r="D904" s="7"/>
      <c r="E904" s="7"/>
      <c r="F904" s="7"/>
      <c r="G904" s="7"/>
      <c r="H904" s="7"/>
    </row>
    <row r="905" spans="1:8" x14ac:dyDescent="0.25">
      <c r="A905" s="28"/>
      <c r="C905" s="7"/>
      <c r="D905" s="7"/>
      <c r="E905" s="7"/>
      <c r="F905" s="7"/>
      <c r="G905" s="7"/>
      <c r="H905" s="7"/>
    </row>
    <row r="906" spans="1:8" x14ac:dyDescent="0.25">
      <c r="A906" s="28"/>
      <c r="C906" s="7"/>
      <c r="D906" s="7"/>
      <c r="E906" s="7"/>
      <c r="F906" s="7"/>
      <c r="G906" s="7"/>
      <c r="H906" s="7"/>
    </row>
    <row r="907" spans="1:8" x14ac:dyDescent="0.25">
      <c r="A907" s="28"/>
      <c r="C907" s="7"/>
      <c r="D907" s="7"/>
      <c r="E907" s="7"/>
      <c r="F907" s="7"/>
      <c r="G907" s="7"/>
      <c r="H907" s="7"/>
    </row>
    <row r="908" spans="1:8" x14ac:dyDescent="0.25">
      <c r="A908" s="28"/>
      <c r="C908" s="7"/>
      <c r="D908" s="7"/>
      <c r="E908" s="7"/>
      <c r="F908" s="7"/>
      <c r="G908" s="7"/>
      <c r="H908" s="7"/>
    </row>
    <row r="909" spans="1:8" x14ac:dyDescent="0.25">
      <c r="A909" s="28"/>
      <c r="C909" s="7"/>
      <c r="D909" s="7"/>
      <c r="E909" s="7"/>
      <c r="F909" s="7"/>
      <c r="G909" s="7"/>
      <c r="H909" s="7"/>
    </row>
    <row r="910" spans="1:8" x14ac:dyDescent="0.25">
      <c r="A910" s="28"/>
      <c r="C910" s="7"/>
      <c r="D910" s="7"/>
      <c r="E910" s="7"/>
      <c r="F910" s="7"/>
      <c r="G910" s="7"/>
      <c r="H910" s="7"/>
    </row>
    <row r="911" spans="1:8" x14ac:dyDescent="0.25">
      <c r="A911" s="28"/>
      <c r="C911" s="7"/>
      <c r="D911" s="7"/>
      <c r="E911" s="7"/>
      <c r="F911" s="7"/>
      <c r="G911" s="7"/>
      <c r="H911" s="7"/>
    </row>
    <row r="912" spans="1:8" x14ac:dyDescent="0.25">
      <c r="A912" s="28"/>
      <c r="C912" s="7"/>
      <c r="D912" s="7"/>
      <c r="E912" s="7"/>
      <c r="F912" s="7"/>
      <c r="G912" s="7"/>
      <c r="H912" s="7"/>
    </row>
    <row r="913" spans="1:8" x14ac:dyDescent="0.25">
      <c r="A913" s="28"/>
      <c r="C913" s="7"/>
      <c r="D913" s="7"/>
      <c r="E913" s="7"/>
      <c r="F913" s="7"/>
      <c r="G913" s="7"/>
      <c r="H913" s="7"/>
    </row>
    <row r="914" spans="1:8" x14ac:dyDescent="0.25">
      <c r="A914" s="28"/>
      <c r="C914" s="7"/>
      <c r="D914" s="7"/>
      <c r="E914" s="7"/>
      <c r="F914" s="7"/>
      <c r="G914" s="7"/>
      <c r="H914" s="7"/>
    </row>
    <row r="915" spans="1:8" x14ac:dyDescent="0.25">
      <c r="A915" s="28"/>
      <c r="C915" s="7"/>
      <c r="D915" s="7"/>
      <c r="E915" s="7"/>
      <c r="F915" s="7"/>
      <c r="G915" s="7"/>
      <c r="H915" s="7"/>
    </row>
    <row r="916" spans="1:8" x14ac:dyDescent="0.25">
      <c r="A916" s="28"/>
      <c r="C916" s="7"/>
      <c r="D916" s="7"/>
      <c r="E916" s="7"/>
      <c r="F916" s="7"/>
      <c r="G916" s="7"/>
      <c r="H916" s="7"/>
    </row>
    <row r="917" spans="1:8" x14ac:dyDescent="0.25">
      <c r="A917" s="28"/>
      <c r="C917" s="7"/>
      <c r="D917" s="7"/>
      <c r="E917" s="7"/>
      <c r="F917" s="7"/>
      <c r="G917" s="7"/>
      <c r="H917" s="7"/>
    </row>
    <row r="918" spans="1:8" x14ac:dyDescent="0.25">
      <c r="A918" s="28"/>
      <c r="C918" s="7"/>
      <c r="D918" s="7"/>
      <c r="E918" s="7"/>
      <c r="F918" s="7"/>
      <c r="G918" s="7"/>
      <c r="H918" s="7"/>
    </row>
    <row r="919" spans="1:8" x14ac:dyDescent="0.25">
      <c r="A919" s="28"/>
      <c r="C919" s="7"/>
      <c r="D919" s="7"/>
      <c r="E919" s="7"/>
      <c r="F919" s="7"/>
      <c r="G919" s="7"/>
      <c r="H919" s="7"/>
    </row>
    <row r="920" spans="1:8" x14ac:dyDescent="0.25">
      <c r="A920" s="28"/>
      <c r="C920" s="7"/>
      <c r="D920" s="7"/>
      <c r="E920" s="7"/>
      <c r="F920" s="7"/>
      <c r="G920" s="7"/>
      <c r="H920" s="7"/>
    </row>
    <row r="921" spans="1:8" x14ac:dyDescent="0.25">
      <c r="A921" s="28"/>
      <c r="C921" s="7"/>
      <c r="D921" s="7"/>
      <c r="E921" s="7"/>
      <c r="F921" s="7"/>
      <c r="G921" s="7"/>
      <c r="H921" s="7"/>
    </row>
    <row r="922" spans="1:8" x14ac:dyDescent="0.25">
      <c r="A922" s="28"/>
      <c r="C922" s="7"/>
      <c r="D922" s="7"/>
      <c r="E922" s="7"/>
      <c r="F922" s="7"/>
      <c r="G922" s="7"/>
      <c r="H922" s="7"/>
    </row>
    <row r="923" spans="1:8" x14ac:dyDescent="0.25">
      <c r="A923" s="28"/>
      <c r="C923" s="7"/>
      <c r="D923" s="7"/>
      <c r="E923" s="7"/>
      <c r="F923" s="7"/>
      <c r="G923" s="7"/>
      <c r="H923" s="7"/>
    </row>
    <row r="924" spans="1:8" x14ac:dyDescent="0.25">
      <c r="A924" s="28"/>
      <c r="C924" s="7"/>
      <c r="D924" s="7"/>
      <c r="E924" s="7"/>
      <c r="F924" s="7"/>
      <c r="G924" s="7"/>
      <c r="H924" s="7"/>
    </row>
    <row r="925" spans="1:8" x14ac:dyDescent="0.25">
      <c r="A925" s="28"/>
      <c r="C925" s="7"/>
      <c r="D925" s="7"/>
      <c r="E925" s="7"/>
      <c r="F925" s="7"/>
      <c r="G925" s="7"/>
      <c r="H925" s="7"/>
    </row>
    <row r="926" spans="1:8" x14ac:dyDescent="0.25">
      <c r="A926" s="28"/>
      <c r="C926" s="7"/>
      <c r="D926" s="7"/>
      <c r="E926" s="7"/>
      <c r="F926" s="7"/>
      <c r="G926" s="7"/>
      <c r="H926" s="7"/>
    </row>
    <row r="927" spans="1:8" x14ac:dyDescent="0.25">
      <c r="A927" s="28"/>
      <c r="C927" s="7"/>
      <c r="D927" s="7"/>
      <c r="E927" s="7"/>
      <c r="F927" s="7"/>
      <c r="G927" s="7"/>
      <c r="H927" s="7"/>
    </row>
    <row r="928" spans="1:8" x14ac:dyDescent="0.25">
      <c r="A928" s="28"/>
      <c r="C928" s="7"/>
      <c r="D928" s="7"/>
      <c r="E928" s="7"/>
      <c r="F928" s="7"/>
      <c r="G928" s="7"/>
      <c r="H928" s="7"/>
    </row>
    <row r="929" spans="1:8" x14ac:dyDescent="0.25">
      <c r="A929" s="28"/>
      <c r="C929" s="7"/>
      <c r="D929" s="7"/>
      <c r="E929" s="7"/>
      <c r="F929" s="7"/>
      <c r="G929" s="7"/>
      <c r="H929" s="7"/>
    </row>
    <row r="930" spans="1:8" x14ac:dyDescent="0.25">
      <c r="A930" s="28"/>
      <c r="C930" s="7"/>
      <c r="D930" s="7"/>
      <c r="E930" s="7"/>
      <c r="F930" s="7"/>
      <c r="G930" s="7"/>
      <c r="H930" s="7"/>
    </row>
    <row r="931" spans="1:8" x14ac:dyDescent="0.25">
      <c r="A931" s="28"/>
      <c r="C931" s="7"/>
      <c r="D931" s="7"/>
      <c r="E931" s="7"/>
      <c r="F931" s="7"/>
      <c r="G931" s="7"/>
      <c r="H931" s="7"/>
    </row>
    <row r="932" spans="1:8" x14ac:dyDescent="0.25">
      <c r="A932" s="28"/>
      <c r="C932" s="7"/>
      <c r="D932" s="7"/>
      <c r="E932" s="7"/>
      <c r="F932" s="7"/>
      <c r="G932" s="7"/>
      <c r="H932" s="7"/>
    </row>
    <row r="933" spans="1:8" x14ac:dyDescent="0.25">
      <c r="A933" s="28"/>
      <c r="C933" s="7"/>
      <c r="D933" s="7"/>
      <c r="E933" s="7"/>
      <c r="F933" s="7"/>
      <c r="G933" s="7"/>
      <c r="H933" s="7"/>
    </row>
    <row r="934" spans="1:8" x14ac:dyDescent="0.25">
      <c r="A934" s="28"/>
      <c r="C934" s="7"/>
      <c r="D934" s="7"/>
      <c r="E934" s="7"/>
      <c r="F934" s="7"/>
      <c r="G934" s="7"/>
      <c r="H934" s="7"/>
    </row>
    <row r="935" spans="1:8" x14ac:dyDescent="0.25">
      <c r="A935" s="28"/>
      <c r="C935" s="7"/>
      <c r="D935" s="7"/>
      <c r="E935" s="7"/>
      <c r="F935" s="7"/>
      <c r="G935" s="7"/>
      <c r="H935" s="7"/>
    </row>
    <row r="936" spans="1:8" x14ac:dyDescent="0.25">
      <c r="A936" s="28"/>
      <c r="C936" s="7"/>
      <c r="D936" s="7"/>
      <c r="E936" s="7"/>
      <c r="F936" s="7"/>
      <c r="G936" s="7"/>
      <c r="H936" s="7"/>
    </row>
    <row r="937" spans="1:8" x14ac:dyDescent="0.25">
      <c r="A937" s="28"/>
      <c r="C937" s="7"/>
      <c r="D937" s="7"/>
      <c r="E937" s="7"/>
      <c r="F937" s="7"/>
      <c r="G937" s="7"/>
      <c r="H937" s="7"/>
    </row>
    <row r="938" spans="1:8" x14ac:dyDescent="0.25">
      <c r="A938" s="28"/>
      <c r="C938" s="7"/>
      <c r="D938" s="7"/>
      <c r="E938" s="7"/>
      <c r="F938" s="7"/>
      <c r="G938" s="7"/>
      <c r="H938" s="7"/>
    </row>
    <row r="939" spans="1:8" x14ac:dyDescent="0.25">
      <c r="A939" s="28"/>
      <c r="C939" s="7"/>
      <c r="D939" s="7"/>
      <c r="E939" s="7"/>
      <c r="F939" s="7"/>
      <c r="G939" s="7"/>
      <c r="H939" s="7"/>
    </row>
    <row r="940" spans="1:8" x14ac:dyDescent="0.25">
      <c r="A940" s="28"/>
      <c r="C940" s="7"/>
      <c r="D940" s="7"/>
      <c r="E940" s="7"/>
      <c r="F940" s="7"/>
      <c r="G940" s="7"/>
      <c r="H940" s="7"/>
    </row>
    <row r="941" spans="1:8" x14ac:dyDescent="0.25">
      <c r="A941" s="28"/>
      <c r="C941" s="7"/>
      <c r="D941" s="7"/>
      <c r="E941" s="7"/>
      <c r="F941" s="7"/>
      <c r="G941" s="7"/>
      <c r="H941" s="7"/>
    </row>
    <row r="942" spans="1:8" x14ac:dyDescent="0.25">
      <c r="A942" s="28"/>
      <c r="C942" s="7"/>
      <c r="D942" s="7"/>
      <c r="E942" s="7"/>
      <c r="F942" s="7"/>
      <c r="G942" s="7"/>
      <c r="H942" s="7"/>
    </row>
    <row r="943" spans="1:8" x14ac:dyDescent="0.25">
      <c r="A943" s="28"/>
      <c r="C943" s="7"/>
      <c r="D943" s="7"/>
      <c r="E943" s="7"/>
      <c r="F943" s="7"/>
      <c r="G943" s="7"/>
      <c r="H943" s="7"/>
    </row>
    <row r="944" spans="1:8" x14ac:dyDescent="0.25">
      <c r="A944" s="28"/>
      <c r="C944" s="7"/>
      <c r="D944" s="7"/>
      <c r="E944" s="7"/>
      <c r="F944" s="7"/>
      <c r="G944" s="7"/>
      <c r="H944" s="7"/>
    </row>
    <row r="945" spans="1:8" x14ac:dyDescent="0.25">
      <c r="A945" s="28"/>
      <c r="C945" s="7"/>
      <c r="D945" s="7"/>
      <c r="E945" s="7"/>
      <c r="F945" s="7"/>
      <c r="G945" s="7"/>
      <c r="H945" s="7"/>
    </row>
    <row r="946" spans="1:8" x14ac:dyDescent="0.25">
      <c r="A946" s="28"/>
      <c r="C946" s="7"/>
      <c r="D946" s="7"/>
      <c r="E946" s="7"/>
      <c r="F946" s="7"/>
      <c r="G946" s="7"/>
      <c r="H946" s="7"/>
    </row>
    <row r="947" spans="1:8" x14ac:dyDescent="0.25">
      <c r="A947" s="28"/>
      <c r="C947" s="7"/>
      <c r="D947" s="7"/>
      <c r="E947" s="7"/>
      <c r="F947" s="7"/>
      <c r="G947" s="7"/>
      <c r="H947" s="7"/>
    </row>
    <row r="948" spans="1:8" x14ac:dyDescent="0.25">
      <c r="A948" s="28"/>
      <c r="C948" s="7"/>
      <c r="D948" s="7"/>
      <c r="E948" s="7"/>
      <c r="F948" s="7"/>
      <c r="G948" s="7"/>
      <c r="H948" s="7"/>
    </row>
    <row r="949" spans="1:8" x14ac:dyDescent="0.25">
      <c r="A949" s="28"/>
      <c r="C949" s="7"/>
      <c r="D949" s="7"/>
      <c r="E949" s="7"/>
      <c r="F949" s="7"/>
      <c r="G949" s="7"/>
      <c r="H949" s="7"/>
    </row>
    <row r="950" spans="1:8" x14ac:dyDescent="0.25">
      <c r="A950" s="28"/>
      <c r="C950" s="7"/>
      <c r="D950" s="7"/>
      <c r="E950" s="7"/>
      <c r="F950" s="7"/>
      <c r="G950" s="7"/>
      <c r="H950" s="7"/>
    </row>
    <row r="951" spans="1:8" x14ac:dyDescent="0.25">
      <c r="A951" s="28"/>
      <c r="C951" s="7"/>
      <c r="D951" s="7"/>
      <c r="E951" s="7"/>
      <c r="F951" s="7"/>
      <c r="G951" s="7"/>
      <c r="H951" s="7"/>
    </row>
    <row r="952" spans="1:8" x14ac:dyDescent="0.25">
      <c r="A952" s="28"/>
      <c r="C952" s="7"/>
      <c r="D952" s="7"/>
      <c r="E952" s="7"/>
      <c r="F952" s="7"/>
      <c r="G952" s="7"/>
      <c r="H952" s="7"/>
    </row>
    <row r="953" spans="1:8" x14ac:dyDescent="0.25">
      <c r="A953" s="28"/>
      <c r="C953" s="7"/>
      <c r="D953" s="7"/>
      <c r="E953" s="7"/>
      <c r="F953" s="7"/>
      <c r="G953" s="7"/>
      <c r="H953" s="7"/>
    </row>
    <row r="954" spans="1:8" x14ac:dyDescent="0.25">
      <c r="A954" s="28"/>
      <c r="C954" s="7"/>
      <c r="D954" s="7"/>
      <c r="E954" s="7"/>
      <c r="F954" s="7"/>
      <c r="G954" s="7"/>
      <c r="H954" s="7"/>
    </row>
    <row r="955" spans="1:8" x14ac:dyDescent="0.25">
      <c r="A955" s="28"/>
      <c r="C955" s="7"/>
      <c r="D955" s="7"/>
      <c r="E955" s="7"/>
      <c r="F955" s="7"/>
      <c r="G955" s="7"/>
      <c r="H955" s="7"/>
    </row>
    <row r="956" spans="1:8" x14ac:dyDescent="0.25">
      <c r="A956" s="28"/>
      <c r="C956" s="7"/>
      <c r="D956" s="7"/>
      <c r="E956" s="7"/>
      <c r="F956" s="7"/>
      <c r="G956" s="7"/>
      <c r="H956" s="7"/>
    </row>
    <row r="957" spans="1:8" x14ac:dyDescent="0.25">
      <c r="A957" s="28"/>
      <c r="C957" s="7"/>
      <c r="D957" s="7"/>
      <c r="E957" s="7"/>
      <c r="F957" s="7"/>
      <c r="G957" s="7"/>
      <c r="H957" s="7"/>
    </row>
    <row r="958" spans="1:8" x14ac:dyDescent="0.25">
      <c r="A958" s="28"/>
      <c r="C958" s="7"/>
      <c r="D958" s="7"/>
      <c r="E958" s="7"/>
      <c r="F958" s="7"/>
      <c r="G958" s="7"/>
      <c r="H958" s="7"/>
    </row>
    <row r="959" spans="1:8" x14ac:dyDescent="0.25">
      <c r="A959" s="28"/>
      <c r="C959" s="7"/>
      <c r="D959" s="7"/>
      <c r="E959" s="7"/>
      <c r="F959" s="7"/>
      <c r="G959" s="7"/>
      <c r="H959" s="7"/>
    </row>
    <row r="960" spans="1:8" x14ac:dyDescent="0.25">
      <c r="A960" s="28"/>
      <c r="C960" s="7"/>
      <c r="D960" s="7"/>
      <c r="E960" s="7"/>
      <c r="F960" s="7"/>
      <c r="G960" s="7"/>
      <c r="H960" s="7"/>
    </row>
    <row r="961" spans="1:8" x14ac:dyDescent="0.25">
      <c r="A961" s="28"/>
      <c r="C961" s="7"/>
      <c r="D961" s="7"/>
      <c r="E961" s="7"/>
      <c r="F961" s="7"/>
      <c r="G961" s="7"/>
      <c r="H961" s="7"/>
    </row>
    <row r="962" spans="1:8" x14ac:dyDescent="0.25">
      <c r="A962" s="28"/>
      <c r="C962" s="7"/>
      <c r="D962" s="7"/>
      <c r="E962" s="7"/>
      <c r="F962" s="7"/>
      <c r="G962" s="7"/>
      <c r="H962" s="7"/>
    </row>
    <row r="963" spans="1:8" x14ac:dyDescent="0.25">
      <c r="A963" s="28"/>
      <c r="C963" s="7"/>
      <c r="D963" s="7"/>
      <c r="E963" s="7"/>
      <c r="F963" s="7"/>
      <c r="G963" s="7"/>
      <c r="H963" s="7"/>
    </row>
    <row r="964" spans="1:8" x14ac:dyDescent="0.25">
      <c r="A964" s="28"/>
      <c r="C964" s="7"/>
      <c r="D964" s="7"/>
      <c r="E964" s="7"/>
      <c r="F964" s="7"/>
      <c r="G964" s="7"/>
      <c r="H964" s="7"/>
    </row>
    <row r="965" spans="1:8" x14ac:dyDescent="0.25">
      <c r="A965" s="28"/>
      <c r="C965" s="7"/>
      <c r="D965" s="7"/>
      <c r="E965" s="7"/>
      <c r="F965" s="7"/>
      <c r="G965" s="7"/>
      <c r="H965" s="7"/>
    </row>
    <row r="966" spans="1:8" x14ac:dyDescent="0.25">
      <c r="A966" s="28"/>
      <c r="C966" s="7"/>
      <c r="D966" s="7"/>
      <c r="E966" s="7"/>
      <c r="F966" s="7"/>
      <c r="G966" s="7"/>
      <c r="H966" s="7"/>
    </row>
    <row r="967" spans="1:8" x14ac:dyDescent="0.25">
      <c r="A967" s="28"/>
      <c r="C967" s="7"/>
      <c r="D967" s="7"/>
      <c r="E967" s="7"/>
      <c r="F967" s="7"/>
      <c r="G967" s="7"/>
      <c r="H967" s="7"/>
    </row>
    <row r="968" spans="1:8" x14ac:dyDescent="0.25">
      <c r="A968" s="28"/>
      <c r="C968" s="7"/>
      <c r="D968" s="7"/>
      <c r="E968" s="7"/>
      <c r="F968" s="7"/>
      <c r="G968" s="7"/>
      <c r="H968" s="7"/>
    </row>
    <row r="969" spans="1:8" x14ac:dyDescent="0.25">
      <c r="A969" s="28"/>
      <c r="C969" s="7"/>
      <c r="D969" s="7"/>
      <c r="E969" s="7"/>
      <c r="F969" s="7"/>
      <c r="G969" s="7"/>
      <c r="H969" s="7"/>
    </row>
    <row r="970" spans="1:8" x14ac:dyDescent="0.25">
      <c r="A970" s="28"/>
      <c r="C970" s="7"/>
      <c r="D970" s="7"/>
      <c r="E970" s="7"/>
      <c r="F970" s="7"/>
      <c r="G970" s="7"/>
      <c r="H970" s="7"/>
    </row>
    <row r="971" spans="1:8" x14ac:dyDescent="0.25">
      <c r="A971" s="28"/>
      <c r="C971" s="7"/>
      <c r="D971" s="7"/>
      <c r="E971" s="7"/>
      <c r="F971" s="7"/>
      <c r="G971" s="7"/>
      <c r="H971" s="7"/>
    </row>
    <row r="972" spans="1:8" x14ac:dyDescent="0.25">
      <c r="A972" s="28"/>
      <c r="C972" s="7"/>
      <c r="D972" s="7"/>
      <c r="E972" s="7"/>
      <c r="F972" s="7"/>
      <c r="G972" s="7"/>
      <c r="H972" s="7"/>
    </row>
    <row r="973" spans="1:8" x14ac:dyDescent="0.25">
      <c r="A973" s="28"/>
      <c r="C973" s="7"/>
      <c r="D973" s="7"/>
      <c r="E973" s="7"/>
      <c r="F973" s="7"/>
      <c r="G973" s="7"/>
      <c r="H973" s="7"/>
    </row>
    <row r="974" spans="1:8" x14ac:dyDescent="0.25">
      <c r="A974" s="28"/>
      <c r="C974" s="7"/>
      <c r="D974" s="7"/>
      <c r="E974" s="7"/>
      <c r="F974" s="7"/>
      <c r="G974" s="7"/>
      <c r="H974" s="7"/>
    </row>
    <row r="975" spans="1:8" x14ac:dyDescent="0.25">
      <c r="A975" s="28"/>
      <c r="C975" s="7"/>
      <c r="D975" s="7"/>
      <c r="E975" s="7"/>
      <c r="F975" s="7"/>
      <c r="G975" s="7"/>
      <c r="H975" s="7"/>
    </row>
    <row r="976" spans="1:8" x14ac:dyDescent="0.25">
      <c r="A976" s="28"/>
      <c r="C976" s="7"/>
      <c r="D976" s="7"/>
      <c r="E976" s="7"/>
      <c r="F976" s="7"/>
      <c r="G976" s="7"/>
      <c r="H976" s="7"/>
    </row>
    <row r="977" spans="1:8" x14ac:dyDescent="0.25">
      <c r="A977" s="28"/>
      <c r="C977" s="7"/>
      <c r="D977" s="7"/>
      <c r="E977" s="7"/>
      <c r="F977" s="7"/>
      <c r="G977" s="7"/>
      <c r="H977" s="7"/>
    </row>
    <row r="978" spans="1:8" x14ac:dyDescent="0.25">
      <c r="A978" s="28"/>
      <c r="C978" s="7"/>
      <c r="D978" s="7"/>
      <c r="E978" s="7"/>
      <c r="F978" s="7"/>
      <c r="G978" s="7"/>
      <c r="H978" s="7"/>
    </row>
    <row r="979" spans="1:8" x14ac:dyDescent="0.25">
      <c r="A979" s="28"/>
      <c r="C979" s="7"/>
      <c r="D979" s="7"/>
      <c r="E979" s="7"/>
      <c r="F979" s="7"/>
      <c r="G979" s="7"/>
      <c r="H979" s="7"/>
    </row>
    <row r="980" spans="1:8" x14ac:dyDescent="0.25">
      <c r="A980" s="28"/>
      <c r="C980" s="7"/>
      <c r="D980" s="7"/>
      <c r="E980" s="7"/>
      <c r="F980" s="7"/>
      <c r="G980" s="7"/>
      <c r="H980" s="7"/>
    </row>
    <row r="981" spans="1:8" x14ac:dyDescent="0.25">
      <c r="A981" s="28"/>
      <c r="C981" s="7"/>
      <c r="D981" s="7"/>
      <c r="E981" s="7"/>
      <c r="F981" s="7"/>
      <c r="G981" s="7"/>
      <c r="H981" s="7"/>
    </row>
    <row r="982" spans="1:8" x14ac:dyDescent="0.25">
      <c r="A982" s="28"/>
      <c r="C982" s="7"/>
      <c r="D982" s="7"/>
      <c r="E982" s="7"/>
      <c r="F982" s="7"/>
      <c r="G982" s="7"/>
      <c r="H982" s="7"/>
    </row>
    <row r="983" spans="1:8" x14ac:dyDescent="0.25">
      <c r="A983" s="28"/>
      <c r="C983" s="7"/>
      <c r="D983" s="7"/>
      <c r="E983" s="7"/>
      <c r="F983" s="7"/>
      <c r="G983" s="7"/>
      <c r="H983" s="7"/>
    </row>
    <row r="984" spans="1:8" x14ac:dyDescent="0.25">
      <c r="A984" s="28"/>
      <c r="C984" s="7"/>
      <c r="D984" s="7"/>
      <c r="E984" s="7"/>
      <c r="F984" s="7"/>
      <c r="G984" s="7"/>
      <c r="H984" s="7"/>
    </row>
    <row r="985" spans="1:8" x14ac:dyDescent="0.25">
      <c r="A985" s="28"/>
      <c r="C985" s="7"/>
      <c r="D985" s="7"/>
      <c r="E985" s="7"/>
      <c r="F985" s="7"/>
      <c r="G985" s="7"/>
      <c r="H985" s="7"/>
    </row>
    <row r="986" spans="1:8" x14ac:dyDescent="0.25">
      <c r="A986" s="28"/>
      <c r="C986" s="7"/>
      <c r="D986" s="7"/>
      <c r="E986" s="7"/>
      <c r="F986" s="7"/>
      <c r="G986" s="7"/>
      <c r="H986" s="7"/>
    </row>
    <row r="987" spans="1:8" x14ac:dyDescent="0.25">
      <c r="A987" s="28"/>
      <c r="C987" s="7"/>
      <c r="D987" s="7"/>
      <c r="E987" s="7"/>
      <c r="F987" s="7"/>
      <c r="G987" s="7"/>
      <c r="H987" s="7"/>
    </row>
    <row r="988" spans="1:8" x14ac:dyDescent="0.25">
      <c r="A988" s="28"/>
      <c r="C988" s="7"/>
      <c r="D988" s="7"/>
      <c r="E988" s="7"/>
      <c r="F988" s="7"/>
      <c r="G988" s="7"/>
      <c r="H988" s="7"/>
    </row>
    <row r="989" spans="1:8" x14ac:dyDescent="0.25">
      <c r="A989" s="28"/>
      <c r="C989" s="7"/>
      <c r="D989" s="7"/>
      <c r="E989" s="7"/>
      <c r="F989" s="7"/>
      <c r="G989" s="7"/>
      <c r="H989" s="7"/>
    </row>
    <row r="990" spans="1:8" x14ac:dyDescent="0.25">
      <c r="A990" s="28"/>
      <c r="C990" s="7"/>
      <c r="D990" s="7"/>
      <c r="E990" s="7"/>
      <c r="F990" s="7"/>
      <c r="G990" s="7"/>
      <c r="H990" s="7"/>
    </row>
    <row r="991" spans="1:8" x14ac:dyDescent="0.25">
      <c r="A991" s="28"/>
      <c r="C991" s="7"/>
      <c r="D991" s="7"/>
      <c r="E991" s="7"/>
      <c r="F991" s="7"/>
      <c r="G991" s="7"/>
      <c r="H991" s="7"/>
    </row>
    <row r="992" spans="1:8" x14ac:dyDescent="0.25">
      <c r="A992" s="28"/>
      <c r="C992" s="7"/>
      <c r="D992" s="7"/>
      <c r="E992" s="7"/>
      <c r="F992" s="7"/>
      <c r="G992" s="7"/>
      <c r="H992" s="7"/>
    </row>
    <row r="993" spans="1:8" x14ac:dyDescent="0.25">
      <c r="A993" s="28"/>
      <c r="C993" s="7"/>
      <c r="D993" s="7"/>
      <c r="E993" s="7"/>
      <c r="F993" s="7"/>
      <c r="G993" s="7"/>
      <c r="H993" s="7"/>
    </row>
    <row r="994" spans="1:8" x14ac:dyDescent="0.25">
      <c r="A994" s="28"/>
      <c r="C994" s="7"/>
      <c r="D994" s="7"/>
      <c r="E994" s="7"/>
      <c r="F994" s="7"/>
      <c r="G994" s="7"/>
      <c r="H994" s="7"/>
    </row>
    <row r="995" spans="1:8" x14ac:dyDescent="0.25">
      <c r="A995" s="28"/>
      <c r="C995" s="7"/>
      <c r="D995" s="7"/>
      <c r="E995" s="7"/>
      <c r="F995" s="7"/>
      <c r="G995" s="7"/>
      <c r="H995" s="7"/>
    </row>
    <row r="996" spans="1:8" x14ac:dyDescent="0.25">
      <c r="A996" s="28"/>
      <c r="C996" s="7"/>
      <c r="D996" s="7"/>
      <c r="E996" s="7"/>
      <c r="F996" s="7"/>
      <c r="G996" s="7"/>
      <c r="H996" s="7"/>
    </row>
    <row r="997" spans="1:8" x14ac:dyDescent="0.25">
      <c r="A997" s="28"/>
      <c r="C997" s="7"/>
      <c r="D997" s="7"/>
      <c r="E997" s="7"/>
      <c r="F997" s="7"/>
      <c r="G997" s="7"/>
      <c r="H997" s="7"/>
    </row>
    <row r="998" spans="1:8" x14ac:dyDescent="0.25">
      <c r="A998" s="28"/>
      <c r="C998" s="7"/>
      <c r="D998" s="7"/>
      <c r="E998" s="7"/>
      <c r="F998" s="7"/>
      <c r="G998" s="7"/>
      <c r="H998" s="7"/>
    </row>
    <row r="999" spans="1:8" x14ac:dyDescent="0.25">
      <c r="A999" s="28"/>
      <c r="C999" s="7"/>
      <c r="D999" s="7"/>
      <c r="E999" s="7"/>
      <c r="F999" s="7"/>
      <c r="G999" s="7"/>
      <c r="H999" s="7"/>
    </row>
    <row r="1000" spans="1:8" x14ac:dyDescent="0.25">
      <c r="A1000" s="28"/>
      <c r="C1000" s="7"/>
      <c r="D1000" s="7"/>
      <c r="E1000" s="7"/>
      <c r="F1000" s="7"/>
      <c r="G1000" s="7"/>
      <c r="H1000" s="7"/>
    </row>
    <row r="1001" spans="1:8" x14ac:dyDescent="0.25">
      <c r="A1001" s="28"/>
      <c r="C1001" s="7"/>
      <c r="D1001" s="7"/>
      <c r="E1001" s="7"/>
      <c r="F1001" s="7"/>
      <c r="G1001" s="7"/>
      <c r="H1001" s="7"/>
    </row>
    <row r="1002" spans="1:8" x14ac:dyDescent="0.25">
      <c r="A1002" s="28"/>
      <c r="C1002" s="7"/>
      <c r="D1002" s="7"/>
      <c r="E1002" s="7"/>
      <c r="F1002" s="7"/>
    </row>
    <row r="1003" spans="1:8" x14ac:dyDescent="0.25">
      <c r="A1003" s="28"/>
      <c r="C1003" s="7"/>
      <c r="D1003" s="7"/>
      <c r="E1003" s="7"/>
      <c r="F1003" s="7"/>
      <c r="G1003" s="7"/>
      <c r="H1003" s="7"/>
    </row>
    <row r="1004" spans="1:8" x14ac:dyDescent="0.25">
      <c r="A1004" s="28"/>
      <c r="C1004" s="7"/>
      <c r="D1004" s="7"/>
      <c r="E1004" s="7"/>
      <c r="F1004" s="7"/>
      <c r="G1004" s="7"/>
      <c r="H1004" s="7"/>
    </row>
    <row r="1005" spans="1:8" x14ac:dyDescent="0.25">
      <c r="A1005" s="28"/>
      <c r="C1005" s="7"/>
      <c r="D1005" s="7"/>
      <c r="E1005" s="7"/>
      <c r="F1005" s="7"/>
      <c r="G1005" s="7"/>
      <c r="H1005" s="7"/>
    </row>
    <row r="1006" spans="1:8" x14ac:dyDescent="0.25">
      <c r="A1006" s="28"/>
      <c r="C1006" s="7"/>
      <c r="D1006" s="7"/>
      <c r="E1006" s="7"/>
      <c r="F1006" s="7"/>
      <c r="G1006" s="7"/>
      <c r="H1006" s="7"/>
    </row>
    <row r="1007" spans="1:8" x14ac:dyDescent="0.25">
      <c r="A1007" s="28"/>
      <c r="C1007" s="7"/>
      <c r="D1007" s="7"/>
      <c r="E1007" s="7"/>
      <c r="F1007" s="7"/>
      <c r="G1007" s="7"/>
      <c r="H1007" s="7"/>
    </row>
    <row r="1008" spans="1:8" x14ac:dyDescent="0.25">
      <c r="A1008" s="28"/>
      <c r="C1008" s="7"/>
      <c r="D1008" s="7"/>
      <c r="E1008" s="7"/>
      <c r="F1008" s="7"/>
      <c r="G1008" s="7"/>
      <c r="H1008" s="7"/>
    </row>
    <row r="1009" spans="1:8" x14ac:dyDescent="0.25">
      <c r="A1009" s="28"/>
      <c r="C1009" s="7"/>
      <c r="D1009" s="7"/>
      <c r="E1009" s="7"/>
      <c r="F1009" s="7"/>
      <c r="G1009" s="7"/>
      <c r="H1009" s="7"/>
    </row>
    <row r="1010" spans="1:8" x14ac:dyDescent="0.25">
      <c r="A1010" s="28"/>
      <c r="C1010" s="7"/>
      <c r="D1010" s="7"/>
      <c r="E1010" s="7"/>
      <c r="F1010" s="7"/>
      <c r="G1010" s="7"/>
      <c r="H1010" s="7"/>
    </row>
    <row r="1011" spans="1:8" x14ac:dyDescent="0.25">
      <c r="A1011" s="28"/>
      <c r="C1011" s="7"/>
      <c r="D1011" s="7"/>
      <c r="E1011" s="7"/>
      <c r="F1011" s="7"/>
      <c r="G1011" s="7"/>
      <c r="H1011" s="7"/>
    </row>
  </sheetData>
  <phoneticPr fontId="6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96"/>
  <sheetViews>
    <sheetView topLeftCell="A178" workbookViewId="0">
      <selection activeCell="D195" sqref="D195:L200"/>
    </sheetView>
  </sheetViews>
  <sheetFormatPr defaultRowHeight="13.2" x14ac:dyDescent="0.25"/>
  <cols>
    <col min="4" max="4" width="9.109375" bestFit="1" customWidth="1"/>
  </cols>
  <sheetData>
    <row r="1" spans="1:33" x14ac:dyDescent="0.25">
      <c r="A1" s="48" t="s">
        <v>81</v>
      </c>
    </row>
    <row r="2" spans="1:33" x14ac:dyDescent="0.25">
      <c r="A2" s="48" t="s">
        <v>82</v>
      </c>
    </row>
    <row r="3" spans="1:33" x14ac:dyDescent="0.25">
      <c r="A3" s="48" t="s">
        <v>83</v>
      </c>
    </row>
    <row r="8" spans="1:33" x14ac:dyDescent="0.25">
      <c r="D8" s="48" t="s">
        <v>43</v>
      </c>
      <c r="E8" s="48" t="s">
        <v>84</v>
      </c>
      <c r="F8" s="48" t="s">
        <v>85</v>
      </c>
      <c r="G8" s="48" t="s">
        <v>75</v>
      </c>
      <c r="H8" s="48" t="s">
        <v>76</v>
      </c>
      <c r="I8" s="48" t="s">
        <v>77</v>
      </c>
      <c r="J8" s="48" t="s">
        <v>78</v>
      </c>
      <c r="K8" s="48" t="s">
        <v>79</v>
      </c>
      <c r="L8" s="48" t="s">
        <v>80</v>
      </c>
      <c r="W8" s="48"/>
      <c r="X8" s="48"/>
      <c r="Y8" s="48"/>
      <c r="Z8" s="48"/>
      <c r="AA8" s="48"/>
      <c r="AB8" s="48"/>
    </row>
    <row r="9" spans="1:33" x14ac:dyDescent="0.25">
      <c r="D9" s="28">
        <v>41443</v>
      </c>
      <c r="E9" t="s">
        <v>71</v>
      </c>
      <c r="F9" t="s">
        <v>97</v>
      </c>
      <c r="G9">
        <v>12.61</v>
      </c>
      <c r="H9">
        <v>27.7</v>
      </c>
      <c r="I9">
        <v>23.51</v>
      </c>
      <c r="J9">
        <v>22.29</v>
      </c>
      <c r="K9">
        <v>20.844999999999999</v>
      </c>
      <c r="L9">
        <v>18.23</v>
      </c>
      <c r="AC9" s="28"/>
      <c r="AG9" s="28"/>
    </row>
    <row r="10" spans="1:33" x14ac:dyDescent="0.25">
      <c r="D10" s="28">
        <v>41458</v>
      </c>
      <c r="E10" t="s">
        <v>71</v>
      </c>
      <c r="F10" t="s">
        <v>97</v>
      </c>
      <c r="G10">
        <v>24.54</v>
      </c>
      <c r="H10">
        <v>28.65</v>
      </c>
      <c r="I10">
        <v>24.09</v>
      </c>
      <c r="J10">
        <v>22.895</v>
      </c>
      <c r="K10">
        <v>21.195</v>
      </c>
      <c r="L10">
        <v>18.975000000000001</v>
      </c>
      <c r="AC10" s="28"/>
      <c r="AG10" s="28"/>
    </row>
    <row r="11" spans="1:33" x14ac:dyDescent="0.25">
      <c r="D11" s="28">
        <v>41473</v>
      </c>
      <c r="E11" t="s">
        <v>71</v>
      </c>
      <c r="F11" t="s">
        <v>97</v>
      </c>
      <c r="G11">
        <v>19.355</v>
      </c>
      <c r="H11">
        <v>23.54</v>
      </c>
      <c r="I11">
        <v>20.045000000000002</v>
      </c>
      <c r="J11">
        <v>21.004999999999999</v>
      </c>
      <c r="K11">
        <v>19.715</v>
      </c>
      <c r="L11">
        <v>17.84</v>
      </c>
      <c r="AC11" s="28"/>
      <c r="AG11" s="28"/>
    </row>
    <row r="12" spans="1:33" x14ac:dyDescent="0.25">
      <c r="D12" s="28">
        <v>41485</v>
      </c>
      <c r="E12" t="s">
        <v>71</v>
      </c>
      <c r="F12" t="s">
        <v>97</v>
      </c>
      <c r="G12">
        <v>15.065</v>
      </c>
      <c r="H12">
        <v>17.414999999999999</v>
      </c>
      <c r="I12">
        <v>15.805</v>
      </c>
      <c r="J12">
        <v>19.434999999999999</v>
      </c>
      <c r="K12">
        <v>18.984999999999999</v>
      </c>
      <c r="L12">
        <v>17.809999999999999</v>
      </c>
      <c r="AC12" s="28"/>
      <c r="AG12" s="28"/>
    </row>
    <row r="13" spans="1:33" x14ac:dyDescent="0.25">
      <c r="D13" s="28">
        <v>41499</v>
      </c>
      <c r="E13" t="s">
        <v>71</v>
      </c>
      <c r="F13" t="s">
        <v>97</v>
      </c>
      <c r="G13">
        <v>14.28</v>
      </c>
      <c r="H13">
        <v>18.010000000000002</v>
      </c>
      <c r="I13">
        <v>14.06</v>
      </c>
      <c r="J13">
        <v>16.77</v>
      </c>
      <c r="K13">
        <v>18.114999999999998</v>
      </c>
      <c r="L13">
        <v>16.3</v>
      </c>
      <c r="AC13" s="28"/>
      <c r="AG13" s="28"/>
    </row>
    <row r="14" spans="1:33" x14ac:dyDescent="0.25">
      <c r="D14" s="28">
        <v>41550</v>
      </c>
      <c r="E14" t="s">
        <v>71</v>
      </c>
      <c r="F14" t="s">
        <v>97</v>
      </c>
      <c r="G14">
        <v>16.98</v>
      </c>
      <c r="H14">
        <v>21.465</v>
      </c>
      <c r="I14">
        <v>14.91</v>
      </c>
      <c r="J14">
        <v>14.435</v>
      </c>
      <c r="K14">
        <v>15.734999999999999</v>
      </c>
      <c r="L14">
        <v>14.895</v>
      </c>
      <c r="AC14" s="28"/>
      <c r="AG14" s="28"/>
    </row>
    <row r="15" spans="1:33" x14ac:dyDescent="0.25">
      <c r="D15" s="28">
        <v>41443</v>
      </c>
      <c r="E15" t="s">
        <v>71</v>
      </c>
      <c r="F15" t="s">
        <v>98</v>
      </c>
      <c r="G15">
        <v>16.664999999999999</v>
      </c>
      <c r="H15">
        <v>27.2</v>
      </c>
      <c r="I15">
        <v>24.215</v>
      </c>
      <c r="J15">
        <v>23.035</v>
      </c>
      <c r="K15">
        <v>22.445</v>
      </c>
      <c r="L15">
        <v>21.32</v>
      </c>
      <c r="AC15" s="28"/>
      <c r="AG15" s="28"/>
    </row>
    <row r="16" spans="1:33" x14ac:dyDescent="0.25">
      <c r="D16" s="28">
        <v>41458</v>
      </c>
      <c r="E16" t="s">
        <v>71</v>
      </c>
      <c r="F16" t="s">
        <v>98</v>
      </c>
      <c r="G16">
        <v>27.3</v>
      </c>
      <c r="H16">
        <v>28.875</v>
      </c>
      <c r="I16">
        <v>25.734999999999999</v>
      </c>
      <c r="J16">
        <v>24.145</v>
      </c>
      <c r="K16">
        <v>23.565000000000001</v>
      </c>
      <c r="L16">
        <v>22.21</v>
      </c>
      <c r="AC16" s="28"/>
      <c r="AG16" s="28"/>
    </row>
    <row r="17" spans="4:33" x14ac:dyDescent="0.25">
      <c r="D17" s="28">
        <v>41473</v>
      </c>
      <c r="E17" t="s">
        <v>71</v>
      </c>
      <c r="F17" t="s">
        <v>98</v>
      </c>
      <c r="G17">
        <v>23.08</v>
      </c>
      <c r="H17">
        <v>24.745000000000001</v>
      </c>
      <c r="I17">
        <v>22.465</v>
      </c>
      <c r="J17">
        <v>21.614999999999998</v>
      </c>
      <c r="K17">
        <v>21.594999999999999</v>
      </c>
      <c r="L17">
        <v>20.74</v>
      </c>
      <c r="AC17" s="28"/>
      <c r="AG17" s="28"/>
    </row>
    <row r="18" spans="4:33" x14ac:dyDescent="0.25">
      <c r="D18" s="28">
        <v>41485</v>
      </c>
      <c r="E18" t="s">
        <v>71</v>
      </c>
      <c r="F18" t="s">
        <v>98</v>
      </c>
      <c r="G18">
        <v>18.98</v>
      </c>
      <c r="H18">
        <v>19.809999999999999</v>
      </c>
      <c r="I18">
        <v>19.824999999999999</v>
      </c>
      <c r="J18">
        <v>20.95</v>
      </c>
      <c r="K18">
        <v>21.055</v>
      </c>
      <c r="L18">
        <v>19.875</v>
      </c>
      <c r="AC18" s="28"/>
      <c r="AG18" s="28"/>
    </row>
    <row r="19" spans="4:33" x14ac:dyDescent="0.25">
      <c r="D19" s="28">
        <v>41499</v>
      </c>
      <c r="E19" t="s">
        <v>71</v>
      </c>
      <c r="F19" t="s">
        <v>98</v>
      </c>
      <c r="G19">
        <v>21.63</v>
      </c>
      <c r="H19">
        <v>19.98</v>
      </c>
      <c r="I19">
        <v>17.905000000000001</v>
      </c>
      <c r="J19">
        <v>18.989999999999998</v>
      </c>
      <c r="K19">
        <v>19.684999999999999</v>
      </c>
      <c r="L19">
        <v>18.875</v>
      </c>
      <c r="AC19" s="28"/>
      <c r="AG19" s="28"/>
    </row>
    <row r="20" spans="4:33" x14ac:dyDescent="0.25">
      <c r="D20" s="28">
        <v>41550</v>
      </c>
      <c r="E20" t="s">
        <v>71</v>
      </c>
      <c r="F20" t="s">
        <v>98</v>
      </c>
      <c r="G20">
        <v>25.754999999999999</v>
      </c>
      <c r="H20">
        <v>26.984999999999999</v>
      </c>
      <c r="I20">
        <v>22.78</v>
      </c>
      <c r="J20">
        <v>19.68</v>
      </c>
      <c r="K20">
        <v>19.515000000000001</v>
      </c>
      <c r="L20">
        <v>18.335000000000001</v>
      </c>
      <c r="AC20" s="28"/>
      <c r="AG20" s="28"/>
    </row>
    <row r="21" spans="4:33" x14ac:dyDescent="0.25">
      <c r="D21" s="28">
        <v>41443</v>
      </c>
      <c r="E21" t="s">
        <v>71</v>
      </c>
      <c r="F21" t="s">
        <v>99</v>
      </c>
      <c r="G21">
        <v>12.404999999999999</v>
      </c>
      <c r="H21">
        <v>26.285</v>
      </c>
      <c r="I21">
        <v>23.67</v>
      </c>
      <c r="J21">
        <v>20.85</v>
      </c>
      <c r="K21">
        <v>18.45</v>
      </c>
      <c r="L21">
        <v>18.07</v>
      </c>
      <c r="AC21" s="28"/>
      <c r="AG21" s="28"/>
    </row>
    <row r="22" spans="4:33" x14ac:dyDescent="0.25">
      <c r="D22" s="28">
        <v>41458</v>
      </c>
      <c r="E22" t="s">
        <v>71</v>
      </c>
      <c r="F22" t="s">
        <v>99</v>
      </c>
      <c r="G22">
        <v>24.844999999999999</v>
      </c>
      <c r="H22">
        <v>27.77</v>
      </c>
      <c r="I22">
        <v>24.88</v>
      </c>
      <c r="J22">
        <v>21.675000000000001</v>
      </c>
      <c r="K22">
        <v>19.32</v>
      </c>
      <c r="L22">
        <v>19.074999999999999</v>
      </c>
      <c r="AC22" s="28"/>
      <c r="AG22" s="28"/>
    </row>
    <row r="23" spans="4:33" x14ac:dyDescent="0.25">
      <c r="D23" s="28">
        <v>41473</v>
      </c>
      <c r="E23" t="s">
        <v>71</v>
      </c>
      <c r="F23" t="s">
        <v>99</v>
      </c>
      <c r="G23">
        <v>18.22</v>
      </c>
      <c r="H23">
        <v>21.11</v>
      </c>
      <c r="I23">
        <v>19.565000000000001</v>
      </c>
      <c r="J23">
        <v>19.445</v>
      </c>
      <c r="K23">
        <v>17.815000000000001</v>
      </c>
      <c r="L23">
        <v>17.864999999999998</v>
      </c>
      <c r="AC23" s="28"/>
      <c r="AG23" s="28"/>
    </row>
    <row r="24" spans="4:33" x14ac:dyDescent="0.25">
      <c r="D24" s="28">
        <v>41485</v>
      </c>
      <c r="E24" t="s">
        <v>71</v>
      </c>
      <c r="F24" t="s">
        <v>99</v>
      </c>
      <c r="G24">
        <v>14.04</v>
      </c>
      <c r="H24">
        <v>17.324999999999999</v>
      </c>
      <c r="I24">
        <v>16.04</v>
      </c>
      <c r="J24">
        <v>17.16</v>
      </c>
      <c r="K24">
        <v>16.945</v>
      </c>
      <c r="L24">
        <v>17.989999999999998</v>
      </c>
      <c r="AC24" s="28"/>
      <c r="AG24" s="28"/>
    </row>
    <row r="25" spans="4:33" x14ac:dyDescent="0.25">
      <c r="D25" s="28">
        <v>41499</v>
      </c>
      <c r="E25" t="s">
        <v>71</v>
      </c>
      <c r="F25" t="s">
        <v>99</v>
      </c>
      <c r="G25">
        <v>17.995000000000001</v>
      </c>
      <c r="H25">
        <v>17.184999999999999</v>
      </c>
      <c r="I25">
        <v>12.615</v>
      </c>
      <c r="J25">
        <v>14.83</v>
      </c>
      <c r="K25">
        <v>15.43</v>
      </c>
      <c r="L25">
        <v>16.510000000000002</v>
      </c>
      <c r="AC25" s="28"/>
      <c r="AG25" s="28"/>
    </row>
    <row r="26" spans="4:33" x14ac:dyDescent="0.25">
      <c r="D26" s="28">
        <v>41550</v>
      </c>
      <c r="E26" t="s">
        <v>71</v>
      </c>
      <c r="F26" t="s">
        <v>99</v>
      </c>
      <c r="G26">
        <v>23.83</v>
      </c>
      <c r="H26">
        <v>25.305</v>
      </c>
      <c r="I26">
        <v>18.905000000000001</v>
      </c>
      <c r="J26">
        <v>13.28</v>
      </c>
      <c r="K26">
        <v>13.395</v>
      </c>
      <c r="L26">
        <v>15.135</v>
      </c>
      <c r="AC26" s="28"/>
      <c r="AG26" s="28"/>
    </row>
    <row r="27" spans="4:33" x14ac:dyDescent="0.25">
      <c r="D27" s="28">
        <v>41443</v>
      </c>
      <c r="E27" t="s">
        <v>71</v>
      </c>
      <c r="F27" t="s">
        <v>100</v>
      </c>
      <c r="G27">
        <v>15.26</v>
      </c>
      <c r="H27">
        <v>27.06</v>
      </c>
      <c r="I27">
        <v>23.094999999999999</v>
      </c>
      <c r="J27">
        <v>22.69</v>
      </c>
      <c r="K27">
        <v>21.21</v>
      </c>
      <c r="L27">
        <v>21.39</v>
      </c>
      <c r="AC27" s="28"/>
      <c r="AG27" s="28"/>
    </row>
    <row r="28" spans="4:33" x14ac:dyDescent="0.25">
      <c r="D28" s="28">
        <v>41458</v>
      </c>
      <c r="E28" t="s">
        <v>71</v>
      </c>
      <c r="F28" t="s">
        <v>100</v>
      </c>
      <c r="G28">
        <v>24.745000000000001</v>
      </c>
      <c r="H28">
        <v>27.89</v>
      </c>
      <c r="I28">
        <v>23.44</v>
      </c>
      <c r="J28">
        <v>23.08</v>
      </c>
      <c r="K28">
        <v>21.265000000000001</v>
      </c>
      <c r="L28">
        <v>22.204999999999998</v>
      </c>
      <c r="AC28" s="28"/>
      <c r="AG28" s="28"/>
    </row>
    <row r="29" spans="4:33" x14ac:dyDescent="0.25">
      <c r="D29" s="28">
        <v>41473</v>
      </c>
      <c r="E29" t="s">
        <v>71</v>
      </c>
      <c r="F29" t="s">
        <v>100</v>
      </c>
      <c r="G29">
        <v>19.975000000000001</v>
      </c>
      <c r="H29">
        <v>21.975000000000001</v>
      </c>
      <c r="I29">
        <v>19.305</v>
      </c>
      <c r="J29">
        <v>20.59</v>
      </c>
      <c r="K29">
        <v>19.88</v>
      </c>
      <c r="L29">
        <v>20.734999999999999</v>
      </c>
      <c r="AC29" s="28"/>
      <c r="AG29" s="28"/>
    </row>
    <row r="30" spans="4:33" x14ac:dyDescent="0.25">
      <c r="D30" s="28">
        <v>41485</v>
      </c>
      <c r="E30" t="s">
        <v>71</v>
      </c>
      <c r="F30" t="s">
        <v>100</v>
      </c>
      <c r="G30">
        <v>16.420000000000002</v>
      </c>
      <c r="H30">
        <v>17.54</v>
      </c>
      <c r="I30">
        <v>15.79</v>
      </c>
      <c r="J30">
        <v>18.445</v>
      </c>
      <c r="K30">
        <v>19.63</v>
      </c>
      <c r="L30">
        <v>20.135000000000002</v>
      </c>
      <c r="AC30" s="28"/>
      <c r="AG30" s="28"/>
    </row>
    <row r="31" spans="4:33" x14ac:dyDescent="0.25">
      <c r="D31" s="28">
        <v>41499</v>
      </c>
      <c r="E31" t="s">
        <v>71</v>
      </c>
      <c r="F31" t="s">
        <v>100</v>
      </c>
      <c r="G31">
        <v>20.524999999999999</v>
      </c>
      <c r="H31">
        <v>18.925000000000001</v>
      </c>
      <c r="I31">
        <v>13.84</v>
      </c>
      <c r="J31">
        <v>17.3</v>
      </c>
      <c r="K31">
        <v>18.145</v>
      </c>
      <c r="L31">
        <v>18.734999999999999</v>
      </c>
      <c r="AC31" s="28"/>
      <c r="AG31" s="28"/>
    </row>
    <row r="32" spans="4:33" x14ac:dyDescent="0.25">
      <c r="D32" s="28">
        <v>41550</v>
      </c>
      <c r="E32" t="s">
        <v>71</v>
      </c>
      <c r="F32" t="s">
        <v>100</v>
      </c>
      <c r="G32">
        <v>27.04</v>
      </c>
      <c r="H32">
        <v>25.905000000000001</v>
      </c>
      <c r="I32">
        <v>19.835000000000001</v>
      </c>
      <c r="J32">
        <v>17.225000000000001</v>
      </c>
      <c r="K32">
        <v>17.190000000000001</v>
      </c>
      <c r="L32">
        <v>17.545000000000002</v>
      </c>
      <c r="AC32" s="28"/>
      <c r="AG32" s="28"/>
    </row>
    <row r="33" spans="4:33" x14ac:dyDescent="0.25">
      <c r="D33" s="28">
        <v>41443</v>
      </c>
      <c r="E33" t="s">
        <v>71</v>
      </c>
      <c r="F33" t="s">
        <v>101</v>
      </c>
      <c r="G33">
        <v>21.535</v>
      </c>
      <c r="H33">
        <v>28.6</v>
      </c>
      <c r="I33">
        <v>21.984999999999999</v>
      </c>
      <c r="J33">
        <v>20.49</v>
      </c>
      <c r="K33">
        <v>20.25</v>
      </c>
      <c r="L33">
        <v>19.504999999999999</v>
      </c>
      <c r="AC33" s="28"/>
      <c r="AG33" s="28"/>
    </row>
    <row r="34" spans="4:33" x14ac:dyDescent="0.25">
      <c r="D34" s="28">
        <v>41458</v>
      </c>
      <c r="E34" t="s">
        <v>71</v>
      </c>
      <c r="F34" t="s">
        <v>101</v>
      </c>
      <c r="G34">
        <v>23.59</v>
      </c>
      <c r="H34">
        <v>30.1</v>
      </c>
      <c r="I34">
        <v>23.375</v>
      </c>
      <c r="J34">
        <v>22.07</v>
      </c>
      <c r="K34">
        <v>21.55</v>
      </c>
      <c r="L34">
        <v>20.18</v>
      </c>
      <c r="AC34" s="28"/>
      <c r="AG34" s="28"/>
    </row>
    <row r="35" spans="4:33" x14ac:dyDescent="0.25">
      <c r="D35" s="28">
        <v>41473</v>
      </c>
      <c r="E35" t="s">
        <v>71</v>
      </c>
      <c r="F35" t="s">
        <v>101</v>
      </c>
      <c r="G35">
        <v>20.815000000000001</v>
      </c>
      <c r="H35">
        <v>25.614999999999998</v>
      </c>
      <c r="I35">
        <v>19.405000000000001</v>
      </c>
      <c r="J35">
        <v>19.274999999999999</v>
      </c>
      <c r="K35">
        <v>20.195</v>
      </c>
      <c r="L35">
        <v>19.254999999999999</v>
      </c>
      <c r="AC35" s="28"/>
      <c r="AG35" s="28"/>
    </row>
    <row r="36" spans="4:33" x14ac:dyDescent="0.25">
      <c r="D36" s="28">
        <v>41485</v>
      </c>
      <c r="E36" t="s">
        <v>71</v>
      </c>
      <c r="F36" t="s">
        <v>101</v>
      </c>
      <c r="G36">
        <v>17.055</v>
      </c>
      <c r="H36">
        <v>20.5</v>
      </c>
      <c r="I36">
        <v>18.010000000000002</v>
      </c>
      <c r="J36">
        <v>18.425000000000001</v>
      </c>
      <c r="K36">
        <v>19.649999999999999</v>
      </c>
      <c r="L36">
        <v>18.914999999999999</v>
      </c>
      <c r="AC36" s="28"/>
      <c r="AG36" s="28"/>
    </row>
    <row r="37" spans="4:33" x14ac:dyDescent="0.25">
      <c r="D37" s="28">
        <v>41499</v>
      </c>
      <c r="E37" t="s">
        <v>71</v>
      </c>
      <c r="F37" t="s">
        <v>101</v>
      </c>
      <c r="G37">
        <v>19.52</v>
      </c>
      <c r="H37">
        <v>18.864999999999998</v>
      </c>
      <c r="I37">
        <v>14.35</v>
      </c>
      <c r="J37">
        <v>16.914999999999999</v>
      </c>
      <c r="K37">
        <v>18.32</v>
      </c>
      <c r="L37">
        <v>18.094999999999999</v>
      </c>
      <c r="AC37" s="28"/>
      <c r="AG37" s="28"/>
    </row>
    <row r="38" spans="4:33" x14ac:dyDescent="0.25">
      <c r="D38" s="28">
        <v>41550</v>
      </c>
      <c r="E38" t="s">
        <v>71</v>
      </c>
      <c r="F38" t="s">
        <v>101</v>
      </c>
      <c r="G38">
        <v>25.66</v>
      </c>
      <c r="H38">
        <v>27.37</v>
      </c>
      <c r="I38">
        <v>19.155000000000001</v>
      </c>
      <c r="J38">
        <v>16.54</v>
      </c>
      <c r="K38">
        <v>17.66</v>
      </c>
      <c r="L38">
        <v>17.085000000000001</v>
      </c>
      <c r="AC38" s="28"/>
      <c r="AG38" s="28"/>
    </row>
    <row r="39" spans="4:33" x14ac:dyDescent="0.25">
      <c r="D39" s="28">
        <v>41443</v>
      </c>
      <c r="E39" t="s">
        <v>71</v>
      </c>
      <c r="F39" t="s">
        <v>102</v>
      </c>
      <c r="G39">
        <v>14.635</v>
      </c>
      <c r="H39">
        <v>28.49</v>
      </c>
      <c r="I39">
        <v>24.86</v>
      </c>
      <c r="J39">
        <v>21.254999999999999</v>
      </c>
      <c r="K39">
        <v>21.175000000000001</v>
      </c>
      <c r="L39">
        <v>20</v>
      </c>
      <c r="AC39" s="28"/>
      <c r="AG39" s="28"/>
    </row>
    <row r="40" spans="4:33" x14ac:dyDescent="0.25">
      <c r="D40" s="28">
        <v>41458</v>
      </c>
      <c r="E40" t="s">
        <v>71</v>
      </c>
      <c r="F40" t="s">
        <v>102</v>
      </c>
      <c r="G40">
        <v>24.61</v>
      </c>
      <c r="H40">
        <v>30.175000000000001</v>
      </c>
      <c r="I40">
        <v>24.945</v>
      </c>
      <c r="J40">
        <v>21.57</v>
      </c>
      <c r="K40">
        <v>21.41</v>
      </c>
      <c r="L40">
        <v>21.155000000000001</v>
      </c>
      <c r="AC40" s="28"/>
      <c r="AG40" s="28"/>
    </row>
    <row r="41" spans="4:33" x14ac:dyDescent="0.25">
      <c r="D41" s="28">
        <v>41473</v>
      </c>
      <c r="E41" t="s">
        <v>71</v>
      </c>
      <c r="F41" t="s">
        <v>102</v>
      </c>
      <c r="G41">
        <v>19.739999999999998</v>
      </c>
      <c r="H41">
        <v>24.484999999999999</v>
      </c>
      <c r="I41">
        <v>21.864999999999998</v>
      </c>
      <c r="J41">
        <v>19.425000000000001</v>
      </c>
      <c r="K41">
        <v>20.355</v>
      </c>
      <c r="L41">
        <v>19.335000000000001</v>
      </c>
      <c r="AC41" s="28"/>
      <c r="AG41" s="28"/>
    </row>
    <row r="42" spans="4:33" x14ac:dyDescent="0.25">
      <c r="D42" s="28">
        <v>41485</v>
      </c>
      <c r="E42" t="s">
        <v>71</v>
      </c>
      <c r="F42" t="s">
        <v>102</v>
      </c>
      <c r="G42">
        <v>16.574999999999999</v>
      </c>
      <c r="H42">
        <v>19.03</v>
      </c>
      <c r="I42">
        <v>18.100000000000001</v>
      </c>
      <c r="J42">
        <v>18.48</v>
      </c>
      <c r="K42">
        <v>19.695</v>
      </c>
      <c r="L42">
        <v>19.364999999999998</v>
      </c>
      <c r="AC42" s="28"/>
      <c r="AG42" s="28"/>
    </row>
    <row r="43" spans="4:33" x14ac:dyDescent="0.25">
      <c r="D43" s="28">
        <v>41499</v>
      </c>
      <c r="E43" t="s">
        <v>71</v>
      </c>
      <c r="F43" t="s">
        <v>102</v>
      </c>
      <c r="G43">
        <v>18.565000000000001</v>
      </c>
      <c r="H43">
        <v>18.71</v>
      </c>
      <c r="I43">
        <v>15.94</v>
      </c>
      <c r="J43">
        <v>16.47</v>
      </c>
      <c r="K43">
        <v>18.14</v>
      </c>
      <c r="L43">
        <v>18.309999999999999</v>
      </c>
      <c r="AC43" s="28"/>
      <c r="AG43" s="28"/>
    </row>
    <row r="44" spans="4:33" x14ac:dyDescent="0.25">
      <c r="D44" s="28">
        <v>41550</v>
      </c>
      <c r="E44" t="s">
        <v>71</v>
      </c>
      <c r="F44" t="s">
        <v>102</v>
      </c>
      <c r="G44">
        <v>26.41</v>
      </c>
      <c r="H44">
        <v>28.035</v>
      </c>
      <c r="I44">
        <v>19.645</v>
      </c>
      <c r="J44">
        <v>15.795</v>
      </c>
      <c r="K44">
        <v>17.14</v>
      </c>
      <c r="L44">
        <v>17.84</v>
      </c>
      <c r="AC44" s="28"/>
      <c r="AG44" s="28"/>
    </row>
    <row r="45" spans="4:33" x14ac:dyDescent="0.25">
      <c r="D45" s="28">
        <v>41443</v>
      </c>
      <c r="E45" t="s">
        <v>71</v>
      </c>
      <c r="F45" t="s">
        <v>103</v>
      </c>
      <c r="G45">
        <v>14.135</v>
      </c>
      <c r="H45">
        <v>28.695</v>
      </c>
      <c r="I45">
        <v>25.13</v>
      </c>
      <c r="J45">
        <v>22.984999999999999</v>
      </c>
      <c r="K45">
        <v>22.975000000000001</v>
      </c>
      <c r="L45">
        <v>21.594999999999999</v>
      </c>
      <c r="AC45" s="28"/>
      <c r="AG45" s="28"/>
    </row>
    <row r="46" spans="4:33" x14ac:dyDescent="0.25">
      <c r="D46" s="28">
        <v>41458</v>
      </c>
      <c r="E46" t="s">
        <v>71</v>
      </c>
      <c r="F46" t="s">
        <v>103</v>
      </c>
      <c r="G46">
        <v>21.44</v>
      </c>
      <c r="H46">
        <v>29.66</v>
      </c>
      <c r="I46">
        <v>25.14</v>
      </c>
      <c r="J46">
        <v>23.655000000000001</v>
      </c>
      <c r="K46">
        <v>23.315000000000001</v>
      </c>
      <c r="L46">
        <v>21.89</v>
      </c>
      <c r="AC46" s="28"/>
      <c r="AG46" s="28"/>
    </row>
    <row r="47" spans="4:33" x14ac:dyDescent="0.25">
      <c r="D47" s="28">
        <v>41473</v>
      </c>
      <c r="E47" t="s">
        <v>71</v>
      </c>
      <c r="F47" t="s">
        <v>103</v>
      </c>
      <c r="G47">
        <v>21.995000000000001</v>
      </c>
      <c r="H47">
        <v>24.88</v>
      </c>
      <c r="I47">
        <v>22.42</v>
      </c>
      <c r="J47">
        <v>21.66</v>
      </c>
      <c r="K47">
        <v>21.454999999999998</v>
      </c>
      <c r="L47">
        <v>19.72</v>
      </c>
      <c r="AC47" s="28"/>
      <c r="AG47" s="28"/>
    </row>
    <row r="48" spans="4:33" x14ac:dyDescent="0.25">
      <c r="D48" s="28">
        <v>41485</v>
      </c>
      <c r="E48" t="s">
        <v>71</v>
      </c>
      <c r="F48" t="s">
        <v>103</v>
      </c>
      <c r="G48">
        <v>18.02</v>
      </c>
      <c r="H48">
        <v>20.36</v>
      </c>
      <c r="I48">
        <v>19.585000000000001</v>
      </c>
      <c r="J48">
        <v>20.704999999999998</v>
      </c>
      <c r="K48">
        <v>21.065000000000001</v>
      </c>
      <c r="L48">
        <v>19.475000000000001</v>
      </c>
      <c r="AC48" s="28"/>
      <c r="AG48" s="28"/>
    </row>
    <row r="49" spans="4:33" x14ac:dyDescent="0.25">
      <c r="D49" s="28">
        <v>41499</v>
      </c>
      <c r="E49" t="s">
        <v>71</v>
      </c>
      <c r="F49" t="s">
        <v>103</v>
      </c>
      <c r="G49">
        <v>19.725000000000001</v>
      </c>
      <c r="H49">
        <v>19.795000000000002</v>
      </c>
      <c r="I49">
        <v>17.414999999999999</v>
      </c>
      <c r="J49">
        <v>18.29</v>
      </c>
      <c r="K49">
        <v>20.085000000000001</v>
      </c>
      <c r="L49">
        <v>18.065000000000001</v>
      </c>
      <c r="AC49" s="28"/>
      <c r="AG49" s="28"/>
    </row>
    <row r="50" spans="4:33" x14ac:dyDescent="0.25">
      <c r="D50" s="28">
        <v>41550</v>
      </c>
      <c r="E50" t="s">
        <v>71</v>
      </c>
      <c r="F50" t="s">
        <v>103</v>
      </c>
      <c r="G50">
        <v>25.71</v>
      </c>
      <c r="H50">
        <v>26.774999999999999</v>
      </c>
      <c r="I50">
        <v>21.72</v>
      </c>
      <c r="J50">
        <v>19.22</v>
      </c>
      <c r="K50">
        <v>18.555</v>
      </c>
      <c r="L50">
        <v>17.010000000000002</v>
      </c>
      <c r="AC50" s="28"/>
      <c r="AG50" s="28"/>
    </row>
    <row r="51" spans="4:33" x14ac:dyDescent="0.25">
      <c r="D51" s="28">
        <v>41443</v>
      </c>
      <c r="E51" t="s">
        <v>71</v>
      </c>
      <c r="F51" t="s">
        <v>104</v>
      </c>
      <c r="G51">
        <v>17.5</v>
      </c>
      <c r="H51">
        <v>28.795000000000002</v>
      </c>
      <c r="I51">
        <v>24.215</v>
      </c>
      <c r="J51">
        <v>20.86</v>
      </c>
      <c r="K51">
        <v>23.245000000000001</v>
      </c>
      <c r="L51">
        <v>20.434999999999999</v>
      </c>
      <c r="AC51" s="28"/>
      <c r="AG51" s="28"/>
    </row>
    <row r="52" spans="4:33" x14ac:dyDescent="0.25">
      <c r="D52" s="28">
        <v>41458</v>
      </c>
      <c r="E52" t="s">
        <v>71</v>
      </c>
      <c r="F52" t="s">
        <v>104</v>
      </c>
      <c r="G52">
        <v>22.135000000000002</v>
      </c>
      <c r="H52">
        <v>30.14</v>
      </c>
      <c r="I52">
        <v>25.475000000000001</v>
      </c>
      <c r="J52">
        <v>22.065000000000001</v>
      </c>
      <c r="K52">
        <v>23.9</v>
      </c>
      <c r="L52">
        <v>20.975000000000001</v>
      </c>
      <c r="AC52" s="28"/>
      <c r="AG52" s="28"/>
    </row>
    <row r="53" spans="4:33" x14ac:dyDescent="0.25">
      <c r="D53" s="28">
        <v>41473</v>
      </c>
      <c r="E53" t="s">
        <v>71</v>
      </c>
      <c r="F53" t="s">
        <v>104</v>
      </c>
      <c r="G53">
        <v>23.355</v>
      </c>
      <c r="H53">
        <v>25.094999999999999</v>
      </c>
      <c r="I53">
        <v>22.23</v>
      </c>
      <c r="J53">
        <v>19.829999999999998</v>
      </c>
      <c r="K53">
        <v>22.04</v>
      </c>
      <c r="L53">
        <v>19.375</v>
      </c>
      <c r="AC53" s="28"/>
      <c r="AG53" s="28"/>
    </row>
    <row r="54" spans="4:33" x14ac:dyDescent="0.25">
      <c r="D54" s="28">
        <v>41485</v>
      </c>
      <c r="E54" t="s">
        <v>71</v>
      </c>
      <c r="F54" t="s">
        <v>104</v>
      </c>
      <c r="G54">
        <v>18.375</v>
      </c>
      <c r="H54">
        <v>20.53</v>
      </c>
      <c r="I54">
        <v>19.324999999999999</v>
      </c>
      <c r="J54">
        <v>18.920000000000002</v>
      </c>
      <c r="K54">
        <v>21.704999999999998</v>
      </c>
      <c r="L54">
        <v>19.07</v>
      </c>
      <c r="AC54" s="28"/>
      <c r="AG54" s="28"/>
    </row>
    <row r="55" spans="4:33" x14ac:dyDescent="0.25">
      <c r="D55" s="28">
        <v>41499</v>
      </c>
      <c r="E55" t="s">
        <v>71</v>
      </c>
      <c r="F55" t="s">
        <v>104</v>
      </c>
      <c r="G55">
        <v>19.690000000000001</v>
      </c>
      <c r="H55">
        <v>17.324999999999999</v>
      </c>
      <c r="I55">
        <v>16.68</v>
      </c>
      <c r="J55">
        <v>16.420000000000002</v>
      </c>
      <c r="K55">
        <v>20.49</v>
      </c>
      <c r="L55">
        <v>17.765000000000001</v>
      </c>
      <c r="AC55" s="28"/>
      <c r="AG55" s="28"/>
    </row>
    <row r="56" spans="4:33" x14ac:dyDescent="0.25">
      <c r="D56" s="28">
        <v>41550</v>
      </c>
      <c r="E56" t="s">
        <v>71</v>
      </c>
      <c r="F56" t="s">
        <v>104</v>
      </c>
      <c r="G56">
        <v>24.515000000000001</v>
      </c>
      <c r="H56">
        <v>23.32</v>
      </c>
      <c r="I56">
        <v>16.89</v>
      </c>
      <c r="J56">
        <v>15.05</v>
      </c>
      <c r="K56">
        <v>18.355</v>
      </c>
      <c r="L56">
        <v>16.065000000000001</v>
      </c>
      <c r="AC56" s="28"/>
      <c r="AG56" s="28"/>
    </row>
    <row r="57" spans="4:33" x14ac:dyDescent="0.25">
      <c r="D57" s="28">
        <v>41443</v>
      </c>
      <c r="E57" t="s">
        <v>72</v>
      </c>
      <c r="F57" t="s">
        <v>97</v>
      </c>
      <c r="G57">
        <v>15.465</v>
      </c>
      <c r="H57">
        <v>28.824999999999999</v>
      </c>
      <c r="I57">
        <v>25.95</v>
      </c>
      <c r="J57">
        <v>22.27</v>
      </c>
      <c r="K57">
        <v>20.774999999999999</v>
      </c>
      <c r="L57">
        <v>18.315000000000001</v>
      </c>
      <c r="AC57" s="28"/>
      <c r="AG57" s="28"/>
    </row>
    <row r="58" spans="4:33" x14ac:dyDescent="0.25">
      <c r="D58" s="28">
        <v>41458</v>
      </c>
      <c r="E58" t="s">
        <v>72</v>
      </c>
      <c r="F58" t="s">
        <v>97</v>
      </c>
      <c r="G58">
        <v>23.54</v>
      </c>
      <c r="H58">
        <v>29.375</v>
      </c>
      <c r="I58">
        <v>26.76</v>
      </c>
      <c r="J58">
        <v>22.44</v>
      </c>
      <c r="K58">
        <v>21.015000000000001</v>
      </c>
      <c r="L58">
        <v>19.425000000000001</v>
      </c>
      <c r="AC58" s="28"/>
      <c r="AG58" s="28"/>
    </row>
    <row r="59" spans="4:33" x14ac:dyDescent="0.25">
      <c r="D59" s="28">
        <v>41473</v>
      </c>
      <c r="E59" t="s">
        <v>72</v>
      </c>
      <c r="F59" t="s">
        <v>97</v>
      </c>
      <c r="G59">
        <v>21.625</v>
      </c>
      <c r="H59">
        <v>25.13</v>
      </c>
      <c r="I59">
        <v>22.864999999999998</v>
      </c>
      <c r="J59">
        <v>20.195</v>
      </c>
      <c r="K59">
        <v>18.809999999999999</v>
      </c>
      <c r="L59">
        <v>17.774999999999999</v>
      </c>
      <c r="AC59" s="28"/>
      <c r="AG59" s="28"/>
    </row>
    <row r="60" spans="4:33" x14ac:dyDescent="0.25">
      <c r="D60" s="28">
        <v>41485</v>
      </c>
      <c r="E60" t="s">
        <v>72</v>
      </c>
      <c r="F60" t="s">
        <v>97</v>
      </c>
      <c r="G60">
        <v>17.89</v>
      </c>
      <c r="H60">
        <v>23.364999999999998</v>
      </c>
      <c r="I60">
        <v>21.41</v>
      </c>
      <c r="J60">
        <v>19.995000000000001</v>
      </c>
      <c r="K60">
        <v>18.2</v>
      </c>
      <c r="L60">
        <v>17.920000000000002</v>
      </c>
      <c r="AC60" s="28"/>
      <c r="AG60" s="28"/>
    </row>
    <row r="61" spans="4:33" x14ac:dyDescent="0.25">
      <c r="D61" s="28">
        <v>41499</v>
      </c>
      <c r="E61" t="s">
        <v>72</v>
      </c>
      <c r="F61" t="s">
        <v>97</v>
      </c>
      <c r="G61">
        <v>19.664999999999999</v>
      </c>
      <c r="H61">
        <v>18.66</v>
      </c>
      <c r="I61">
        <v>16.885000000000002</v>
      </c>
      <c r="J61">
        <v>17.36</v>
      </c>
      <c r="K61">
        <v>16.524999999999999</v>
      </c>
      <c r="L61">
        <v>16.454999999999998</v>
      </c>
      <c r="AC61" s="28"/>
      <c r="AG61" s="28"/>
    </row>
    <row r="62" spans="4:33" x14ac:dyDescent="0.25">
      <c r="D62" s="28">
        <v>41550</v>
      </c>
      <c r="E62" t="s">
        <v>72</v>
      </c>
      <c r="F62" t="s">
        <v>97</v>
      </c>
      <c r="G62">
        <v>19.465</v>
      </c>
      <c r="H62">
        <v>23.39</v>
      </c>
      <c r="I62">
        <v>18.274999999999999</v>
      </c>
      <c r="J62">
        <v>15.385</v>
      </c>
      <c r="K62">
        <v>14.46</v>
      </c>
      <c r="L62">
        <v>16.059999999999999</v>
      </c>
      <c r="AC62" s="28"/>
      <c r="AG62" s="28"/>
    </row>
    <row r="63" spans="4:33" x14ac:dyDescent="0.25">
      <c r="D63" s="28">
        <v>41443</v>
      </c>
      <c r="E63" t="s">
        <v>72</v>
      </c>
      <c r="F63" t="s">
        <v>98</v>
      </c>
      <c r="G63">
        <v>16.085000000000001</v>
      </c>
      <c r="H63">
        <v>28.344999999999999</v>
      </c>
      <c r="I63">
        <v>25.864999999999998</v>
      </c>
      <c r="J63">
        <v>22.855</v>
      </c>
      <c r="K63">
        <v>21.065000000000001</v>
      </c>
      <c r="L63">
        <v>21.43</v>
      </c>
      <c r="AC63" s="28"/>
      <c r="AG63" s="28"/>
    </row>
    <row r="64" spans="4:33" x14ac:dyDescent="0.25">
      <c r="D64" s="28">
        <v>41458</v>
      </c>
      <c r="E64" t="s">
        <v>72</v>
      </c>
      <c r="F64" t="s">
        <v>98</v>
      </c>
      <c r="G64">
        <v>26.98</v>
      </c>
      <c r="H64">
        <v>28.605</v>
      </c>
      <c r="I64">
        <v>26.425000000000001</v>
      </c>
      <c r="J64">
        <v>22.77</v>
      </c>
      <c r="K64">
        <v>21.26</v>
      </c>
      <c r="L64">
        <v>21.844999999999999</v>
      </c>
      <c r="AC64" s="28"/>
      <c r="AG64" s="28"/>
    </row>
    <row r="65" spans="4:33" x14ac:dyDescent="0.25">
      <c r="D65" s="28">
        <v>41473</v>
      </c>
      <c r="E65" t="s">
        <v>72</v>
      </c>
      <c r="F65" t="s">
        <v>98</v>
      </c>
      <c r="G65">
        <v>22.565000000000001</v>
      </c>
      <c r="H65">
        <v>24.58</v>
      </c>
      <c r="I65">
        <v>23.18</v>
      </c>
      <c r="J65">
        <v>20.78</v>
      </c>
      <c r="K65">
        <v>19.63</v>
      </c>
      <c r="L65">
        <v>20.43</v>
      </c>
      <c r="AC65" s="28"/>
      <c r="AG65" s="28"/>
    </row>
    <row r="66" spans="4:33" x14ac:dyDescent="0.25">
      <c r="D66" s="28">
        <v>41485</v>
      </c>
      <c r="E66" t="s">
        <v>72</v>
      </c>
      <c r="F66" t="s">
        <v>98</v>
      </c>
      <c r="G66">
        <v>17.945</v>
      </c>
      <c r="H66">
        <v>22.175000000000001</v>
      </c>
      <c r="I66">
        <v>22.164999999999999</v>
      </c>
      <c r="J66">
        <v>20.22</v>
      </c>
      <c r="K66">
        <v>19.66</v>
      </c>
      <c r="L66">
        <v>19.73</v>
      </c>
      <c r="AC66" s="28"/>
      <c r="AG66" s="28"/>
    </row>
    <row r="67" spans="4:33" x14ac:dyDescent="0.25">
      <c r="D67" s="28">
        <v>41499</v>
      </c>
      <c r="E67" t="s">
        <v>72</v>
      </c>
      <c r="F67" t="s">
        <v>98</v>
      </c>
      <c r="G67">
        <v>21.26</v>
      </c>
      <c r="H67">
        <v>19.420000000000002</v>
      </c>
      <c r="I67">
        <v>17.91</v>
      </c>
      <c r="J67">
        <v>17.670000000000002</v>
      </c>
      <c r="K67">
        <v>17.795000000000002</v>
      </c>
      <c r="L67">
        <v>19.045000000000002</v>
      </c>
      <c r="AC67" s="28"/>
      <c r="AG67" s="28"/>
    </row>
    <row r="68" spans="4:33" x14ac:dyDescent="0.25">
      <c r="D68" s="28">
        <v>41550</v>
      </c>
      <c r="E68" t="s">
        <v>72</v>
      </c>
      <c r="F68" t="s">
        <v>98</v>
      </c>
      <c r="G68">
        <v>27.58</v>
      </c>
      <c r="H68">
        <v>27.65</v>
      </c>
      <c r="I68">
        <v>24.14</v>
      </c>
      <c r="J68">
        <v>18.765000000000001</v>
      </c>
      <c r="K68">
        <v>17.114999999999998</v>
      </c>
      <c r="L68">
        <v>18.225000000000001</v>
      </c>
      <c r="AC68" s="28"/>
      <c r="AG68" s="28"/>
    </row>
    <row r="69" spans="4:33" x14ac:dyDescent="0.25">
      <c r="D69" s="28">
        <v>41443</v>
      </c>
      <c r="E69" t="s">
        <v>72</v>
      </c>
      <c r="F69" t="s">
        <v>99</v>
      </c>
      <c r="G69">
        <v>20.73</v>
      </c>
      <c r="H69">
        <v>26.91</v>
      </c>
      <c r="I69">
        <v>22.204999999999998</v>
      </c>
      <c r="J69">
        <v>21.2</v>
      </c>
      <c r="K69">
        <v>21.25</v>
      </c>
      <c r="L69">
        <v>23.515000000000001</v>
      </c>
      <c r="AC69" s="28"/>
      <c r="AG69" s="28"/>
    </row>
    <row r="70" spans="4:33" x14ac:dyDescent="0.25">
      <c r="D70" s="28">
        <v>41458</v>
      </c>
      <c r="E70" t="s">
        <v>72</v>
      </c>
      <c r="F70" t="s">
        <v>99</v>
      </c>
      <c r="G70">
        <v>27.395</v>
      </c>
      <c r="H70">
        <v>28.815000000000001</v>
      </c>
      <c r="I70">
        <v>23.074999999999999</v>
      </c>
      <c r="J70">
        <v>22.52</v>
      </c>
      <c r="K70">
        <v>22.585000000000001</v>
      </c>
      <c r="L70">
        <v>24.725000000000001</v>
      </c>
      <c r="AC70" s="28"/>
      <c r="AG70" s="28"/>
    </row>
    <row r="71" spans="4:33" x14ac:dyDescent="0.25">
      <c r="D71" s="28">
        <v>41473</v>
      </c>
      <c r="E71" t="s">
        <v>72</v>
      </c>
      <c r="F71" t="s">
        <v>99</v>
      </c>
      <c r="G71">
        <v>23.47</v>
      </c>
      <c r="H71">
        <v>25.055</v>
      </c>
      <c r="I71">
        <v>20.83</v>
      </c>
      <c r="J71">
        <v>20.57</v>
      </c>
      <c r="K71">
        <v>20.78</v>
      </c>
      <c r="L71">
        <v>22.83</v>
      </c>
      <c r="AC71" s="28"/>
      <c r="AG71" s="28"/>
    </row>
    <row r="72" spans="4:33" x14ac:dyDescent="0.25">
      <c r="D72" s="28">
        <v>41485</v>
      </c>
      <c r="E72" t="s">
        <v>72</v>
      </c>
      <c r="F72" t="s">
        <v>99</v>
      </c>
      <c r="G72">
        <v>22.55</v>
      </c>
      <c r="H72">
        <v>23.55</v>
      </c>
      <c r="I72">
        <v>19.925000000000001</v>
      </c>
      <c r="J72">
        <v>20.125</v>
      </c>
      <c r="K72">
        <v>20.465</v>
      </c>
      <c r="L72">
        <v>22.74</v>
      </c>
      <c r="AC72" s="28"/>
      <c r="AG72" s="28"/>
    </row>
    <row r="73" spans="4:33" x14ac:dyDescent="0.25">
      <c r="D73" s="28">
        <v>41499</v>
      </c>
      <c r="E73" t="s">
        <v>72</v>
      </c>
      <c r="F73" t="s">
        <v>99</v>
      </c>
      <c r="G73">
        <v>22.745000000000001</v>
      </c>
      <c r="H73">
        <v>19.95</v>
      </c>
      <c r="I73">
        <v>16.77</v>
      </c>
      <c r="J73">
        <v>17.59</v>
      </c>
      <c r="K73">
        <v>19.54</v>
      </c>
      <c r="L73">
        <v>21.52</v>
      </c>
      <c r="AC73" s="28"/>
      <c r="AG73" s="28"/>
    </row>
    <row r="74" spans="4:33" x14ac:dyDescent="0.25">
      <c r="D74" s="28">
        <v>41550</v>
      </c>
      <c r="E74" t="s">
        <v>72</v>
      </c>
      <c r="F74" t="s">
        <v>99</v>
      </c>
      <c r="G74">
        <v>27.35</v>
      </c>
      <c r="H74">
        <v>26.824999999999999</v>
      </c>
      <c r="I74">
        <v>22.13</v>
      </c>
      <c r="J74">
        <v>20.225000000000001</v>
      </c>
      <c r="K74">
        <v>19.895</v>
      </c>
      <c r="L74">
        <v>22.02</v>
      </c>
      <c r="AC74" s="28"/>
      <c r="AG74" s="28"/>
    </row>
    <row r="75" spans="4:33" x14ac:dyDescent="0.25">
      <c r="D75" s="28">
        <v>41443</v>
      </c>
      <c r="E75" t="s">
        <v>72</v>
      </c>
      <c r="F75" t="s">
        <v>100</v>
      </c>
      <c r="G75">
        <v>18.04</v>
      </c>
      <c r="H75">
        <v>27.504999999999999</v>
      </c>
      <c r="I75">
        <v>25.51</v>
      </c>
      <c r="J75">
        <v>22.785</v>
      </c>
      <c r="K75">
        <v>20.574999999999999</v>
      </c>
      <c r="L75">
        <v>19.670000000000002</v>
      </c>
      <c r="AC75" s="28"/>
      <c r="AG75" s="28"/>
    </row>
    <row r="76" spans="4:33" x14ac:dyDescent="0.25">
      <c r="D76" s="28">
        <v>41458</v>
      </c>
      <c r="E76" t="s">
        <v>72</v>
      </c>
      <c r="F76" t="s">
        <v>100</v>
      </c>
      <c r="G76">
        <v>26.375</v>
      </c>
      <c r="H76">
        <v>27.594999999999999</v>
      </c>
      <c r="I76">
        <v>25.9</v>
      </c>
      <c r="J76">
        <v>22.29</v>
      </c>
      <c r="K76">
        <v>20.54</v>
      </c>
      <c r="L76">
        <v>19.95</v>
      </c>
      <c r="AC76" s="28"/>
      <c r="AG76" s="28"/>
    </row>
    <row r="77" spans="4:33" x14ac:dyDescent="0.25">
      <c r="D77" s="28">
        <v>41473</v>
      </c>
      <c r="E77" t="s">
        <v>72</v>
      </c>
      <c r="F77" t="s">
        <v>100</v>
      </c>
      <c r="G77">
        <v>23.164999999999999</v>
      </c>
      <c r="H77">
        <v>24.184999999999999</v>
      </c>
      <c r="I77">
        <v>23.34</v>
      </c>
      <c r="J77">
        <v>20.6</v>
      </c>
      <c r="K77">
        <v>19.785</v>
      </c>
      <c r="L77">
        <v>19.355</v>
      </c>
      <c r="AC77" s="28"/>
      <c r="AG77" s="28"/>
    </row>
    <row r="78" spans="4:33" x14ac:dyDescent="0.25">
      <c r="D78" s="28">
        <v>41485</v>
      </c>
      <c r="E78" t="s">
        <v>72</v>
      </c>
      <c r="F78" t="s">
        <v>100</v>
      </c>
      <c r="G78">
        <v>21.6</v>
      </c>
      <c r="H78">
        <v>21.76</v>
      </c>
      <c r="I78">
        <v>22.515000000000001</v>
      </c>
      <c r="J78">
        <v>19.98</v>
      </c>
      <c r="K78">
        <v>19.004999999999999</v>
      </c>
      <c r="L78">
        <v>19.125</v>
      </c>
      <c r="AC78" s="28"/>
      <c r="AG78" s="28"/>
    </row>
    <row r="79" spans="4:33" x14ac:dyDescent="0.25">
      <c r="D79" s="28">
        <v>41499</v>
      </c>
      <c r="E79" t="s">
        <v>72</v>
      </c>
      <c r="F79" t="s">
        <v>100</v>
      </c>
      <c r="G79">
        <v>21.91</v>
      </c>
      <c r="H79">
        <v>19.43</v>
      </c>
      <c r="I79">
        <v>19.57</v>
      </c>
      <c r="J79">
        <v>17.98</v>
      </c>
      <c r="K79">
        <v>17.504999999999999</v>
      </c>
      <c r="L79">
        <v>17.805</v>
      </c>
      <c r="AC79" s="28"/>
      <c r="AG79" s="28"/>
    </row>
    <row r="80" spans="4:33" x14ac:dyDescent="0.25">
      <c r="D80" s="28">
        <v>41550</v>
      </c>
      <c r="E80" t="s">
        <v>72</v>
      </c>
      <c r="F80" t="s">
        <v>100</v>
      </c>
      <c r="G80">
        <v>27.094999999999999</v>
      </c>
      <c r="H80">
        <v>26.79</v>
      </c>
      <c r="I80">
        <v>24.135000000000002</v>
      </c>
      <c r="J80">
        <v>19.63</v>
      </c>
      <c r="K80">
        <v>17.75</v>
      </c>
      <c r="L80">
        <v>17.23</v>
      </c>
      <c r="AC80" s="28"/>
      <c r="AG80" s="28"/>
    </row>
    <row r="81" spans="4:33" x14ac:dyDescent="0.25">
      <c r="D81" s="28">
        <v>41443</v>
      </c>
      <c r="E81" t="s">
        <v>72</v>
      </c>
      <c r="F81" t="s">
        <v>101</v>
      </c>
      <c r="G81">
        <v>16.635000000000002</v>
      </c>
      <c r="H81">
        <v>27.76</v>
      </c>
      <c r="I81">
        <v>25.445</v>
      </c>
      <c r="J81">
        <v>22.3</v>
      </c>
      <c r="K81">
        <v>21.19</v>
      </c>
      <c r="L81">
        <v>21.81</v>
      </c>
      <c r="AC81" s="28"/>
      <c r="AG81" s="28"/>
    </row>
    <row r="82" spans="4:33" x14ac:dyDescent="0.25">
      <c r="D82" s="28">
        <v>41458</v>
      </c>
      <c r="E82" t="s">
        <v>72</v>
      </c>
      <c r="F82" t="s">
        <v>101</v>
      </c>
      <c r="G82">
        <v>26.045000000000002</v>
      </c>
      <c r="H82">
        <v>29.355</v>
      </c>
      <c r="I82">
        <v>27.17</v>
      </c>
      <c r="J82">
        <v>24.195</v>
      </c>
      <c r="K82">
        <v>22.265000000000001</v>
      </c>
      <c r="L82">
        <v>22.84</v>
      </c>
      <c r="AC82" s="28"/>
      <c r="AG82" s="28"/>
    </row>
    <row r="83" spans="4:33" x14ac:dyDescent="0.25">
      <c r="D83" s="28">
        <v>41473</v>
      </c>
      <c r="E83" t="s">
        <v>72</v>
      </c>
      <c r="F83" t="s">
        <v>101</v>
      </c>
      <c r="G83">
        <v>23.684999999999999</v>
      </c>
      <c r="H83">
        <v>25.745000000000001</v>
      </c>
      <c r="I83">
        <v>23.89</v>
      </c>
      <c r="J83">
        <v>21.164999999999999</v>
      </c>
      <c r="K83">
        <v>20.55</v>
      </c>
      <c r="L83">
        <v>20.664999999999999</v>
      </c>
      <c r="AC83" s="28"/>
      <c r="AG83" s="28"/>
    </row>
    <row r="84" spans="4:33" x14ac:dyDescent="0.25">
      <c r="D84" s="28">
        <v>41485</v>
      </c>
      <c r="E84" t="s">
        <v>72</v>
      </c>
      <c r="F84" t="s">
        <v>101</v>
      </c>
      <c r="G84">
        <v>21.815000000000001</v>
      </c>
      <c r="H84">
        <v>23.774999999999999</v>
      </c>
      <c r="I84">
        <v>22.114999999999998</v>
      </c>
      <c r="J84">
        <v>20.13</v>
      </c>
      <c r="K84">
        <v>20.53</v>
      </c>
      <c r="L84">
        <v>21.29</v>
      </c>
      <c r="AC84" s="28"/>
      <c r="AG84" s="28"/>
    </row>
    <row r="85" spans="4:33" x14ac:dyDescent="0.25">
      <c r="D85" s="28">
        <v>41499</v>
      </c>
      <c r="E85" t="s">
        <v>72</v>
      </c>
      <c r="F85" t="s">
        <v>101</v>
      </c>
      <c r="G85">
        <v>22.204999999999998</v>
      </c>
      <c r="H85">
        <v>20.145</v>
      </c>
      <c r="I85">
        <v>18.61</v>
      </c>
      <c r="J85">
        <v>17.635000000000002</v>
      </c>
      <c r="K85">
        <v>18.11</v>
      </c>
      <c r="L85">
        <v>19.524999999999999</v>
      </c>
      <c r="AC85" s="28"/>
      <c r="AG85" s="28"/>
    </row>
    <row r="86" spans="4:33" x14ac:dyDescent="0.25">
      <c r="D86" s="28">
        <v>41550</v>
      </c>
      <c r="E86" t="s">
        <v>72</v>
      </c>
      <c r="F86" t="s">
        <v>101</v>
      </c>
      <c r="G86">
        <v>27.45</v>
      </c>
      <c r="H86">
        <v>28.355</v>
      </c>
      <c r="I86">
        <v>25.324999999999999</v>
      </c>
      <c r="J86">
        <v>21.28</v>
      </c>
      <c r="K86">
        <v>20.190000000000001</v>
      </c>
      <c r="L86">
        <v>20.09</v>
      </c>
      <c r="AC86" s="28"/>
      <c r="AG86" s="28"/>
    </row>
    <row r="87" spans="4:33" x14ac:dyDescent="0.25">
      <c r="D87" s="28">
        <v>41443</v>
      </c>
      <c r="E87" t="s">
        <v>72</v>
      </c>
      <c r="F87" t="s">
        <v>102</v>
      </c>
      <c r="G87">
        <v>14.154999999999999</v>
      </c>
      <c r="H87">
        <v>25.26</v>
      </c>
      <c r="I87">
        <v>25.195</v>
      </c>
      <c r="J87">
        <v>22.65</v>
      </c>
      <c r="K87">
        <v>22.625</v>
      </c>
      <c r="L87">
        <v>19.274999999999999</v>
      </c>
      <c r="AC87" s="28"/>
      <c r="AG87" s="28"/>
    </row>
    <row r="88" spans="4:33" x14ac:dyDescent="0.25">
      <c r="D88" s="28">
        <v>41458</v>
      </c>
      <c r="E88" t="s">
        <v>72</v>
      </c>
      <c r="F88" t="s">
        <v>102</v>
      </c>
      <c r="G88">
        <v>25.245000000000001</v>
      </c>
      <c r="H88">
        <v>25.195</v>
      </c>
      <c r="I88">
        <v>25.475000000000001</v>
      </c>
      <c r="J88">
        <v>23.46</v>
      </c>
      <c r="K88">
        <v>22.975000000000001</v>
      </c>
      <c r="L88">
        <v>19.245000000000001</v>
      </c>
      <c r="AC88" s="28"/>
      <c r="AG88" s="28"/>
    </row>
    <row r="89" spans="4:33" x14ac:dyDescent="0.25">
      <c r="D89" s="28">
        <v>41473</v>
      </c>
      <c r="E89" t="s">
        <v>72</v>
      </c>
      <c r="F89" t="s">
        <v>102</v>
      </c>
      <c r="G89">
        <v>19.695</v>
      </c>
      <c r="H89">
        <v>20.375</v>
      </c>
      <c r="I89">
        <v>22.49</v>
      </c>
      <c r="J89">
        <v>20.82</v>
      </c>
      <c r="K89">
        <v>21.684999999999999</v>
      </c>
      <c r="L89">
        <v>18.21</v>
      </c>
      <c r="AC89" s="28"/>
      <c r="AG89" s="28"/>
    </row>
    <row r="90" spans="4:33" x14ac:dyDescent="0.25">
      <c r="D90" s="28">
        <v>41485</v>
      </c>
      <c r="E90" t="s">
        <v>72</v>
      </c>
      <c r="F90" t="s">
        <v>102</v>
      </c>
      <c r="G90">
        <v>17.11</v>
      </c>
      <c r="H90">
        <v>18.355</v>
      </c>
      <c r="I90">
        <v>21.315000000000001</v>
      </c>
      <c r="J90">
        <v>20.675000000000001</v>
      </c>
      <c r="K90">
        <v>20.684999999999999</v>
      </c>
      <c r="L90">
        <v>17.734999999999999</v>
      </c>
      <c r="AC90" s="28"/>
      <c r="AG90" s="28"/>
    </row>
    <row r="91" spans="4:33" x14ac:dyDescent="0.25">
      <c r="D91" s="28">
        <v>41499</v>
      </c>
      <c r="E91" t="s">
        <v>72</v>
      </c>
      <c r="F91" t="s">
        <v>102</v>
      </c>
      <c r="G91">
        <v>20.74</v>
      </c>
      <c r="H91">
        <v>15.605</v>
      </c>
      <c r="I91">
        <v>17.71</v>
      </c>
      <c r="J91">
        <v>18.5</v>
      </c>
      <c r="K91">
        <v>19.815000000000001</v>
      </c>
      <c r="L91">
        <v>17.145</v>
      </c>
      <c r="AC91" s="28"/>
      <c r="AG91" s="28"/>
    </row>
    <row r="92" spans="4:33" x14ac:dyDescent="0.25">
      <c r="D92" s="28">
        <v>41550</v>
      </c>
      <c r="E92" t="s">
        <v>72</v>
      </c>
      <c r="F92" t="s">
        <v>102</v>
      </c>
      <c r="G92">
        <v>25.105</v>
      </c>
      <c r="H92">
        <v>22.835000000000001</v>
      </c>
      <c r="I92">
        <v>20.875</v>
      </c>
      <c r="J92">
        <v>18.085000000000001</v>
      </c>
      <c r="K92">
        <v>18.48</v>
      </c>
      <c r="L92">
        <v>15.23</v>
      </c>
      <c r="AC92" s="28"/>
      <c r="AG92" s="28"/>
    </row>
    <row r="93" spans="4:33" x14ac:dyDescent="0.25">
      <c r="D93" s="28">
        <v>41443</v>
      </c>
      <c r="E93" t="s">
        <v>72</v>
      </c>
      <c r="F93" t="s">
        <v>103</v>
      </c>
      <c r="G93">
        <v>18.105</v>
      </c>
      <c r="H93">
        <v>27.53</v>
      </c>
      <c r="I93">
        <v>24.55</v>
      </c>
      <c r="J93">
        <v>21.89</v>
      </c>
      <c r="K93">
        <v>21.55</v>
      </c>
      <c r="L93">
        <v>22.914999999999999</v>
      </c>
      <c r="AC93" s="28"/>
      <c r="AG93" s="28"/>
    </row>
    <row r="94" spans="4:33" x14ac:dyDescent="0.25">
      <c r="D94" s="28">
        <v>41458</v>
      </c>
      <c r="E94" t="s">
        <v>72</v>
      </c>
      <c r="F94" t="s">
        <v>103</v>
      </c>
      <c r="G94">
        <v>26.125</v>
      </c>
      <c r="H94">
        <v>28.545000000000002</v>
      </c>
      <c r="I94">
        <v>25.875</v>
      </c>
      <c r="J94">
        <v>23.13</v>
      </c>
      <c r="K94">
        <v>22.36</v>
      </c>
      <c r="L94">
        <v>24.855</v>
      </c>
      <c r="AC94" s="28"/>
      <c r="AG94" s="28"/>
    </row>
    <row r="95" spans="4:33" x14ac:dyDescent="0.25">
      <c r="D95" s="28">
        <v>41473</v>
      </c>
      <c r="E95" t="s">
        <v>72</v>
      </c>
      <c r="F95" t="s">
        <v>103</v>
      </c>
      <c r="G95">
        <v>23.01</v>
      </c>
      <c r="H95">
        <v>23.41</v>
      </c>
      <c r="I95">
        <v>22.35</v>
      </c>
      <c r="J95">
        <v>20.29</v>
      </c>
      <c r="K95">
        <v>20.53</v>
      </c>
      <c r="L95">
        <v>23.2</v>
      </c>
      <c r="AC95" s="28"/>
      <c r="AG95" s="28"/>
    </row>
    <row r="96" spans="4:33" x14ac:dyDescent="0.25">
      <c r="D96" s="28">
        <v>41485</v>
      </c>
      <c r="E96" t="s">
        <v>72</v>
      </c>
      <c r="F96" t="s">
        <v>103</v>
      </c>
      <c r="G96">
        <v>21.114999999999998</v>
      </c>
      <c r="H96">
        <v>22.07</v>
      </c>
      <c r="I96">
        <v>20.8</v>
      </c>
      <c r="J96">
        <v>19.989999999999998</v>
      </c>
      <c r="K96">
        <v>20.11</v>
      </c>
      <c r="L96">
        <v>23.11</v>
      </c>
      <c r="AC96" s="28"/>
      <c r="AG96" s="28"/>
    </row>
    <row r="97" spans="4:33" x14ac:dyDescent="0.25">
      <c r="D97" s="28">
        <v>41499</v>
      </c>
      <c r="E97" t="s">
        <v>72</v>
      </c>
      <c r="F97" t="s">
        <v>103</v>
      </c>
      <c r="G97">
        <v>20.195</v>
      </c>
      <c r="H97">
        <v>17.504999999999999</v>
      </c>
      <c r="I97">
        <v>16.79</v>
      </c>
      <c r="J97">
        <v>18.145</v>
      </c>
      <c r="K97">
        <v>18.995000000000001</v>
      </c>
      <c r="L97">
        <v>21.04</v>
      </c>
      <c r="AC97" s="28"/>
      <c r="AG97" s="28"/>
    </row>
    <row r="98" spans="4:33" x14ac:dyDescent="0.25">
      <c r="D98" s="28">
        <v>41550</v>
      </c>
      <c r="E98" t="s">
        <v>72</v>
      </c>
      <c r="F98" t="s">
        <v>103</v>
      </c>
      <c r="G98">
        <v>26.58</v>
      </c>
      <c r="H98">
        <v>26.35</v>
      </c>
      <c r="I98">
        <v>21.414999999999999</v>
      </c>
      <c r="J98">
        <v>18.36</v>
      </c>
      <c r="K98">
        <v>17.995000000000001</v>
      </c>
      <c r="L98">
        <v>19.225000000000001</v>
      </c>
      <c r="AC98" s="28"/>
      <c r="AG98" s="28"/>
    </row>
    <row r="99" spans="4:33" x14ac:dyDescent="0.25">
      <c r="D99" s="28">
        <v>41443</v>
      </c>
      <c r="E99" t="s">
        <v>72</v>
      </c>
      <c r="F99" t="s">
        <v>104</v>
      </c>
      <c r="G99">
        <v>15.164999999999999</v>
      </c>
      <c r="H99">
        <v>27.835000000000001</v>
      </c>
      <c r="I99">
        <v>22.895</v>
      </c>
      <c r="J99">
        <v>18.795000000000002</v>
      </c>
      <c r="K99">
        <v>17.850000000000001</v>
      </c>
      <c r="L99">
        <v>14.115</v>
      </c>
      <c r="AC99" s="28"/>
      <c r="AG99" s="28"/>
    </row>
    <row r="100" spans="4:33" x14ac:dyDescent="0.25">
      <c r="D100" s="28">
        <v>41458</v>
      </c>
      <c r="E100" t="s">
        <v>72</v>
      </c>
      <c r="F100" t="s">
        <v>104</v>
      </c>
      <c r="G100">
        <v>26.04</v>
      </c>
      <c r="H100">
        <v>27.99</v>
      </c>
      <c r="I100">
        <v>22.704999999999998</v>
      </c>
      <c r="J100">
        <v>19.364999999999998</v>
      </c>
      <c r="K100">
        <v>18.36</v>
      </c>
      <c r="L100">
        <v>15.335000000000001</v>
      </c>
      <c r="AC100" s="28"/>
      <c r="AG100" s="28"/>
    </row>
    <row r="101" spans="4:33" x14ac:dyDescent="0.25">
      <c r="D101" s="28">
        <v>41473</v>
      </c>
      <c r="E101" t="s">
        <v>72</v>
      </c>
      <c r="F101" t="s">
        <v>104</v>
      </c>
      <c r="G101">
        <v>21.655000000000001</v>
      </c>
      <c r="H101">
        <v>23.975000000000001</v>
      </c>
      <c r="I101">
        <v>20.114999999999998</v>
      </c>
      <c r="J101">
        <v>17.195</v>
      </c>
      <c r="K101">
        <v>17.094999999999999</v>
      </c>
      <c r="L101">
        <v>14.14</v>
      </c>
      <c r="AC101" s="28"/>
      <c r="AG101" s="28"/>
    </row>
    <row r="102" spans="4:33" x14ac:dyDescent="0.25">
      <c r="D102" s="28">
        <v>41485</v>
      </c>
      <c r="E102" t="s">
        <v>72</v>
      </c>
      <c r="F102" t="s">
        <v>104</v>
      </c>
      <c r="G102">
        <v>19.93</v>
      </c>
      <c r="H102">
        <v>22.414999999999999</v>
      </c>
      <c r="I102">
        <v>19.41</v>
      </c>
      <c r="J102">
        <v>16.605</v>
      </c>
      <c r="K102">
        <v>16.829999999999998</v>
      </c>
      <c r="L102">
        <v>14.565</v>
      </c>
      <c r="AC102" s="28"/>
      <c r="AG102" s="28"/>
    </row>
    <row r="103" spans="4:33" x14ac:dyDescent="0.25">
      <c r="D103" s="28">
        <v>41499</v>
      </c>
      <c r="E103" t="s">
        <v>72</v>
      </c>
      <c r="F103" t="s">
        <v>104</v>
      </c>
      <c r="G103">
        <v>17.66</v>
      </c>
      <c r="H103">
        <v>18.46</v>
      </c>
      <c r="I103">
        <v>15.41</v>
      </c>
      <c r="J103">
        <v>15.14</v>
      </c>
      <c r="K103">
        <v>15.93</v>
      </c>
      <c r="L103">
        <v>13.73</v>
      </c>
      <c r="AC103" s="28"/>
      <c r="AG103" s="28"/>
    </row>
    <row r="104" spans="4:33" x14ac:dyDescent="0.25">
      <c r="D104" s="28">
        <v>41550</v>
      </c>
      <c r="E104" t="s">
        <v>72</v>
      </c>
      <c r="F104" t="s">
        <v>104</v>
      </c>
      <c r="G104">
        <v>23.555</v>
      </c>
      <c r="H104">
        <v>24.39</v>
      </c>
      <c r="I104">
        <v>17.265000000000001</v>
      </c>
      <c r="J104">
        <v>13.51</v>
      </c>
      <c r="K104">
        <v>13.725</v>
      </c>
      <c r="L104">
        <v>12.31</v>
      </c>
      <c r="AC104" s="28"/>
      <c r="AG104" s="28"/>
    </row>
    <row r="105" spans="4:33" x14ac:dyDescent="0.25">
      <c r="D105" s="28">
        <v>41443</v>
      </c>
      <c r="E105" t="s">
        <v>73</v>
      </c>
      <c r="F105" t="s">
        <v>97</v>
      </c>
      <c r="G105">
        <v>19.105</v>
      </c>
      <c r="H105">
        <v>23.465</v>
      </c>
      <c r="I105">
        <v>24.2</v>
      </c>
      <c r="J105">
        <v>22.96</v>
      </c>
      <c r="K105">
        <v>22.155000000000001</v>
      </c>
      <c r="L105">
        <v>22.234999999999999</v>
      </c>
    </row>
    <row r="106" spans="4:33" x14ac:dyDescent="0.25">
      <c r="D106" s="28">
        <v>41458</v>
      </c>
      <c r="E106" t="s">
        <v>73</v>
      </c>
      <c r="F106" t="s">
        <v>97</v>
      </c>
      <c r="G106">
        <v>25.77</v>
      </c>
      <c r="H106">
        <v>29.305</v>
      </c>
      <c r="I106">
        <v>25.42</v>
      </c>
      <c r="J106">
        <v>24.175000000000001</v>
      </c>
      <c r="K106">
        <v>22.965</v>
      </c>
      <c r="L106">
        <v>23.83</v>
      </c>
    </row>
    <row r="107" spans="4:33" x14ac:dyDescent="0.25">
      <c r="D107" s="28">
        <v>41473</v>
      </c>
      <c r="E107" t="s">
        <v>73</v>
      </c>
      <c r="F107" t="s">
        <v>97</v>
      </c>
      <c r="G107">
        <v>24.004999999999999</v>
      </c>
      <c r="H107">
        <v>24.79</v>
      </c>
      <c r="I107">
        <v>22.65</v>
      </c>
      <c r="J107">
        <v>21.605</v>
      </c>
      <c r="K107">
        <v>21.32</v>
      </c>
      <c r="L107">
        <v>22.385000000000002</v>
      </c>
    </row>
    <row r="108" spans="4:33" x14ac:dyDescent="0.25">
      <c r="D108" s="28">
        <v>41485</v>
      </c>
      <c r="E108" t="s">
        <v>73</v>
      </c>
      <c r="F108" t="s">
        <v>97</v>
      </c>
      <c r="G108">
        <v>20.79</v>
      </c>
      <c r="H108">
        <v>22.895</v>
      </c>
      <c r="I108">
        <v>20.045000000000002</v>
      </c>
      <c r="J108">
        <v>20.594999999999999</v>
      </c>
      <c r="K108">
        <v>20.875</v>
      </c>
      <c r="L108">
        <v>22.085000000000001</v>
      </c>
    </row>
    <row r="109" spans="4:33" x14ac:dyDescent="0.25">
      <c r="D109" s="28">
        <v>41499</v>
      </c>
      <c r="E109" t="s">
        <v>73</v>
      </c>
      <c r="F109" t="s">
        <v>97</v>
      </c>
      <c r="G109">
        <v>18.36</v>
      </c>
      <c r="H109">
        <v>17.43</v>
      </c>
      <c r="I109">
        <v>15.404999999999999</v>
      </c>
      <c r="J109">
        <v>18.844999999999999</v>
      </c>
      <c r="K109">
        <v>19.38</v>
      </c>
      <c r="L109">
        <v>20.45</v>
      </c>
    </row>
    <row r="110" spans="4:33" x14ac:dyDescent="0.25">
      <c r="D110" s="28">
        <v>41550</v>
      </c>
      <c r="E110" t="s">
        <v>73</v>
      </c>
      <c r="F110" t="s">
        <v>97</v>
      </c>
      <c r="G110">
        <v>23.164999999999999</v>
      </c>
      <c r="H110">
        <v>24.065000000000001</v>
      </c>
      <c r="I110">
        <v>17.91</v>
      </c>
      <c r="J110">
        <v>16.850000000000001</v>
      </c>
      <c r="K110">
        <v>18.38</v>
      </c>
      <c r="L110">
        <v>19.489999999999998</v>
      </c>
    </row>
    <row r="111" spans="4:33" x14ac:dyDescent="0.25">
      <c r="D111" s="28">
        <v>41443</v>
      </c>
      <c r="E111" t="s">
        <v>73</v>
      </c>
      <c r="F111" t="s">
        <v>98</v>
      </c>
      <c r="G111">
        <v>19.71</v>
      </c>
      <c r="H111">
        <v>27.68</v>
      </c>
      <c r="I111">
        <v>24.645</v>
      </c>
      <c r="J111">
        <v>22.21</v>
      </c>
      <c r="K111">
        <v>21.64</v>
      </c>
      <c r="L111">
        <v>23.074999999999999</v>
      </c>
    </row>
    <row r="112" spans="4:33" x14ac:dyDescent="0.25">
      <c r="D112" s="28">
        <v>41458</v>
      </c>
      <c r="E112" t="s">
        <v>73</v>
      </c>
      <c r="F112" t="s">
        <v>98</v>
      </c>
      <c r="G112">
        <v>27.56</v>
      </c>
      <c r="H112">
        <v>28.46</v>
      </c>
      <c r="I112">
        <v>25.824999999999999</v>
      </c>
      <c r="J112">
        <v>24.234999999999999</v>
      </c>
      <c r="K112">
        <v>23.51</v>
      </c>
      <c r="L112">
        <v>24.16</v>
      </c>
    </row>
    <row r="113" spans="4:12" x14ac:dyDescent="0.25">
      <c r="D113" s="28">
        <v>41473</v>
      </c>
      <c r="E113" t="s">
        <v>73</v>
      </c>
      <c r="F113" t="s">
        <v>98</v>
      </c>
      <c r="G113">
        <v>22.97</v>
      </c>
      <c r="H113">
        <v>23.33</v>
      </c>
      <c r="I113">
        <v>21.855</v>
      </c>
      <c r="J113">
        <v>21.184999999999999</v>
      </c>
      <c r="K113">
        <v>21.69</v>
      </c>
      <c r="L113">
        <v>22.434999999999999</v>
      </c>
    </row>
    <row r="114" spans="4:12" x14ac:dyDescent="0.25">
      <c r="D114" s="28">
        <v>41485</v>
      </c>
      <c r="E114" t="s">
        <v>73</v>
      </c>
      <c r="F114" t="s">
        <v>98</v>
      </c>
      <c r="G114">
        <v>20.535</v>
      </c>
      <c r="H114">
        <v>21.02</v>
      </c>
      <c r="I114">
        <v>19.91</v>
      </c>
      <c r="J114">
        <v>20.399999999999999</v>
      </c>
      <c r="K114">
        <v>21.024999999999999</v>
      </c>
      <c r="L114">
        <v>22.664999999999999</v>
      </c>
    </row>
    <row r="115" spans="4:12" x14ac:dyDescent="0.25">
      <c r="D115" s="28">
        <v>41499</v>
      </c>
      <c r="E115" t="s">
        <v>73</v>
      </c>
      <c r="F115" t="s">
        <v>98</v>
      </c>
      <c r="G115">
        <v>19.175000000000001</v>
      </c>
      <c r="H115">
        <v>17.47</v>
      </c>
      <c r="I115">
        <v>16.074999999999999</v>
      </c>
      <c r="J115">
        <v>17.675000000000001</v>
      </c>
      <c r="K115">
        <v>19.309999999999999</v>
      </c>
      <c r="L115">
        <v>22.035</v>
      </c>
    </row>
    <row r="116" spans="4:12" x14ac:dyDescent="0.25">
      <c r="D116" s="28">
        <v>41550</v>
      </c>
      <c r="E116" t="s">
        <v>73</v>
      </c>
      <c r="F116" t="s">
        <v>98</v>
      </c>
      <c r="G116">
        <v>28.6</v>
      </c>
      <c r="H116">
        <v>27.364999999999998</v>
      </c>
      <c r="I116">
        <v>22.824999999999999</v>
      </c>
      <c r="J116">
        <v>19.364999999999998</v>
      </c>
      <c r="K116">
        <v>19.254999999999999</v>
      </c>
      <c r="L116">
        <v>21.21</v>
      </c>
    </row>
    <row r="117" spans="4:12" x14ac:dyDescent="0.25">
      <c r="D117" s="28">
        <v>41443</v>
      </c>
      <c r="E117" t="s">
        <v>73</v>
      </c>
      <c r="F117" t="s">
        <v>99</v>
      </c>
      <c r="G117">
        <v>18.420000000000002</v>
      </c>
      <c r="H117">
        <v>29.23</v>
      </c>
      <c r="I117">
        <v>23.25</v>
      </c>
      <c r="J117">
        <v>21.045000000000002</v>
      </c>
      <c r="K117">
        <v>21.3</v>
      </c>
      <c r="L117">
        <v>20.73</v>
      </c>
    </row>
    <row r="118" spans="4:12" x14ac:dyDescent="0.25">
      <c r="D118" s="28">
        <v>41458</v>
      </c>
      <c r="E118" t="s">
        <v>73</v>
      </c>
      <c r="F118" t="s">
        <v>99</v>
      </c>
      <c r="G118">
        <v>26.015000000000001</v>
      </c>
      <c r="H118">
        <v>29.9</v>
      </c>
      <c r="I118">
        <v>25.035</v>
      </c>
      <c r="J118">
        <v>23.055</v>
      </c>
      <c r="K118">
        <v>21.954999999999998</v>
      </c>
      <c r="L118">
        <v>21.17</v>
      </c>
    </row>
    <row r="119" spans="4:12" x14ac:dyDescent="0.25">
      <c r="D119" s="28">
        <v>41473</v>
      </c>
      <c r="E119" t="s">
        <v>73</v>
      </c>
      <c r="F119" t="s">
        <v>99</v>
      </c>
      <c r="G119">
        <v>23.864999999999998</v>
      </c>
      <c r="H119">
        <v>25.984999999999999</v>
      </c>
      <c r="I119">
        <v>21.385000000000002</v>
      </c>
      <c r="J119">
        <v>20.795000000000002</v>
      </c>
      <c r="K119">
        <v>20.614999999999998</v>
      </c>
      <c r="L119">
        <v>20.66</v>
      </c>
    </row>
    <row r="120" spans="4:12" x14ac:dyDescent="0.25">
      <c r="D120" s="28">
        <v>41485</v>
      </c>
      <c r="E120" t="s">
        <v>73</v>
      </c>
      <c r="F120" t="s">
        <v>99</v>
      </c>
      <c r="G120">
        <v>21.2</v>
      </c>
      <c r="H120">
        <v>24.13</v>
      </c>
      <c r="I120">
        <v>19.905000000000001</v>
      </c>
      <c r="J120">
        <v>19.420000000000002</v>
      </c>
      <c r="K120">
        <v>20.434999999999999</v>
      </c>
      <c r="L120">
        <v>20.32</v>
      </c>
    </row>
    <row r="121" spans="4:12" x14ac:dyDescent="0.25">
      <c r="D121" s="28">
        <v>41499</v>
      </c>
      <c r="E121" t="s">
        <v>73</v>
      </c>
      <c r="F121" t="s">
        <v>99</v>
      </c>
      <c r="G121">
        <v>20.170000000000002</v>
      </c>
      <c r="H121">
        <v>19.774999999999999</v>
      </c>
      <c r="I121">
        <v>17.105</v>
      </c>
      <c r="J121">
        <v>17.945</v>
      </c>
      <c r="K121">
        <v>18.484999999999999</v>
      </c>
      <c r="L121">
        <v>19.309999999999999</v>
      </c>
    </row>
    <row r="122" spans="4:12" x14ac:dyDescent="0.25">
      <c r="D122" s="28">
        <v>41550</v>
      </c>
      <c r="E122" t="s">
        <v>73</v>
      </c>
      <c r="F122" t="s">
        <v>99</v>
      </c>
      <c r="G122">
        <v>28.344999999999999</v>
      </c>
      <c r="H122">
        <v>27.824999999999999</v>
      </c>
      <c r="I122">
        <v>21.65</v>
      </c>
      <c r="J122">
        <v>19.074999999999999</v>
      </c>
      <c r="K122">
        <v>19.135000000000002</v>
      </c>
      <c r="L122">
        <v>19.274999999999999</v>
      </c>
    </row>
    <row r="123" spans="4:12" x14ac:dyDescent="0.25">
      <c r="D123" s="28">
        <v>41443</v>
      </c>
      <c r="E123" t="s">
        <v>73</v>
      </c>
      <c r="F123" t="s">
        <v>100</v>
      </c>
      <c r="G123">
        <v>18.795000000000002</v>
      </c>
      <c r="H123">
        <v>27.42</v>
      </c>
      <c r="I123">
        <v>25.864999999999998</v>
      </c>
      <c r="J123">
        <v>22.515000000000001</v>
      </c>
      <c r="K123">
        <v>22.835000000000001</v>
      </c>
      <c r="L123">
        <v>22.715</v>
      </c>
    </row>
    <row r="124" spans="4:12" x14ac:dyDescent="0.25">
      <c r="D124" s="28">
        <v>41458</v>
      </c>
      <c r="E124" t="s">
        <v>73</v>
      </c>
      <c r="F124" t="s">
        <v>100</v>
      </c>
      <c r="G124">
        <v>25.63</v>
      </c>
      <c r="H124">
        <v>29.41</v>
      </c>
      <c r="I124">
        <v>25.524999999999999</v>
      </c>
      <c r="J124">
        <v>23.635000000000002</v>
      </c>
      <c r="K124">
        <v>23.08</v>
      </c>
      <c r="L124">
        <v>23.664999999999999</v>
      </c>
    </row>
    <row r="125" spans="4:12" x14ac:dyDescent="0.25">
      <c r="D125" s="28">
        <v>41473</v>
      </c>
      <c r="E125" t="s">
        <v>73</v>
      </c>
      <c r="F125" t="s">
        <v>100</v>
      </c>
      <c r="G125">
        <v>22.7</v>
      </c>
      <c r="H125">
        <v>26.34</v>
      </c>
      <c r="I125">
        <v>23.145</v>
      </c>
      <c r="J125">
        <v>21.585000000000001</v>
      </c>
      <c r="K125">
        <v>21.63</v>
      </c>
      <c r="L125">
        <v>22.86</v>
      </c>
    </row>
    <row r="126" spans="4:12" x14ac:dyDescent="0.25">
      <c r="D126" s="28">
        <v>41485</v>
      </c>
      <c r="E126" t="s">
        <v>73</v>
      </c>
      <c r="F126" t="s">
        <v>100</v>
      </c>
      <c r="G126">
        <v>20.774999999999999</v>
      </c>
      <c r="H126">
        <v>24.35</v>
      </c>
      <c r="I126">
        <v>21.76</v>
      </c>
      <c r="J126">
        <v>20.57</v>
      </c>
      <c r="K126">
        <v>21.49</v>
      </c>
      <c r="L126">
        <v>22.295000000000002</v>
      </c>
    </row>
    <row r="127" spans="4:12" x14ac:dyDescent="0.25">
      <c r="D127" s="28">
        <v>41499</v>
      </c>
      <c r="E127" t="s">
        <v>73</v>
      </c>
      <c r="F127" t="s">
        <v>100</v>
      </c>
      <c r="G127">
        <v>18.489999999999998</v>
      </c>
      <c r="H127">
        <v>20.105</v>
      </c>
      <c r="I127">
        <v>18.984999999999999</v>
      </c>
      <c r="J127">
        <v>18.93</v>
      </c>
      <c r="K127">
        <v>19.684999999999999</v>
      </c>
      <c r="L127">
        <v>21.14</v>
      </c>
    </row>
    <row r="128" spans="4:12" x14ac:dyDescent="0.25">
      <c r="D128" s="28">
        <v>41550</v>
      </c>
      <c r="E128" t="s">
        <v>73</v>
      </c>
      <c r="F128" t="s">
        <v>100</v>
      </c>
      <c r="G128">
        <v>27.914999999999999</v>
      </c>
      <c r="H128">
        <v>26.885000000000002</v>
      </c>
      <c r="I128">
        <v>22.254999999999999</v>
      </c>
      <c r="J128">
        <v>19.45</v>
      </c>
      <c r="K128">
        <v>19.975000000000001</v>
      </c>
      <c r="L128">
        <v>21.1</v>
      </c>
    </row>
    <row r="129" spans="4:29" x14ac:dyDescent="0.25">
      <c r="D129" s="28">
        <v>41443</v>
      </c>
      <c r="E129" t="s">
        <v>73</v>
      </c>
      <c r="F129" t="s">
        <v>101</v>
      </c>
      <c r="G129">
        <v>14.28</v>
      </c>
      <c r="H129">
        <v>27.1</v>
      </c>
      <c r="I129">
        <v>25.58</v>
      </c>
      <c r="J129">
        <v>21.53</v>
      </c>
      <c r="K129">
        <v>23.66</v>
      </c>
      <c r="L129">
        <v>22.875</v>
      </c>
    </row>
    <row r="130" spans="4:29" x14ac:dyDescent="0.25">
      <c r="D130" s="28">
        <v>41458</v>
      </c>
      <c r="E130" t="s">
        <v>73</v>
      </c>
      <c r="F130" t="s">
        <v>101</v>
      </c>
      <c r="G130">
        <v>25.734999999999999</v>
      </c>
      <c r="H130">
        <v>27.26</v>
      </c>
      <c r="I130">
        <v>26.2</v>
      </c>
      <c r="J130">
        <v>21.715</v>
      </c>
      <c r="K130">
        <v>23.695</v>
      </c>
      <c r="L130">
        <v>23.125</v>
      </c>
    </row>
    <row r="131" spans="4:29" x14ac:dyDescent="0.25">
      <c r="D131" s="28">
        <v>41473</v>
      </c>
      <c r="E131" t="s">
        <v>73</v>
      </c>
      <c r="F131" t="s">
        <v>101</v>
      </c>
      <c r="G131">
        <v>24.24</v>
      </c>
      <c r="H131">
        <v>23.125</v>
      </c>
      <c r="I131">
        <v>22.3</v>
      </c>
      <c r="J131">
        <v>20.100000000000001</v>
      </c>
      <c r="K131">
        <v>21.954999999999998</v>
      </c>
      <c r="L131">
        <v>21.98</v>
      </c>
    </row>
    <row r="132" spans="4:29" x14ac:dyDescent="0.25">
      <c r="D132" s="28">
        <v>41485</v>
      </c>
      <c r="E132" t="s">
        <v>73</v>
      </c>
      <c r="F132" t="s">
        <v>101</v>
      </c>
      <c r="G132">
        <v>21.09</v>
      </c>
      <c r="H132">
        <v>21.4</v>
      </c>
      <c r="I132">
        <v>20.89</v>
      </c>
      <c r="J132">
        <v>19.34</v>
      </c>
      <c r="K132">
        <v>21.375</v>
      </c>
      <c r="L132">
        <v>22.035</v>
      </c>
    </row>
    <row r="133" spans="4:29" x14ac:dyDescent="0.25">
      <c r="D133" s="28">
        <v>41499</v>
      </c>
      <c r="E133" t="s">
        <v>73</v>
      </c>
      <c r="F133" t="s">
        <v>101</v>
      </c>
      <c r="G133">
        <v>19.925000000000001</v>
      </c>
      <c r="H133">
        <v>18.204999999999998</v>
      </c>
      <c r="I133">
        <v>16.72</v>
      </c>
      <c r="J133">
        <v>16.84</v>
      </c>
      <c r="K133">
        <v>19.850000000000001</v>
      </c>
      <c r="L133">
        <v>20.89</v>
      </c>
    </row>
    <row r="134" spans="4:29" x14ac:dyDescent="0.25">
      <c r="D134" s="28">
        <v>41550</v>
      </c>
      <c r="E134" t="s">
        <v>73</v>
      </c>
      <c r="F134" t="s">
        <v>101</v>
      </c>
      <c r="G134">
        <v>28.11</v>
      </c>
      <c r="H134">
        <v>26.885000000000002</v>
      </c>
      <c r="I134">
        <v>23.28</v>
      </c>
      <c r="J134">
        <v>17.934999999999999</v>
      </c>
      <c r="K134">
        <v>19.899999999999999</v>
      </c>
      <c r="L134">
        <v>20.434999999999999</v>
      </c>
    </row>
    <row r="135" spans="4:29" x14ac:dyDescent="0.25">
      <c r="D135" s="28">
        <v>41443</v>
      </c>
      <c r="E135" t="s">
        <v>73</v>
      </c>
      <c r="F135" t="s">
        <v>102</v>
      </c>
      <c r="G135">
        <v>16.36</v>
      </c>
      <c r="H135">
        <v>26.135000000000002</v>
      </c>
      <c r="I135">
        <v>25.425000000000001</v>
      </c>
      <c r="J135">
        <v>22.234999999999999</v>
      </c>
      <c r="K135">
        <v>21.6</v>
      </c>
      <c r="L135">
        <v>22.42</v>
      </c>
    </row>
    <row r="136" spans="4:29" x14ac:dyDescent="0.25">
      <c r="D136" s="28">
        <v>41458</v>
      </c>
      <c r="E136" t="s">
        <v>73</v>
      </c>
      <c r="F136" t="s">
        <v>102</v>
      </c>
      <c r="G136">
        <v>23.515000000000001</v>
      </c>
      <c r="H136">
        <v>26.87</v>
      </c>
      <c r="I136">
        <v>26.35</v>
      </c>
      <c r="J136">
        <v>23.07</v>
      </c>
      <c r="K136">
        <v>21.75</v>
      </c>
      <c r="L136">
        <v>23.475000000000001</v>
      </c>
    </row>
    <row r="137" spans="4:29" x14ac:dyDescent="0.25">
      <c r="D137" s="28">
        <v>41473</v>
      </c>
      <c r="E137" t="s">
        <v>73</v>
      </c>
      <c r="F137" t="s">
        <v>102</v>
      </c>
      <c r="G137">
        <v>23.37</v>
      </c>
      <c r="H137">
        <v>23.74</v>
      </c>
      <c r="I137">
        <v>23.43</v>
      </c>
      <c r="J137">
        <v>20.68</v>
      </c>
      <c r="K137">
        <v>20.04</v>
      </c>
      <c r="L137">
        <v>21.905000000000001</v>
      </c>
      <c r="S137" s="28"/>
      <c r="AC137" s="28"/>
    </row>
    <row r="138" spans="4:29" x14ac:dyDescent="0.25">
      <c r="D138" s="28">
        <v>41485</v>
      </c>
      <c r="E138" t="s">
        <v>73</v>
      </c>
      <c r="F138" t="s">
        <v>102</v>
      </c>
      <c r="G138">
        <v>20.47</v>
      </c>
      <c r="H138">
        <v>21.905000000000001</v>
      </c>
      <c r="I138">
        <v>22.19</v>
      </c>
      <c r="J138">
        <v>20.18</v>
      </c>
      <c r="K138">
        <v>20.059999999999999</v>
      </c>
      <c r="L138">
        <v>21.795000000000002</v>
      </c>
      <c r="S138" s="28"/>
      <c r="AC138" s="28"/>
    </row>
    <row r="139" spans="4:29" x14ac:dyDescent="0.25">
      <c r="D139" s="28">
        <v>41499</v>
      </c>
      <c r="E139" t="s">
        <v>73</v>
      </c>
      <c r="F139" t="s">
        <v>102</v>
      </c>
      <c r="G139">
        <v>19.8</v>
      </c>
      <c r="H139">
        <v>17.84</v>
      </c>
      <c r="I139">
        <v>18.63</v>
      </c>
      <c r="J139">
        <v>18.754999999999999</v>
      </c>
      <c r="K139">
        <v>18.545000000000002</v>
      </c>
      <c r="L139">
        <v>20.195</v>
      </c>
      <c r="S139" s="28"/>
      <c r="AC139" s="28"/>
    </row>
    <row r="140" spans="4:29" x14ac:dyDescent="0.25">
      <c r="D140" s="28">
        <v>41550</v>
      </c>
      <c r="E140" t="s">
        <v>73</v>
      </c>
      <c r="F140" t="s">
        <v>102</v>
      </c>
      <c r="G140">
        <v>28.97</v>
      </c>
      <c r="H140">
        <v>25.844999999999999</v>
      </c>
      <c r="I140">
        <v>24.45</v>
      </c>
      <c r="J140">
        <v>20.155000000000001</v>
      </c>
      <c r="K140">
        <v>18.945</v>
      </c>
      <c r="L140">
        <v>20.63</v>
      </c>
      <c r="S140" s="28"/>
      <c r="AC140" s="28"/>
    </row>
    <row r="141" spans="4:29" x14ac:dyDescent="0.25">
      <c r="D141" s="28">
        <v>41443</v>
      </c>
      <c r="E141" t="s">
        <v>73</v>
      </c>
      <c r="F141" t="s">
        <v>103</v>
      </c>
      <c r="G141">
        <v>18.375</v>
      </c>
      <c r="H141">
        <v>27.164999999999999</v>
      </c>
      <c r="I141">
        <v>25.045000000000002</v>
      </c>
      <c r="J141">
        <v>23.89</v>
      </c>
      <c r="K141">
        <v>23.524999999999999</v>
      </c>
      <c r="L141">
        <v>24.18</v>
      </c>
      <c r="S141" s="28"/>
      <c r="AC141" s="28"/>
    </row>
    <row r="142" spans="4:29" x14ac:dyDescent="0.25">
      <c r="D142" s="28">
        <v>41458</v>
      </c>
      <c r="E142" t="s">
        <v>73</v>
      </c>
      <c r="F142" t="s">
        <v>103</v>
      </c>
      <c r="G142">
        <v>24.49</v>
      </c>
      <c r="H142">
        <v>26.82</v>
      </c>
      <c r="I142">
        <v>26.41</v>
      </c>
      <c r="J142">
        <v>25.45</v>
      </c>
      <c r="K142">
        <v>24.364999999999998</v>
      </c>
      <c r="L142">
        <v>24.43</v>
      </c>
      <c r="S142" s="28"/>
      <c r="AC142" s="28"/>
    </row>
    <row r="143" spans="4:29" x14ac:dyDescent="0.25">
      <c r="D143" s="28">
        <v>41473</v>
      </c>
      <c r="E143" t="s">
        <v>73</v>
      </c>
      <c r="F143" t="s">
        <v>103</v>
      </c>
      <c r="G143">
        <v>23.55</v>
      </c>
      <c r="H143">
        <v>24.055</v>
      </c>
      <c r="I143">
        <v>23.524999999999999</v>
      </c>
      <c r="J143">
        <v>23.12</v>
      </c>
      <c r="K143">
        <v>22.635000000000002</v>
      </c>
      <c r="L143">
        <v>23.085000000000001</v>
      </c>
      <c r="S143" s="28"/>
      <c r="AC143" s="28"/>
    </row>
    <row r="144" spans="4:29" x14ac:dyDescent="0.25">
      <c r="D144" s="28">
        <v>41485</v>
      </c>
      <c r="E144" t="s">
        <v>73</v>
      </c>
      <c r="F144" t="s">
        <v>103</v>
      </c>
      <c r="G144">
        <v>21.925000000000001</v>
      </c>
      <c r="H144">
        <v>22.515000000000001</v>
      </c>
      <c r="I144">
        <v>22.48</v>
      </c>
      <c r="J144">
        <v>22.454999999999998</v>
      </c>
      <c r="K144">
        <v>22.195</v>
      </c>
      <c r="L144">
        <v>23.36</v>
      </c>
      <c r="S144" s="28"/>
      <c r="AC144" s="28"/>
    </row>
    <row r="145" spans="4:29" x14ac:dyDescent="0.25">
      <c r="D145" s="28">
        <v>41499</v>
      </c>
      <c r="E145" t="s">
        <v>73</v>
      </c>
      <c r="F145" t="s">
        <v>103</v>
      </c>
      <c r="G145">
        <v>17.77</v>
      </c>
      <c r="H145">
        <v>18.89</v>
      </c>
      <c r="I145">
        <v>18.954999999999998</v>
      </c>
      <c r="J145">
        <v>21.055</v>
      </c>
      <c r="K145">
        <v>20.57</v>
      </c>
      <c r="L145">
        <v>21.395</v>
      </c>
      <c r="S145" s="28"/>
      <c r="AC145" s="28"/>
    </row>
    <row r="146" spans="4:29" x14ac:dyDescent="0.25">
      <c r="D146" s="28">
        <v>41550</v>
      </c>
      <c r="E146" t="s">
        <v>73</v>
      </c>
      <c r="F146" t="s">
        <v>103</v>
      </c>
      <c r="G146">
        <v>26.175000000000001</v>
      </c>
      <c r="H146">
        <v>25.484999999999999</v>
      </c>
      <c r="I146">
        <v>22.56</v>
      </c>
      <c r="J146">
        <v>20.59</v>
      </c>
      <c r="K146">
        <v>20.12</v>
      </c>
      <c r="L146">
        <v>21.1</v>
      </c>
      <c r="S146" s="28"/>
      <c r="AC146" s="28"/>
    </row>
    <row r="147" spans="4:29" x14ac:dyDescent="0.25">
      <c r="D147" s="28">
        <v>41443</v>
      </c>
      <c r="E147" t="s">
        <v>73</v>
      </c>
      <c r="F147" t="s">
        <v>104</v>
      </c>
      <c r="G147">
        <v>19.64</v>
      </c>
      <c r="H147">
        <v>27.495000000000001</v>
      </c>
      <c r="I147">
        <v>24.635000000000002</v>
      </c>
      <c r="J147">
        <v>23.42</v>
      </c>
      <c r="K147">
        <v>22.97</v>
      </c>
      <c r="L147">
        <v>23.67</v>
      </c>
      <c r="S147" s="28"/>
      <c r="AC147" s="28"/>
    </row>
    <row r="148" spans="4:29" x14ac:dyDescent="0.25">
      <c r="D148" s="28">
        <v>41458</v>
      </c>
      <c r="E148" t="s">
        <v>73</v>
      </c>
      <c r="F148" t="s">
        <v>104</v>
      </c>
      <c r="G148">
        <v>25.89</v>
      </c>
      <c r="H148">
        <v>28.06</v>
      </c>
      <c r="I148">
        <v>25.574999999999999</v>
      </c>
      <c r="J148">
        <v>25.1</v>
      </c>
      <c r="K148">
        <v>24.265000000000001</v>
      </c>
      <c r="L148">
        <v>24.77</v>
      </c>
      <c r="S148" s="28"/>
      <c r="AC148" s="28"/>
    </row>
    <row r="149" spans="4:29" x14ac:dyDescent="0.25">
      <c r="D149" s="28">
        <v>41473</v>
      </c>
      <c r="E149" t="s">
        <v>73</v>
      </c>
      <c r="F149" t="s">
        <v>104</v>
      </c>
      <c r="G149">
        <v>22.73</v>
      </c>
      <c r="H149">
        <v>22.545000000000002</v>
      </c>
      <c r="I149">
        <v>21.715</v>
      </c>
      <c r="J149">
        <v>22.54</v>
      </c>
      <c r="K149">
        <v>22.265000000000001</v>
      </c>
      <c r="L149">
        <v>23.585000000000001</v>
      </c>
      <c r="S149" s="28"/>
      <c r="AC149" s="28"/>
    </row>
    <row r="150" spans="4:29" x14ac:dyDescent="0.25">
      <c r="D150" s="28">
        <v>41485</v>
      </c>
      <c r="E150" t="s">
        <v>73</v>
      </c>
      <c r="F150" t="s">
        <v>104</v>
      </c>
      <c r="G150">
        <v>20.38</v>
      </c>
      <c r="H150">
        <v>20.395</v>
      </c>
      <c r="I150">
        <v>19.87</v>
      </c>
      <c r="J150">
        <v>21.395</v>
      </c>
      <c r="K150">
        <v>21.81</v>
      </c>
      <c r="L150">
        <v>23.74</v>
      </c>
      <c r="S150" s="28"/>
      <c r="AC150" s="28"/>
    </row>
    <row r="151" spans="4:29" x14ac:dyDescent="0.25">
      <c r="D151" s="28">
        <v>41499</v>
      </c>
      <c r="E151" t="s">
        <v>73</v>
      </c>
      <c r="F151" t="s">
        <v>104</v>
      </c>
      <c r="G151">
        <v>19.105</v>
      </c>
      <c r="H151">
        <v>15.29</v>
      </c>
      <c r="I151">
        <v>14.15</v>
      </c>
      <c r="J151">
        <v>18.875</v>
      </c>
      <c r="K151">
        <v>20.54</v>
      </c>
      <c r="L151">
        <v>22</v>
      </c>
      <c r="S151" s="28"/>
      <c r="AC151" s="28"/>
    </row>
    <row r="152" spans="4:29" x14ac:dyDescent="0.25">
      <c r="D152" s="28">
        <v>41550</v>
      </c>
      <c r="E152" t="s">
        <v>73</v>
      </c>
      <c r="F152" t="s">
        <v>104</v>
      </c>
      <c r="G152">
        <v>23.135000000000002</v>
      </c>
      <c r="H152">
        <v>19.975000000000001</v>
      </c>
      <c r="I152">
        <v>14.26</v>
      </c>
      <c r="J152">
        <v>15.175000000000001</v>
      </c>
      <c r="K152">
        <v>18.875</v>
      </c>
      <c r="L152">
        <v>21.22</v>
      </c>
      <c r="S152" s="28"/>
      <c r="AC152" s="28"/>
    </row>
    <row r="153" spans="4:29" x14ac:dyDescent="0.25">
      <c r="D153" s="28">
        <v>41443</v>
      </c>
      <c r="E153" t="s">
        <v>74</v>
      </c>
      <c r="F153" t="s">
        <v>97</v>
      </c>
      <c r="G153">
        <v>15.2</v>
      </c>
      <c r="H153">
        <v>27.84</v>
      </c>
      <c r="I153">
        <v>25.52</v>
      </c>
      <c r="J153">
        <v>22.465</v>
      </c>
      <c r="K153">
        <v>18.14</v>
      </c>
      <c r="L153">
        <v>18.155000000000001</v>
      </c>
      <c r="S153" s="28"/>
      <c r="AC153" s="28"/>
    </row>
    <row r="154" spans="4:29" x14ac:dyDescent="0.25">
      <c r="D154" s="28">
        <v>41458</v>
      </c>
      <c r="E154" t="s">
        <v>74</v>
      </c>
      <c r="F154" t="s">
        <v>97</v>
      </c>
      <c r="G154">
        <v>23.01</v>
      </c>
      <c r="H154">
        <v>28.97</v>
      </c>
      <c r="I154">
        <v>26.745000000000001</v>
      </c>
      <c r="J154">
        <v>24.16</v>
      </c>
      <c r="K154">
        <v>19.824999999999999</v>
      </c>
      <c r="L154">
        <v>19.48</v>
      </c>
      <c r="S154" s="28"/>
      <c r="AC154" s="28"/>
    </row>
    <row r="155" spans="4:29" x14ac:dyDescent="0.25">
      <c r="D155" s="28">
        <v>41473</v>
      </c>
      <c r="E155" t="s">
        <v>74</v>
      </c>
      <c r="F155" t="s">
        <v>97</v>
      </c>
      <c r="G155">
        <v>18.5</v>
      </c>
      <c r="H155">
        <v>23.75</v>
      </c>
      <c r="I155">
        <v>22.495000000000001</v>
      </c>
      <c r="J155">
        <v>19.989999999999998</v>
      </c>
      <c r="K155">
        <v>16.824999999999999</v>
      </c>
      <c r="L155">
        <v>17.625</v>
      </c>
      <c r="S155" s="28"/>
      <c r="AC155" s="28"/>
    </row>
    <row r="156" spans="4:29" x14ac:dyDescent="0.25">
      <c r="D156" s="28">
        <v>41485</v>
      </c>
      <c r="E156" t="s">
        <v>74</v>
      </c>
      <c r="F156" t="s">
        <v>97</v>
      </c>
      <c r="G156">
        <v>16.835000000000001</v>
      </c>
      <c r="H156">
        <v>19.975000000000001</v>
      </c>
      <c r="I156">
        <v>19.515000000000001</v>
      </c>
      <c r="J156">
        <v>18.66</v>
      </c>
      <c r="K156">
        <v>15.535</v>
      </c>
      <c r="L156">
        <v>17.61</v>
      </c>
      <c r="S156" s="28"/>
      <c r="AC156" s="28"/>
    </row>
    <row r="157" spans="4:29" x14ac:dyDescent="0.25">
      <c r="D157" s="28">
        <v>41499</v>
      </c>
      <c r="E157" t="s">
        <v>74</v>
      </c>
      <c r="F157" t="s">
        <v>97</v>
      </c>
      <c r="G157">
        <v>17.204999999999998</v>
      </c>
      <c r="H157">
        <v>18.11</v>
      </c>
      <c r="I157">
        <v>16.559999999999999</v>
      </c>
      <c r="J157">
        <v>15.19</v>
      </c>
      <c r="K157">
        <v>14.1</v>
      </c>
      <c r="L157">
        <v>16.285</v>
      </c>
      <c r="S157" s="28"/>
      <c r="AC157" s="28"/>
    </row>
    <row r="158" spans="4:29" x14ac:dyDescent="0.25">
      <c r="D158" s="28">
        <v>41550</v>
      </c>
      <c r="E158" t="s">
        <v>74</v>
      </c>
      <c r="F158" t="s">
        <v>97</v>
      </c>
      <c r="G158">
        <v>19.420000000000002</v>
      </c>
      <c r="H158">
        <v>21.2</v>
      </c>
      <c r="I158">
        <v>14.74</v>
      </c>
      <c r="J158">
        <v>10.605</v>
      </c>
      <c r="K158">
        <v>9.875</v>
      </c>
      <c r="L158">
        <v>14.13</v>
      </c>
      <c r="S158" s="28"/>
      <c r="AC158" s="28"/>
    </row>
    <row r="159" spans="4:29" x14ac:dyDescent="0.25">
      <c r="D159" s="28">
        <v>41443</v>
      </c>
      <c r="E159" t="s">
        <v>74</v>
      </c>
      <c r="F159" t="s">
        <v>98</v>
      </c>
      <c r="G159">
        <v>17.475000000000001</v>
      </c>
      <c r="H159">
        <v>30.905000000000001</v>
      </c>
      <c r="I159">
        <v>26.895</v>
      </c>
      <c r="J159">
        <v>24.53</v>
      </c>
      <c r="K159">
        <v>18.495000000000001</v>
      </c>
      <c r="L159">
        <v>17.405000000000001</v>
      </c>
      <c r="S159" s="28"/>
      <c r="AC159" s="28"/>
    </row>
    <row r="160" spans="4:29" x14ac:dyDescent="0.25">
      <c r="D160" s="28">
        <v>41458</v>
      </c>
      <c r="E160" t="s">
        <v>74</v>
      </c>
      <c r="F160" t="s">
        <v>98</v>
      </c>
      <c r="G160">
        <v>25.85</v>
      </c>
      <c r="H160">
        <v>31.17</v>
      </c>
      <c r="I160">
        <v>27.454999999999998</v>
      </c>
      <c r="J160">
        <v>25.245000000000001</v>
      </c>
      <c r="K160">
        <v>18.925000000000001</v>
      </c>
      <c r="L160">
        <v>17.73</v>
      </c>
      <c r="S160" s="28"/>
      <c r="AC160" s="28"/>
    </row>
    <row r="161" spans="4:29" x14ac:dyDescent="0.25">
      <c r="D161" s="28">
        <v>41473</v>
      </c>
      <c r="E161" t="s">
        <v>74</v>
      </c>
      <c r="F161" t="s">
        <v>98</v>
      </c>
      <c r="G161">
        <v>23.31</v>
      </c>
      <c r="H161">
        <v>27.91</v>
      </c>
      <c r="I161">
        <v>24.22</v>
      </c>
      <c r="J161">
        <v>22.32</v>
      </c>
      <c r="K161">
        <v>16.649999999999999</v>
      </c>
      <c r="L161">
        <v>16.815000000000001</v>
      </c>
      <c r="S161" s="28"/>
      <c r="AC161" s="28"/>
    </row>
    <row r="162" spans="4:29" x14ac:dyDescent="0.25">
      <c r="D162" s="28">
        <v>41485</v>
      </c>
      <c r="E162" t="s">
        <v>74</v>
      </c>
      <c r="F162" t="s">
        <v>98</v>
      </c>
      <c r="G162">
        <v>21.38</v>
      </c>
      <c r="H162">
        <v>25.81</v>
      </c>
      <c r="I162">
        <v>22.785</v>
      </c>
      <c r="J162">
        <v>20.925000000000001</v>
      </c>
      <c r="K162">
        <v>17.135000000000002</v>
      </c>
      <c r="L162">
        <v>16.445</v>
      </c>
      <c r="S162" s="28"/>
      <c r="AC162" s="28"/>
    </row>
    <row r="163" spans="4:29" x14ac:dyDescent="0.25">
      <c r="D163" s="28">
        <v>41499</v>
      </c>
      <c r="E163" t="s">
        <v>74</v>
      </c>
      <c r="F163" t="s">
        <v>98</v>
      </c>
      <c r="G163">
        <v>22.695</v>
      </c>
      <c r="H163">
        <v>23.954999999999998</v>
      </c>
      <c r="I163">
        <v>19.77</v>
      </c>
      <c r="J163">
        <v>18.77</v>
      </c>
      <c r="K163">
        <v>16.29</v>
      </c>
      <c r="L163">
        <v>15.205</v>
      </c>
      <c r="S163" s="28"/>
      <c r="AC163" s="28"/>
    </row>
    <row r="164" spans="4:29" x14ac:dyDescent="0.25">
      <c r="D164" s="28">
        <v>41550</v>
      </c>
      <c r="E164" t="s">
        <v>74</v>
      </c>
      <c r="F164" t="s">
        <v>98</v>
      </c>
      <c r="G164">
        <v>24.675000000000001</v>
      </c>
      <c r="H164">
        <v>28.8</v>
      </c>
      <c r="I164">
        <v>22.065000000000001</v>
      </c>
      <c r="J164">
        <v>17.065000000000001</v>
      </c>
      <c r="K164">
        <v>13.085000000000001</v>
      </c>
      <c r="L164">
        <v>14.565</v>
      </c>
      <c r="S164" s="28"/>
      <c r="AC164" s="28"/>
    </row>
    <row r="165" spans="4:29" x14ac:dyDescent="0.25">
      <c r="D165" s="28">
        <v>41443</v>
      </c>
      <c r="E165" t="s">
        <v>74</v>
      </c>
      <c r="F165" t="s">
        <v>99</v>
      </c>
      <c r="G165">
        <v>17.57</v>
      </c>
      <c r="H165">
        <v>28.95</v>
      </c>
      <c r="I165">
        <v>24.725000000000001</v>
      </c>
      <c r="J165">
        <v>22.774999999999999</v>
      </c>
      <c r="K165">
        <v>16.734999999999999</v>
      </c>
      <c r="L165">
        <v>16.594999999999999</v>
      </c>
      <c r="S165" s="28"/>
      <c r="AC165" s="28"/>
    </row>
    <row r="166" spans="4:29" x14ac:dyDescent="0.25">
      <c r="D166" s="28">
        <v>41458</v>
      </c>
      <c r="E166" t="s">
        <v>74</v>
      </c>
      <c r="F166" t="s">
        <v>99</v>
      </c>
      <c r="G166">
        <v>23.335000000000001</v>
      </c>
      <c r="H166">
        <v>28.105</v>
      </c>
      <c r="I166">
        <v>24.69</v>
      </c>
      <c r="J166">
        <v>23.875</v>
      </c>
      <c r="K166">
        <v>16.91</v>
      </c>
      <c r="L166">
        <v>16.440000000000001</v>
      </c>
      <c r="S166" s="28"/>
      <c r="AC166" s="28"/>
    </row>
    <row r="167" spans="4:29" x14ac:dyDescent="0.25">
      <c r="D167" s="28">
        <v>41473</v>
      </c>
      <c r="E167" t="s">
        <v>74</v>
      </c>
      <c r="F167" t="s">
        <v>99</v>
      </c>
      <c r="G167">
        <v>23.484999999999999</v>
      </c>
      <c r="H167">
        <v>23.37</v>
      </c>
      <c r="I167">
        <v>20.555</v>
      </c>
      <c r="J167">
        <v>20.585000000000001</v>
      </c>
      <c r="K167">
        <v>15.205</v>
      </c>
      <c r="L167">
        <v>15.475</v>
      </c>
      <c r="S167" s="28"/>
      <c r="AC167" s="28"/>
    </row>
    <row r="168" spans="4:29" x14ac:dyDescent="0.25">
      <c r="D168" s="28">
        <v>41485</v>
      </c>
      <c r="E168" t="s">
        <v>74</v>
      </c>
      <c r="F168" t="s">
        <v>99</v>
      </c>
      <c r="G168">
        <v>20.93</v>
      </c>
      <c r="H168">
        <v>21.015000000000001</v>
      </c>
      <c r="I168">
        <v>18.27</v>
      </c>
      <c r="J168">
        <v>18.690000000000001</v>
      </c>
      <c r="K168">
        <v>14.895</v>
      </c>
      <c r="L168">
        <v>15.515000000000001</v>
      </c>
      <c r="S168" s="28"/>
      <c r="AC168" s="28"/>
    </row>
    <row r="169" spans="4:29" x14ac:dyDescent="0.25">
      <c r="D169" s="28">
        <v>41499</v>
      </c>
      <c r="E169" t="s">
        <v>74</v>
      </c>
      <c r="F169" t="s">
        <v>99</v>
      </c>
      <c r="G169">
        <v>22.47</v>
      </c>
      <c r="H169">
        <v>19.175000000000001</v>
      </c>
      <c r="I169">
        <v>15.93</v>
      </c>
      <c r="J169">
        <v>16.385000000000002</v>
      </c>
      <c r="K169">
        <v>14.404999999999999</v>
      </c>
      <c r="L169">
        <v>14.94</v>
      </c>
      <c r="S169" s="28"/>
      <c r="AC169" s="28"/>
    </row>
    <row r="170" spans="4:29" x14ac:dyDescent="0.25">
      <c r="D170" s="28">
        <v>41550</v>
      </c>
      <c r="E170" t="s">
        <v>74</v>
      </c>
      <c r="F170" t="s">
        <v>99</v>
      </c>
      <c r="G170">
        <v>25.164999999999999</v>
      </c>
      <c r="H170">
        <v>25.39</v>
      </c>
      <c r="I170">
        <v>18.045000000000002</v>
      </c>
      <c r="J170">
        <v>14.19</v>
      </c>
      <c r="K170">
        <v>13.135</v>
      </c>
      <c r="L170">
        <v>14.39</v>
      </c>
      <c r="S170" s="28"/>
      <c r="AC170" s="28"/>
    </row>
    <row r="171" spans="4:29" x14ac:dyDescent="0.25">
      <c r="D171" s="28">
        <v>41443</v>
      </c>
      <c r="E171" t="s">
        <v>74</v>
      </c>
      <c r="F171" t="s">
        <v>100</v>
      </c>
      <c r="G171">
        <v>17.09</v>
      </c>
      <c r="H171">
        <v>29.605</v>
      </c>
      <c r="I171">
        <v>22.504999999999999</v>
      </c>
      <c r="J171">
        <v>21.645</v>
      </c>
      <c r="K171">
        <v>18.545000000000002</v>
      </c>
      <c r="L171">
        <v>18.68</v>
      </c>
      <c r="S171" s="28"/>
      <c r="AC171" s="28"/>
    </row>
    <row r="172" spans="4:29" x14ac:dyDescent="0.25">
      <c r="D172" s="28">
        <v>41458</v>
      </c>
      <c r="E172" t="s">
        <v>74</v>
      </c>
      <c r="F172" t="s">
        <v>100</v>
      </c>
      <c r="G172">
        <v>25.09</v>
      </c>
      <c r="H172">
        <v>30.11</v>
      </c>
      <c r="I172">
        <v>22.875</v>
      </c>
      <c r="J172">
        <v>22.95</v>
      </c>
      <c r="K172">
        <v>19.77</v>
      </c>
      <c r="L172">
        <v>20.105</v>
      </c>
      <c r="S172" s="28"/>
      <c r="AC172" s="28"/>
    </row>
    <row r="173" spans="4:29" x14ac:dyDescent="0.25">
      <c r="D173" s="28">
        <v>41473</v>
      </c>
      <c r="E173" t="s">
        <v>74</v>
      </c>
      <c r="F173" t="s">
        <v>100</v>
      </c>
      <c r="G173">
        <v>21.815000000000001</v>
      </c>
      <c r="H173">
        <v>25.754999999999999</v>
      </c>
      <c r="I173">
        <v>18.785</v>
      </c>
      <c r="J173">
        <v>20.079999999999998</v>
      </c>
      <c r="K173">
        <v>17.215</v>
      </c>
      <c r="L173">
        <v>18.945</v>
      </c>
      <c r="S173" s="28"/>
      <c r="AC173" s="28"/>
    </row>
    <row r="174" spans="4:29" x14ac:dyDescent="0.25">
      <c r="D174" s="28">
        <v>41485</v>
      </c>
      <c r="E174" t="s">
        <v>74</v>
      </c>
      <c r="F174" t="s">
        <v>100</v>
      </c>
      <c r="G174">
        <v>19.559999999999999</v>
      </c>
      <c r="H174">
        <v>22.98</v>
      </c>
      <c r="I174">
        <v>17.335000000000001</v>
      </c>
      <c r="J174">
        <v>18.48</v>
      </c>
      <c r="K174">
        <v>16.715</v>
      </c>
      <c r="L174">
        <v>18.385000000000002</v>
      </c>
      <c r="S174" s="28"/>
      <c r="AC174" s="28"/>
    </row>
    <row r="175" spans="4:29" x14ac:dyDescent="0.25">
      <c r="D175" s="28">
        <v>41499</v>
      </c>
      <c r="E175" t="s">
        <v>74</v>
      </c>
      <c r="F175" t="s">
        <v>100</v>
      </c>
      <c r="G175">
        <v>21.984999999999999</v>
      </c>
      <c r="H175">
        <v>21.355</v>
      </c>
      <c r="I175">
        <v>15.66</v>
      </c>
      <c r="J175">
        <v>17.079999999999998</v>
      </c>
      <c r="K175">
        <v>15.755000000000001</v>
      </c>
      <c r="L175">
        <v>16.954999999999998</v>
      </c>
      <c r="S175" s="28"/>
      <c r="AC175" s="28"/>
    </row>
    <row r="176" spans="4:29" x14ac:dyDescent="0.25">
      <c r="D176" s="28">
        <v>41550</v>
      </c>
      <c r="E176" t="s">
        <v>74</v>
      </c>
      <c r="F176" t="s">
        <v>100</v>
      </c>
      <c r="G176">
        <v>24.49</v>
      </c>
      <c r="H176">
        <v>26.664999999999999</v>
      </c>
      <c r="I176">
        <v>17.055</v>
      </c>
      <c r="J176">
        <v>14.595000000000001</v>
      </c>
      <c r="K176">
        <v>14.164999999999999</v>
      </c>
      <c r="L176">
        <v>15.994999999999999</v>
      </c>
      <c r="S176" s="28"/>
      <c r="AC176" s="28"/>
    </row>
    <row r="177" spans="4:29" x14ac:dyDescent="0.25">
      <c r="D177" s="28">
        <v>41443</v>
      </c>
      <c r="E177" t="s">
        <v>74</v>
      </c>
      <c r="F177" t="s">
        <v>101</v>
      </c>
      <c r="G177">
        <v>17.475000000000001</v>
      </c>
      <c r="H177">
        <v>29.055</v>
      </c>
      <c r="I177">
        <v>24.875</v>
      </c>
      <c r="J177">
        <v>23.21</v>
      </c>
      <c r="K177">
        <v>16.98</v>
      </c>
      <c r="L177">
        <v>16.594999999999999</v>
      </c>
      <c r="S177" s="28"/>
      <c r="AC177" s="28"/>
    </row>
    <row r="178" spans="4:29" x14ac:dyDescent="0.25">
      <c r="D178" s="28">
        <v>41458</v>
      </c>
      <c r="E178" t="s">
        <v>74</v>
      </c>
      <c r="F178" t="s">
        <v>101</v>
      </c>
      <c r="G178">
        <v>25.2</v>
      </c>
      <c r="H178">
        <v>29.425000000000001</v>
      </c>
      <c r="I178">
        <v>25.344999999999999</v>
      </c>
      <c r="J178">
        <v>23.85</v>
      </c>
      <c r="K178">
        <v>18.46</v>
      </c>
      <c r="L178">
        <v>17.899999999999999</v>
      </c>
      <c r="S178" s="28"/>
      <c r="AC178" s="28"/>
    </row>
    <row r="179" spans="4:29" x14ac:dyDescent="0.25">
      <c r="D179" s="28">
        <v>41473</v>
      </c>
      <c r="E179" t="s">
        <v>74</v>
      </c>
      <c r="F179" t="s">
        <v>101</v>
      </c>
      <c r="G179">
        <v>23.184999999999999</v>
      </c>
      <c r="H179">
        <v>26.344999999999999</v>
      </c>
      <c r="I179">
        <v>22.184999999999999</v>
      </c>
      <c r="J179">
        <v>20.74</v>
      </c>
      <c r="K179">
        <v>16.12</v>
      </c>
      <c r="L179">
        <v>17.02</v>
      </c>
      <c r="S179" s="28"/>
      <c r="AC179" s="28"/>
    </row>
    <row r="180" spans="4:29" x14ac:dyDescent="0.25">
      <c r="D180" s="28">
        <v>41485</v>
      </c>
      <c r="E180" t="s">
        <v>74</v>
      </c>
      <c r="F180" t="s">
        <v>101</v>
      </c>
      <c r="G180">
        <v>20.355</v>
      </c>
      <c r="H180">
        <v>24.074999999999999</v>
      </c>
      <c r="I180">
        <v>20.984999999999999</v>
      </c>
      <c r="J180">
        <v>19.574999999999999</v>
      </c>
      <c r="K180">
        <v>15.41</v>
      </c>
      <c r="L180">
        <v>15.965</v>
      </c>
      <c r="S180" s="28"/>
      <c r="AC180" s="28"/>
    </row>
    <row r="181" spans="4:29" x14ac:dyDescent="0.25">
      <c r="D181" s="28">
        <v>41499</v>
      </c>
      <c r="E181" t="s">
        <v>74</v>
      </c>
      <c r="F181" t="s">
        <v>101</v>
      </c>
      <c r="G181">
        <v>22.9</v>
      </c>
      <c r="H181">
        <v>22.19</v>
      </c>
      <c r="I181">
        <v>18.21</v>
      </c>
      <c r="J181">
        <v>16.975000000000001</v>
      </c>
      <c r="K181">
        <v>14.31</v>
      </c>
      <c r="L181">
        <v>15.23</v>
      </c>
      <c r="S181" s="28"/>
      <c r="AC181" s="28"/>
    </row>
    <row r="182" spans="4:29" x14ac:dyDescent="0.25">
      <c r="D182" s="28">
        <v>41550</v>
      </c>
      <c r="E182" t="s">
        <v>74</v>
      </c>
      <c r="F182" t="s">
        <v>101</v>
      </c>
      <c r="G182">
        <v>24.45</v>
      </c>
      <c r="H182">
        <v>25.39</v>
      </c>
      <c r="I182">
        <v>19.285</v>
      </c>
      <c r="J182">
        <v>15.574999999999999</v>
      </c>
      <c r="K182">
        <v>12.824999999999999</v>
      </c>
      <c r="L182">
        <v>14.6</v>
      </c>
      <c r="S182" s="28"/>
      <c r="AC182" s="28"/>
    </row>
    <row r="183" spans="4:29" x14ac:dyDescent="0.25">
      <c r="D183" s="28">
        <v>41443</v>
      </c>
      <c r="E183" t="s">
        <v>74</v>
      </c>
      <c r="F183" t="s">
        <v>102</v>
      </c>
      <c r="G183">
        <v>15.154999999999999</v>
      </c>
      <c r="H183">
        <v>29.524999999999999</v>
      </c>
      <c r="I183">
        <v>25.66</v>
      </c>
      <c r="J183">
        <v>22.25</v>
      </c>
      <c r="K183">
        <v>16.82</v>
      </c>
      <c r="L183">
        <v>16.125</v>
      </c>
      <c r="S183" s="28"/>
      <c r="AC183" s="28"/>
    </row>
    <row r="184" spans="4:29" x14ac:dyDescent="0.25">
      <c r="D184" s="28">
        <v>41458</v>
      </c>
      <c r="E184" t="s">
        <v>74</v>
      </c>
      <c r="F184" t="s">
        <v>102</v>
      </c>
      <c r="G184">
        <v>24.535</v>
      </c>
      <c r="H184">
        <v>30.164999999999999</v>
      </c>
      <c r="I184">
        <v>25.42</v>
      </c>
      <c r="J184">
        <v>23.11</v>
      </c>
      <c r="K184">
        <v>18.475000000000001</v>
      </c>
      <c r="L184">
        <v>18.145</v>
      </c>
      <c r="S184" s="28"/>
      <c r="AC184" s="28"/>
    </row>
    <row r="185" spans="4:29" x14ac:dyDescent="0.25">
      <c r="D185" s="28">
        <v>41473</v>
      </c>
      <c r="E185" t="s">
        <v>74</v>
      </c>
      <c r="F185" t="s">
        <v>102</v>
      </c>
      <c r="G185">
        <v>20.75</v>
      </c>
      <c r="H185">
        <v>25.26</v>
      </c>
      <c r="I185">
        <v>21.024999999999999</v>
      </c>
      <c r="J185">
        <v>19.625</v>
      </c>
      <c r="K185">
        <v>16.13</v>
      </c>
      <c r="L185">
        <v>16.855</v>
      </c>
      <c r="S185" s="28"/>
      <c r="AC185" s="28"/>
    </row>
    <row r="186" spans="4:29" x14ac:dyDescent="0.25">
      <c r="D186" s="28">
        <v>41485</v>
      </c>
      <c r="E186" t="s">
        <v>74</v>
      </c>
      <c r="F186" t="s">
        <v>102</v>
      </c>
      <c r="G186">
        <v>19.155000000000001</v>
      </c>
      <c r="H186">
        <v>22.85</v>
      </c>
      <c r="I186">
        <v>19.164999999999999</v>
      </c>
      <c r="J186">
        <v>18.965</v>
      </c>
      <c r="K186">
        <v>15.365</v>
      </c>
      <c r="L186">
        <v>16.545000000000002</v>
      </c>
      <c r="S186" s="28"/>
      <c r="AC186" s="28"/>
    </row>
    <row r="187" spans="4:29" x14ac:dyDescent="0.25">
      <c r="D187" s="28">
        <v>41499</v>
      </c>
      <c r="E187" t="s">
        <v>74</v>
      </c>
      <c r="F187" t="s">
        <v>102</v>
      </c>
      <c r="G187">
        <v>20.97</v>
      </c>
      <c r="H187">
        <v>21.815000000000001</v>
      </c>
      <c r="I187">
        <v>16.850000000000001</v>
      </c>
      <c r="J187">
        <v>15.445</v>
      </c>
      <c r="K187">
        <v>13.984999999999999</v>
      </c>
      <c r="L187">
        <v>15.06</v>
      </c>
      <c r="S187" s="28"/>
      <c r="AC187" s="28"/>
    </row>
    <row r="188" spans="4:29" x14ac:dyDescent="0.25">
      <c r="D188" s="28">
        <v>41550</v>
      </c>
      <c r="E188" t="s">
        <v>74</v>
      </c>
      <c r="F188" t="s">
        <v>102</v>
      </c>
      <c r="G188">
        <v>24.055</v>
      </c>
      <c r="H188">
        <v>26.39</v>
      </c>
      <c r="I188">
        <v>19.765000000000001</v>
      </c>
      <c r="J188">
        <v>14.25</v>
      </c>
      <c r="K188">
        <v>12.28</v>
      </c>
      <c r="L188">
        <v>14.26</v>
      </c>
      <c r="S188" s="28"/>
      <c r="AC188" s="28"/>
    </row>
    <row r="189" spans="4:29" x14ac:dyDescent="0.25">
      <c r="D189" s="28">
        <v>41443</v>
      </c>
      <c r="E189" t="s">
        <v>74</v>
      </c>
      <c r="F189" t="s">
        <v>103</v>
      </c>
      <c r="G189">
        <v>17.18</v>
      </c>
      <c r="H189">
        <v>28.68</v>
      </c>
      <c r="I189">
        <v>23.655000000000001</v>
      </c>
      <c r="J189">
        <v>22.12</v>
      </c>
      <c r="K189">
        <v>15.525</v>
      </c>
      <c r="L189">
        <v>15.965</v>
      </c>
      <c r="S189" s="28"/>
      <c r="AC189" s="28"/>
    </row>
    <row r="190" spans="4:29" x14ac:dyDescent="0.25">
      <c r="D190" s="28">
        <v>41458</v>
      </c>
      <c r="E190" t="s">
        <v>74</v>
      </c>
      <c r="F190" t="s">
        <v>103</v>
      </c>
      <c r="G190">
        <v>25.41</v>
      </c>
      <c r="H190">
        <v>29.14</v>
      </c>
      <c r="I190">
        <v>24.51</v>
      </c>
      <c r="J190">
        <v>23.805</v>
      </c>
      <c r="K190">
        <v>17.12</v>
      </c>
      <c r="L190">
        <v>17.97</v>
      </c>
      <c r="S190" s="28"/>
      <c r="AC190" s="28"/>
    </row>
    <row r="191" spans="4:29" x14ac:dyDescent="0.25">
      <c r="D191" s="28">
        <v>41473</v>
      </c>
      <c r="E191" t="s">
        <v>74</v>
      </c>
      <c r="F191" t="s">
        <v>103</v>
      </c>
      <c r="G191">
        <v>22.105</v>
      </c>
      <c r="H191">
        <v>25.98</v>
      </c>
      <c r="I191">
        <v>20.445</v>
      </c>
      <c r="J191">
        <v>20.105</v>
      </c>
      <c r="K191">
        <v>14.984999999999999</v>
      </c>
      <c r="L191">
        <v>16.63</v>
      </c>
      <c r="S191" s="28"/>
      <c r="AC191" s="28"/>
    </row>
    <row r="192" spans="4:29" x14ac:dyDescent="0.25">
      <c r="D192" s="28">
        <v>41485</v>
      </c>
      <c r="E192" t="s">
        <v>74</v>
      </c>
      <c r="F192" t="s">
        <v>103</v>
      </c>
      <c r="G192">
        <v>20.335000000000001</v>
      </c>
      <c r="H192">
        <v>24.364999999999998</v>
      </c>
      <c r="I192">
        <v>19.574999999999999</v>
      </c>
      <c r="J192">
        <v>19.170000000000002</v>
      </c>
      <c r="K192">
        <v>14.75</v>
      </c>
      <c r="L192">
        <v>16.510000000000002</v>
      </c>
      <c r="S192" s="28"/>
      <c r="AC192" s="28"/>
    </row>
    <row r="193" spans="4:29" x14ac:dyDescent="0.25">
      <c r="D193" s="28">
        <v>41499</v>
      </c>
      <c r="E193" t="s">
        <v>74</v>
      </c>
      <c r="F193" t="s">
        <v>103</v>
      </c>
      <c r="G193">
        <v>22.34</v>
      </c>
      <c r="H193">
        <v>21.734999999999999</v>
      </c>
      <c r="I193">
        <v>17.195</v>
      </c>
      <c r="J193">
        <v>16.934999999999999</v>
      </c>
      <c r="K193">
        <v>13.635</v>
      </c>
      <c r="L193">
        <v>15.45</v>
      </c>
      <c r="S193" s="28"/>
      <c r="AC193" s="28"/>
    </row>
    <row r="194" spans="4:29" x14ac:dyDescent="0.25">
      <c r="D194" s="28">
        <v>41550</v>
      </c>
      <c r="E194" t="s">
        <v>74</v>
      </c>
      <c r="F194" t="s">
        <v>103</v>
      </c>
      <c r="G194">
        <v>24.37</v>
      </c>
      <c r="H194">
        <v>26.475000000000001</v>
      </c>
      <c r="I194">
        <v>18.61</v>
      </c>
      <c r="J194">
        <v>15.73</v>
      </c>
      <c r="K194">
        <v>12.44</v>
      </c>
      <c r="L194">
        <v>14.324999999999999</v>
      </c>
      <c r="S194" s="28"/>
      <c r="AC194" s="28"/>
    </row>
    <row r="195" spans="4:29" x14ac:dyDescent="0.25">
      <c r="D195" s="28">
        <v>41443</v>
      </c>
      <c r="E195" t="s">
        <v>74</v>
      </c>
      <c r="F195" t="s">
        <v>104</v>
      </c>
      <c r="G195">
        <v>14.66</v>
      </c>
      <c r="H195">
        <v>28.635000000000002</v>
      </c>
      <c r="I195">
        <v>24.285</v>
      </c>
      <c r="J195">
        <v>24.63</v>
      </c>
      <c r="K195">
        <v>18.614999999999998</v>
      </c>
      <c r="L195">
        <v>17.399999999999999</v>
      </c>
      <c r="S195" s="28"/>
      <c r="AC195" s="28"/>
    </row>
    <row r="196" spans="4:29" x14ac:dyDescent="0.25">
      <c r="D196" s="28">
        <v>41458</v>
      </c>
      <c r="E196" t="s">
        <v>74</v>
      </c>
      <c r="F196" t="s">
        <v>104</v>
      </c>
      <c r="G196">
        <v>21.905000000000001</v>
      </c>
      <c r="H196">
        <v>30.375</v>
      </c>
      <c r="I196">
        <v>25.375</v>
      </c>
      <c r="J196">
        <v>26.64</v>
      </c>
      <c r="K196">
        <v>20.555</v>
      </c>
      <c r="L196">
        <v>19.565000000000001</v>
      </c>
      <c r="S196" s="28"/>
      <c r="AC196" s="28"/>
    </row>
    <row r="197" spans="4:29" x14ac:dyDescent="0.25">
      <c r="D197" s="28">
        <v>41473</v>
      </c>
      <c r="E197" t="s">
        <v>74</v>
      </c>
      <c r="F197" t="s">
        <v>104</v>
      </c>
      <c r="G197">
        <v>21.305</v>
      </c>
      <c r="H197">
        <v>27.204999999999998</v>
      </c>
      <c r="I197">
        <v>22.074999999999999</v>
      </c>
      <c r="J197">
        <v>23.745000000000001</v>
      </c>
      <c r="K197">
        <v>17.875</v>
      </c>
      <c r="L197">
        <v>18.05</v>
      </c>
      <c r="S197" s="28"/>
      <c r="AC197" s="28"/>
    </row>
    <row r="198" spans="4:29" x14ac:dyDescent="0.25">
      <c r="D198" s="28">
        <v>41485</v>
      </c>
      <c r="E198" t="s">
        <v>74</v>
      </c>
      <c r="F198" t="s">
        <v>104</v>
      </c>
      <c r="G198">
        <v>15.865</v>
      </c>
      <c r="H198">
        <v>25.055</v>
      </c>
      <c r="I198">
        <v>20.09</v>
      </c>
      <c r="J198">
        <v>22.215</v>
      </c>
      <c r="K198">
        <v>16.96</v>
      </c>
      <c r="L198">
        <v>17.355</v>
      </c>
      <c r="S198" s="28"/>
      <c r="AC198" s="28"/>
    </row>
    <row r="199" spans="4:29" x14ac:dyDescent="0.25">
      <c r="D199" s="28">
        <v>41499</v>
      </c>
      <c r="E199" t="s">
        <v>74</v>
      </c>
      <c r="F199" t="s">
        <v>104</v>
      </c>
      <c r="G199">
        <v>20.364999999999998</v>
      </c>
      <c r="H199">
        <v>22.635000000000002</v>
      </c>
      <c r="I199">
        <v>17.48</v>
      </c>
      <c r="J199">
        <v>19.434999999999999</v>
      </c>
      <c r="K199">
        <v>15.535</v>
      </c>
      <c r="L199">
        <v>15.545</v>
      </c>
      <c r="S199" s="28"/>
      <c r="AC199" s="28"/>
    </row>
    <row r="200" spans="4:29" x14ac:dyDescent="0.25">
      <c r="D200" s="28">
        <v>41550</v>
      </c>
      <c r="E200" t="s">
        <v>74</v>
      </c>
      <c r="F200" t="s">
        <v>104</v>
      </c>
      <c r="G200">
        <v>17.89</v>
      </c>
      <c r="H200">
        <v>21.58</v>
      </c>
      <c r="I200">
        <v>14.315</v>
      </c>
      <c r="J200">
        <v>13.87</v>
      </c>
      <c r="K200">
        <v>12.02</v>
      </c>
      <c r="L200">
        <v>13.535</v>
      </c>
      <c r="S200" s="28"/>
      <c r="AC200" s="28"/>
    </row>
    <row r="201" spans="4:29" x14ac:dyDescent="0.25">
      <c r="D201" s="28"/>
      <c r="G201" s="7"/>
      <c r="H201" s="7"/>
      <c r="I201" s="7"/>
      <c r="J201" s="7"/>
      <c r="K201" s="7"/>
      <c r="L201" s="7"/>
    </row>
    <row r="202" spans="4:29" x14ac:dyDescent="0.25">
      <c r="D202" s="28"/>
      <c r="G202" s="7"/>
      <c r="H202" s="7"/>
      <c r="I202" s="7"/>
      <c r="J202" s="7"/>
      <c r="K202" s="7"/>
      <c r="L202" s="7"/>
    </row>
    <row r="203" spans="4:29" x14ac:dyDescent="0.25">
      <c r="D203" s="28"/>
      <c r="G203" s="7"/>
      <c r="H203" s="7"/>
      <c r="I203" s="7"/>
      <c r="J203" s="7"/>
      <c r="K203" s="7"/>
      <c r="L203" s="7"/>
    </row>
    <row r="204" spans="4:29" x14ac:dyDescent="0.25">
      <c r="D204" s="28"/>
      <c r="G204" s="7"/>
      <c r="H204" s="7"/>
      <c r="I204" s="7"/>
      <c r="J204" s="7"/>
      <c r="K204" s="7"/>
      <c r="L204" s="7"/>
    </row>
    <row r="205" spans="4:29" x14ac:dyDescent="0.25">
      <c r="D205" s="28"/>
      <c r="G205" s="7"/>
      <c r="H205" s="7"/>
      <c r="I205" s="7"/>
      <c r="J205" s="7"/>
      <c r="K205" s="7"/>
      <c r="L205" s="7"/>
    </row>
    <row r="206" spans="4:29" x14ac:dyDescent="0.25">
      <c r="D206" s="28"/>
      <c r="G206" s="7"/>
      <c r="H206" s="7"/>
      <c r="I206" s="7"/>
      <c r="J206" s="7"/>
      <c r="K206" s="7"/>
      <c r="L206" s="7"/>
    </row>
    <row r="207" spans="4:29" x14ac:dyDescent="0.25">
      <c r="D207" s="28"/>
      <c r="G207" s="7"/>
      <c r="H207" s="7"/>
      <c r="I207" s="7"/>
      <c r="J207" s="7"/>
      <c r="K207" s="7"/>
      <c r="L207" s="7"/>
    </row>
    <row r="208" spans="4:29" x14ac:dyDescent="0.25">
      <c r="D208" s="28"/>
      <c r="G208" s="7"/>
      <c r="H208" s="7"/>
      <c r="I208" s="7"/>
      <c r="J208" s="7"/>
      <c r="K208" s="7"/>
      <c r="L208" s="7"/>
    </row>
    <row r="209" spans="4:12" x14ac:dyDescent="0.25">
      <c r="D209" s="28"/>
      <c r="G209" s="7"/>
      <c r="H209" s="7"/>
      <c r="I209" s="7"/>
      <c r="J209" s="7"/>
      <c r="K209" s="7"/>
      <c r="L209" s="7"/>
    </row>
    <row r="210" spans="4:12" x14ac:dyDescent="0.25">
      <c r="D210" s="28"/>
      <c r="G210" s="7"/>
      <c r="H210" s="7"/>
      <c r="I210" s="7"/>
      <c r="J210" s="7"/>
      <c r="K210" s="7"/>
      <c r="L210" s="7"/>
    </row>
    <row r="211" spans="4:12" x14ac:dyDescent="0.25">
      <c r="D211" s="28"/>
      <c r="G211" s="7"/>
      <c r="H211" s="7"/>
      <c r="I211" s="7"/>
      <c r="J211" s="7"/>
      <c r="K211" s="7"/>
      <c r="L211" s="7"/>
    </row>
    <row r="212" spans="4:12" x14ac:dyDescent="0.25">
      <c r="D212" s="28"/>
      <c r="G212" s="7"/>
      <c r="H212" s="7"/>
      <c r="I212" s="7"/>
      <c r="J212" s="7"/>
      <c r="K212" s="7"/>
      <c r="L212" s="7"/>
    </row>
    <row r="213" spans="4:12" x14ac:dyDescent="0.25">
      <c r="D213" s="28"/>
      <c r="G213" s="7"/>
      <c r="H213" s="7"/>
      <c r="I213" s="7"/>
      <c r="J213" s="7"/>
      <c r="K213" s="7"/>
      <c r="L213" s="7"/>
    </row>
    <row r="214" spans="4:12" x14ac:dyDescent="0.25">
      <c r="D214" s="28"/>
      <c r="G214" s="7"/>
      <c r="H214" s="7"/>
      <c r="I214" s="7"/>
      <c r="J214" s="7"/>
      <c r="K214" s="7"/>
      <c r="L214" s="7"/>
    </row>
    <row r="215" spans="4:12" x14ac:dyDescent="0.25">
      <c r="D215" s="28"/>
      <c r="G215" s="7"/>
      <c r="H215" s="7"/>
      <c r="I215" s="7"/>
      <c r="J215" s="7"/>
      <c r="K215" s="7"/>
      <c r="L215" s="7"/>
    </row>
    <row r="216" spans="4:12" x14ac:dyDescent="0.25">
      <c r="D216" s="28"/>
      <c r="G216" s="7"/>
      <c r="H216" s="7"/>
      <c r="I216" s="7"/>
      <c r="J216" s="7"/>
      <c r="K216" s="7"/>
      <c r="L216" s="7"/>
    </row>
    <row r="217" spans="4:12" x14ac:dyDescent="0.25">
      <c r="D217" s="28"/>
      <c r="G217" s="7"/>
      <c r="H217" s="7"/>
      <c r="I217" s="7"/>
      <c r="J217" s="7"/>
      <c r="K217" s="7"/>
      <c r="L217" s="7"/>
    </row>
    <row r="218" spans="4:12" x14ac:dyDescent="0.25">
      <c r="D218" s="28"/>
      <c r="G218" s="7"/>
      <c r="H218" s="7"/>
      <c r="I218" s="7"/>
      <c r="J218" s="7"/>
      <c r="K218" s="7"/>
      <c r="L218" s="7"/>
    </row>
    <row r="219" spans="4:12" x14ac:dyDescent="0.25">
      <c r="D219" s="28"/>
      <c r="G219" s="7"/>
      <c r="H219" s="7"/>
      <c r="I219" s="7"/>
      <c r="J219" s="7"/>
      <c r="K219" s="7"/>
      <c r="L219" s="7"/>
    </row>
    <row r="220" spans="4:12" x14ac:dyDescent="0.25">
      <c r="D220" s="28"/>
      <c r="G220" s="7"/>
      <c r="H220" s="7"/>
      <c r="I220" s="7"/>
      <c r="J220" s="7"/>
      <c r="K220" s="7"/>
      <c r="L220" s="7"/>
    </row>
    <row r="221" spans="4:12" x14ac:dyDescent="0.25">
      <c r="D221" s="28"/>
      <c r="G221" s="7"/>
      <c r="H221" s="7"/>
      <c r="I221" s="7"/>
      <c r="J221" s="7"/>
      <c r="K221" s="7"/>
      <c r="L221" s="7"/>
    </row>
    <row r="222" spans="4:12" x14ac:dyDescent="0.25">
      <c r="D222" s="28"/>
      <c r="G222" s="7"/>
      <c r="H222" s="7"/>
      <c r="I222" s="7"/>
      <c r="J222" s="7"/>
      <c r="K222" s="7"/>
      <c r="L222" s="7"/>
    </row>
    <row r="223" spans="4:12" x14ac:dyDescent="0.25">
      <c r="D223" s="28"/>
      <c r="G223" s="7"/>
      <c r="H223" s="7"/>
      <c r="I223" s="7"/>
      <c r="J223" s="7"/>
      <c r="K223" s="7"/>
      <c r="L223" s="7"/>
    </row>
    <row r="224" spans="4:12" x14ac:dyDescent="0.25">
      <c r="D224" s="28"/>
      <c r="G224" s="7"/>
      <c r="H224" s="7"/>
      <c r="I224" s="7"/>
      <c r="J224" s="7"/>
      <c r="K224" s="7"/>
      <c r="L224" s="7"/>
    </row>
    <row r="225" spans="4:12" x14ac:dyDescent="0.25">
      <c r="D225" s="28"/>
      <c r="G225" s="7"/>
      <c r="H225" s="7"/>
      <c r="I225" s="7"/>
      <c r="J225" s="7"/>
      <c r="K225" s="7"/>
      <c r="L225" s="7"/>
    </row>
    <row r="226" spans="4:12" x14ac:dyDescent="0.25">
      <c r="D226" s="28"/>
      <c r="G226" s="7"/>
      <c r="H226" s="7"/>
      <c r="I226" s="7"/>
      <c r="J226" s="7"/>
      <c r="K226" s="7"/>
      <c r="L226" s="7"/>
    </row>
    <row r="227" spans="4:12" x14ac:dyDescent="0.25">
      <c r="D227" s="28"/>
      <c r="G227" s="7"/>
      <c r="H227" s="7"/>
      <c r="I227" s="7"/>
      <c r="J227" s="7"/>
      <c r="K227" s="7"/>
      <c r="L227" s="7"/>
    </row>
    <row r="228" spans="4:12" x14ac:dyDescent="0.25">
      <c r="D228" s="28"/>
      <c r="G228" s="7"/>
      <c r="H228" s="7"/>
      <c r="I228" s="7"/>
      <c r="J228" s="7"/>
      <c r="K228" s="7"/>
      <c r="L228" s="7"/>
    </row>
    <row r="229" spans="4:12" x14ac:dyDescent="0.25">
      <c r="D229" s="28"/>
      <c r="G229" s="7"/>
      <c r="H229" s="7"/>
      <c r="I229" s="7"/>
      <c r="J229" s="7"/>
      <c r="K229" s="7"/>
      <c r="L229" s="7"/>
    </row>
    <row r="230" spans="4:12" x14ac:dyDescent="0.25">
      <c r="D230" s="28"/>
      <c r="G230" s="7"/>
      <c r="H230" s="7"/>
      <c r="I230" s="7"/>
      <c r="J230" s="7"/>
      <c r="K230" s="7"/>
      <c r="L230" s="7"/>
    </row>
    <row r="231" spans="4:12" x14ac:dyDescent="0.25">
      <c r="D231" s="28"/>
      <c r="G231" s="7"/>
      <c r="H231" s="7"/>
      <c r="I231" s="7"/>
      <c r="J231" s="7"/>
      <c r="K231" s="7"/>
      <c r="L231" s="7"/>
    </row>
    <row r="232" spans="4:12" x14ac:dyDescent="0.25">
      <c r="D232" s="28"/>
      <c r="G232" s="7"/>
      <c r="H232" s="7"/>
      <c r="I232" s="7"/>
      <c r="J232" s="7"/>
      <c r="K232" s="7"/>
      <c r="L232" s="7"/>
    </row>
    <row r="233" spans="4:12" x14ac:dyDescent="0.25">
      <c r="D233" s="28"/>
      <c r="G233" s="7"/>
      <c r="H233" s="7"/>
      <c r="I233" s="7"/>
      <c r="J233" s="7"/>
      <c r="K233" s="7"/>
      <c r="L233" s="7"/>
    </row>
    <row r="234" spans="4:12" x14ac:dyDescent="0.25">
      <c r="D234" s="28"/>
      <c r="G234" s="7"/>
      <c r="H234" s="7"/>
      <c r="I234" s="7"/>
      <c r="J234" s="7"/>
      <c r="K234" s="7"/>
      <c r="L234" s="7"/>
    </row>
    <row r="235" spans="4:12" x14ac:dyDescent="0.25">
      <c r="D235" s="28"/>
      <c r="G235" s="7"/>
      <c r="H235" s="7"/>
      <c r="I235" s="7"/>
      <c r="J235" s="7"/>
      <c r="K235" s="7"/>
      <c r="L235" s="7"/>
    </row>
    <row r="236" spans="4:12" x14ac:dyDescent="0.25">
      <c r="D236" s="28"/>
      <c r="G236" s="7"/>
      <c r="H236" s="7"/>
      <c r="I236" s="7"/>
      <c r="J236" s="7"/>
      <c r="K236" s="7"/>
      <c r="L236" s="7"/>
    </row>
    <row r="237" spans="4:12" x14ac:dyDescent="0.25">
      <c r="D237" s="28"/>
      <c r="G237" s="7"/>
      <c r="H237" s="7"/>
      <c r="I237" s="7"/>
      <c r="J237" s="7"/>
      <c r="K237" s="7"/>
      <c r="L237" s="7"/>
    </row>
    <row r="238" spans="4:12" x14ac:dyDescent="0.25">
      <c r="D238" s="28"/>
      <c r="G238" s="7"/>
      <c r="H238" s="7"/>
      <c r="I238" s="7"/>
      <c r="J238" s="7"/>
      <c r="K238" s="7"/>
      <c r="L238" s="7"/>
    </row>
    <row r="239" spans="4:12" x14ac:dyDescent="0.25">
      <c r="D239" s="28"/>
      <c r="G239" s="7"/>
      <c r="H239" s="7"/>
      <c r="I239" s="7"/>
      <c r="J239" s="7"/>
      <c r="K239" s="7"/>
      <c r="L239" s="7"/>
    </row>
    <row r="240" spans="4:12" x14ac:dyDescent="0.25">
      <c r="D240" s="28"/>
      <c r="G240" s="7"/>
      <c r="H240" s="7"/>
      <c r="I240" s="7"/>
      <c r="J240" s="7"/>
      <c r="K240" s="7"/>
      <c r="L240" s="7"/>
    </row>
    <row r="241" spans="4:12" x14ac:dyDescent="0.25">
      <c r="D241" s="28"/>
      <c r="G241" s="7"/>
      <c r="H241" s="7"/>
      <c r="I241" s="7"/>
      <c r="J241" s="7"/>
      <c r="K241" s="7"/>
      <c r="L241" s="7"/>
    </row>
    <row r="242" spans="4:12" x14ac:dyDescent="0.25">
      <c r="D242" s="28"/>
      <c r="G242" s="7"/>
      <c r="H242" s="7"/>
      <c r="I242" s="7"/>
      <c r="J242" s="7"/>
      <c r="K242" s="7"/>
      <c r="L242" s="7"/>
    </row>
    <row r="243" spans="4:12" x14ac:dyDescent="0.25">
      <c r="D243" s="28"/>
      <c r="G243" s="7"/>
      <c r="H243" s="7"/>
      <c r="I243" s="7"/>
      <c r="J243" s="7"/>
      <c r="K243" s="7"/>
      <c r="L243" s="7"/>
    </row>
    <row r="244" spans="4:12" x14ac:dyDescent="0.25">
      <c r="D244" s="28"/>
      <c r="G244" s="7"/>
      <c r="H244" s="7"/>
      <c r="I244" s="7"/>
      <c r="J244" s="7"/>
      <c r="K244" s="7"/>
      <c r="L244" s="7"/>
    </row>
    <row r="245" spans="4:12" x14ac:dyDescent="0.25">
      <c r="D245" s="28"/>
      <c r="G245" s="7"/>
      <c r="H245" s="7"/>
      <c r="I245" s="7"/>
      <c r="J245" s="7"/>
      <c r="K245" s="7"/>
      <c r="L245" s="7"/>
    </row>
    <row r="246" spans="4:12" x14ac:dyDescent="0.25">
      <c r="D246" s="28"/>
      <c r="G246" s="7"/>
      <c r="H246" s="7"/>
      <c r="I246" s="7"/>
      <c r="J246" s="7"/>
      <c r="K246" s="7"/>
      <c r="L246" s="7"/>
    </row>
    <row r="247" spans="4:12" x14ac:dyDescent="0.25">
      <c r="D247" s="28"/>
      <c r="G247" s="7"/>
      <c r="H247" s="7"/>
      <c r="I247" s="7"/>
      <c r="J247" s="7"/>
      <c r="K247" s="7"/>
      <c r="L247" s="7"/>
    </row>
    <row r="248" spans="4:12" x14ac:dyDescent="0.25">
      <c r="D248" s="28"/>
      <c r="G248" s="7"/>
      <c r="H248" s="7"/>
      <c r="I248" s="7"/>
      <c r="J248" s="7"/>
      <c r="K248" s="7"/>
      <c r="L248" s="7"/>
    </row>
    <row r="249" spans="4:12" x14ac:dyDescent="0.25">
      <c r="D249" s="28"/>
      <c r="G249" s="7"/>
      <c r="H249" s="7"/>
      <c r="I249" s="7"/>
      <c r="J249" s="7"/>
      <c r="K249" s="7"/>
      <c r="L249" s="7"/>
    </row>
    <row r="250" spans="4:12" x14ac:dyDescent="0.25">
      <c r="D250" s="28"/>
      <c r="G250" s="7"/>
      <c r="H250" s="7"/>
      <c r="I250" s="7"/>
      <c r="J250" s="7"/>
      <c r="K250" s="7"/>
      <c r="L250" s="7"/>
    </row>
    <row r="251" spans="4:12" x14ac:dyDescent="0.25">
      <c r="D251" s="28"/>
      <c r="G251" s="7"/>
      <c r="H251" s="7"/>
      <c r="I251" s="7"/>
      <c r="J251" s="7"/>
      <c r="K251" s="7"/>
      <c r="L251" s="7"/>
    </row>
    <row r="252" spans="4:12" x14ac:dyDescent="0.25">
      <c r="D252" s="28"/>
      <c r="G252" s="7"/>
      <c r="H252" s="7"/>
      <c r="I252" s="7"/>
      <c r="J252" s="7"/>
      <c r="K252" s="7"/>
      <c r="L252" s="7"/>
    </row>
    <row r="253" spans="4:12" x14ac:dyDescent="0.25">
      <c r="D253" s="28"/>
      <c r="G253" s="7"/>
      <c r="H253" s="7"/>
      <c r="I253" s="7"/>
      <c r="J253" s="7"/>
      <c r="K253" s="7"/>
      <c r="L253" s="7"/>
    </row>
    <row r="254" spans="4:12" x14ac:dyDescent="0.25">
      <c r="D254" s="28"/>
      <c r="G254" s="7"/>
      <c r="H254" s="7"/>
      <c r="I254" s="7"/>
      <c r="J254" s="7"/>
      <c r="K254" s="7"/>
      <c r="L254" s="7"/>
    </row>
    <row r="255" spans="4:12" x14ac:dyDescent="0.25">
      <c r="D255" s="28"/>
      <c r="G255" s="7"/>
      <c r="H255" s="7"/>
      <c r="I255" s="7"/>
      <c r="J255" s="7"/>
      <c r="K255" s="7"/>
      <c r="L255" s="7"/>
    </row>
    <row r="256" spans="4:12" x14ac:dyDescent="0.25">
      <c r="D256" s="28"/>
      <c r="G256" s="7"/>
      <c r="H256" s="7"/>
      <c r="I256" s="7"/>
      <c r="J256" s="7"/>
      <c r="K256" s="7"/>
      <c r="L256" s="7"/>
    </row>
    <row r="257" spans="4:12" x14ac:dyDescent="0.25">
      <c r="D257" s="28"/>
      <c r="G257" s="7"/>
      <c r="H257" s="7"/>
      <c r="I257" s="7"/>
      <c r="J257" s="7"/>
      <c r="K257" s="7"/>
      <c r="L257" s="7"/>
    </row>
    <row r="258" spans="4:12" x14ac:dyDescent="0.25">
      <c r="D258" s="28"/>
      <c r="G258" s="7"/>
      <c r="H258" s="7"/>
      <c r="I258" s="7"/>
      <c r="J258" s="7"/>
      <c r="K258" s="7"/>
      <c r="L258" s="7"/>
    </row>
    <row r="259" spans="4:12" x14ac:dyDescent="0.25">
      <c r="D259" s="28"/>
      <c r="G259" s="7"/>
      <c r="H259" s="7"/>
      <c r="I259" s="7"/>
      <c r="J259" s="7"/>
      <c r="K259" s="7"/>
      <c r="L259" s="7"/>
    </row>
    <row r="260" spans="4:12" x14ac:dyDescent="0.25">
      <c r="D260" s="28"/>
      <c r="G260" s="7"/>
      <c r="H260" s="7"/>
      <c r="I260" s="7"/>
      <c r="J260" s="7"/>
      <c r="K260" s="7"/>
      <c r="L260" s="7"/>
    </row>
    <row r="261" spans="4:12" x14ac:dyDescent="0.25">
      <c r="D261" s="28"/>
      <c r="G261" s="7"/>
      <c r="H261" s="7"/>
      <c r="I261" s="7"/>
      <c r="J261" s="7"/>
      <c r="K261" s="7"/>
      <c r="L261" s="7"/>
    </row>
    <row r="262" spans="4:12" x14ac:dyDescent="0.25">
      <c r="D262" s="28"/>
      <c r="G262" s="7"/>
      <c r="H262" s="7"/>
      <c r="I262" s="7"/>
      <c r="J262" s="7"/>
      <c r="K262" s="7"/>
      <c r="L262" s="7"/>
    </row>
    <row r="263" spans="4:12" x14ac:dyDescent="0.25">
      <c r="D263" s="28"/>
      <c r="G263" s="7"/>
      <c r="H263" s="7"/>
      <c r="I263" s="7"/>
      <c r="J263" s="7"/>
      <c r="K263" s="7"/>
      <c r="L263" s="7"/>
    </row>
    <row r="264" spans="4:12" x14ac:dyDescent="0.25">
      <c r="D264" s="28"/>
      <c r="G264" s="7"/>
      <c r="H264" s="7"/>
      <c r="I264" s="7"/>
      <c r="J264" s="7"/>
      <c r="K264" s="7"/>
      <c r="L264" s="7"/>
    </row>
    <row r="265" spans="4:12" x14ac:dyDescent="0.25">
      <c r="D265" s="28"/>
    </row>
    <row r="266" spans="4:12" x14ac:dyDescent="0.25">
      <c r="D266" s="28"/>
    </row>
    <row r="267" spans="4:12" x14ac:dyDescent="0.25">
      <c r="D267" s="28"/>
    </row>
    <row r="268" spans="4:12" x14ac:dyDescent="0.25">
      <c r="D268" s="28"/>
    </row>
    <row r="269" spans="4:12" x14ac:dyDescent="0.25">
      <c r="D269" s="28"/>
    </row>
    <row r="270" spans="4:12" x14ac:dyDescent="0.25">
      <c r="D270" s="28"/>
    </row>
    <row r="271" spans="4:12" x14ac:dyDescent="0.25">
      <c r="D271" s="28"/>
    </row>
    <row r="272" spans="4:12" x14ac:dyDescent="0.25">
      <c r="D272" s="28"/>
    </row>
    <row r="273" spans="4:4" x14ac:dyDescent="0.25">
      <c r="D273" s="28"/>
    </row>
    <row r="274" spans="4:4" x14ac:dyDescent="0.25">
      <c r="D274" s="28"/>
    </row>
    <row r="275" spans="4:4" x14ac:dyDescent="0.25">
      <c r="D275" s="28"/>
    </row>
    <row r="276" spans="4:4" x14ac:dyDescent="0.25">
      <c r="D276" s="28"/>
    </row>
    <row r="277" spans="4:4" x14ac:dyDescent="0.25">
      <c r="D277" s="28"/>
    </row>
    <row r="278" spans="4:4" x14ac:dyDescent="0.25">
      <c r="D278" s="28"/>
    </row>
    <row r="279" spans="4:4" x14ac:dyDescent="0.25">
      <c r="D279" s="28"/>
    </row>
    <row r="280" spans="4:4" x14ac:dyDescent="0.25">
      <c r="D280" s="28"/>
    </row>
    <row r="281" spans="4:4" x14ac:dyDescent="0.25">
      <c r="D281" s="28"/>
    </row>
    <row r="282" spans="4:4" x14ac:dyDescent="0.25">
      <c r="D282" s="28"/>
    </row>
    <row r="283" spans="4:4" x14ac:dyDescent="0.25">
      <c r="D283" s="28"/>
    </row>
    <row r="284" spans="4:4" x14ac:dyDescent="0.25">
      <c r="D284" s="28"/>
    </row>
    <row r="285" spans="4:4" x14ac:dyDescent="0.25">
      <c r="D285" s="28"/>
    </row>
    <row r="286" spans="4:4" x14ac:dyDescent="0.25">
      <c r="D286" s="28"/>
    </row>
    <row r="287" spans="4:4" x14ac:dyDescent="0.25">
      <c r="D287" s="28"/>
    </row>
    <row r="288" spans="4:4" x14ac:dyDescent="0.25">
      <c r="D288" s="28"/>
    </row>
    <row r="289" spans="4:4" x14ac:dyDescent="0.25">
      <c r="D289" s="28"/>
    </row>
    <row r="290" spans="4:4" x14ac:dyDescent="0.25">
      <c r="D290" s="28"/>
    </row>
    <row r="291" spans="4:4" x14ac:dyDescent="0.25">
      <c r="D291" s="28"/>
    </row>
    <row r="292" spans="4:4" x14ac:dyDescent="0.25">
      <c r="D292" s="28"/>
    </row>
    <row r="293" spans="4:4" x14ac:dyDescent="0.25">
      <c r="D293" s="28"/>
    </row>
    <row r="294" spans="4:4" x14ac:dyDescent="0.25">
      <c r="D294" s="28"/>
    </row>
    <row r="295" spans="4:4" x14ac:dyDescent="0.25">
      <c r="D295" s="28"/>
    </row>
    <row r="296" spans="4:4" x14ac:dyDescent="0.25">
      <c r="D296" s="28"/>
    </row>
  </sheetData>
  <sortState xmlns:xlrd2="http://schemas.microsoft.com/office/spreadsheetml/2017/richdata2" ref="D9:L200">
    <sortCondition ref="E9:E200"/>
    <sortCondition ref="F9:F200"/>
    <sortCondition ref="D9:D200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AK123"/>
  <sheetViews>
    <sheetView workbookViewId="0">
      <selection activeCell="K8" sqref="K8"/>
    </sheetView>
  </sheetViews>
  <sheetFormatPr defaultRowHeight="13.2" x14ac:dyDescent="0.25"/>
  <sheetData>
    <row r="4" spans="1:37" x14ac:dyDescent="0.25">
      <c r="Z4" s="7" t="e">
        <f>AC8-X8</f>
        <v>#REF!</v>
      </c>
      <c r="AA4" s="7" t="e">
        <f>AD8-Y8</f>
        <v>#REF!</v>
      </c>
      <c r="AB4">
        <v>1.75</v>
      </c>
      <c r="AC4">
        <v>6</v>
      </c>
    </row>
    <row r="6" spans="1:37" x14ac:dyDescent="0.25">
      <c r="D6" s="48" t="s">
        <v>105</v>
      </c>
      <c r="I6" s="48" t="s">
        <v>106</v>
      </c>
    </row>
    <row r="7" spans="1:37" x14ac:dyDescent="0.25">
      <c r="A7" t="s">
        <v>23</v>
      </c>
      <c r="B7" s="6" t="s">
        <v>24</v>
      </c>
      <c r="C7" s="27" t="s">
        <v>45</v>
      </c>
      <c r="D7" s="17" t="s">
        <v>91</v>
      </c>
      <c r="E7" s="17" t="s">
        <v>92</v>
      </c>
      <c r="F7" s="17" t="s">
        <v>93</v>
      </c>
      <c r="G7" s="17" t="s">
        <v>95</v>
      </c>
      <c r="H7" s="17" t="s">
        <v>94</v>
      </c>
      <c r="I7" s="26">
        <v>41443</v>
      </c>
      <c r="J7" s="26">
        <v>41458</v>
      </c>
      <c r="K7" s="26">
        <v>41473</v>
      </c>
      <c r="L7" s="26">
        <v>41485</v>
      </c>
      <c r="M7" s="26">
        <v>41499</v>
      </c>
      <c r="N7" s="26">
        <v>41550</v>
      </c>
    </row>
    <row r="8" spans="1:37" x14ac:dyDescent="0.25">
      <c r="A8" s="35">
        <v>101</v>
      </c>
      <c r="B8" s="35">
        <v>1</v>
      </c>
      <c r="C8" s="35">
        <v>1</v>
      </c>
      <c r="D8" s="53">
        <v>0.60434813271633692</v>
      </c>
      <c r="E8" s="53">
        <v>5.4082911374801395</v>
      </c>
      <c r="F8" s="53">
        <v>2.3073711502134429</v>
      </c>
      <c r="G8" s="53">
        <v>3.3797651461273563</v>
      </c>
      <c r="H8" s="53">
        <v>8.870790809462175</v>
      </c>
      <c r="I8" s="53">
        <v>0</v>
      </c>
      <c r="J8" s="76">
        <f>I8+D8</f>
        <v>0.60434813271633692</v>
      </c>
      <c r="K8" s="76">
        <f>J8+E8</f>
        <v>6.0126392701964768</v>
      </c>
      <c r="L8" s="76">
        <f>K8+F8</f>
        <v>8.3200104204099201</v>
      </c>
      <c r="M8" s="76">
        <f>L8+G8</f>
        <v>11.699775566537276</v>
      </c>
      <c r="N8" s="76">
        <f>M8+H8</f>
        <v>20.570566375999451</v>
      </c>
      <c r="P8" s="76" t="e">
        <f>#REF!</f>
        <v>#REF!</v>
      </c>
      <c r="Q8" s="7" t="e">
        <f>#REF!-#REF!</f>
        <v>#REF!</v>
      </c>
      <c r="R8" s="7" t="e">
        <f>#REF!-#REF!</f>
        <v>#REF!</v>
      </c>
      <c r="T8" s="7" t="e">
        <f t="shared" ref="T8:T23" si="0">Q8+Z$4+AB$4</f>
        <v>#REF!</v>
      </c>
      <c r="U8" s="7" t="e">
        <f t="shared" ref="U8:U23" si="1">R8+AA$4+AC$4</f>
        <v>#REF!</v>
      </c>
      <c r="X8" s="7" t="e">
        <f>AVERAGE(Q8:Q11)</f>
        <v>#REF!</v>
      </c>
      <c r="Y8" s="7" t="e">
        <f>AVERAGE(R8:R11)</f>
        <v>#REF!</v>
      </c>
      <c r="AA8" s="7" t="e">
        <f>X8+Y8</f>
        <v>#REF!</v>
      </c>
      <c r="AC8" s="7" t="e">
        <f>X8+Precip!$F$24</f>
        <v>#REF!</v>
      </c>
      <c r="AD8" s="7" t="e">
        <f>Y8+Precip!$F$41</f>
        <v>#REF!</v>
      </c>
      <c r="AF8">
        <v>2</v>
      </c>
      <c r="AG8">
        <v>6</v>
      </c>
      <c r="AH8" s="76" t="s">
        <v>110</v>
      </c>
      <c r="AI8" s="7" t="e">
        <f>AC8+AF8</f>
        <v>#REF!</v>
      </c>
      <c r="AJ8" s="7" t="e">
        <f>AD8+AG8</f>
        <v>#REF!</v>
      </c>
      <c r="AK8" s="7" t="e">
        <f>AJ8+AI8</f>
        <v>#REF!</v>
      </c>
    </row>
    <row r="9" spans="1:37" x14ac:dyDescent="0.25">
      <c r="A9" s="35">
        <v>102</v>
      </c>
      <c r="B9" s="35">
        <v>1</v>
      </c>
      <c r="C9" s="35">
        <v>1</v>
      </c>
      <c r="D9" s="36">
        <v>1.8053821319003851</v>
      </c>
      <c r="E9" s="36">
        <v>4.8421674896829092</v>
      </c>
      <c r="F9" s="36">
        <v>2.1268866232490118</v>
      </c>
      <c r="G9" s="36">
        <v>2.9742140935568511</v>
      </c>
      <c r="H9" s="36">
        <v>8.1760677820287846</v>
      </c>
      <c r="I9" s="53">
        <v>0</v>
      </c>
      <c r="J9" s="76">
        <f t="shared" ref="J9:N9" si="2">I9+D9</f>
        <v>1.8053821319003851</v>
      </c>
      <c r="K9" s="76">
        <f t="shared" si="2"/>
        <v>6.6475496215832948</v>
      </c>
      <c r="L9" s="76">
        <f t="shared" si="2"/>
        <v>8.774436244832307</v>
      </c>
      <c r="M9" s="76">
        <f t="shared" si="2"/>
        <v>11.748650338389158</v>
      </c>
      <c r="N9" s="76">
        <f t="shared" si="2"/>
        <v>19.924718120417943</v>
      </c>
      <c r="P9" s="76" t="e">
        <f>#REF!</f>
        <v>#REF!</v>
      </c>
      <c r="Q9" s="7" t="e">
        <f>#REF!-#REF!</f>
        <v>#REF!</v>
      </c>
      <c r="R9" s="7" t="e">
        <f>#REF!-#REF!</f>
        <v>#REF!</v>
      </c>
      <c r="T9" s="7" t="e">
        <f t="shared" si="0"/>
        <v>#REF!</v>
      </c>
      <c r="U9" s="7" t="e">
        <f t="shared" si="1"/>
        <v>#REF!</v>
      </c>
      <c r="AH9" s="76" t="s">
        <v>110</v>
      </c>
    </row>
    <row r="10" spans="1:37" x14ac:dyDescent="0.25">
      <c r="A10" s="35">
        <v>103</v>
      </c>
      <c r="B10" s="35">
        <v>1</v>
      </c>
      <c r="C10" s="35">
        <v>1</v>
      </c>
      <c r="D10" s="36">
        <v>2.1913315090272358</v>
      </c>
      <c r="E10" s="36">
        <v>3.7248618637822126</v>
      </c>
      <c r="F10" s="36">
        <v>2.3704458724157589</v>
      </c>
      <c r="G10" s="36">
        <v>4.3367843013375786</v>
      </c>
      <c r="H10" s="36">
        <v>9.1437619988612564</v>
      </c>
      <c r="I10" s="53">
        <v>0</v>
      </c>
      <c r="J10" s="76">
        <f>I10+D10</f>
        <v>2.1913315090272358</v>
      </c>
      <c r="K10" s="76">
        <f t="shared" ref="K10:N10" si="3">J10+E10</f>
        <v>5.9161933728094489</v>
      </c>
      <c r="L10" s="76">
        <f t="shared" si="3"/>
        <v>8.2866392452252082</v>
      </c>
      <c r="M10" s="76">
        <f t="shared" si="3"/>
        <v>12.623423546562787</v>
      </c>
      <c r="N10" s="76">
        <f t="shared" si="3"/>
        <v>21.767185545424041</v>
      </c>
      <c r="P10" s="76" t="e">
        <f>#REF!</f>
        <v>#REF!</v>
      </c>
      <c r="Q10" s="7" t="e">
        <f>#REF!-#REF!</f>
        <v>#REF!</v>
      </c>
      <c r="R10" s="7" t="e">
        <f>#REF!-#REF!</f>
        <v>#REF!</v>
      </c>
      <c r="T10" s="7" t="e">
        <f t="shared" si="0"/>
        <v>#REF!</v>
      </c>
      <c r="U10" s="7" t="e">
        <f t="shared" si="1"/>
        <v>#REF!</v>
      </c>
      <c r="AH10" s="76" t="s">
        <v>110</v>
      </c>
    </row>
    <row r="11" spans="1:37" x14ac:dyDescent="0.25">
      <c r="A11" s="35">
        <v>104</v>
      </c>
      <c r="B11" s="35">
        <v>1</v>
      </c>
      <c r="C11" s="35">
        <v>1</v>
      </c>
      <c r="D11" s="36">
        <v>0.99379906669211548</v>
      </c>
      <c r="E11" s="36">
        <v>4.7995096527513361</v>
      </c>
      <c r="F11" s="36">
        <v>2.3873915873317855</v>
      </c>
      <c r="G11" s="36">
        <v>3.4397018173927831</v>
      </c>
      <c r="H11" s="36">
        <v>8.160367167723102</v>
      </c>
      <c r="I11" s="53">
        <v>0</v>
      </c>
      <c r="J11" s="76">
        <f t="shared" ref="J11:N11" si="4">I11+D11</f>
        <v>0.99379906669211548</v>
      </c>
      <c r="K11" s="76">
        <f t="shared" si="4"/>
        <v>5.793308719443452</v>
      </c>
      <c r="L11" s="76">
        <f t="shared" si="4"/>
        <v>8.180700306775238</v>
      </c>
      <c r="M11" s="76">
        <f t="shared" si="4"/>
        <v>11.62040212416802</v>
      </c>
      <c r="N11" s="76">
        <f t="shared" si="4"/>
        <v>19.780769291891122</v>
      </c>
      <c r="P11" s="76" t="e">
        <f>#REF!</f>
        <v>#REF!</v>
      </c>
      <c r="Q11" s="7" t="e">
        <f>#REF!-#REF!</f>
        <v>#REF!</v>
      </c>
      <c r="R11" s="7" t="e">
        <f>#REF!-#REF!</f>
        <v>#REF!</v>
      </c>
      <c r="T11" s="7" t="e">
        <f t="shared" si="0"/>
        <v>#REF!</v>
      </c>
      <c r="U11" s="7" t="e">
        <f t="shared" si="1"/>
        <v>#REF!</v>
      </c>
      <c r="AH11" s="76" t="s">
        <v>110</v>
      </c>
    </row>
    <row r="12" spans="1:37" x14ac:dyDescent="0.25">
      <c r="A12" s="35">
        <v>105</v>
      </c>
      <c r="B12" s="35">
        <v>1</v>
      </c>
      <c r="C12" s="35">
        <v>1</v>
      </c>
      <c r="D12" s="36">
        <v>1.5373185020209514</v>
      </c>
      <c r="E12" s="36">
        <v>5.0894087386097926</v>
      </c>
      <c r="F12" s="36">
        <v>2.318657883717242</v>
      </c>
      <c r="G12" s="36">
        <v>3.0685870169549547</v>
      </c>
      <c r="H12" s="36">
        <v>7.7792282289653185</v>
      </c>
      <c r="I12" s="53">
        <v>0</v>
      </c>
      <c r="J12" s="76">
        <f t="shared" ref="J12:N12" si="5">I12+D12</f>
        <v>1.5373185020209514</v>
      </c>
      <c r="K12" s="76">
        <f t="shared" si="5"/>
        <v>6.6267272406307445</v>
      </c>
      <c r="L12" s="76">
        <f t="shared" si="5"/>
        <v>8.945385124347986</v>
      </c>
      <c r="M12" s="76">
        <f t="shared" si="5"/>
        <v>12.01397214130294</v>
      </c>
      <c r="N12" s="76">
        <f t="shared" si="5"/>
        <v>19.793200370268259</v>
      </c>
      <c r="P12" s="76" t="e">
        <f>#REF!</f>
        <v>#REF!</v>
      </c>
      <c r="Q12" s="7" t="e">
        <f>#REF!-#REF!</f>
        <v>#REF!</v>
      </c>
      <c r="R12" s="7" t="e">
        <f>#REF!-#REF!</f>
        <v>#REF!</v>
      </c>
      <c r="T12" s="7" t="e">
        <f t="shared" si="0"/>
        <v>#REF!</v>
      </c>
      <c r="U12" s="7" t="e">
        <f t="shared" si="1"/>
        <v>#REF!</v>
      </c>
      <c r="X12" s="7" t="e">
        <f>AVERAGE(Q12:Q15)</f>
        <v>#REF!</v>
      </c>
      <c r="Y12" s="7" t="e">
        <f>AVERAGE(R12:R15)</f>
        <v>#REF!</v>
      </c>
      <c r="AA12" s="7" t="e">
        <f>X12+Y12</f>
        <v>#REF!</v>
      </c>
      <c r="AC12" s="7" t="e">
        <f>X12+Precip!$F$24</f>
        <v>#REF!</v>
      </c>
      <c r="AD12" s="7" t="e">
        <f>Y12+Precip!$F$41</f>
        <v>#REF!</v>
      </c>
      <c r="AF12">
        <v>2</v>
      </c>
      <c r="AG12">
        <v>6</v>
      </c>
      <c r="AH12" s="76" t="s">
        <v>108</v>
      </c>
      <c r="AI12" s="7" t="e">
        <f>AC12+AF12</f>
        <v>#REF!</v>
      </c>
      <c r="AJ12" s="7" t="e">
        <f>AD12+AG12</f>
        <v>#REF!</v>
      </c>
      <c r="AK12" s="7" t="e">
        <f>AJ12+AI12</f>
        <v>#REF!</v>
      </c>
    </row>
    <row r="13" spans="1:37" x14ac:dyDescent="0.25">
      <c r="A13" s="35">
        <v>106</v>
      </c>
      <c r="B13" s="35">
        <v>1</v>
      </c>
      <c r="C13" s="35">
        <v>1</v>
      </c>
      <c r="D13" s="36">
        <v>2.2683657597037636</v>
      </c>
      <c r="E13" s="36">
        <v>3.7964425756842015</v>
      </c>
      <c r="F13" s="36">
        <v>1.9394848017566555</v>
      </c>
      <c r="G13" s="36">
        <v>3.9785073720395419</v>
      </c>
      <c r="H13" s="36">
        <v>8.8969805147831309</v>
      </c>
      <c r="I13" s="53">
        <v>0</v>
      </c>
      <c r="J13" s="76">
        <f t="shared" ref="J13:N13" si="6">I13+D13</f>
        <v>2.2683657597037636</v>
      </c>
      <c r="K13" s="76">
        <f t="shared" si="6"/>
        <v>6.0648083353879656</v>
      </c>
      <c r="L13" s="76">
        <f t="shared" si="6"/>
        <v>8.0042931371446215</v>
      </c>
      <c r="M13" s="76">
        <f t="shared" si="6"/>
        <v>11.982800509184163</v>
      </c>
      <c r="N13" s="76">
        <f t="shared" si="6"/>
        <v>20.879781023967293</v>
      </c>
      <c r="P13" s="76" t="e">
        <f>#REF!</f>
        <v>#REF!</v>
      </c>
      <c r="Q13" s="7" t="e">
        <f>#REF!-#REF!</f>
        <v>#REF!</v>
      </c>
      <c r="R13" s="7" t="e">
        <f>#REF!-#REF!</f>
        <v>#REF!</v>
      </c>
      <c r="T13" s="7" t="e">
        <f t="shared" si="0"/>
        <v>#REF!</v>
      </c>
      <c r="U13" s="7" t="e">
        <f t="shared" si="1"/>
        <v>#REF!</v>
      </c>
      <c r="AH13" s="76" t="s">
        <v>108</v>
      </c>
    </row>
    <row r="14" spans="1:37" x14ac:dyDescent="0.25">
      <c r="A14" s="35">
        <v>107</v>
      </c>
      <c r="B14" s="35">
        <v>1</v>
      </c>
      <c r="C14" s="35">
        <v>1</v>
      </c>
      <c r="D14" s="36">
        <v>1.592176225987568</v>
      </c>
      <c r="E14" s="36">
        <v>4.4873330534767248</v>
      </c>
      <c r="F14" s="36">
        <v>2.7662292714663397</v>
      </c>
      <c r="G14" s="36">
        <v>3.5053547511435426</v>
      </c>
      <c r="H14" s="36">
        <v>10.666426787606405</v>
      </c>
      <c r="I14" s="53">
        <v>0</v>
      </c>
      <c r="J14" s="76">
        <f t="shared" ref="J14:N14" si="7">I14+D14</f>
        <v>1.592176225987568</v>
      </c>
      <c r="K14" s="76">
        <f t="shared" si="7"/>
        <v>6.0795092794642933</v>
      </c>
      <c r="L14" s="76">
        <f t="shared" si="7"/>
        <v>8.8457385509306334</v>
      </c>
      <c r="M14" s="76">
        <f t="shared" si="7"/>
        <v>12.351093302074176</v>
      </c>
      <c r="N14" s="76">
        <f t="shared" si="7"/>
        <v>23.01752008968058</v>
      </c>
      <c r="P14" s="76" t="e">
        <f>#REF!</f>
        <v>#REF!</v>
      </c>
      <c r="Q14" s="7" t="e">
        <f>#REF!-#REF!</f>
        <v>#REF!</v>
      </c>
      <c r="R14" s="7" t="e">
        <f>#REF!-#REF!</f>
        <v>#REF!</v>
      </c>
      <c r="T14" s="7" t="e">
        <f t="shared" si="0"/>
        <v>#REF!</v>
      </c>
      <c r="U14" s="7" t="e">
        <f t="shared" si="1"/>
        <v>#REF!</v>
      </c>
      <c r="AH14" s="76" t="s">
        <v>108</v>
      </c>
    </row>
    <row r="15" spans="1:37" x14ac:dyDescent="0.25">
      <c r="A15" s="35">
        <v>108</v>
      </c>
      <c r="B15" s="35">
        <v>1</v>
      </c>
      <c r="C15" s="35">
        <v>1</v>
      </c>
      <c r="D15" s="36">
        <v>1.3365625760154578</v>
      </c>
      <c r="E15" s="36">
        <v>4.2235081705699784</v>
      </c>
      <c r="F15" s="36">
        <v>2.486204204687763</v>
      </c>
      <c r="G15" s="36">
        <v>2.9682577500551259</v>
      </c>
      <c r="H15" s="36">
        <v>9.0722779103013824</v>
      </c>
      <c r="I15" s="53">
        <v>0</v>
      </c>
      <c r="J15" s="76">
        <f t="shared" ref="J15:N15" si="8">I15+D15</f>
        <v>1.3365625760154578</v>
      </c>
      <c r="K15" s="76">
        <f t="shared" si="8"/>
        <v>5.5600707465854367</v>
      </c>
      <c r="L15" s="76">
        <f t="shared" si="8"/>
        <v>8.0462749512731992</v>
      </c>
      <c r="M15" s="76">
        <f t="shared" si="8"/>
        <v>11.014532701328324</v>
      </c>
      <c r="N15" s="76">
        <f t="shared" si="8"/>
        <v>20.086810611629708</v>
      </c>
      <c r="P15" s="76" t="e">
        <f>#REF!</f>
        <v>#REF!</v>
      </c>
      <c r="Q15" s="7" t="e">
        <f>#REF!-#REF!</f>
        <v>#REF!</v>
      </c>
      <c r="R15" s="7" t="e">
        <f>#REF!-#REF!</f>
        <v>#REF!</v>
      </c>
      <c r="T15" s="7" t="e">
        <f t="shared" si="0"/>
        <v>#REF!</v>
      </c>
      <c r="U15" s="7" t="e">
        <f t="shared" si="1"/>
        <v>#REF!</v>
      </c>
      <c r="AH15" s="76" t="s">
        <v>108</v>
      </c>
    </row>
    <row r="16" spans="1:37" x14ac:dyDescent="0.25">
      <c r="A16" s="57">
        <v>110</v>
      </c>
      <c r="B16" s="57">
        <v>1</v>
      </c>
      <c r="C16" s="57">
        <v>2</v>
      </c>
      <c r="D16" s="59">
        <v>1.5454888013351282</v>
      </c>
      <c r="E16" s="59">
        <v>4.6626454622499587</v>
      </c>
      <c r="F16" s="59">
        <v>2.2222498772040971</v>
      </c>
      <c r="G16" s="59">
        <v>3.1250551796372217</v>
      </c>
      <c r="H16" s="59">
        <v>8.9743061369042252</v>
      </c>
      <c r="I16" s="59">
        <v>0</v>
      </c>
      <c r="J16" s="88">
        <f t="shared" ref="J16:N16" si="9">I16+D16</f>
        <v>1.5454888013351282</v>
      </c>
      <c r="K16" s="88">
        <f t="shared" si="9"/>
        <v>6.2081342635850874</v>
      </c>
      <c r="L16" s="88">
        <f t="shared" si="9"/>
        <v>8.4303841407891849</v>
      </c>
      <c r="M16" s="88">
        <f t="shared" si="9"/>
        <v>11.555439320426407</v>
      </c>
      <c r="N16" s="88">
        <f t="shared" si="9"/>
        <v>20.529745457330634</v>
      </c>
      <c r="P16" s="76" t="e">
        <f>#REF!</f>
        <v>#REF!</v>
      </c>
      <c r="Q16" s="7" t="e">
        <f>#REF!-#REF!</f>
        <v>#REF!</v>
      </c>
      <c r="R16" s="7" t="e">
        <f>#REF!-#REF!</f>
        <v>#REF!</v>
      </c>
      <c r="T16" s="7" t="e">
        <f t="shared" si="0"/>
        <v>#REF!</v>
      </c>
      <c r="U16" s="7" t="e">
        <f t="shared" si="1"/>
        <v>#REF!</v>
      </c>
      <c r="X16" s="7" t="e">
        <f>AVERAGE(Q16:Q19)</f>
        <v>#REF!</v>
      </c>
      <c r="Y16" s="7" t="e">
        <f>AVERAGE(R16:R19)</f>
        <v>#REF!</v>
      </c>
      <c r="AA16" s="7" t="e">
        <f>X16+Y16</f>
        <v>#REF!</v>
      </c>
      <c r="AC16" s="7" t="e">
        <f>X16+Precip!$F$24</f>
        <v>#REF!</v>
      </c>
      <c r="AD16" s="7" t="e">
        <f>Y16+Precip!$F$41</f>
        <v>#REF!</v>
      </c>
      <c r="AF16">
        <v>2</v>
      </c>
      <c r="AG16">
        <v>6</v>
      </c>
      <c r="AH16" s="76" t="s">
        <v>109</v>
      </c>
      <c r="AI16" s="7" t="e">
        <f>AC16+AF16</f>
        <v>#REF!</v>
      </c>
      <c r="AJ16" s="7" t="e">
        <f>AD16+AG16</f>
        <v>#REF!</v>
      </c>
      <c r="AK16" s="7" t="e">
        <f>AJ16+AI16</f>
        <v>#REF!</v>
      </c>
    </row>
    <row r="17" spans="1:37" x14ac:dyDescent="0.25">
      <c r="A17" s="57">
        <v>111</v>
      </c>
      <c r="B17" s="57">
        <v>1</v>
      </c>
      <c r="C17" s="57">
        <v>2</v>
      </c>
      <c r="D17" s="59">
        <v>1.710451035107091</v>
      </c>
      <c r="E17" s="59">
        <v>4.3193110636558458</v>
      </c>
      <c r="F17" s="59">
        <v>2.1253873151114475</v>
      </c>
      <c r="G17" s="59">
        <v>3.380886539798444</v>
      </c>
      <c r="H17" s="59">
        <v>7.3181521376875169</v>
      </c>
      <c r="I17" s="59">
        <v>0</v>
      </c>
      <c r="J17" s="88">
        <f t="shared" ref="J17:N17" si="10">I17+D17</f>
        <v>1.710451035107091</v>
      </c>
      <c r="K17" s="88">
        <f t="shared" si="10"/>
        <v>6.0297620987629372</v>
      </c>
      <c r="L17" s="88">
        <f t="shared" si="10"/>
        <v>8.1551494138743852</v>
      </c>
      <c r="M17" s="88">
        <f t="shared" si="10"/>
        <v>11.53603595367283</v>
      </c>
      <c r="N17" s="88">
        <f t="shared" si="10"/>
        <v>18.854188091360346</v>
      </c>
      <c r="P17" s="76" t="e">
        <f>#REF!</f>
        <v>#REF!</v>
      </c>
      <c r="Q17" s="7" t="e">
        <f>#REF!-#REF!</f>
        <v>#REF!</v>
      </c>
      <c r="R17" s="7" t="e">
        <f>#REF!-#REF!</f>
        <v>#REF!</v>
      </c>
      <c r="T17" s="7" t="e">
        <f t="shared" si="0"/>
        <v>#REF!</v>
      </c>
      <c r="U17" s="7" t="e">
        <f t="shared" si="1"/>
        <v>#REF!</v>
      </c>
      <c r="AH17" s="76" t="s">
        <v>109</v>
      </c>
    </row>
    <row r="18" spans="1:37" x14ac:dyDescent="0.25">
      <c r="A18" s="57">
        <v>112</v>
      </c>
      <c r="B18" s="57">
        <v>1</v>
      </c>
      <c r="C18" s="57">
        <v>2</v>
      </c>
      <c r="D18" s="59">
        <v>1.1326941550331262</v>
      </c>
      <c r="E18" s="59">
        <v>4.8126510130567066</v>
      </c>
      <c r="F18" s="59">
        <v>2.3330889567286301</v>
      </c>
      <c r="G18" s="59">
        <v>3.7348812922223664</v>
      </c>
      <c r="H18" s="59">
        <v>7.1236579512865399</v>
      </c>
      <c r="I18" s="59">
        <v>0</v>
      </c>
      <c r="J18" s="88">
        <f t="shared" ref="J18:N18" si="11">I18+D18</f>
        <v>1.1326941550331262</v>
      </c>
      <c r="K18" s="88">
        <f t="shared" si="11"/>
        <v>5.9453451680898333</v>
      </c>
      <c r="L18" s="88">
        <f t="shared" si="11"/>
        <v>8.2784341248184639</v>
      </c>
      <c r="M18" s="88">
        <f t="shared" si="11"/>
        <v>12.013315417040831</v>
      </c>
      <c r="N18" s="88">
        <f t="shared" si="11"/>
        <v>19.136973368327372</v>
      </c>
      <c r="P18" s="76" t="e">
        <f>#REF!</f>
        <v>#REF!</v>
      </c>
      <c r="Q18" s="7" t="e">
        <f>#REF!-#REF!</f>
        <v>#REF!</v>
      </c>
      <c r="R18" s="7" t="e">
        <f>#REF!-#REF!</f>
        <v>#REF!</v>
      </c>
      <c r="T18" s="7" t="e">
        <f t="shared" si="0"/>
        <v>#REF!</v>
      </c>
      <c r="U18" s="7" t="e">
        <f t="shared" si="1"/>
        <v>#REF!</v>
      </c>
      <c r="AH18" s="76" t="s">
        <v>109</v>
      </c>
    </row>
    <row r="19" spans="1:37" x14ac:dyDescent="0.25">
      <c r="A19" s="57">
        <v>113</v>
      </c>
      <c r="B19" s="57">
        <v>1</v>
      </c>
      <c r="C19" s="57">
        <v>2</v>
      </c>
      <c r="D19" s="59">
        <v>1.5322606976836055</v>
      </c>
      <c r="E19" s="59">
        <v>4.7842129256037094</v>
      </c>
      <c r="F19" s="59">
        <v>2.183562588525731</v>
      </c>
      <c r="G19" s="59">
        <v>2.7167245586657933</v>
      </c>
      <c r="H19" s="59">
        <v>8.7757506231566502</v>
      </c>
      <c r="I19" s="59">
        <v>0</v>
      </c>
      <c r="J19" s="88">
        <f t="shared" ref="J19:N19" si="12">I19+D19</f>
        <v>1.5322606976836055</v>
      </c>
      <c r="K19" s="88">
        <f t="shared" si="12"/>
        <v>6.3164736232873153</v>
      </c>
      <c r="L19" s="88">
        <f t="shared" si="12"/>
        <v>8.5000362118130468</v>
      </c>
      <c r="M19" s="88">
        <f t="shared" si="12"/>
        <v>11.216760770478841</v>
      </c>
      <c r="N19" s="88">
        <f t="shared" si="12"/>
        <v>19.992511393635489</v>
      </c>
      <c r="P19" s="76" t="e">
        <f>#REF!</f>
        <v>#REF!</v>
      </c>
      <c r="Q19" s="7" t="e">
        <f>#REF!-#REF!</f>
        <v>#REF!</v>
      </c>
      <c r="R19" s="7" t="e">
        <f>#REF!-#REF!</f>
        <v>#REF!</v>
      </c>
      <c r="T19" s="7" t="e">
        <f t="shared" si="0"/>
        <v>#REF!</v>
      </c>
      <c r="U19" s="7" t="e">
        <f t="shared" si="1"/>
        <v>#REF!</v>
      </c>
      <c r="AH19" s="76" t="s">
        <v>109</v>
      </c>
    </row>
    <row r="20" spans="1:37" x14ac:dyDescent="0.25">
      <c r="A20" s="57">
        <v>114</v>
      </c>
      <c r="B20" s="57">
        <v>1</v>
      </c>
      <c r="C20" s="57">
        <v>2</v>
      </c>
      <c r="D20" s="59">
        <v>1.8847507538095356</v>
      </c>
      <c r="E20" s="59">
        <v>4.0124675120284969</v>
      </c>
      <c r="F20" s="59">
        <v>2.177330561774093</v>
      </c>
      <c r="G20" s="59">
        <v>3.2597555643009337</v>
      </c>
      <c r="H20" s="59">
        <v>8.1200054119192107</v>
      </c>
      <c r="I20" s="59">
        <v>0</v>
      </c>
      <c r="J20" s="88">
        <f t="shared" ref="J20:N20" si="13">I20+D20</f>
        <v>1.8847507538095356</v>
      </c>
      <c r="K20" s="88">
        <f t="shared" si="13"/>
        <v>5.897218265838033</v>
      </c>
      <c r="L20" s="88">
        <f t="shared" si="13"/>
        <v>8.0745488276121264</v>
      </c>
      <c r="M20" s="88">
        <f t="shared" si="13"/>
        <v>11.33430439191306</v>
      </c>
      <c r="N20" s="88">
        <f t="shared" si="13"/>
        <v>19.45430980383227</v>
      </c>
      <c r="P20" s="76" t="e">
        <f>#REF!</f>
        <v>#REF!</v>
      </c>
      <c r="Q20" s="7" t="e">
        <f>#REF!-#REF!</f>
        <v>#REF!</v>
      </c>
      <c r="R20" s="7" t="e">
        <f>#REF!-#REF!</f>
        <v>#REF!</v>
      </c>
      <c r="T20" s="7" t="e">
        <f t="shared" si="0"/>
        <v>#REF!</v>
      </c>
      <c r="U20" s="7" t="e">
        <f t="shared" si="1"/>
        <v>#REF!</v>
      </c>
      <c r="X20" s="7" t="e">
        <f>AVERAGE(Q20:Q23)</f>
        <v>#REF!</v>
      </c>
      <c r="Y20" s="7" t="e">
        <f>AVERAGE(R20:R23)</f>
        <v>#REF!</v>
      </c>
      <c r="AA20" s="7" t="e">
        <f>X20+Y20</f>
        <v>#REF!</v>
      </c>
      <c r="AC20" s="7" t="e">
        <f>X20+Precip!$F$24</f>
        <v>#REF!</v>
      </c>
      <c r="AD20" s="7" t="e">
        <f>Y20+Precip!$F$41</f>
        <v>#REF!</v>
      </c>
      <c r="AF20">
        <v>2</v>
      </c>
      <c r="AG20">
        <v>6</v>
      </c>
      <c r="AH20" s="76" t="s">
        <v>111</v>
      </c>
      <c r="AI20" s="7" t="e">
        <f>AC20+AF20</f>
        <v>#REF!</v>
      </c>
      <c r="AJ20" s="7" t="e">
        <f>AD20+AG20</f>
        <v>#REF!</v>
      </c>
      <c r="AK20" s="7" t="e">
        <f>AJ20+AI20</f>
        <v>#REF!</v>
      </c>
    </row>
    <row r="21" spans="1:37" x14ac:dyDescent="0.25">
      <c r="A21" s="57">
        <v>115</v>
      </c>
      <c r="B21" s="57">
        <v>1</v>
      </c>
      <c r="C21" s="57">
        <v>2</v>
      </c>
      <c r="D21" s="59">
        <v>2.1617628067473542</v>
      </c>
      <c r="E21" s="59">
        <v>4.4833334922987547</v>
      </c>
      <c r="F21" s="59">
        <v>2.2244553527649162</v>
      </c>
      <c r="G21" s="59">
        <v>4.0478371253138183</v>
      </c>
      <c r="H21" s="59">
        <v>9.802594584723149</v>
      </c>
      <c r="I21" s="59">
        <v>0</v>
      </c>
      <c r="J21" s="88">
        <f t="shared" ref="J21:N21" si="14">I21+D21</f>
        <v>2.1617628067473542</v>
      </c>
      <c r="K21" s="88">
        <f t="shared" si="14"/>
        <v>6.6450962990461093</v>
      </c>
      <c r="L21" s="88">
        <f t="shared" si="14"/>
        <v>8.869551651811026</v>
      </c>
      <c r="M21" s="88">
        <f t="shared" si="14"/>
        <v>12.917388777124845</v>
      </c>
      <c r="N21" s="88">
        <f t="shared" si="14"/>
        <v>22.719983361847994</v>
      </c>
      <c r="P21" s="76" t="e">
        <f>#REF!</f>
        <v>#REF!</v>
      </c>
      <c r="Q21" s="7" t="e">
        <f>#REF!-#REF!</f>
        <v>#REF!</v>
      </c>
      <c r="R21" s="7" t="e">
        <f>#REF!-#REF!</f>
        <v>#REF!</v>
      </c>
      <c r="T21" s="7" t="e">
        <f t="shared" si="0"/>
        <v>#REF!</v>
      </c>
      <c r="U21" s="7" t="e">
        <f t="shared" si="1"/>
        <v>#REF!</v>
      </c>
      <c r="AH21" s="76" t="s">
        <v>111</v>
      </c>
    </row>
    <row r="22" spans="1:37" x14ac:dyDescent="0.25">
      <c r="A22" s="57">
        <v>116</v>
      </c>
      <c r="B22" s="57">
        <v>1</v>
      </c>
      <c r="C22" s="57">
        <v>2</v>
      </c>
      <c r="D22" s="59">
        <v>1.2626408203157573</v>
      </c>
      <c r="E22" s="59">
        <v>4.607513906477581</v>
      </c>
      <c r="F22" s="59">
        <v>2.0780107853284071</v>
      </c>
      <c r="G22" s="59">
        <v>2.9720583123293784</v>
      </c>
      <c r="H22" s="59">
        <v>9.6246415668181022</v>
      </c>
      <c r="I22" s="59">
        <v>0</v>
      </c>
      <c r="J22" s="88">
        <f t="shared" ref="J22:N22" si="15">I22+D22</f>
        <v>1.2626408203157573</v>
      </c>
      <c r="K22" s="88">
        <f t="shared" si="15"/>
        <v>5.8701547267933378</v>
      </c>
      <c r="L22" s="88">
        <f t="shared" si="15"/>
        <v>7.9481655121217454</v>
      </c>
      <c r="M22" s="88">
        <f t="shared" si="15"/>
        <v>10.920223824451124</v>
      </c>
      <c r="N22" s="88">
        <f t="shared" si="15"/>
        <v>20.544865391269227</v>
      </c>
      <c r="P22" s="76" t="e">
        <f>#REF!</f>
        <v>#REF!</v>
      </c>
      <c r="Q22" s="7" t="e">
        <f>#REF!-#REF!</f>
        <v>#REF!</v>
      </c>
      <c r="R22" s="7" t="e">
        <f>#REF!-#REF!</f>
        <v>#REF!</v>
      </c>
      <c r="T22" s="7" t="e">
        <f t="shared" si="0"/>
        <v>#REF!</v>
      </c>
      <c r="U22" s="7" t="e">
        <f t="shared" si="1"/>
        <v>#REF!</v>
      </c>
      <c r="AH22" s="76" t="s">
        <v>111</v>
      </c>
    </row>
    <row r="23" spans="1:37" x14ac:dyDescent="0.25">
      <c r="A23" s="57">
        <v>117</v>
      </c>
      <c r="B23" s="57">
        <v>1</v>
      </c>
      <c r="C23" s="57">
        <v>2</v>
      </c>
      <c r="D23" s="59">
        <v>1.6279699182211096</v>
      </c>
      <c r="E23" s="59">
        <v>3.991705954073101</v>
      </c>
      <c r="F23" s="59">
        <v>1.8503871221973962</v>
      </c>
      <c r="G23" s="59">
        <v>2.6506827011984657</v>
      </c>
      <c r="H23" s="59">
        <v>8.4429997411176494</v>
      </c>
      <c r="I23" s="59">
        <v>0</v>
      </c>
      <c r="J23" s="88">
        <f t="shared" ref="J23:N23" si="16">I23+D23</f>
        <v>1.6279699182211096</v>
      </c>
      <c r="K23" s="88">
        <f t="shared" si="16"/>
        <v>5.6196758722942111</v>
      </c>
      <c r="L23" s="88">
        <f t="shared" si="16"/>
        <v>7.4700629944916077</v>
      </c>
      <c r="M23" s="88">
        <f t="shared" si="16"/>
        <v>10.120745695690074</v>
      </c>
      <c r="N23" s="88">
        <f t="shared" si="16"/>
        <v>18.563745436807721</v>
      </c>
      <c r="P23" s="76" t="e">
        <f>#REF!</f>
        <v>#REF!</v>
      </c>
      <c r="Q23" s="7" t="e">
        <f>#REF!-#REF!</f>
        <v>#REF!</v>
      </c>
      <c r="R23" s="7" t="e">
        <f>#REF!-#REF!</f>
        <v>#REF!</v>
      </c>
      <c r="T23" s="7" t="e">
        <f t="shared" si="0"/>
        <v>#REF!</v>
      </c>
      <c r="U23" s="7" t="e">
        <f t="shared" si="1"/>
        <v>#REF!</v>
      </c>
      <c r="AH23" s="76" t="s">
        <v>111</v>
      </c>
    </row>
    <row r="24" spans="1:37" x14ac:dyDescent="0.25">
      <c r="A24" s="63">
        <v>119</v>
      </c>
      <c r="B24" s="63">
        <v>1</v>
      </c>
      <c r="C24" s="37">
        <v>3</v>
      </c>
      <c r="D24" s="38">
        <v>1.4003687230404576</v>
      </c>
      <c r="E24" s="38">
        <v>5.0120604924184082</v>
      </c>
      <c r="F24" s="38">
        <v>2.5867955769886328</v>
      </c>
      <c r="G24" s="38">
        <v>2.6633146806829857</v>
      </c>
      <c r="H24" s="38">
        <v>7.6596393450853899</v>
      </c>
      <c r="I24" s="38">
        <v>0</v>
      </c>
      <c r="J24" s="38">
        <f t="shared" ref="J24:N24" si="17">I24+D24</f>
        <v>1.4003687230404576</v>
      </c>
      <c r="K24" s="38">
        <f t="shared" si="17"/>
        <v>6.4124292154588662</v>
      </c>
      <c r="L24" s="38">
        <f t="shared" si="17"/>
        <v>8.9992247924474995</v>
      </c>
      <c r="M24" s="38">
        <f t="shared" si="17"/>
        <v>11.662539473130485</v>
      </c>
      <c r="N24" s="38">
        <f t="shared" si="17"/>
        <v>19.322178818215875</v>
      </c>
    </row>
    <row r="25" spans="1:37" x14ac:dyDescent="0.25">
      <c r="A25" s="63">
        <v>120</v>
      </c>
      <c r="B25" s="63">
        <v>1</v>
      </c>
      <c r="C25" s="37">
        <v>3</v>
      </c>
      <c r="D25" s="38">
        <v>2.1714893535499473</v>
      </c>
      <c r="E25" s="38">
        <v>4.1994919406739371</v>
      </c>
      <c r="F25" s="38">
        <v>1.9145781021908976</v>
      </c>
      <c r="G25" s="38">
        <v>2.7579723630074757</v>
      </c>
      <c r="H25" s="38">
        <v>8.1255914988293494</v>
      </c>
      <c r="I25" s="38">
        <v>0</v>
      </c>
      <c r="J25" s="38">
        <f t="shared" ref="J25:N25" si="18">I25+D25</f>
        <v>2.1714893535499473</v>
      </c>
      <c r="K25" s="38">
        <f t="shared" si="18"/>
        <v>6.3709812942238848</v>
      </c>
      <c r="L25" s="38">
        <f t="shared" si="18"/>
        <v>8.2855593964147829</v>
      </c>
      <c r="M25" s="38">
        <f t="shared" si="18"/>
        <v>11.043531759422258</v>
      </c>
      <c r="N25" s="38">
        <f t="shared" si="18"/>
        <v>19.169123258251609</v>
      </c>
    </row>
    <row r="26" spans="1:37" x14ac:dyDescent="0.25">
      <c r="A26" s="63">
        <v>121</v>
      </c>
      <c r="B26" s="63">
        <v>1</v>
      </c>
      <c r="C26" s="37">
        <v>3</v>
      </c>
      <c r="D26" s="38">
        <v>1.7719228108994698</v>
      </c>
      <c r="E26" s="38">
        <v>4.3688182886511235</v>
      </c>
      <c r="F26" s="38">
        <v>2.6431360643394552</v>
      </c>
      <c r="G26" s="38">
        <v>2.2954038887911019</v>
      </c>
      <c r="H26" s="38">
        <v>7.3613834898674204</v>
      </c>
      <c r="I26" s="38">
        <v>0</v>
      </c>
      <c r="J26" s="38">
        <f t="shared" ref="J26:N26" si="19">I26+D26</f>
        <v>1.7719228108994698</v>
      </c>
      <c r="K26" s="38">
        <f t="shared" si="19"/>
        <v>6.1407410995505938</v>
      </c>
      <c r="L26" s="38">
        <f t="shared" si="19"/>
        <v>8.7838771638900486</v>
      </c>
      <c r="M26" s="38">
        <f t="shared" si="19"/>
        <v>11.07928105268115</v>
      </c>
      <c r="N26" s="38">
        <f t="shared" si="19"/>
        <v>18.440664542548571</v>
      </c>
    </row>
    <row r="27" spans="1:37" x14ac:dyDescent="0.25">
      <c r="A27" s="63">
        <v>122</v>
      </c>
      <c r="B27" s="63">
        <v>1</v>
      </c>
      <c r="C27" s="37">
        <v>3</v>
      </c>
      <c r="D27" s="38">
        <v>2.2800376158668736</v>
      </c>
      <c r="E27" s="38">
        <v>4.0322920878631461</v>
      </c>
      <c r="F27" s="38">
        <v>2.3770033481651143</v>
      </c>
      <c r="G27" s="38">
        <v>2.5782437985471378</v>
      </c>
      <c r="H27" s="38">
        <v>8.0304132989889538</v>
      </c>
      <c r="I27" s="38">
        <v>0</v>
      </c>
      <c r="J27" s="38">
        <f t="shared" ref="J27:N27" si="20">I27+D27</f>
        <v>2.2800376158668736</v>
      </c>
      <c r="K27" s="38">
        <f t="shared" si="20"/>
        <v>6.3123297037300201</v>
      </c>
      <c r="L27" s="38">
        <f t="shared" si="20"/>
        <v>8.6893330518951348</v>
      </c>
      <c r="M27" s="38">
        <f t="shared" si="20"/>
        <v>11.267576850442273</v>
      </c>
      <c r="N27" s="38">
        <f t="shared" si="20"/>
        <v>19.297990149431229</v>
      </c>
    </row>
    <row r="28" spans="1:37" x14ac:dyDescent="0.25">
      <c r="A28" s="63">
        <v>123</v>
      </c>
      <c r="B28" s="63">
        <v>1</v>
      </c>
      <c r="C28" s="37">
        <v>3</v>
      </c>
      <c r="D28" s="38">
        <v>0.21800969371738566</v>
      </c>
      <c r="E28" s="38">
        <v>4.2926636616992901</v>
      </c>
      <c r="F28" s="38">
        <v>2.5972163950604155</v>
      </c>
      <c r="G28" s="38">
        <v>2.8623665667190239</v>
      </c>
      <c r="H28" s="38">
        <v>9.2232712034028346</v>
      </c>
      <c r="I28" s="38">
        <v>0</v>
      </c>
      <c r="J28" s="38">
        <f t="shared" ref="J28:N28" si="21">I28+D28</f>
        <v>0.21800969371738566</v>
      </c>
      <c r="K28" s="38">
        <f t="shared" si="21"/>
        <v>4.5106733554166762</v>
      </c>
      <c r="L28" s="38">
        <f t="shared" si="21"/>
        <v>7.1078897504770922</v>
      </c>
      <c r="M28" s="38">
        <f t="shared" si="21"/>
        <v>9.9702563171961156</v>
      </c>
      <c r="N28" s="38">
        <f t="shared" si="21"/>
        <v>19.193527520598948</v>
      </c>
      <c r="R28" s="48" t="s">
        <v>115</v>
      </c>
      <c r="S28" s="48" t="s">
        <v>116</v>
      </c>
      <c r="T28" s="48"/>
      <c r="U28" s="48"/>
      <c r="V28" s="48"/>
      <c r="W28" s="48"/>
      <c r="Y28" t="s">
        <v>118</v>
      </c>
    </row>
    <row r="29" spans="1:37" x14ac:dyDescent="0.25">
      <c r="A29" s="63">
        <v>124</v>
      </c>
      <c r="B29" s="63">
        <v>1</v>
      </c>
      <c r="C29" s="37">
        <v>3</v>
      </c>
      <c r="D29" s="38">
        <v>1.7026697976650182</v>
      </c>
      <c r="E29" s="38">
        <v>4.3341553395630275</v>
      </c>
      <c r="F29" s="38">
        <v>2.0533096621647409</v>
      </c>
      <c r="G29" s="38">
        <v>2.6017781386402912</v>
      </c>
      <c r="H29" s="38">
        <v>7.6585162155103683</v>
      </c>
      <c r="I29" s="38">
        <v>0</v>
      </c>
      <c r="J29" s="38">
        <f t="shared" ref="J29:N29" si="22">I29+D29</f>
        <v>1.7026697976650182</v>
      </c>
      <c r="K29" s="38">
        <f t="shared" si="22"/>
        <v>6.0368251372280461</v>
      </c>
      <c r="L29" s="38">
        <f t="shared" si="22"/>
        <v>8.0901347993927875</v>
      </c>
      <c r="M29" s="38">
        <f t="shared" si="22"/>
        <v>10.691912938033079</v>
      </c>
      <c r="N29" s="38">
        <f t="shared" si="22"/>
        <v>18.350429153543448</v>
      </c>
      <c r="Q29" s="48" t="s">
        <v>114</v>
      </c>
      <c r="R29" s="7" t="e">
        <f>Q12</f>
        <v>#REF!</v>
      </c>
      <c r="S29" s="7" t="e">
        <f>Q20</f>
        <v>#REF!</v>
      </c>
      <c r="T29" s="7"/>
      <c r="U29" s="7"/>
      <c r="V29" s="7"/>
      <c r="W29" s="7"/>
      <c r="AI29" s="48" t="s">
        <v>112</v>
      </c>
      <c r="AJ29" s="48" t="s">
        <v>113</v>
      </c>
      <c r="AK29" s="48" t="s">
        <v>96</v>
      </c>
    </row>
    <row r="30" spans="1:37" x14ac:dyDescent="0.25">
      <c r="A30" s="63">
        <v>125</v>
      </c>
      <c r="B30" s="63">
        <v>1</v>
      </c>
      <c r="C30" s="37">
        <v>3</v>
      </c>
      <c r="D30" s="38">
        <v>1.8586836083785925</v>
      </c>
      <c r="E30" s="38">
        <v>4.7347185324643686</v>
      </c>
      <c r="F30" s="38">
        <v>2.2789479783611024</v>
      </c>
      <c r="G30" s="38">
        <v>2.9154193258511891</v>
      </c>
      <c r="H30" s="38">
        <v>10.027141109204187</v>
      </c>
      <c r="I30" s="38">
        <v>0</v>
      </c>
      <c r="J30" s="38">
        <f t="shared" ref="J30:N30" si="23">I30+D30</f>
        <v>1.8586836083785925</v>
      </c>
      <c r="K30" s="38">
        <f t="shared" si="23"/>
        <v>6.5934021408429615</v>
      </c>
      <c r="L30" s="38">
        <f t="shared" si="23"/>
        <v>8.8723501192040644</v>
      </c>
      <c r="M30" s="38">
        <f t="shared" si="23"/>
        <v>11.787769445055254</v>
      </c>
      <c r="N30" s="38">
        <f t="shared" si="23"/>
        <v>21.814910554259441</v>
      </c>
      <c r="R30" s="7" t="e">
        <f t="shared" ref="R30:R32" si="24">Q13</f>
        <v>#REF!</v>
      </c>
      <c r="S30" s="7" t="e">
        <f t="shared" ref="S30:S32" si="25">Q21</f>
        <v>#REF!</v>
      </c>
      <c r="T30" s="7"/>
      <c r="U30" s="7"/>
      <c r="V30" s="7"/>
      <c r="W30" s="7"/>
      <c r="Y30" t="s">
        <v>119</v>
      </c>
      <c r="Z30" t="s">
        <v>115</v>
      </c>
      <c r="AA30" t="s">
        <v>116</v>
      </c>
      <c r="AB30" t="s">
        <v>96</v>
      </c>
      <c r="AH30" s="7" t="str">
        <f>AH12</f>
        <v>NT/R</v>
      </c>
      <c r="AI30" s="20" t="e">
        <f>AI12</f>
        <v>#REF!</v>
      </c>
      <c r="AJ30" s="20" t="e">
        <f>AJ12</f>
        <v>#REF!</v>
      </c>
      <c r="AK30" s="20" t="e">
        <f>AK12</f>
        <v>#REF!</v>
      </c>
    </row>
    <row r="31" spans="1:37" ht="13.8" thickBot="1" x14ac:dyDescent="0.3">
      <c r="A31" s="63">
        <v>126</v>
      </c>
      <c r="B31" s="63">
        <v>1</v>
      </c>
      <c r="C31" s="37">
        <v>3</v>
      </c>
      <c r="D31" s="38">
        <v>1.6793260853387948</v>
      </c>
      <c r="E31" s="38">
        <v>4.0370559143809075</v>
      </c>
      <c r="F31" s="38">
        <v>2.305499248351651</v>
      </c>
      <c r="G31" s="38">
        <v>2.2197528921801273</v>
      </c>
      <c r="H31" s="38">
        <v>7.3463875366238867</v>
      </c>
      <c r="I31" s="38">
        <v>0</v>
      </c>
      <c r="J31" s="38">
        <f t="shared" ref="J31:N31" si="26">I31+D31</f>
        <v>1.6793260853387948</v>
      </c>
      <c r="K31" s="38">
        <f t="shared" si="26"/>
        <v>5.7163819997197027</v>
      </c>
      <c r="L31" s="38">
        <f t="shared" si="26"/>
        <v>8.0218812480713542</v>
      </c>
      <c r="M31" s="38">
        <f t="shared" si="26"/>
        <v>10.241634140251481</v>
      </c>
      <c r="N31" s="38">
        <f t="shared" si="26"/>
        <v>17.588021676875368</v>
      </c>
      <c r="R31" s="7" t="e">
        <f t="shared" si="24"/>
        <v>#REF!</v>
      </c>
      <c r="S31" s="7" t="e">
        <f t="shared" si="25"/>
        <v>#REF!</v>
      </c>
      <c r="T31" s="7"/>
      <c r="U31" s="7"/>
      <c r="V31" s="7"/>
      <c r="W31" s="7"/>
      <c r="Y31" s="91" t="s">
        <v>114</v>
      </c>
      <c r="Z31" s="91"/>
      <c r="AA31" s="91"/>
      <c r="AB31" s="91"/>
      <c r="AH31" s="7" t="str">
        <f>AH8</f>
        <v>NT/NR</v>
      </c>
      <c r="AI31" s="20" t="e">
        <f>AI8</f>
        <v>#REF!</v>
      </c>
      <c r="AJ31" s="20" t="e">
        <f>AJ8</f>
        <v>#REF!</v>
      </c>
      <c r="AK31" s="20" t="e">
        <f>AK8</f>
        <v>#REF!</v>
      </c>
    </row>
    <row r="32" spans="1:37" x14ac:dyDescent="0.25">
      <c r="A32" s="66">
        <v>128</v>
      </c>
      <c r="B32" s="66">
        <v>1</v>
      </c>
      <c r="C32" s="66">
        <v>4</v>
      </c>
      <c r="D32" s="67">
        <v>1.0245349545883076</v>
      </c>
      <c r="E32" s="67">
        <v>5.7448808559550208</v>
      </c>
      <c r="F32" s="67">
        <v>2.711140829908167</v>
      </c>
      <c r="G32" s="67">
        <v>2.6834988770945771</v>
      </c>
      <c r="H32" s="67">
        <v>10.425001653831172</v>
      </c>
      <c r="I32" s="67">
        <v>0</v>
      </c>
      <c r="J32" s="67">
        <f t="shared" ref="J32:N32" si="27">I32+D32</f>
        <v>1.0245349545883076</v>
      </c>
      <c r="K32" s="67">
        <f t="shared" si="27"/>
        <v>6.7694158105433289</v>
      </c>
      <c r="L32" s="67">
        <f t="shared" si="27"/>
        <v>9.4805566404514963</v>
      </c>
      <c r="M32" s="67">
        <f t="shared" si="27"/>
        <v>12.164055517546073</v>
      </c>
      <c r="N32" s="67">
        <f t="shared" si="27"/>
        <v>22.589057171377245</v>
      </c>
      <c r="R32" s="7" t="e">
        <f t="shared" si="24"/>
        <v>#REF!</v>
      </c>
      <c r="S32" s="7" t="e">
        <f t="shared" si="25"/>
        <v>#REF!</v>
      </c>
      <c r="T32" s="7"/>
      <c r="U32" s="7"/>
      <c r="V32" s="7"/>
      <c r="W32" s="7"/>
      <c r="Y32" s="90" t="s">
        <v>120</v>
      </c>
      <c r="Z32" s="90">
        <v>4</v>
      </c>
      <c r="AA32" s="90">
        <v>4</v>
      </c>
      <c r="AB32" s="90">
        <v>8</v>
      </c>
      <c r="AH32" s="7" t="str">
        <f>AH20</f>
        <v>T/R</v>
      </c>
      <c r="AI32" s="20" t="e">
        <f>AI20</f>
        <v>#REF!</v>
      </c>
      <c r="AJ32" s="20" t="e">
        <f>AJ20</f>
        <v>#REF!</v>
      </c>
      <c r="AK32" s="20" t="e">
        <f>AK20</f>
        <v>#REF!</v>
      </c>
    </row>
    <row r="33" spans="1:37" x14ac:dyDescent="0.25">
      <c r="A33" s="66">
        <v>129</v>
      </c>
      <c r="B33" s="66">
        <v>1</v>
      </c>
      <c r="C33" s="66">
        <v>4</v>
      </c>
      <c r="D33" s="67">
        <v>2.4944107073959976</v>
      </c>
      <c r="E33" s="67">
        <v>3.6120023545065365</v>
      </c>
      <c r="F33" s="67">
        <v>2.1361732369484367</v>
      </c>
      <c r="G33" s="67">
        <v>2.8224575936804377</v>
      </c>
      <c r="H33" s="67">
        <v>8.6714424040147726</v>
      </c>
      <c r="I33" s="67">
        <v>0</v>
      </c>
      <c r="J33" s="67">
        <f t="shared" ref="J33:N33" si="28">I33+D33</f>
        <v>2.4944107073959976</v>
      </c>
      <c r="K33" s="67">
        <f t="shared" si="28"/>
        <v>6.1064130619025345</v>
      </c>
      <c r="L33" s="67">
        <f t="shared" si="28"/>
        <v>8.2425862988509717</v>
      </c>
      <c r="M33" s="67">
        <f t="shared" si="28"/>
        <v>11.06504389253141</v>
      </c>
      <c r="N33" s="67">
        <f t="shared" si="28"/>
        <v>19.736486296546182</v>
      </c>
      <c r="Q33" s="48" t="s">
        <v>117</v>
      </c>
      <c r="R33" s="7" t="e">
        <f>Q8</f>
        <v>#REF!</v>
      </c>
      <c r="S33" s="7" t="e">
        <f>Q16</f>
        <v>#REF!</v>
      </c>
      <c r="T33" s="7"/>
      <c r="U33" s="7"/>
      <c r="V33" s="7"/>
      <c r="W33" s="7"/>
      <c r="Y33" s="90" t="s">
        <v>121</v>
      </c>
      <c r="Z33" s="90">
        <v>6.3628849494366992</v>
      </c>
      <c r="AA33" s="90">
        <v>10.479554476998283</v>
      </c>
      <c r="AB33" s="90">
        <v>16.842439426434982</v>
      </c>
      <c r="AH33" s="7" t="str">
        <f>AH16</f>
        <v>T/NR</v>
      </c>
      <c r="AI33" s="20" t="e">
        <f>AI16</f>
        <v>#REF!</v>
      </c>
      <c r="AJ33" s="20" t="e">
        <f>AJ16</f>
        <v>#REF!</v>
      </c>
      <c r="AK33" s="20" t="e">
        <f>AK16</f>
        <v>#REF!</v>
      </c>
    </row>
    <row r="34" spans="1:37" x14ac:dyDescent="0.25">
      <c r="A34" s="66">
        <v>130</v>
      </c>
      <c r="B34" s="66">
        <v>1</v>
      </c>
      <c r="C34" s="66">
        <v>4</v>
      </c>
      <c r="D34" s="67">
        <v>2.6239683108065193</v>
      </c>
      <c r="E34" s="67">
        <v>4.4090334534859421</v>
      </c>
      <c r="F34" s="67">
        <v>2.6530531509299009</v>
      </c>
      <c r="G34" s="67">
        <v>2.3345891234275897</v>
      </c>
      <c r="H34" s="67">
        <v>7.8432239919842202</v>
      </c>
      <c r="I34" s="67">
        <v>0</v>
      </c>
      <c r="J34" s="67">
        <f t="shared" ref="J34:N34" si="29">I34+D34</f>
        <v>2.6239683108065193</v>
      </c>
      <c r="K34" s="67">
        <f t="shared" si="29"/>
        <v>7.0330017642924609</v>
      </c>
      <c r="L34" s="67">
        <f t="shared" si="29"/>
        <v>9.6860549152223623</v>
      </c>
      <c r="M34" s="67">
        <f t="shared" si="29"/>
        <v>12.020644038649952</v>
      </c>
      <c r="N34" s="67">
        <f t="shared" si="29"/>
        <v>19.863868030634173</v>
      </c>
      <c r="R34" s="7" t="e">
        <f t="shared" ref="R34:R36" si="30">Q9</f>
        <v>#REF!</v>
      </c>
      <c r="S34" s="7" t="e">
        <f t="shared" ref="S34:S36" si="31">Q17</f>
        <v>#REF!</v>
      </c>
      <c r="T34" s="7"/>
      <c r="U34" s="7"/>
      <c r="V34" s="7"/>
      <c r="W34" s="7"/>
      <c r="Y34" s="90" t="s">
        <v>122</v>
      </c>
      <c r="Z34" s="90">
        <v>1.5907212373591748</v>
      </c>
      <c r="AA34" s="90">
        <v>2.6198886192495707</v>
      </c>
      <c r="AB34" s="90">
        <v>2.1053049283043728</v>
      </c>
    </row>
    <row r="35" spans="1:37" x14ac:dyDescent="0.25">
      <c r="A35" s="66">
        <v>131</v>
      </c>
      <c r="B35" s="66">
        <v>1</v>
      </c>
      <c r="C35" s="66">
        <v>4</v>
      </c>
      <c r="D35" s="67">
        <v>0.63041527814728004</v>
      </c>
      <c r="E35" s="67">
        <v>4.8043385367787135</v>
      </c>
      <c r="F35" s="67">
        <v>1.8831191317625513</v>
      </c>
      <c r="G35" s="67">
        <v>2.9692348190169384</v>
      </c>
      <c r="H35" s="67">
        <v>9.1664598464865819</v>
      </c>
      <c r="I35" s="67">
        <v>0</v>
      </c>
      <c r="J35" s="67">
        <f t="shared" ref="J35:N35" si="32">I35+D35</f>
        <v>0.63041527814728004</v>
      </c>
      <c r="K35" s="67">
        <f t="shared" si="32"/>
        <v>5.434753814925994</v>
      </c>
      <c r="L35" s="67">
        <f t="shared" si="32"/>
        <v>7.3178729466885457</v>
      </c>
      <c r="M35" s="67">
        <f t="shared" si="32"/>
        <v>10.287107765705484</v>
      </c>
      <c r="N35" s="67">
        <f t="shared" si="32"/>
        <v>19.453567612192067</v>
      </c>
      <c r="R35" s="7" t="e">
        <f t="shared" si="30"/>
        <v>#REF!</v>
      </c>
      <c r="S35" s="7" t="e">
        <f t="shared" si="31"/>
        <v>#REF!</v>
      </c>
      <c r="T35" s="7"/>
      <c r="U35" s="7"/>
      <c r="V35" s="7"/>
      <c r="W35" s="7"/>
      <c r="Y35" s="90" t="s">
        <v>123</v>
      </c>
      <c r="Z35" s="90">
        <v>1.5559427176231599E-2</v>
      </c>
      <c r="AA35" s="90">
        <v>1.1411146389588312E-2</v>
      </c>
      <c r="AB35" s="90">
        <v>0.31418324579881685</v>
      </c>
    </row>
    <row r="36" spans="1:37" x14ac:dyDescent="0.25">
      <c r="A36" s="66">
        <v>132</v>
      </c>
      <c r="B36" s="66">
        <v>1</v>
      </c>
      <c r="C36" s="66">
        <v>4</v>
      </c>
      <c r="D36" s="67">
        <v>1.4155421360525007</v>
      </c>
      <c r="E36" s="67">
        <v>4.6196904395348177</v>
      </c>
      <c r="F36" s="67">
        <v>2.5427989229513659</v>
      </c>
      <c r="G36" s="67">
        <v>2.1651747556906487</v>
      </c>
      <c r="H36" s="67">
        <v>8.7914271179470482</v>
      </c>
      <c r="I36" s="67">
        <v>0</v>
      </c>
      <c r="J36" s="67">
        <f t="shared" ref="J36:N36" si="33">I36+D36</f>
        <v>1.4155421360525007</v>
      </c>
      <c r="K36" s="67">
        <f t="shared" si="33"/>
        <v>6.0352325755873188</v>
      </c>
      <c r="L36" s="67">
        <f t="shared" si="33"/>
        <v>8.5780314985386852</v>
      </c>
      <c r="M36" s="67">
        <f t="shared" si="33"/>
        <v>10.743206254229333</v>
      </c>
      <c r="N36" s="67">
        <f t="shared" si="33"/>
        <v>19.53463337217638</v>
      </c>
      <c r="R36" s="7" t="e">
        <f t="shared" si="30"/>
        <v>#REF!</v>
      </c>
      <c r="S36" s="7" t="e">
        <f t="shared" si="31"/>
        <v>#REF!</v>
      </c>
      <c r="T36" s="7"/>
      <c r="U36" s="7"/>
      <c r="V36" s="7"/>
      <c r="W36" s="7"/>
      <c r="Y36" s="90"/>
      <c r="Z36" s="90"/>
      <c r="AA36" s="90"/>
      <c r="AB36" s="90"/>
    </row>
    <row r="37" spans="1:37" ht="13.8" thickBot="1" x14ac:dyDescent="0.3">
      <c r="A37" s="66">
        <v>133</v>
      </c>
      <c r="B37" s="66">
        <v>1</v>
      </c>
      <c r="C37" s="66">
        <v>4</v>
      </c>
      <c r="D37" s="67">
        <v>0.83078214228067493</v>
      </c>
      <c r="E37" s="67">
        <v>4.5452989095891496</v>
      </c>
      <c r="F37" s="67">
        <v>3.2343934295327359</v>
      </c>
      <c r="G37" s="67">
        <v>2.1017879708750304</v>
      </c>
      <c r="H37" s="67">
        <v>11.288217067803497</v>
      </c>
      <c r="I37" s="67">
        <v>0</v>
      </c>
      <c r="J37" s="67">
        <f t="shared" ref="J37:N37" si="34">I37+D37</f>
        <v>0.83078214228067493</v>
      </c>
      <c r="K37" s="67">
        <f t="shared" si="34"/>
        <v>5.376081051869825</v>
      </c>
      <c r="L37" s="67">
        <f t="shared" si="34"/>
        <v>8.6104744814025604</v>
      </c>
      <c r="M37" s="67">
        <f t="shared" si="34"/>
        <v>10.71226245227759</v>
      </c>
      <c r="N37" s="67">
        <f t="shared" si="34"/>
        <v>22.000479520081086</v>
      </c>
      <c r="Y37" s="91" t="s">
        <v>117</v>
      </c>
      <c r="Z37" s="91"/>
      <c r="AA37" s="91"/>
      <c r="AB37" s="91"/>
    </row>
    <row r="38" spans="1:37" x14ac:dyDescent="0.25">
      <c r="A38" s="66">
        <v>134</v>
      </c>
      <c r="B38" s="66">
        <v>1</v>
      </c>
      <c r="C38" s="66">
        <v>4</v>
      </c>
      <c r="D38" s="67">
        <v>1.2085612200933453</v>
      </c>
      <c r="E38" s="67">
        <v>5.2964835837544273</v>
      </c>
      <c r="F38" s="67">
        <v>2.3713006964833281</v>
      </c>
      <c r="G38" s="67">
        <v>2.6411656788692608</v>
      </c>
      <c r="H38" s="67">
        <v>8.6420221342473802</v>
      </c>
      <c r="I38" s="67">
        <v>0</v>
      </c>
      <c r="J38" s="67">
        <f t="shared" ref="J38:N38" si="35">I38+D38</f>
        <v>1.2085612200933453</v>
      </c>
      <c r="K38" s="67">
        <f t="shared" si="35"/>
        <v>6.5050448038477722</v>
      </c>
      <c r="L38" s="67">
        <f t="shared" si="35"/>
        <v>8.8763455003310998</v>
      </c>
      <c r="M38" s="67">
        <f t="shared" si="35"/>
        <v>11.51751117920036</v>
      </c>
      <c r="N38" s="67">
        <f t="shared" si="35"/>
        <v>20.159533313447739</v>
      </c>
      <c r="Y38" s="90" t="s">
        <v>120</v>
      </c>
      <c r="Z38" s="90">
        <v>4</v>
      </c>
      <c r="AA38" s="90">
        <v>4</v>
      </c>
      <c r="AB38" s="90">
        <v>8</v>
      </c>
      <c r="AI38" s="48" t="s">
        <v>112</v>
      </c>
      <c r="AJ38" s="48" t="s">
        <v>113</v>
      </c>
      <c r="AK38" s="48" t="s">
        <v>96</v>
      </c>
    </row>
    <row r="39" spans="1:37" x14ac:dyDescent="0.25">
      <c r="A39" s="66">
        <v>135</v>
      </c>
      <c r="B39" s="66">
        <v>1</v>
      </c>
      <c r="C39" s="66">
        <v>4</v>
      </c>
      <c r="D39" s="67">
        <v>1.5855621741618093</v>
      </c>
      <c r="E39" s="67">
        <v>4.19914676374915</v>
      </c>
      <c r="F39" s="67">
        <v>2.5968531955220828</v>
      </c>
      <c r="G39" s="67">
        <v>2.480309640892687</v>
      </c>
      <c r="H39" s="67">
        <v>8.010133557233015</v>
      </c>
      <c r="I39" s="67">
        <v>0</v>
      </c>
      <c r="J39" s="67">
        <f t="shared" ref="J39:N39" si="36">I39+D39</f>
        <v>1.5855621741618093</v>
      </c>
      <c r="K39" s="67">
        <f t="shared" si="36"/>
        <v>5.7847089379109597</v>
      </c>
      <c r="L39" s="67">
        <f t="shared" si="36"/>
        <v>8.381562133433043</v>
      </c>
      <c r="M39" s="67">
        <f t="shared" si="36"/>
        <v>10.86187177432573</v>
      </c>
      <c r="N39" s="67">
        <f t="shared" si="36"/>
        <v>18.872005331558746</v>
      </c>
      <c r="R39" s="48" t="s">
        <v>115</v>
      </c>
      <c r="S39" s="48" t="s">
        <v>116</v>
      </c>
      <c r="Y39" s="90" t="s">
        <v>121</v>
      </c>
      <c r="Z39" s="90">
        <v>9.3403524391017037</v>
      </c>
      <c r="AA39" s="90">
        <v>10.999801859290411</v>
      </c>
      <c r="AB39" s="90">
        <v>20.340154298392115</v>
      </c>
      <c r="AH39" s="7" t="str">
        <f>AH30</f>
        <v>NT/R</v>
      </c>
      <c r="AI39" s="7" t="e">
        <f>AI30*2.54</f>
        <v>#REF!</v>
      </c>
      <c r="AJ39" s="7" t="e">
        <f t="shared" ref="AJ39:AK39" si="37">AJ30*2.54</f>
        <v>#REF!</v>
      </c>
      <c r="AK39" s="7" t="e">
        <f t="shared" si="37"/>
        <v>#REF!</v>
      </c>
    </row>
    <row r="40" spans="1:37" x14ac:dyDescent="0.25">
      <c r="A40" s="35">
        <v>301</v>
      </c>
      <c r="B40" s="35">
        <v>1</v>
      </c>
      <c r="C40" s="35">
        <v>1</v>
      </c>
      <c r="D40" s="53">
        <v>1.9283256834851499</v>
      </c>
      <c r="E40" s="53">
        <v>4.3361023170648165</v>
      </c>
      <c r="F40" s="53">
        <v>2.2791814834239577</v>
      </c>
      <c r="G40" s="53">
        <v>3.4603251908496961</v>
      </c>
      <c r="H40" s="53">
        <v>8.2162223616181009</v>
      </c>
      <c r="I40" s="53">
        <v>0</v>
      </c>
      <c r="J40" s="76">
        <f t="shared" ref="J40:N40" si="38">I40+D40</f>
        <v>1.9283256834851499</v>
      </c>
      <c r="K40" s="76">
        <f t="shared" si="38"/>
        <v>6.264428000549966</v>
      </c>
      <c r="L40" s="76">
        <f t="shared" si="38"/>
        <v>8.5436094839739241</v>
      </c>
      <c r="M40" s="76">
        <f t="shared" si="38"/>
        <v>12.00393467482362</v>
      </c>
      <c r="N40" s="76">
        <f t="shared" si="38"/>
        <v>20.220157036441719</v>
      </c>
      <c r="Q40" s="48" t="s">
        <v>114</v>
      </c>
      <c r="R40" s="7" t="e">
        <f>T12</f>
        <v>#REF!</v>
      </c>
      <c r="S40" s="7" t="e">
        <f>T20</f>
        <v>#REF!</v>
      </c>
      <c r="Y40" s="90" t="s">
        <v>122</v>
      </c>
      <c r="Z40" s="90">
        <v>2.3350881097754259</v>
      </c>
      <c r="AA40" s="90">
        <v>2.7499504648226027</v>
      </c>
      <c r="AB40" s="90">
        <v>2.5425192872990143</v>
      </c>
      <c r="AH40" s="7" t="str">
        <f t="shared" ref="AH40:AH42" si="39">AH31</f>
        <v>NT/NR</v>
      </c>
      <c r="AI40" s="7" t="e">
        <f t="shared" ref="AI40:AK42" si="40">AI31*2.54</f>
        <v>#REF!</v>
      </c>
      <c r="AJ40" s="7" t="e">
        <f t="shared" si="40"/>
        <v>#REF!</v>
      </c>
      <c r="AK40" s="7" t="e">
        <f t="shared" si="40"/>
        <v>#REF!</v>
      </c>
    </row>
    <row r="41" spans="1:37" x14ac:dyDescent="0.25">
      <c r="A41" s="35">
        <v>302</v>
      </c>
      <c r="B41" s="35">
        <v>1</v>
      </c>
      <c r="C41" s="35">
        <v>1</v>
      </c>
      <c r="D41" s="36">
        <v>1.2999907600377116</v>
      </c>
      <c r="E41" s="36">
        <v>4.9517719420622601</v>
      </c>
      <c r="F41" s="36">
        <v>2.0605617666250047</v>
      </c>
      <c r="G41" s="36">
        <v>3.1617684457531654</v>
      </c>
      <c r="H41" s="36">
        <v>7.5718661669757896</v>
      </c>
      <c r="I41" s="53">
        <v>0</v>
      </c>
      <c r="J41" s="76">
        <f t="shared" ref="J41:N41" si="41">I41+D41</f>
        <v>1.2999907600377116</v>
      </c>
      <c r="K41" s="76">
        <f t="shared" si="41"/>
        <v>6.2517627020999722</v>
      </c>
      <c r="L41" s="76">
        <f t="shared" si="41"/>
        <v>8.3123244687249773</v>
      </c>
      <c r="M41" s="76">
        <f t="shared" si="41"/>
        <v>11.474092914478142</v>
      </c>
      <c r="N41" s="76">
        <f t="shared" si="41"/>
        <v>19.04595908145393</v>
      </c>
      <c r="R41" s="7" t="e">
        <f t="shared" ref="R41:R43" si="42">T13</f>
        <v>#REF!</v>
      </c>
      <c r="S41" s="7" t="e">
        <f t="shared" ref="S41:S43" si="43">T21</f>
        <v>#REF!</v>
      </c>
      <c r="Y41" s="90" t="s">
        <v>123</v>
      </c>
      <c r="Z41" s="90">
        <v>0.23232112890227677</v>
      </c>
      <c r="AA41" s="90">
        <v>0.33069009537344601</v>
      </c>
      <c r="AB41" s="90">
        <v>0.29046503144253472</v>
      </c>
      <c r="AH41" s="7" t="str">
        <f t="shared" si="39"/>
        <v>T/R</v>
      </c>
      <c r="AI41" s="7" t="e">
        <f t="shared" si="40"/>
        <v>#REF!</v>
      </c>
      <c r="AJ41" s="7" t="e">
        <f t="shared" si="40"/>
        <v>#REF!</v>
      </c>
      <c r="AK41" s="7" t="e">
        <f t="shared" si="40"/>
        <v>#REF!</v>
      </c>
    </row>
    <row r="42" spans="1:37" x14ac:dyDescent="0.25">
      <c r="A42" s="35">
        <v>303</v>
      </c>
      <c r="B42" s="35">
        <v>1</v>
      </c>
      <c r="C42" s="35">
        <v>1</v>
      </c>
      <c r="D42" s="36">
        <v>3.6374744876366001</v>
      </c>
      <c r="E42" s="36">
        <v>4.069325080743381</v>
      </c>
      <c r="F42" s="36">
        <v>1.7511011608901339</v>
      </c>
      <c r="G42" s="36">
        <v>3.4136771858159936</v>
      </c>
      <c r="H42" s="36">
        <v>8.1482953801475002</v>
      </c>
      <c r="I42" s="53">
        <v>0</v>
      </c>
      <c r="J42" s="76">
        <f t="shared" ref="J42:N42" si="44">I42+D42</f>
        <v>3.6374744876366001</v>
      </c>
      <c r="K42" s="76">
        <f t="shared" si="44"/>
        <v>7.7067995683799815</v>
      </c>
      <c r="L42" s="76">
        <f t="shared" si="44"/>
        <v>9.4579007292701149</v>
      </c>
      <c r="M42" s="76">
        <f t="shared" si="44"/>
        <v>12.871577915086108</v>
      </c>
      <c r="N42" s="76">
        <f t="shared" si="44"/>
        <v>21.019873295233609</v>
      </c>
      <c r="R42" s="7" t="e">
        <f t="shared" si="42"/>
        <v>#REF!</v>
      </c>
      <c r="S42" s="7" t="e">
        <f t="shared" si="43"/>
        <v>#REF!</v>
      </c>
      <c r="Y42" s="90"/>
      <c r="Z42" s="90"/>
      <c r="AA42" s="90"/>
      <c r="AB42" s="90"/>
      <c r="AH42" s="7" t="str">
        <f t="shared" si="39"/>
        <v>T/NR</v>
      </c>
      <c r="AI42" s="7" t="e">
        <f t="shared" si="40"/>
        <v>#REF!</v>
      </c>
      <c r="AJ42" s="7" t="e">
        <f t="shared" si="40"/>
        <v>#REF!</v>
      </c>
      <c r="AK42" s="7" t="e">
        <f t="shared" si="40"/>
        <v>#REF!</v>
      </c>
    </row>
    <row r="43" spans="1:37" ht="13.8" thickBot="1" x14ac:dyDescent="0.3">
      <c r="A43" s="35">
        <v>304</v>
      </c>
      <c r="B43" s="35">
        <v>1</v>
      </c>
      <c r="C43" s="35">
        <v>1</v>
      </c>
      <c r="D43" s="36">
        <v>1.8225008542729495</v>
      </c>
      <c r="E43" s="36">
        <v>5.1736757932055104</v>
      </c>
      <c r="F43" s="36">
        <v>2.4237338840939882</v>
      </c>
      <c r="G43" s="36">
        <v>3.1049368892328948</v>
      </c>
      <c r="H43" s="36">
        <v>7.9360500837277339</v>
      </c>
      <c r="I43" s="53">
        <v>0</v>
      </c>
      <c r="J43" s="76">
        <f t="shared" ref="J43:N43" si="45">I43+D43</f>
        <v>1.8225008542729495</v>
      </c>
      <c r="K43" s="76">
        <f t="shared" si="45"/>
        <v>6.9961766474784604</v>
      </c>
      <c r="L43" s="76">
        <f t="shared" si="45"/>
        <v>9.4199105315724481</v>
      </c>
      <c r="M43" s="76">
        <f t="shared" si="45"/>
        <v>12.524847420805344</v>
      </c>
      <c r="N43" s="76">
        <f t="shared" si="45"/>
        <v>20.460897504533079</v>
      </c>
      <c r="R43" s="7" t="e">
        <f t="shared" si="42"/>
        <v>#REF!</v>
      </c>
      <c r="S43" s="7" t="e">
        <f t="shared" si="43"/>
        <v>#REF!</v>
      </c>
      <c r="Y43" s="91" t="s">
        <v>96</v>
      </c>
      <c r="Z43" s="91"/>
      <c r="AA43" s="91"/>
      <c r="AB43" s="91"/>
    </row>
    <row r="44" spans="1:37" x14ac:dyDescent="0.25">
      <c r="A44" s="35">
        <v>305</v>
      </c>
      <c r="B44" s="35">
        <v>1</v>
      </c>
      <c r="C44" s="35">
        <v>1</v>
      </c>
      <c r="D44" s="36">
        <v>2.0162536665805795</v>
      </c>
      <c r="E44" s="36">
        <v>4.9421243111737034</v>
      </c>
      <c r="F44" s="36">
        <v>2.595186536065603</v>
      </c>
      <c r="G44" s="36">
        <v>2.4646704364658278</v>
      </c>
      <c r="H44" s="36">
        <v>8.1640425810372541</v>
      </c>
      <c r="I44" s="53">
        <v>0</v>
      </c>
      <c r="J44" s="76">
        <f t="shared" ref="J44:N44" si="46">I44+D44</f>
        <v>2.0162536665805795</v>
      </c>
      <c r="K44" s="76">
        <f t="shared" si="46"/>
        <v>6.9583779777542834</v>
      </c>
      <c r="L44" s="76">
        <f t="shared" si="46"/>
        <v>9.5535645138198859</v>
      </c>
      <c r="M44" s="76">
        <f t="shared" si="46"/>
        <v>12.018234950285713</v>
      </c>
      <c r="N44" s="76">
        <f t="shared" si="46"/>
        <v>20.182277531322967</v>
      </c>
      <c r="Q44" s="48" t="s">
        <v>117</v>
      </c>
      <c r="R44" s="7" t="e">
        <f>T8</f>
        <v>#REF!</v>
      </c>
      <c r="S44" s="7" t="e">
        <f>T16</f>
        <v>#REF!</v>
      </c>
      <c r="Y44" s="90" t="s">
        <v>120</v>
      </c>
      <c r="Z44" s="90">
        <v>8</v>
      </c>
      <c r="AA44" s="90">
        <v>8</v>
      </c>
      <c r="AB44" s="90"/>
    </row>
    <row r="45" spans="1:37" x14ac:dyDescent="0.25">
      <c r="A45" s="35">
        <v>306</v>
      </c>
      <c r="B45" s="35">
        <v>1</v>
      </c>
      <c r="C45" s="35">
        <v>1</v>
      </c>
      <c r="D45" s="36">
        <v>2.1718784154220505</v>
      </c>
      <c r="E45" s="36">
        <v>4.3090493001419929</v>
      </c>
      <c r="F45" s="36">
        <v>2.2381094679620799</v>
      </c>
      <c r="G45" s="36">
        <v>3.241761984616657</v>
      </c>
      <c r="H45" s="36">
        <v>9.8992343061133639</v>
      </c>
      <c r="I45" s="53">
        <v>0</v>
      </c>
      <c r="J45" s="76">
        <f t="shared" ref="J45:N45" si="47">I45+D45</f>
        <v>2.1718784154220505</v>
      </c>
      <c r="K45" s="76">
        <f t="shared" si="47"/>
        <v>6.480927715564043</v>
      </c>
      <c r="L45" s="76">
        <f t="shared" si="47"/>
        <v>8.7190371835261224</v>
      </c>
      <c r="M45" s="76">
        <f t="shared" si="47"/>
        <v>11.960799168142779</v>
      </c>
      <c r="N45" s="76">
        <f t="shared" si="47"/>
        <v>21.860033474256142</v>
      </c>
      <c r="R45" s="7" t="e">
        <f t="shared" ref="R45:R47" si="48">T9</f>
        <v>#REF!</v>
      </c>
      <c r="S45" s="7" t="e">
        <f t="shared" ref="S45:S47" si="49">T17</f>
        <v>#REF!</v>
      </c>
      <c r="Y45" s="90" t="s">
        <v>121</v>
      </c>
      <c r="Z45" s="90">
        <v>15.703237388538403</v>
      </c>
      <c r="AA45" s="90">
        <v>21.479356336288696</v>
      </c>
      <c r="AB45" s="90"/>
    </row>
    <row r="46" spans="1:37" x14ac:dyDescent="0.25">
      <c r="A46" s="35">
        <v>307</v>
      </c>
      <c r="B46" s="35">
        <v>1</v>
      </c>
      <c r="C46" s="35">
        <v>1</v>
      </c>
      <c r="D46" s="36">
        <v>1.466120179425983</v>
      </c>
      <c r="E46" s="36">
        <v>4.9833516528050721</v>
      </c>
      <c r="F46" s="36">
        <v>2.5489182663209022</v>
      </c>
      <c r="G46" s="36">
        <v>3.4629828989960894</v>
      </c>
      <c r="H46" s="36">
        <v>9.54229681713867</v>
      </c>
      <c r="I46" s="53">
        <v>0</v>
      </c>
      <c r="J46" s="76">
        <f t="shared" ref="J46:N46" si="50">I46+D46</f>
        <v>1.466120179425983</v>
      </c>
      <c r="K46" s="76">
        <f t="shared" si="50"/>
        <v>6.4494718322310547</v>
      </c>
      <c r="L46" s="76">
        <f t="shared" si="50"/>
        <v>8.9983900985519565</v>
      </c>
      <c r="M46" s="76">
        <f t="shared" si="50"/>
        <v>12.461372997548047</v>
      </c>
      <c r="N46" s="76">
        <f t="shared" si="50"/>
        <v>22.003669814686717</v>
      </c>
      <c r="R46" s="7" t="e">
        <f t="shared" si="48"/>
        <v>#REF!</v>
      </c>
      <c r="S46" s="7" t="e">
        <f t="shared" si="49"/>
        <v>#REF!</v>
      </c>
      <c r="Y46" s="90" t="s">
        <v>122</v>
      </c>
      <c r="Z46" s="90">
        <v>1.9629046735673006</v>
      </c>
      <c r="AA46" s="90">
        <v>2.684919542036087</v>
      </c>
      <c r="AB46" s="90"/>
    </row>
    <row r="47" spans="1:37" x14ac:dyDescent="0.25">
      <c r="A47" s="35">
        <v>308</v>
      </c>
      <c r="B47" s="35">
        <v>1</v>
      </c>
      <c r="C47" s="35">
        <v>1</v>
      </c>
      <c r="D47" s="36">
        <v>2.1061269590365277</v>
      </c>
      <c r="E47" s="36">
        <v>4.2886892509589654</v>
      </c>
      <c r="F47" s="36">
        <v>2.410264271854889</v>
      </c>
      <c r="G47" s="36">
        <v>2.7223471449098406</v>
      </c>
      <c r="H47" s="36">
        <v>7.833608867045343</v>
      </c>
      <c r="I47" s="53">
        <v>0</v>
      </c>
      <c r="J47" s="76">
        <f t="shared" ref="J47:N47" si="51">I47+D47</f>
        <v>2.1061269590365277</v>
      </c>
      <c r="K47" s="76">
        <f t="shared" si="51"/>
        <v>6.3948162099954935</v>
      </c>
      <c r="L47" s="76">
        <f t="shared" si="51"/>
        <v>8.8050804818503821</v>
      </c>
      <c r="M47" s="76">
        <f t="shared" si="51"/>
        <v>11.527427626760222</v>
      </c>
      <c r="N47" s="76">
        <f t="shared" si="51"/>
        <v>19.361036493805564</v>
      </c>
      <c r="R47" s="7" t="e">
        <f t="shared" si="48"/>
        <v>#REF!</v>
      </c>
      <c r="S47" s="7" t="e">
        <f t="shared" si="49"/>
        <v>#REF!</v>
      </c>
      <c r="Y47" s="90" t="s">
        <v>123</v>
      </c>
      <c r="Z47" s="90">
        <v>0.26454367853386024</v>
      </c>
      <c r="AA47" s="90">
        <v>0.15144798466240214</v>
      </c>
      <c r="AB47" s="90"/>
    </row>
    <row r="48" spans="1:37" x14ac:dyDescent="0.25">
      <c r="A48" s="57">
        <v>310</v>
      </c>
      <c r="B48" s="57">
        <v>1</v>
      </c>
      <c r="C48" s="57">
        <v>2</v>
      </c>
      <c r="D48" s="59">
        <v>2.1722674772941537</v>
      </c>
      <c r="E48" s="59">
        <v>4.562472039030899</v>
      </c>
      <c r="F48" s="59">
        <v>2.5461388099328697</v>
      </c>
      <c r="G48" s="59">
        <v>2.4241138660917163</v>
      </c>
      <c r="H48" s="59">
        <v>9.0220165365647436</v>
      </c>
      <c r="I48" s="59">
        <v>0</v>
      </c>
      <c r="J48" s="88">
        <f t="shared" ref="J48:N48" si="52">I48+D48</f>
        <v>2.1722674772941537</v>
      </c>
      <c r="K48" s="88">
        <f t="shared" si="52"/>
        <v>6.7347395163250532</v>
      </c>
      <c r="L48" s="88">
        <f t="shared" si="52"/>
        <v>9.2808783262579233</v>
      </c>
      <c r="M48" s="88">
        <f t="shared" si="52"/>
        <v>11.704992192349639</v>
      </c>
      <c r="N48" s="88">
        <f t="shared" si="52"/>
        <v>20.727008728914385</v>
      </c>
      <c r="Y48" s="90"/>
      <c r="Z48" s="90"/>
      <c r="AA48" s="90"/>
      <c r="AB48" s="90"/>
    </row>
    <row r="49" spans="1:31" x14ac:dyDescent="0.25">
      <c r="A49" s="57">
        <v>311</v>
      </c>
      <c r="B49" s="57">
        <v>1</v>
      </c>
      <c r="C49" s="57">
        <v>2</v>
      </c>
      <c r="D49" s="59">
        <v>1.5544372243935149</v>
      </c>
      <c r="E49" s="59">
        <v>4.0264961951721272</v>
      </c>
      <c r="F49" s="59">
        <v>2.0759618372162971</v>
      </c>
      <c r="G49" s="59">
        <v>3.0769103391186978</v>
      </c>
      <c r="H49" s="59">
        <v>7.043453814608009</v>
      </c>
      <c r="I49" s="59">
        <v>0</v>
      </c>
      <c r="J49" s="88">
        <f t="shared" ref="J49:N49" si="53">I49+D49</f>
        <v>1.5544372243935149</v>
      </c>
      <c r="K49" s="88">
        <f t="shared" si="53"/>
        <v>5.5809334195656426</v>
      </c>
      <c r="L49" s="88">
        <f t="shared" si="53"/>
        <v>7.6568952567819402</v>
      </c>
      <c r="M49" s="88">
        <f t="shared" si="53"/>
        <v>10.733805595900638</v>
      </c>
      <c r="N49" s="88">
        <f t="shared" si="53"/>
        <v>17.777259410508648</v>
      </c>
    </row>
    <row r="50" spans="1:31" ht="13.8" thickBot="1" x14ac:dyDescent="0.3">
      <c r="A50" s="57">
        <v>312</v>
      </c>
      <c r="B50" s="57">
        <v>1</v>
      </c>
      <c r="C50" s="57">
        <v>2</v>
      </c>
      <c r="D50" s="59">
        <v>1.868021093309078</v>
      </c>
      <c r="E50" s="59">
        <v>4.7094413160850959</v>
      </c>
      <c r="F50" s="59">
        <v>2.1189121820627377</v>
      </c>
      <c r="G50" s="59">
        <v>3.6434345209299122</v>
      </c>
      <c r="H50" s="59">
        <v>7.172082429109869</v>
      </c>
      <c r="I50" s="59">
        <v>0</v>
      </c>
      <c r="J50" s="88">
        <f t="shared" ref="J50:N50" si="54">I50+D50</f>
        <v>1.868021093309078</v>
      </c>
      <c r="K50" s="88">
        <f t="shared" si="54"/>
        <v>6.5774624093941743</v>
      </c>
      <c r="L50" s="88">
        <f t="shared" si="54"/>
        <v>8.6963745914569124</v>
      </c>
      <c r="M50" s="88">
        <f t="shared" si="54"/>
        <v>12.339809112386824</v>
      </c>
      <c r="N50" s="88">
        <f t="shared" si="54"/>
        <v>19.511891541496695</v>
      </c>
      <c r="Y50" t="s">
        <v>124</v>
      </c>
    </row>
    <row r="51" spans="1:31" x14ac:dyDescent="0.25">
      <c r="A51" s="57">
        <v>313</v>
      </c>
      <c r="B51" s="57">
        <v>1</v>
      </c>
      <c r="C51" s="57">
        <v>2</v>
      </c>
      <c r="D51" s="59">
        <v>1.8905866818910906</v>
      </c>
      <c r="E51" s="59">
        <v>4.3532577385453699</v>
      </c>
      <c r="F51" s="59">
        <v>2.5566629640494676</v>
      </c>
      <c r="G51" s="59">
        <v>2.7162398786421149</v>
      </c>
      <c r="H51" s="59">
        <v>10.270090519326683</v>
      </c>
      <c r="I51" s="59">
        <v>0</v>
      </c>
      <c r="J51" s="88">
        <f t="shared" ref="J51:N51" si="55">I51+D51</f>
        <v>1.8905866818910906</v>
      </c>
      <c r="K51" s="88">
        <f t="shared" si="55"/>
        <v>6.24384442043646</v>
      </c>
      <c r="L51" s="88">
        <f t="shared" si="55"/>
        <v>8.8005073844859272</v>
      </c>
      <c r="M51" s="88">
        <f t="shared" si="55"/>
        <v>11.516747263128043</v>
      </c>
      <c r="N51" s="88">
        <f t="shared" si="55"/>
        <v>21.786837782454725</v>
      </c>
      <c r="Y51" s="93" t="s">
        <v>125</v>
      </c>
      <c r="Z51" s="93" t="s">
        <v>126</v>
      </c>
      <c r="AA51" s="93" t="s">
        <v>127</v>
      </c>
      <c r="AB51" s="93" t="s">
        <v>128</v>
      </c>
      <c r="AC51" s="93" t="s">
        <v>129</v>
      </c>
      <c r="AD51" s="93" t="s">
        <v>130</v>
      </c>
      <c r="AE51" s="93" t="s">
        <v>131</v>
      </c>
    </row>
    <row r="52" spans="1:31" x14ac:dyDescent="0.25">
      <c r="A52" s="57">
        <v>314</v>
      </c>
      <c r="B52" s="57">
        <v>1</v>
      </c>
      <c r="C52" s="57">
        <v>2</v>
      </c>
      <c r="D52" s="59">
        <v>2.7364071918444828</v>
      </c>
      <c r="E52" s="59">
        <v>3.8912826946188837</v>
      </c>
      <c r="F52" s="59">
        <v>2.3247662158221991</v>
      </c>
      <c r="G52" s="59">
        <v>2.6951841585561067</v>
      </c>
      <c r="H52" s="59">
        <v>7.9439340679293018</v>
      </c>
      <c r="I52" s="59">
        <v>0</v>
      </c>
      <c r="J52" s="88">
        <f t="shared" ref="J52:N52" si="56">I52+D52</f>
        <v>2.7364071918444828</v>
      </c>
      <c r="K52" s="88">
        <f t="shared" si="56"/>
        <v>6.6276898864633669</v>
      </c>
      <c r="L52" s="88">
        <f t="shared" si="56"/>
        <v>8.9524561022855664</v>
      </c>
      <c r="M52" s="88">
        <f t="shared" si="56"/>
        <v>11.647640260841673</v>
      </c>
      <c r="N52" s="88">
        <f t="shared" si="56"/>
        <v>19.591574328770974</v>
      </c>
      <c r="Y52" s="90" t="s">
        <v>132</v>
      </c>
      <c r="Z52" s="90">
        <v>0.7646255828443822</v>
      </c>
      <c r="AA52" s="90">
        <v>1</v>
      </c>
      <c r="AB52" s="90">
        <v>0.7646255828443822</v>
      </c>
      <c r="AC52" s="90">
        <v>5.1840621906762587</v>
      </c>
      <c r="AD52" s="90">
        <v>4.1915903969388379E-2</v>
      </c>
      <c r="AE52" s="90">
        <v>4.7472253467225149</v>
      </c>
    </row>
    <row r="53" spans="1:31" x14ac:dyDescent="0.25">
      <c r="A53" s="57">
        <v>315</v>
      </c>
      <c r="B53" s="57">
        <v>1</v>
      </c>
      <c r="C53" s="57">
        <v>2</v>
      </c>
      <c r="D53" s="59">
        <v>1.7034479214092229</v>
      </c>
      <c r="E53" s="59">
        <v>4.6328812024855548</v>
      </c>
      <c r="F53" s="59">
        <v>2.0759021714410397</v>
      </c>
      <c r="G53" s="59">
        <v>3.9485047029059763</v>
      </c>
      <c r="H53" s="59">
        <v>7.3677583057317113</v>
      </c>
      <c r="I53" s="59">
        <v>0</v>
      </c>
      <c r="J53" s="88">
        <f t="shared" ref="J53:N53" si="57">I53+D53</f>
        <v>1.7034479214092229</v>
      </c>
      <c r="K53" s="88">
        <f t="shared" si="57"/>
        <v>6.3363291238947781</v>
      </c>
      <c r="L53" s="88">
        <f t="shared" si="57"/>
        <v>8.4122312953358183</v>
      </c>
      <c r="M53" s="88">
        <f t="shared" si="57"/>
        <v>12.360735998241795</v>
      </c>
      <c r="N53" s="88">
        <f t="shared" si="57"/>
        <v>19.728494303973505</v>
      </c>
      <c r="Y53" s="90" t="s">
        <v>133</v>
      </c>
      <c r="Z53" s="90">
        <v>2.0852218811599954</v>
      </c>
      <c r="AA53" s="90">
        <v>1</v>
      </c>
      <c r="AB53" s="90">
        <v>2.0852218811599954</v>
      </c>
      <c r="AC53" s="90">
        <v>14.13753365808113</v>
      </c>
      <c r="AD53" s="90">
        <v>2.7209613217253808E-3</v>
      </c>
      <c r="AE53" s="90">
        <v>4.7472253467225149</v>
      </c>
    </row>
    <row r="54" spans="1:31" x14ac:dyDescent="0.25">
      <c r="A54" s="57">
        <v>316</v>
      </c>
      <c r="B54" s="57">
        <v>1</v>
      </c>
      <c r="C54" s="57">
        <v>2</v>
      </c>
      <c r="D54" s="59">
        <v>2.038819255162593</v>
      </c>
      <c r="E54" s="59">
        <v>4.6508617123030529</v>
      </c>
      <c r="F54" s="59">
        <v>3.0440512278562042</v>
      </c>
      <c r="G54" s="59">
        <v>2.3359536821788649</v>
      </c>
      <c r="H54" s="59">
        <v>8.2892063261444058</v>
      </c>
      <c r="I54" s="59">
        <v>0</v>
      </c>
      <c r="J54" s="88">
        <f t="shared" ref="J54:N54" si="58">I54+D54</f>
        <v>2.038819255162593</v>
      </c>
      <c r="K54" s="88">
        <f t="shared" si="58"/>
        <v>6.6896809674656463</v>
      </c>
      <c r="L54" s="88">
        <f t="shared" si="58"/>
        <v>9.733732195321851</v>
      </c>
      <c r="M54" s="88">
        <f t="shared" si="58"/>
        <v>12.069685877500715</v>
      </c>
      <c r="N54" s="88">
        <f t="shared" si="58"/>
        <v>20.358892203645119</v>
      </c>
      <c r="R54" s="48" t="s">
        <v>115</v>
      </c>
      <c r="S54" s="48" t="s">
        <v>116</v>
      </c>
      <c r="Y54" s="90" t="s">
        <v>134</v>
      </c>
      <c r="Z54" s="90">
        <v>0.37737066600484814</v>
      </c>
      <c r="AA54" s="90">
        <v>1</v>
      </c>
      <c r="AB54" s="90">
        <v>0.37737066600484814</v>
      </c>
      <c r="AC54" s="90">
        <v>2.5585241265779146</v>
      </c>
      <c r="AD54" s="90">
        <v>0.13568310531274019</v>
      </c>
      <c r="AE54" s="90">
        <v>4.7472253467225149</v>
      </c>
    </row>
    <row r="55" spans="1:31" x14ac:dyDescent="0.25">
      <c r="A55" s="57">
        <v>317</v>
      </c>
      <c r="B55" s="57">
        <v>1</v>
      </c>
      <c r="C55" s="57">
        <v>2</v>
      </c>
      <c r="D55" s="59">
        <v>2.2730345021690064</v>
      </c>
      <c r="E55" s="59">
        <v>4.1019626496898898</v>
      </c>
      <c r="F55" s="59">
        <v>1.945846015189947</v>
      </c>
      <c r="G55" s="59">
        <v>3.8408096048436531</v>
      </c>
      <c r="H55" s="59">
        <v>8.8051183193090878</v>
      </c>
      <c r="I55" s="59">
        <v>0</v>
      </c>
      <c r="J55" s="88">
        <f t="shared" ref="J55:N55" si="59">I55+D55</f>
        <v>2.2730345021690064</v>
      </c>
      <c r="K55" s="88">
        <f t="shared" si="59"/>
        <v>6.3749971518588957</v>
      </c>
      <c r="L55" s="88">
        <f t="shared" si="59"/>
        <v>8.3208431670488423</v>
      </c>
      <c r="M55" s="88">
        <f t="shared" si="59"/>
        <v>12.161652771892495</v>
      </c>
      <c r="N55" s="88">
        <f t="shared" si="59"/>
        <v>20.966771091201583</v>
      </c>
      <c r="Q55" s="48" t="s">
        <v>114</v>
      </c>
      <c r="R55" s="7" t="e">
        <f>U12</f>
        <v>#REF!</v>
      </c>
      <c r="S55" s="7" t="e">
        <f>U20</f>
        <v>#REF!</v>
      </c>
      <c r="Y55" s="90" t="s">
        <v>135</v>
      </c>
      <c r="Z55" s="90">
        <v>1.7699453935246185</v>
      </c>
      <c r="AA55" s="90">
        <v>12</v>
      </c>
      <c r="AB55" s="90">
        <v>0.14749544946038487</v>
      </c>
      <c r="AC55" s="90"/>
      <c r="AD55" s="90"/>
      <c r="AE55" s="90"/>
    </row>
    <row r="56" spans="1:31" x14ac:dyDescent="0.25">
      <c r="A56" s="63">
        <v>319</v>
      </c>
      <c r="B56" s="63">
        <v>1</v>
      </c>
      <c r="C56" s="63">
        <v>3</v>
      </c>
      <c r="D56" s="38">
        <v>1.853625804041243</v>
      </c>
      <c r="E56" s="38">
        <v>4.2481219799971512</v>
      </c>
      <c r="F56" s="38">
        <v>2.5377910601802109</v>
      </c>
      <c r="G56" s="38">
        <v>2.7233452257593123</v>
      </c>
      <c r="H56" s="38">
        <v>7.7534561814134744</v>
      </c>
      <c r="I56" s="38">
        <v>0</v>
      </c>
      <c r="J56" s="38">
        <f t="shared" ref="J56:N56" si="60">I56+D56</f>
        <v>1.853625804041243</v>
      </c>
      <c r="K56" s="38">
        <f t="shared" si="60"/>
        <v>6.1017477840383947</v>
      </c>
      <c r="L56" s="38">
        <f t="shared" si="60"/>
        <v>8.6395388442186061</v>
      </c>
      <c r="M56" s="38">
        <f t="shared" si="60"/>
        <v>11.362884069977918</v>
      </c>
      <c r="N56" s="38">
        <f t="shared" si="60"/>
        <v>19.116340251391392</v>
      </c>
      <c r="R56" s="7" t="e">
        <f t="shared" ref="R56:R58" si="61">U13</f>
        <v>#REF!</v>
      </c>
      <c r="S56" s="7" t="e">
        <f t="shared" ref="S56:S58" si="62">U21</f>
        <v>#REF!</v>
      </c>
      <c r="Y56" s="90"/>
      <c r="Z56" s="90"/>
      <c r="AA56" s="90"/>
      <c r="AB56" s="90"/>
      <c r="AC56" s="90"/>
      <c r="AD56" s="90"/>
      <c r="AE56" s="90"/>
    </row>
    <row r="57" spans="1:31" ht="13.8" thickBot="1" x14ac:dyDescent="0.3">
      <c r="A57" s="63">
        <v>320</v>
      </c>
      <c r="B57" s="63">
        <v>1</v>
      </c>
      <c r="C57" s="63">
        <v>3</v>
      </c>
      <c r="D57" s="38">
        <v>2.322056298054068</v>
      </c>
      <c r="E57" s="38">
        <v>4.2016130464608388</v>
      </c>
      <c r="F57" s="38">
        <v>2.6206722807995697</v>
      </c>
      <c r="G57" s="38">
        <v>3.21167126809044</v>
      </c>
      <c r="H57" s="38">
        <v>8.8381488310648564</v>
      </c>
      <c r="I57" s="38">
        <v>0</v>
      </c>
      <c r="J57" s="38">
        <f t="shared" ref="J57:N57" si="63">I57+D57</f>
        <v>2.322056298054068</v>
      </c>
      <c r="K57" s="38">
        <f t="shared" si="63"/>
        <v>6.5236693445149072</v>
      </c>
      <c r="L57" s="38">
        <f t="shared" si="63"/>
        <v>9.1443416253144765</v>
      </c>
      <c r="M57" s="38">
        <f t="shared" si="63"/>
        <v>12.356012893404916</v>
      </c>
      <c r="N57" s="38">
        <f t="shared" si="63"/>
        <v>21.194161724469772</v>
      </c>
      <c r="R57" s="7" t="e">
        <f t="shared" si="61"/>
        <v>#REF!</v>
      </c>
      <c r="S57" s="7" t="e">
        <f t="shared" si="62"/>
        <v>#REF!</v>
      </c>
      <c r="Y57" s="92" t="s">
        <v>96</v>
      </c>
      <c r="Z57" s="92">
        <v>4.9971635235338443</v>
      </c>
      <c r="AA57" s="92">
        <v>15</v>
      </c>
      <c r="AB57" s="92"/>
      <c r="AC57" s="92"/>
      <c r="AD57" s="92"/>
      <c r="AE57" s="92"/>
    </row>
    <row r="58" spans="1:31" x14ac:dyDescent="0.25">
      <c r="A58" s="63">
        <v>321</v>
      </c>
      <c r="B58" s="63">
        <v>1</v>
      </c>
      <c r="C58" s="63">
        <v>3</v>
      </c>
      <c r="D58" s="38">
        <v>2.1590393736426274</v>
      </c>
      <c r="E58" s="38">
        <v>3.6524422051388665</v>
      </c>
      <c r="F58" s="38">
        <v>2.2548284060835306</v>
      </c>
      <c r="G58" s="38">
        <v>3.0526251874679464</v>
      </c>
      <c r="H58" s="38">
        <v>8.1859133295888569</v>
      </c>
      <c r="I58" s="38">
        <v>0</v>
      </c>
      <c r="J58" s="38">
        <f t="shared" ref="J58:N58" si="64">I58+D58</f>
        <v>2.1590393736426274</v>
      </c>
      <c r="K58" s="38">
        <f t="shared" si="64"/>
        <v>5.8114815787814944</v>
      </c>
      <c r="L58" s="38">
        <f t="shared" si="64"/>
        <v>8.0663099848650255</v>
      </c>
      <c r="M58" s="38">
        <f t="shared" si="64"/>
        <v>11.118935172332971</v>
      </c>
      <c r="N58" s="38">
        <f t="shared" si="64"/>
        <v>19.304848501921828</v>
      </c>
      <c r="R58" s="7" t="e">
        <f t="shared" si="61"/>
        <v>#REF!</v>
      </c>
      <c r="S58" s="7" t="e">
        <f t="shared" si="62"/>
        <v>#REF!</v>
      </c>
    </row>
    <row r="59" spans="1:31" x14ac:dyDescent="0.25">
      <c r="A59" s="63">
        <v>322</v>
      </c>
      <c r="B59" s="63">
        <v>1</v>
      </c>
      <c r="C59" s="63">
        <v>3</v>
      </c>
      <c r="D59" s="38">
        <v>1.7462447273406272</v>
      </c>
      <c r="E59" s="38">
        <v>4.7983387458968014</v>
      </c>
      <c r="F59" s="38">
        <v>2.2629698645919407</v>
      </c>
      <c r="G59" s="38">
        <v>2.5588522051089631</v>
      </c>
      <c r="H59" s="38">
        <v>6.4134558920551061</v>
      </c>
      <c r="I59" s="38">
        <v>0</v>
      </c>
      <c r="J59" s="38">
        <f t="shared" ref="J59:N59" si="65">I59+D59</f>
        <v>1.7462447273406272</v>
      </c>
      <c r="K59" s="38">
        <f t="shared" si="65"/>
        <v>6.5445834732374291</v>
      </c>
      <c r="L59" s="38">
        <f t="shared" si="65"/>
        <v>8.8075533378293702</v>
      </c>
      <c r="M59" s="38">
        <f t="shared" si="65"/>
        <v>11.366405542938333</v>
      </c>
      <c r="N59" s="38">
        <f t="shared" si="65"/>
        <v>17.779861434993439</v>
      </c>
      <c r="Q59" s="48" t="s">
        <v>117</v>
      </c>
      <c r="R59" s="7" t="e">
        <f>U8</f>
        <v>#REF!</v>
      </c>
      <c r="S59" s="7" t="e">
        <f>U16</f>
        <v>#REF!</v>
      </c>
    </row>
    <row r="60" spans="1:31" x14ac:dyDescent="0.25">
      <c r="A60" s="63">
        <v>323</v>
      </c>
      <c r="B60" s="63">
        <v>1</v>
      </c>
      <c r="C60" s="63">
        <v>3</v>
      </c>
      <c r="D60" s="38">
        <v>2.373412465171755</v>
      </c>
      <c r="E60" s="38">
        <v>3.4876800200010099</v>
      </c>
      <c r="F60" s="38">
        <v>2.475897593379583</v>
      </c>
      <c r="G60" s="38">
        <v>2.3909871317511722</v>
      </c>
      <c r="H60" s="38">
        <v>6.8031151865055781</v>
      </c>
      <c r="I60" s="38">
        <v>0</v>
      </c>
      <c r="J60" s="38">
        <f t="shared" ref="J60:N60" si="66">I60+D60</f>
        <v>2.373412465171755</v>
      </c>
      <c r="K60" s="38">
        <f t="shared" si="66"/>
        <v>5.8610924851727653</v>
      </c>
      <c r="L60" s="38">
        <f t="shared" si="66"/>
        <v>8.3369900785523487</v>
      </c>
      <c r="M60" s="38">
        <f t="shared" si="66"/>
        <v>10.727977210303521</v>
      </c>
      <c r="N60" s="38">
        <f t="shared" si="66"/>
        <v>17.5310923968091</v>
      </c>
      <c r="R60" s="7" t="e">
        <f t="shared" ref="R60:R62" si="67">U9</f>
        <v>#REF!</v>
      </c>
      <c r="S60" s="7" t="e">
        <f t="shared" ref="S60:S62" si="68">U17</f>
        <v>#REF!</v>
      </c>
    </row>
    <row r="61" spans="1:31" x14ac:dyDescent="0.25">
      <c r="A61" s="63">
        <v>324</v>
      </c>
      <c r="B61" s="63">
        <v>1</v>
      </c>
      <c r="C61" s="63">
        <v>3</v>
      </c>
      <c r="D61" s="38">
        <v>1.8676320314369739</v>
      </c>
      <c r="E61" s="38">
        <v>3.9636143267304877</v>
      </c>
      <c r="F61" s="38">
        <v>2.1243846761901675</v>
      </c>
      <c r="G61" s="38">
        <v>2.9020661527494069</v>
      </c>
      <c r="H61" s="38">
        <v>7.3619497632052644</v>
      </c>
      <c r="I61" s="38">
        <v>0</v>
      </c>
      <c r="J61" s="38">
        <f t="shared" ref="J61:N61" si="69">I61+D61</f>
        <v>1.8676320314369739</v>
      </c>
      <c r="K61" s="38">
        <f t="shared" si="69"/>
        <v>5.8312463581674621</v>
      </c>
      <c r="L61" s="38">
        <f t="shared" si="69"/>
        <v>7.95563103435763</v>
      </c>
      <c r="M61" s="38">
        <f t="shared" si="69"/>
        <v>10.857697187107037</v>
      </c>
      <c r="N61" s="38">
        <f t="shared" si="69"/>
        <v>18.219646950312303</v>
      </c>
      <c r="R61" s="7" t="e">
        <f t="shared" si="67"/>
        <v>#REF!</v>
      </c>
      <c r="S61" s="7" t="e">
        <f t="shared" si="68"/>
        <v>#REF!</v>
      </c>
      <c r="Y61" t="s">
        <v>118</v>
      </c>
    </row>
    <row r="62" spans="1:31" x14ac:dyDescent="0.25">
      <c r="A62" s="63">
        <v>325</v>
      </c>
      <c r="B62" s="63">
        <v>1</v>
      </c>
      <c r="C62" s="63">
        <v>3</v>
      </c>
      <c r="D62" s="38">
        <v>1.9890193355333206</v>
      </c>
      <c r="E62" s="38">
        <v>4.6003537308630111</v>
      </c>
      <c r="F62" s="38">
        <v>2.5424400396606042</v>
      </c>
      <c r="G62" s="38">
        <v>3.2098831476923722</v>
      </c>
      <c r="H62" s="38">
        <v>9.7599939288280009</v>
      </c>
      <c r="I62" s="38">
        <v>0</v>
      </c>
      <c r="J62" s="38">
        <f t="shared" ref="J62:N62" si="70">I62+D62</f>
        <v>1.9890193355333206</v>
      </c>
      <c r="K62" s="38">
        <f t="shared" si="70"/>
        <v>6.5893730663963321</v>
      </c>
      <c r="L62" s="38">
        <f t="shared" si="70"/>
        <v>9.1318131060569367</v>
      </c>
      <c r="M62" s="38">
        <f t="shared" si="70"/>
        <v>12.341696253749308</v>
      </c>
      <c r="N62" s="38">
        <f t="shared" si="70"/>
        <v>22.101690182577308</v>
      </c>
      <c r="R62" s="7" t="e">
        <f t="shared" si="67"/>
        <v>#REF!</v>
      </c>
      <c r="S62" s="7" t="e">
        <f t="shared" si="68"/>
        <v>#REF!</v>
      </c>
    </row>
    <row r="63" spans="1:31" x14ac:dyDescent="0.25">
      <c r="A63" s="63">
        <v>326</v>
      </c>
      <c r="B63" s="63">
        <v>1</v>
      </c>
      <c r="C63" s="63">
        <v>3</v>
      </c>
      <c r="D63" s="38">
        <v>1.8057711937724892</v>
      </c>
      <c r="E63" s="38">
        <v>3.9875176362942533</v>
      </c>
      <c r="F63" s="38">
        <v>2.2620992520669847</v>
      </c>
      <c r="G63" s="38">
        <v>2.6640073137877658</v>
      </c>
      <c r="H63" s="38">
        <v>7.6092133279994236</v>
      </c>
      <c r="I63" s="38">
        <v>0</v>
      </c>
      <c r="J63" s="38">
        <f t="shared" ref="J63:N63" si="71">I63+D63</f>
        <v>1.8057711937724892</v>
      </c>
      <c r="K63" s="38">
        <f t="shared" si="71"/>
        <v>5.7932888300667429</v>
      </c>
      <c r="L63" s="38">
        <f t="shared" si="71"/>
        <v>8.055388082133728</v>
      </c>
      <c r="M63" s="38">
        <f t="shared" si="71"/>
        <v>10.719395395921493</v>
      </c>
      <c r="N63" s="38">
        <f t="shared" si="71"/>
        <v>18.328608723920915</v>
      </c>
      <c r="Y63" t="s">
        <v>119</v>
      </c>
      <c r="Z63" t="s">
        <v>115</v>
      </c>
      <c r="AA63" t="s">
        <v>116</v>
      </c>
      <c r="AB63" t="s">
        <v>96</v>
      </c>
    </row>
    <row r="64" spans="1:31" ht="13.8" thickBot="1" x14ac:dyDescent="0.3">
      <c r="A64" s="66">
        <v>328</v>
      </c>
      <c r="B64" s="66">
        <v>1</v>
      </c>
      <c r="C64" s="66">
        <v>4</v>
      </c>
      <c r="D64" s="67">
        <v>2.1948330658761646</v>
      </c>
      <c r="E64" s="67">
        <v>4.7237555080233919</v>
      </c>
      <c r="F64" s="67">
        <v>2.5983193232635133</v>
      </c>
      <c r="G64" s="67">
        <v>2.5740743925158758</v>
      </c>
      <c r="H64" s="67">
        <v>8.9623401982754523</v>
      </c>
      <c r="I64" s="67">
        <v>0</v>
      </c>
      <c r="J64" s="67">
        <f t="shared" ref="J64:N64" si="72">I64+D64</f>
        <v>2.1948330658761646</v>
      </c>
      <c r="K64" s="67">
        <f t="shared" si="72"/>
        <v>6.9185885738995569</v>
      </c>
      <c r="L64" s="67">
        <f t="shared" si="72"/>
        <v>9.5169078971630707</v>
      </c>
      <c r="M64" s="67">
        <f t="shared" si="72"/>
        <v>12.090982289678946</v>
      </c>
      <c r="N64" s="67">
        <f t="shared" si="72"/>
        <v>21.053322487954397</v>
      </c>
      <c r="Y64" s="91" t="s">
        <v>114</v>
      </c>
      <c r="Z64" s="91"/>
      <c r="AA64" s="91"/>
      <c r="AB64" s="91"/>
    </row>
    <row r="65" spans="1:28" x14ac:dyDescent="0.25">
      <c r="A65" s="66">
        <v>329</v>
      </c>
      <c r="B65" s="66">
        <v>1</v>
      </c>
      <c r="C65" s="66">
        <v>4</v>
      </c>
      <c r="D65" s="67">
        <v>2.0508801731978044</v>
      </c>
      <c r="E65" s="67">
        <v>4.4949737820962516</v>
      </c>
      <c r="F65" s="67">
        <v>2.4022875455963697</v>
      </c>
      <c r="G65" s="67">
        <v>2.8706420921190738</v>
      </c>
      <c r="H65" s="67">
        <v>8.4733516959045296</v>
      </c>
      <c r="I65" s="67">
        <v>0</v>
      </c>
      <c r="J65" s="67">
        <f t="shared" ref="J65:N65" si="73">I65+D65</f>
        <v>2.0508801731978044</v>
      </c>
      <c r="K65" s="67">
        <f t="shared" si="73"/>
        <v>6.5458539552940564</v>
      </c>
      <c r="L65" s="67">
        <f t="shared" si="73"/>
        <v>8.9481415008904257</v>
      </c>
      <c r="M65" s="67">
        <f t="shared" si="73"/>
        <v>11.818783593009499</v>
      </c>
      <c r="N65" s="67">
        <f t="shared" si="73"/>
        <v>20.292135288914029</v>
      </c>
      <c r="Y65" s="90" t="s">
        <v>120</v>
      </c>
      <c r="Z65" s="90">
        <v>4</v>
      </c>
      <c r="AA65" s="90">
        <v>4</v>
      </c>
      <c r="AB65" s="90">
        <v>8</v>
      </c>
    </row>
    <row r="66" spans="1:28" x14ac:dyDescent="0.25">
      <c r="A66" s="66">
        <v>330</v>
      </c>
      <c r="B66" s="66">
        <v>1</v>
      </c>
      <c r="C66" s="66">
        <v>4</v>
      </c>
      <c r="D66" s="67">
        <v>2.2228455206676307</v>
      </c>
      <c r="E66" s="67">
        <v>4.2666151224594575</v>
      </c>
      <c r="F66" s="67">
        <v>2.56255933907816</v>
      </c>
      <c r="G66" s="67">
        <v>2.7053339506106791</v>
      </c>
      <c r="H66" s="67">
        <v>10.185533140883983</v>
      </c>
      <c r="I66" s="67">
        <v>0</v>
      </c>
      <c r="J66" s="67">
        <f t="shared" ref="J66:N66" si="74">I66+D66</f>
        <v>2.2228455206676307</v>
      </c>
      <c r="K66" s="67">
        <f t="shared" si="74"/>
        <v>6.4894606431270887</v>
      </c>
      <c r="L66" s="67">
        <f t="shared" si="74"/>
        <v>9.0520199822052483</v>
      </c>
      <c r="M66" s="67">
        <f t="shared" si="74"/>
        <v>11.757353932815928</v>
      </c>
      <c r="N66" s="67">
        <f t="shared" si="74"/>
        <v>21.942887073699911</v>
      </c>
      <c r="Y66" s="90" t="s">
        <v>121</v>
      </c>
      <c r="Z66" s="90">
        <v>29.562884949436697</v>
      </c>
      <c r="AA66" s="90">
        <v>33.679554476998284</v>
      </c>
      <c r="AB66" s="90">
        <v>63.242439426434977</v>
      </c>
    </row>
    <row r="67" spans="1:28" x14ac:dyDescent="0.25">
      <c r="A67" s="66">
        <v>331</v>
      </c>
      <c r="B67" s="66">
        <v>1</v>
      </c>
      <c r="C67" s="66">
        <v>4</v>
      </c>
      <c r="D67" s="67">
        <v>2.1041816496760091</v>
      </c>
      <c r="E67" s="67">
        <v>4.7067244272269013</v>
      </c>
      <c r="F67" s="67">
        <v>2.8804745851673181</v>
      </c>
      <c r="G67" s="67">
        <v>3.4808256279842378</v>
      </c>
      <c r="H67" s="67">
        <v>10.07990133565929</v>
      </c>
      <c r="I67" s="67">
        <v>0</v>
      </c>
      <c r="J67" s="67">
        <f t="shared" ref="J67:N67" si="75">I67+D67</f>
        <v>2.1041816496760091</v>
      </c>
      <c r="K67" s="67">
        <f t="shared" si="75"/>
        <v>6.8109060769029099</v>
      </c>
      <c r="L67" s="67">
        <f t="shared" si="75"/>
        <v>9.6913806620702285</v>
      </c>
      <c r="M67" s="67">
        <f t="shared" si="75"/>
        <v>13.172206290054467</v>
      </c>
      <c r="N67" s="67">
        <f t="shared" si="75"/>
        <v>23.252107625713755</v>
      </c>
      <c r="Y67" s="90" t="s">
        <v>122</v>
      </c>
      <c r="Z67" s="90">
        <v>7.3907212373591742</v>
      </c>
      <c r="AA67" s="90">
        <v>8.419888619249571</v>
      </c>
      <c r="AB67" s="90">
        <v>7.9053049283043721</v>
      </c>
    </row>
    <row r="68" spans="1:28" x14ac:dyDescent="0.25">
      <c r="A68" s="66">
        <v>332</v>
      </c>
      <c r="B68" s="66">
        <v>1</v>
      </c>
      <c r="C68" s="66">
        <v>4</v>
      </c>
      <c r="D68" s="67">
        <v>2.5068606873033157</v>
      </c>
      <c r="E68" s="67">
        <v>4.3959078763633759</v>
      </c>
      <c r="F68" s="67">
        <v>2.4064868736385292</v>
      </c>
      <c r="G68" s="67">
        <v>2.4245324077486203</v>
      </c>
      <c r="H68" s="67">
        <v>8.4724866946715007</v>
      </c>
      <c r="I68" s="67">
        <v>0</v>
      </c>
      <c r="J68" s="67">
        <f t="shared" ref="J68:N68" si="76">I68+D68</f>
        <v>2.5068606873033157</v>
      </c>
      <c r="K68" s="67">
        <f t="shared" si="76"/>
        <v>6.902768563666692</v>
      </c>
      <c r="L68" s="67">
        <f t="shared" si="76"/>
        <v>9.3092554373052216</v>
      </c>
      <c r="M68" s="67">
        <f t="shared" si="76"/>
        <v>11.733787845053842</v>
      </c>
      <c r="N68" s="67">
        <f t="shared" si="76"/>
        <v>20.206274539725342</v>
      </c>
      <c r="Y68" s="90" t="s">
        <v>123</v>
      </c>
      <c r="Z68" s="90">
        <v>1.5559427176231599E-2</v>
      </c>
      <c r="AA68" s="90">
        <v>1.141114638958831E-2</v>
      </c>
      <c r="AB68" s="90">
        <v>0.31418324579881768</v>
      </c>
    </row>
    <row r="69" spans="1:28" x14ac:dyDescent="0.25">
      <c r="A69" s="66">
        <v>333</v>
      </c>
      <c r="B69" s="66">
        <v>1</v>
      </c>
      <c r="C69" s="66">
        <v>4</v>
      </c>
      <c r="D69" s="67">
        <v>2.6010136603524043</v>
      </c>
      <c r="E69" s="67">
        <v>4.0777558667331411</v>
      </c>
      <c r="F69" s="67">
        <v>2.5381537519247126</v>
      </c>
      <c r="G69" s="67">
        <v>2.7234982820210143</v>
      </c>
      <c r="H69" s="67">
        <v>9.2402701460047858</v>
      </c>
      <c r="I69" s="67">
        <v>0</v>
      </c>
      <c r="J69" s="67">
        <f t="shared" ref="J69:N69" si="77">I69+D69</f>
        <v>2.6010136603524043</v>
      </c>
      <c r="K69" s="67">
        <f t="shared" si="77"/>
        <v>6.6787695270855458</v>
      </c>
      <c r="L69" s="67">
        <f t="shared" si="77"/>
        <v>9.216923279010258</v>
      </c>
      <c r="M69" s="67">
        <f t="shared" si="77"/>
        <v>11.940421561031272</v>
      </c>
      <c r="N69" s="67">
        <f t="shared" si="77"/>
        <v>21.180691707036058</v>
      </c>
      <c r="Y69" s="90"/>
      <c r="Z69" s="90"/>
      <c r="AA69" s="90"/>
      <c r="AB69" s="90"/>
    </row>
    <row r="70" spans="1:28" ht="13.8" thickBot="1" x14ac:dyDescent="0.3">
      <c r="A70" s="66">
        <v>334</v>
      </c>
      <c r="B70" s="66">
        <v>1</v>
      </c>
      <c r="C70" s="66">
        <v>4</v>
      </c>
      <c r="D70" s="67">
        <v>1.6244683613721782</v>
      </c>
      <c r="E70" s="67">
        <v>4.9865711654604432</v>
      </c>
      <c r="F70" s="67">
        <v>2.4387900513125644</v>
      </c>
      <c r="G70" s="67">
        <v>2.6585525393457075</v>
      </c>
      <c r="H70" s="67">
        <v>9.2241656565740069</v>
      </c>
      <c r="I70" s="67">
        <v>0</v>
      </c>
      <c r="J70" s="67">
        <f t="shared" ref="J70:N70" si="78">I70+D70</f>
        <v>1.6244683613721782</v>
      </c>
      <c r="K70" s="67">
        <f t="shared" si="78"/>
        <v>6.6110395268326219</v>
      </c>
      <c r="L70" s="67">
        <f t="shared" si="78"/>
        <v>9.0498295781451858</v>
      </c>
      <c r="M70" s="67">
        <f t="shared" si="78"/>
        <v>11.708382117490894</v>
      </c>
      <c r="N70" s="67">
        <f t="shared" si="78"/>
        <v>20.932547774064901</v>
      </c>
      <c r="Y70" s="91" t="s">
        <v>117</v>
      </c>
      <c r="Z70" s="91"/>
      <c r="AA70" s="91"/>
      <c r="AB70" s="91"/>
    </row>
    <row r="71" spans="1:28" x14ac:dyDescent="0.25">
      <c r="A71" s="66">
        <v>335</v>
      </c>
      <c r="B71" s="66">
        <v>1</v>
      </c>
      <c r="C71" s="66">
        <v>4</v>
      </c>
      <c r="D71" s="67">
        <v>1.983961531195972</v>
      </c>
      <c r="E71" s="67">
        <v>3.8220110751933163</v>
      </c>
      <c r="F71" s="67">
        <v>2.7501046123280539</v>
      </c>
      <c r="G71" s="67">
        <v>3.0845126118049175</v>
      </c>
      <c r="H71" s="67">
        <v>11.651677676386686</v>
      </c>
      <c r="I71" s="67">
        <v>0</v>
      </c>
      <c r="J71" s="67">
        <f t="shared" ref="J71:N71" si="79">I71+D71</f>
        <v>1.983961531195972</v>
      </c>
      <c r="K71" s="67">
        <f t="shared" si="79"/>
        <v>5.8059726063892878</v>
      </c>
      <c r="L71" s="67">
        <f t="shared" si="79"/>
        <v>8.5560772187173413</v>
      </c>
      <c r="M71" s="67">
        <f t="shared" si="79"/>
        <v>11.640589830522259</v>
      </c>
      <c r="N71" s="67">
        <f t="shared" si="79"/>
        <v>23.292267506908946</v>
      </c>
      <c r="Y71" s="90" t="s">
        <v>120</v>
      </c>
      <c r="Z71" s="90">
        <v>4</v>
      </c>
      <c r="AA71" s="90">
        <v>4</v>
      </c>
      <c r="AB71" s="90">
        <v>8</v>
      </c>
    </row>
    <row r="72" spans="1:28" x14ac:dyDescent="0.25">
      <c r="Y72" s="90" t="s">
        <v>121</v>
      </c>
      <c r="Z72" s="90">
        <v>32.540352439101703</v>
      </c>
      <c r="AA72" s="90">
        <v>34.19980185929041</v>
      </c>
      <c r="AB72" s="90">
        <v>66.740154298392113</v>
      </c>
    </row>
    <row r="73" spans="1:28" x14ac:dyDescent="0.25">
      <c r="Y73" s="90" t="s">
        <v>122</v>
      </c>
      <c r="Z73" s="90">
        <v>8.1350881097754257</v>
      </c>
      <c r="AA73" s="90">
        <v>8.5499504648226026</v>
      </c>
      <c r="AB73" s="90">
        <v>8.3425192872990142</v>
      </c>
    </row>
    <row r="74" spans="1:28" x14ac:dyDescent="0.25">
      <c r="Y74" s="90" t="s">
        <v>123</v>
      </c>
      <c r="Z74" s="90">
        <v>0.23232112890227605</v>
      </c>
      <c r="AA74" s="90">
        <v>0.33069009537344307</v>
      </c>
      <c r="AB74" s="90">
        <v>0.29046503144253394</v>
      </c>
    </row>
    <row r="75" spans="1:28" x14ac:dyDescent="0.25">
      <c r="Y75" s="90"/>
      <c r="Z75" s="90"/>
      <c r="AA75" s="90"/>
      <c r="AB75" s="90"/>
    </row>
    <row r="76" spans="1:28" ht="13.8" thickBot="1" x14ac:dyDescent="0.3">
      <c r="Y76" s="91" t="s">
        <v>96</v>
      </c>
      <c r="Z76" s="91"/>
      <c r="AA76" s="91"/>
      <c r="AB76" s="91"/>
    </row>
    <row r="77" spans="1:28" x14ac:dyDescent="0.25">
      <c r="Y77" s="90" t="s">
        <v>120</v>
      </c>
      <c r="Z77" s="90">
        <v>8</v>
      </c>
      <c r="AA77" s="90">
        <v>8</v>
      </c>
      <c r="AB77" s="90"/>
    </row>
    <row r="78" spans="1:28" x14ac:dyDescent="0.25">
      <c r="Y78" s="90" t="s">
        <v>121</v>
      </c>
      <c r="Z78" s="90">
        <v>62.103237388538403</v>
      </c>
      <c r="AA78" s="90">
        <v>67.879356336288694</v>
      </c>
      <c r="AB78" s="90"/>
    </row>
    <row r="79" spans="1:28" x14ac:dyDescent="0.25">
      <c r="Y79" s="90" t="s">
        <v>122</v>
      </c>
      <c r="Z79" s="90">
        <v>7.7629046735672995</v>
      </c>
      <c r="AA79" s="90">
        <v>8.4849195420360886</v>
      </c>
      <c r="AB79" s="90"/>
    </row>
    <row r="80" spans="1:28" x14ac:dyDescent="0.25">
      <c r="Y80" s="90" t="s">
        <v>123</v>
      </c>
      <c r="Z80" s="90">
        <v>0.2645436785338609</v>
      </c>
      <c r="AA80" s="90">
        <v>0.15144798466240297</v>
      </c>
      <c r="AB80" s="90"/>
    </row>
    <row r="81" spans="25:31" x14ac:dyDescent="0.25">
      <c r="Y81" s="90"/>
      <c r="Z81" s="90"/>
      <c r="AA81" s="90"/>
      <c r="AB81" s="90"/>
    </row>
    <row r="83" spans="25:31" ht="13.8" thickBot="1" x14ac:dyDescent="0.3">
      <c r="Y83" t="s">
        <v>124</v>
      </c>
    </row>
    <row r="84" spans="25:31" x14ac:dyDescent="0.25">
      <c r="Y84" s="93" t="s">
        <v>125</v>
      </c>
      <c r="Z84" s="93" t="s">
        <v>126</v>
      </c>
      <c r="AA84" s="93" t="s">
        <v>127</v>
      </c>
      <c r="AB84" s="93" t="s">
        <v>128</v>
      </c>
      <c r="AC84" s="93" t="s">
        <v>129</v>
      </c>
      <c r="AD84" s="93" t="s">
        <v>130</v>
      </c>
      <c r="AE84" s="93" t="s">
        <v>131</v>
      </c>
    </row>
    <row r="85" spans="25:31" x14ac:dyDescent="0.25">
      <c r="Y85" s="90" t="s">
        <v>132</v>
      </c>
      <c r="Z85" s="90">
        <v>0.76462558284438131</v>
      </c>
      <c r="AA85" s="90">
        <v>1</v>
      </c>
      <c r="AB85" s="90">
        <v>0.76462558284438131</v>
      </c>
      <c r="AC85" s="90">
        <v>5.184062190676257</v>
      </c>
      <c r="AD85" s="90">
        <v>4.1915903969388379E-2</v>
      </c>
      <c r="AE85" s="90">
        <v>4.7472253467225149</v>
      </c>
    </row>
    <row r="86" spans="25:31" x14ac:dyDescent="0.25">
      <c r="Y86" s="90" t="s">
        <v>133</v>
      </c>
      <c r="Z86" s="90">
        <v>2.0852218811599954</v>
      </c>
      <c r="AA86" s="90">
        <v>1</v>
      </c>
      <c r="AB86" s="90">
        <v>2.0852218811599954</v>
      </c>
      <c r="AC86" s="90">
        <v>14.137533658081141</v>
      </c>
      <c r="AD86" s="90">
        <v>2.7209613217253729E-3</v>
      </c>
      <c r="AE86" s="90">
        <v>4.7472253467225149</v>
      </c>
    </row>
    <row r="87" spans="25:31" x14ac:dyDescent="0.25">
      <c r="Y87" s="90" t="s">
        <v>134</v>
      </c>
      <c r="Z87" s="90">
        <v>0.37737066600484859</v>
      </c>
      <c r="AA87" s="90">
        <v>1</v>
      </c>
      <c r="AB87" s="90">
        <v>0.37737066600484859</v>
      </c>
      <c r="AC87" s="90">
        <v>2.5585241265779195</v>
      </c>
      <c r="AD87" s="90">
        <v>0.13568310531273986</v>
      </c>
      <c r="AE87" s="90">
        <v>4.7472253467225149</v>
      </c>
    </row>
    <row r="88" spans="25:31" x14ac:dyDescent="0.25">
      <c r="Y88" s="90" t="s">
        <v>135</v>
      </c>
      <c r="Z88" s="90">
        <v>1.7699453935246172</v>
      </c>
      <c r="AA88" s="90">
        <v>12</v>
      </c>
      <c r="AB88" s="90">
        <v>0.14749544946038476</v>
      </c>
      <c r="AC88" s="90"/>
      <c r="AD88" s="90"/>
      <c r="AE88" s="90"/>
    </row>
    <row r="89" spans="25:31" x14ac:dyDescent="0.25">
      <c r="Y89" s="90"/>
      <c r="Z89" s="90"/>
      <c r="AA89" s="90"/>
      <c r="AB89" s="90"/>
      <c r="AC89" s="90"/>
      <c r="AD89" s="90"/>
      <c r="AE89" s="90"/>
    </row>
    <row r="90" spans="25:31" ht="13.8" thickBot="1" x14ac:dyDescent="0.3">
      <c r="Y90" s="92" t="s">
        <v>96</v>
      </c>
      <c r="Z90" s="92">
        <v>4.9971635235338425</v>
      </c>
      <c r="AA90" s="92">
        <v>15</v>
      </c>
      <c r="AB90" s="92"/>
      <c r="AC90" s="92"/>
      <c r="AD90" s="92"/>
      <c r="AE90" s="92"/>
    </row>
    <row r="94" spans="25:31" x14ac:dyDescent="0.25">
      <c r="Y94" t="s">
        <v>118</v>
      </c>
    </row>
    <row r="96" spans="25:31" x14ac:dyDescent="0.25">
      <c r="Y96" t="s">
        <v>119</v>
      </c>
      <c r="Z96" t="s">
        <v>115</v>
      </c>
      <c r="AA96" t="s">
        <v>116</v>
      </c>
      <c r="AB96" t="s">
        <v>96</v>
      </c>
    </row>
    <row r="97" spans="25:28" ht="13.8" thickBot="1" x14ac:dyDescent="0.3">
      <c r="Y97" s="91" t="s">
        <v>114</v>
      </c>
      <c r="Z97" s="91"/>
      <c r="AA97" s="91"/>
      <c r="AB97" s="91"/>
    </row>
    <row r="98" spans="25:28" x14ac:dyDescent="0.25">
      <c r="Y98" s="90" t="s">
        <v>120</v>
      </c>
      <c r="Z98" s="90">
        <v>4</v>
      </c>
      <c r="AA98" s="90">
        <v>4</v>
      </c>
      <c r="AB98" s="90">
        <v>8</v>
      </c>
    </row>
    <row r="99" spans="25:28" x14ac:dyDescent="0.25">
      <c r="Y99" s="90" t="s">
        <v>121</v>
      </c>
      <c r="Z99" s="90">
        <v>47.016759169386035</v>
      </c>
      <c r="AA99" s="90">
        <v>42.785180067584186</v>
      </c>
      <c r="AB99" s="90">
        <v>89.801939236970227</v>
      </c>
    </row>
    <row r="100" spans="25:28" x14ac:dyDescent="0.25">
      <c r="Y100" s="90" t="s">
        <v>122</v>
      </c>
      <c r="Z100" s="90">
        <v>11.754189792346509</v>
      </c>
      <c r="AA100" s="90">
        <v>10.696295016896046</v>
      </c>
      <c r="AB100" s="90">
        <v>11.225242404621278</v>
      </c>
    </row>
    <row r="101" spans="25:28" x14ac:dyDescent="0.25">
      <c r="Y101" s="90" t="s">
        <v>123</v>
      </c>
      <c r="Z101" s="90">
        <v>2.2280740565091772E-2</v>
      </c>
      <c r="AA101" s="90">
        <v>0.66231739848572369</v>
      </c>
      <c r="AB101" s="90">
        <v>0.61315387557188905</v>
      </c>
    </row>
    <row r="102" spans="25:28" x14ac:dyDescent="0.25">
      <c r="Y102" s="90"/>
      <c r="Z102" s="90"/>
      <c r="AA102" s="90"/>
      <c r="AB102" s="90"/>
    </row>
    <row r="103" spans="25:28" ht="13.8" thickBot="1" x14ac:dyDescent="0.3">
      <c r="Y103" s="91" t="s">
        <v>117</v>
      </c>
      <c r="Z103" s="91"/>
      <c r="AA103" s="91"/>
      <c r="AB103" s="91"/>
    </row>
    <row r="104" spans="25:28" x14ac:dyDescent="0.25">
      <c r="Y104" s="90" t="s">
        <v>120</v>
      </c>
      <c r="Z104" s="90">
        <v>4</v>
      </c>
      <c r="AA104" s="90">
        <v>4</v>
      </c>
      <c r="AB104" s="90">
        <v>8</v>
      </c>
    </row>
    <row r="105" spans="25:28" x14ac:dyDescent="0.25">
      <c r="Y105" s="90" t="s">
        <v>121</v>
      </c>
      <c r="Z105" s="90">
        <v>42.068824607728203</v>
      </c>
      <c r="AA105" s="90">
        <v>41.880664025308164</v>
      </c>
      <c r="AB105" s="90">
        <v>83.949488633036381</v>
      </c>
    </row>
    <row r="106" spans="25:28" x14ac:dyDescent="0.25">
      <c r="Y106" s="90" t="s">
        <v>122</v>
      </c>
      <c r="Z106" s="90">
        <v>10.517206151932051</v>
      </c>
      <c r="AA106" s="90">
        <v>10.470166006327041</v>
      </c>
      <c r="AB106" s="90">
        <v>10.493686079129548</v>
      </c>
    </row>
    <row r="107" spans="25:28" x14ac:dyDescent="0.25">
      <c r="Y107" s="90" t="s">
        <v>123</v>
      </c>
      <c r="Z107" s="90">
        <v>0.36110073675233306</v>
      </c>
      <c r="AA107" s="90">
        <v>0.21746482877433271</v>
      </c>
      <c r="AB107" s="90">
        <v>0.24858889245386834</v>
      </c>
    </row>
    <row r="108" spans="25:28" x14ac:dyDescent="0.25">
      <c r="Y108" s="90"/>
      <c r="Z108" s="90"/>
      <c r="AA108" s="90"/>
      <c r="AB108" s="90"/>
    </row>
    <row r="109" spans="25:28" ht="13.8" thickBot="1" x14ac:dyDescent="0.3">
      <c r="Y109" s="91" t="s">
        <v>96</v>
      </c>
      <c r="Z109" s="91"/>
      <c r="AA109" s="91"/>
      <c r="AB109" s="91"/>
    </row>
    <row r="110" spans="25:28" x14ac:dyDescent="0.25">
      <c r="Y110" s="90" t="s">
        <v>120</v>
      </c>
      <c r="Z110" s="90">
        <v>8</v>
      </c>
      <c r="AA110" s="90">
        <v>8</v>
      </c>
      <c r="AB110" s="90"/>
    </row>
    <row r="111" spans="25:28" x14ac:dyDescent="0.25">
      <c r="Y111" s="90" t="s">
        <v>121</v>
      </c>
      <c r="Z111" s="90">
        <v>89.085583777114238</v>
      </c>
      <c r="AA111" s="90">
        <v>84.665844092892343</v>
      </c>
      <c r="AB111" s="90"/>
    </row>
    <row r="112" spans="25:28" x14ac:dyDescent="0.25">
      <c r="Y112" s="90" t="s">
        <v>122</v>
      </c>
      <c r="Z112" s="90">
        <v>11.13569797213928</v>
      </c>
      <c r="AA112" s="90">
        <v>10.583230511611543</v>
      </c>
      <c r="AB112" s="90"/>
    </row>
    <row r="113" spans="25:31" x14ac:dyDescent="0.25">
      <c r="Y113" s="90" t="s">
        <v>123</v>
      </c>
      <c r="Z113" s="90">
        <v>0.60148592646546983</v>
      </c>
      <c r="AA113" s="90">
        <v>0.39165933437457179</v>
      </c>
      <c r="AB113" s="90"/>
    </row>
    <row r="114" spans="25:31" x14ac:dyDescent="0.25">
      <c r="Y114" s="90"/>
      <c r="Z114" s="90"/>
      <c r="AA114" s="90"/>
      <c r="AB114" s="90"/>
    </row>
    <row r="116" spans="25:31" ht="13.8" thickBot="1" x14ac:dyDescent="0.3">
      <c r="Y116" t="s">
        <v>124</v>
      </c>
    </row>
    <row r="117" spans="25:31" x14ac:dyDescent="0.25">
      <c r="Y117" s="93" t="s">
        <v>125</v>
      </c>
      <c r="Z117" s="93" t="s">
        <v>126</v>
      </c>
      <c r="AA117" s="93" t="s">
        <v>127</v>
      </c>
      <c r="AB117" s="93" t="s">
        <v>128</v>
      </c>
      <c r="AC117" s="93" t="s">
        <v>129</v>
      </c>
      <c r="AD117" s="93" t="s">
        <v>130</v>
      </c>
      <c r="AE117" s="93" t="s">
        <v>131</v>
      </c>
    </row>
    <row r="118" spans="25:31" x14ac:dyDescent="0.25">
      <c r="Y118" s="90" t="s">
        <v>132</v>
      </c>
      <c r="Z118" s="90">
        <v>2.1406986294678578</v>
      </c>
      <c r="AA118" s="90">
        <v>1</v>
      </c>
      <c r="AB118" s="90">
        <v>2.1406986294678578</v>
      </c>
      <c r="AC118" s="90">
        <v>6.7788478142946813</v>
      </c>
      <c r="AD118" s="90">
        <v>2.3071343211963347E-2</v>
      </c>
      <c r="AE118" s="90">
        <v>4.7472253467225149</v>
      </c>
    </row>
    <row r="119" spans="25:31" x14ac:dyDescent="0.25">
      <c r="Y119" s="90" t="s">
        <v>133</v>
      </c>
      <c r="Z119" s="90">
        <v>1.2208811797678685</v>
      </c>
      <c r="AA119" s="90">
        <v>1</v>
      </c>
      <c r="AB119" s="90">
        <v>1.2208811797678685</v>
      </c>
      <c r="AC119" s="90">
        <v>3.8661059539428231</v>
      </c>
      <c r="AD119" s="90">
        <v>7.2834427102818594E-2</v>
      </c>
      <c r="AE119" s="90">
        <v>4.7472253467225149</v>
      </c>
    </row>
    <row r="120" spans="25:31" x14ac:dyDescent="0.25">
      <c r="Y120" s="90" t="s">
        <v>134</v>
      </c>
      <c r="Z120" s="90">
        <v>1.0218270826799891</v>
      </c>
      <c r="AA120" s="90">
        <v>1</v>
      </c>
      <c r="AB120" s="90">
        <v>1.0218270826799891</v>
      </c>
      <c r="AC120" s="90">
        <v>3.2357708790303867</v>
      </c>
      <c r="AD120" s="90">
        <v>9.7227061569311379E-2</v>
      </c>
      <c r="AE120" s="90">
        <v>4.7472253467225149</v>
      </c>
    </row>
    <row r="121" spans="25:31" x14ac:dyDescent="0.25">
      <c r="Y121" s="90" t="s">
        <v>135</v>
      </c>
      <c r="Z121" s="90">
        <v>3.7894911137324438</v>
      </c>
      <c r="AA121" s="90">
        <v>12</v>
      </c>
      <c r="AB121" s="90">
        <v>0.31579092614437032</v>
      </c>
      <c r="AC121" s="90"/>
      <c r="AD121" s="90"/>
      <c r="AE121" s="90"/>
    </row>
    <row r="122" spans="25:31" x14ac:dyDescent="0.25">
      <c r="Y122" s="90"/>
      <c r="Z122" s="90"/>
      <c r="AA122" s="90"/>
      <c r="AB122" s="90"/>
      <c r="AC122" s="90"/>
      <c r="AD122" s="90"/>
      <c r="AE122" s="90"/>
    </row>
    <row r="123" spans="25:31" ht="13.8" thickBot="1" x14ac:dyDescent="0.3">
      <c r="Y123" s="92" t="s">
        <v>96</v>
      </c>
      <c r="Z123" s="92">
        <v>8.1728980056481593</v>
      </c>
      <c r="AA123" s="92">
        <v>15</v>
      </c>
      <c r="AB123" s="92"/>
      <c r="AC123" s="92"/>
      <c r="AD123" s="92"/>
      <c r="AE123" s="9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6BC2E-34E9-4B5D-8C97-97570659090C}">
  <dimension ref="A1:AN50"/>
  <sheetViews>
    <sheetView topLeftCell="M1" workbookViewId="0">
      <selection activeCell="Z1" sqref="Z1:AN51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44369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5908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10762</v>
      </c>
      <c r="E15">
        <v>10657</v>
      </c>
      <c r="F15">
        <v>10161</v>
      </c>
      <c r="G15">
        <v>9029</v>
      </c>
      <c r="H15">
        <v>11797</v>
      </c>
      <c r="I15">
        <v>9114</v>
      </c>
      <c r="J15" s="53">
        <f t="shared" ref="J15:O30" si="0">((D15/$I$5)*$I$2+$I$3)*1.321*100</f>
        <v>27.194303255619502</v>
      </c>
      <c r="K15" s="36">
        <f t="shared" si="0"/>
        <v>26.847139290572102</v>
      </c>
      <c r="L15" s="36">
        <f t="shared" si="0"/>
        <v>25.207202846157749</v>
      </c>
      <c r="M15" s="36">
        <f t="shared" si="0"/>
        <v>21.464444670599189</v>
      </c>
      <c r="N15" s="36">
        <f t="shared" si="0"/>
        <v>30.616348053943803</v>
      </c>
      <c r="O15" s="36">
        <f t="shared" si="0"/>
        <v>21.745482166113746</v>
      </c>
      <c r="P15" s="54">
        <f>((J15-10.1)*30)/100</f>
        <v>5.1282909766858502</v>
      </c>
      <c r="Q15" s="55">
        <f>((K15-7.9)*30)/100</f>
        <v>5.6841417871716304</v>
      </c>
      <c r="R15" s="55">
        <f>((L15-7.4)*30)/100</f>
        <v>5.3421608538473251</v>
      </c>
      <c r="S15" s="55">
        <f>((M15-8.7)*30)/100</f>
        <v>3.8293334011797571</v>
      </c>
      <c r="T15" s="55">
        <f>((N15-13.5)*30)/100</f>
        <v>5.134904416183141</v>
      </c>
      <c r="U15" s="56">
        <f>((O15-11)*30)/100</f>
        <v>3.223644649834124</v>
      </c>
      <c r="V15" s="53">
        <f t="shared" ref="V15:V50" si="1">SUM(P15:U15)</f>
        <v>28.342476084901826</v>
      </c>
      <c r="W15" s="53">
        <f>SUM(P15:U15)/2.54</f>
        <v>11.158455151536153</v>
      </c>
      <c r="Y15" s="7"/>
      <c r="Z15">
        <f>B15</f>
        <v>1</v>
      </c>
      <c r="AA15">
        <f>C15</f>
        <v>1</v>
      </c>
      <c r="AB15" s="7">
        <f>AVERAGE(W15:W17)</f>
        <v>12.079930107880545</v>
      </c>
      <c r="AC15" s="7"/>
      <c r="AD15" s="7">
        <f>AB15-'061421'!AB15</f>
        <v>0.46513587160320569</v>
      </c>
      <c r="AE15" s="48"/>
      <c r="AG15">
        <f>B15</f>
        <v>1</v>
      </c>
      <c r="AH15">
        <f>C15</f>
        <v>1</v>
      </c>
      <c r="AI15" s="7">
        <f>AVERAGE(J15:J17)</f>
        <v>27.364027860753779</v>
      </c>
      <c r="AJ15" s="7">
        <f t="shared" ref="AJ15:AN15" si="2">AVERAGE(K15:K17)</f>
        <v>25.731806171118254</v>
      </c>
      <c r="AK15" s="7">
        <f t="shared" si="2"/>
        <v>26.671904146310087</v>
      </c>
      <c r="AL15" s="7">
        <f t="shared" si="2"/>
        <v>25.546652056426314</v>
      </c>
      <c r="AM15" s="7">
        <f t="shared" si="2"/>
        <v>31.11009235978899</v>
      </c>
      <c r="AN15" s="7">
        <f t="shared" si="2"/>
        <v>24.452258985657863</v>
      </c>
    </row>
    <row r="16" spans="1:40" x14ac:dyDescent="0.25">
      <c r="A16">
        <v>2</v>
      </c>
      <c r="B16">
        <v>1</v>
      </c>
      <c r="C16">
        <v>1</v>
      </c>
      <c r="D16">
        <v>9800</v>
      </c>
      <c r="E16">
        <v>10452</v>
      </c>
      <c r="F16">
        <v>10779</v>
      </c>
      <c r="G16">
        <v>10416</v>
      </c>
      <c r="H16">
        <v>11982</v>
      </c>
      <c r="I16">
        <v>10265</v>
      </c>
      <c r="J16" s="53">
        <f t="shared" si="0"/>
        <v>24.013620071090049</v>
      </c>
      <c r="K16" s="36">
        <f t="shared" si="0"/>
        <v>26.169342977860527</v>
      </c>
      <c r="L16" s="36">
        <f t="shared" si="0"/>
        <v>27.250510754722413</v>
      </c>
      <c r="M16" s="36">
        <f t="shared" si="0"/>
        <v>26.05031533270142</v>
      </c>
      <c r="N16" s="36">
        <f t="shared" si="0"/>
        <v>31.228017897122545</v>
      </c>
      <c r="O16" s="36">
        <f t="shared" si="0"/>
        <v>25.551060487728506</v>
      </c>
      <c r="P16" s="54">
        <f>((J16-10.1)*30)/100</f>
        <v>4.1740860213270148</v>
      </c>
      <c r="Q16" s="55">
        <f>((K16-7.9)*30)/100</f>
        <v>5.4808028933581578</v>
      </c>
      <c r="R16" s="55">
        <f>((L16-7.4)*30)/100</f>
        <v>5.9551532264167246</v>
      </c>
      <c r="S16" s="55">
        <f>((M16-8.7)*30)/100</f>
        <v>5.2050945998104261</v>
      </c>
      <c r="T16" s="55">
        <f>((N16-13.5)*30)/100</f>
        <v>5.3184053691367641</v>
      </c>
      <c r="U16" s="56">
        <f>((O16-11)*30)/100</f>
        <v>4.3653181463185522</v>
      </c>
      <c r="V16" s="36">
        <f t="shared" si="1"/>
        <v>30.498860256367635</v>
      </c>
      <c r="W16" s="53">
        <f t="shared" ref="W16:W50" si="3">SUM(P16:U16)/2.54</f>
        <v>12.007425297782534</v>
      </c>
      <c r="Y16" s="7"/>
      <c r="Z16">
        <f>B18</f>
        <v>1</v>
      </c>
      <c r="AA16">
        <f>C18</f>
        <v>2</v>
      </c>
      <c r="AB16" s="7">
        <f>AVERAGE(W18:W20)</f>
        <v>11.808004527459097</v>
      </c>
      <c r="AD16" s="7">
        <f>AB16-'061421'!AB18</f>
        <v>-0.10089735213286666</v>
      </c>
      <c r="AG16">
        <f>B18</f>
        <v>1</v>
      </c>
      <c r="AH16">
        <f>C18</f>
        <v>2</v>
      </c>
      <c r="AI16" s="7">
        <f>AVERAGE(J18:J20)</f>
        <v>27.69245599276687</v>
      </c>
      <c r="AJ16" s="7">
        <f t="shared" ref="AJ16:AN16" si="4">AVERAGE(K18:K20)</f>
        <v>25.428726519092752</v>
      </c>
      <c r="AK16" s="7">
        <f t="shared" si="4"/>
        <v>25.150995347054842</v>
      </c>
      <c r="AL16" s="7">
        <f t="shared" si="4"/>
        <v>26.647657774148048</v>
      </c>
      <c r="AM16" s="7">
        <f t="shared" si="4"/>
        <v>30.45103188011171</v>
      </c>
      <c r="AN16" s="7">
        <f t="shared" si="4"/>
        <v>23.203570819312798</v>
      </c>
    </row>
    <row r="17" spans="1:40" x14ac:dyDescent="0.25">
      <c r="A17">
        <v>3</v>
      </c>
      <c r="B17">
        <v>1</v>
      </c>
      <c r="C17">
        <v>1</v>
      </c>
      <c r="D17">
        <v>11878</v>
      </c>
      <c r="E17">
        <v>9850</v>
      </c>
      <c r="F17">
        <v>10872</v>
      </c>
      <c r="G17">
        <v>11346</v>
      </c>
      <c r="H17">
        <v>12060</v>
      </c>
      <c r="I17">
        <v>10419</v>
      </c>
      <c r="J17" s="53">
        <f t="shared" si="0"/>
        <v>30.884160255551794</v>
      </c>
      <c r="K17" s="36">
        <f t="shared" si="0"/>
        <v>24.178936244922138</v>
      </c>
      <c r="L17" s="36">
        <f t="shared" si="0"/>
        <v>27.557998838050104</v>
      </c>
      <c r="M17" s="36">
        <f t="shared" si="0"/>
        <v>29.125196165978334</v>
      </c>
      <c r="N17" s="36">
        <f t="shared" si="0"/>
        <v>31.485911128300614</v>
      </c>
      <c r="O17" s="36">
        <f t="shared" si="0"/>
        <v>26.060234303131345</v>
      </c>
      <c r="P17" s="54">
        <f>((J17-10.1)*30)/100</f>
        <v>6.2352480766655392</v>
      </c>
      <c r="Q17" s="55">
        <f>((K17-7.9)*30)/100</f>
        <v>4.8836808734766404</v>
      </c>
      <c r="R17" s="55">
        <f>((L17-7.4)*30)/100</f>
        <v>6.0473996514150317</v>
      </c>
      <c r="S17" s="55">
        <f>((M17-8.7)*30)/100</f>
        <v>6.127558849793501</v>
      </c>
      <c r="T17" s="55">
        <f>((N17-13.5)*30)/100</f>
        <v>5.3957733384901845</v>
      </c>
      <c r="U17" s="56">
        <f>((O17-11)*30)/100</f>
        <v>4.518070290939403</v>
      </c>
      <c r="V17" s="36">
        <f t="shared" si="1"/>
        <v>33.207731080780299</v>
      </c>
      <c r="W17" s="53">
        <f t="shared" si="3"/>
        <v>13.073909874322952</v>
      </c>
      <c r="Y17" s="7"/>
      <c r="Z17">
        <f>B21</f>
        <v>1</v>
      </c>
      <c r="AA17">
        <f>C21</f>
        <v>3</v>
      </c>
      <c r="AB17" s="7">
        <f>AVERAGE(W21:W23)</f>
        <v>11.800064144306532</v>
      </c>
      <c r="AD17" s="7">
        <f>AB17-'061421'!AB21</f>
        <v>0.2352565825846451</v>
      </c>
      <c r="AG17">
        <f>B21</f>
        <v>1</v>
      </c>
      <c r="AH17">
        <f>C21</f>
        <v>3</v>
      </c>
      <c r="AI17" s="7">
        <f>AVERAGE(J21:J23)</f>
        <v>25.554366811205146</v>
      </c>
      <c r="AJ17" s="7">
        <f t="shared" ref="AJ17:AN17" si="5">AVERAGE(K21:K23)</f>
        <v>25.32623049131686</v>
      </c>
      <c r="AK17" s="7">
        <f t="shared" si="5"/>
        <v>25.481627694719023</v>
      </c>
      <c r="AL17" s="7">
        <f t="shared" si="5"/>
        <v>25.980882539691947</v>
      </c>
      <c r="AM17" s="7">
        <f t="shared" si="5"/>
        <v>31.113398683265629</v>
      </c>
      <c r="AN17" s="7">
        <f t="shared" si="5"/>
        <v>25.050703534930037</v>
      </c>
    </row>
    <row r="18" spans="1:40" x14ac:dyDescent="0.25">
      <c r="A18">
        <v>1</v>
      </c>
      <c r="B18">
        <v>1</v>
      </c>
      <c r="C18">
        <v>2</v>
      </c>
      <c r="D18">
        <v>10823</v>
      </c>
      <c r="E18">
        <v>9788</v>
      </c>
      <c r="F18">
        <v>10136</v>
      </c>
      <c r="G18">
        <v>9761</v>
      </c>
      <c r="H18">
        <v>12187</v>
      </c>
      <c r="I18">
        <v>9581</v>
      </c>
      <c r="J18" s="53">
        <f t="shared" si="0"/>
        <v>27.395988987694654</v>
      </c>
      <c r="K18" s="36">
        <f t="shared" si="0"/>
        <v>23.973944189370343</v>
      </c>
      <c r="L18" s="36">
        <f t="shared" si="0"/>
        <v>25.124544759241708</v>
      </c>
      <c r="M18" s="36">
        <f t="shared" si="0"/>
        <v>23.884673455501016</v>
      </c>
      <c r="N18" s="36">
        <f t="shared" si="0"/>
        <v>31.905814209834116</v>
      </c>
      <c r="O18" s="36">
        <f t="shared" si="0"/>
        <v>23.289535229705486</v>
      </c>
      <c r="P18" s="54">
        <f>((J18-10.1)*30)/100</f>
        <v>5.1887966963083967</v>
      </c>
      <c r="Q18" s="55">
        <f>((K18-7.9)*30)/100</f>
        <v>4.8221832568111038</v>
      </c>
      <c r="R18" s="55">
        <f>((L18-7.4)*30)/100</f>
        <v>5.3173634277725128</v>
      </c>
      <c r="S18" s="55">
        <f>((M18-8.7)*30)/100</f>
        <v>4.555402036650305</v>
      </c>
      <c r="T18" s="55">
        <f>((N18-13.5)*30)/100</f>
        <v>5.5217442629502349</v>
      </c>
      <c r="U18" s="56">
        <f>((O18-11)*30)/100</f>
        <v>3.686860568911646</v>
      </c>
      <c r="V18" s="36">
        <f t="shared" si="1"/>
        <v>29.092350249404198</v>
      </c>
      <c r="W18" s="53">
        <f t="shared" si="3"/>
        <v>11.453681200552834</v>
      </c>
      <c r="Y18" s="7"/>
      <c r="Z18">
        <f>B24</f>
        <v>1</v>
      </c>
      <c r="AA18">
        <f>C24</f>
        <v>4</v>
      </c>
      <c r="AB18" s="7">
        <f>AVERAGE(W24:W26)</f>
        <v>12.150742705175553</v>
      </c>
      <c r="AD18" s="7">
        <f>AB18-'061421'!AB24</f>
        <v>0.7320202311079651</v>
      </c>
      <c r="AG18">
        <f>B24</f>
        <v>1</v>
      </c>
      <c r="AH18">
        <f>C24</f>
        <v>4</v>
      </c>
      <c r="AI18" s="7">
        <f>AVERAGE(J24:J26)</f>
        <v>28.400009216768222</v>
      </c>
      <c r="AJ18" s="7">
        <f t="shared" ref="AJ18:AN18" si="6">AVERAGE(K24:K26)</f>
        <v>27.051029238298351</v>
      </c>
      <c r="AK18" s="7">
        <f t="shared" si="6"/>
        <v>25.409990686058453</v>
      </c>
      <c r="AL18" s="7">
        <f t="shared" si="6"/>
        <v>27.1336873252144</v>
      </c>
      <c r="AM18" s="7">
        <f t="shared" si="6"/>
        <v>30.999881577234259</v>
      </c>
      <c r="AN18" s="7">
        <f t="shared" si="6"/>
        <v>22.481690193579329</v>
      </c>
    </row>
    <row r="19" spans="1:40" x14ac:dyDescent="0.25">
      <c r="A19">
        <v>2</v>
      </c>
      <c r="B19">
        <v>1</v>
      </c>
      <c r="C19">
        <v>2</v>
      </c>
      <c r="D19">
        <v>10500</v>
      </c>
      <c r="E19">
        <v>10414</v>
      </c>
      <c r="F19">
        <v>10103</v>
      </c>
      <c r="G19">
        <v>11749</v>
      </c>
      <c r="H19">
        <v>11560</v>
      </c>
      <c r="I19">
        <v>9972</v>
      </c>
      <c r="J19" s="53">
        <f t="shared" si="0"/>
        <v>26.328046504739337</v>
      </c>
      <c r="K19" s="36">
        <f t="shared" si="0"/>
        <v>26.043702685748137</v>
      </c>
      <c r="L19" s="36">
        <f t="shared" si="0"/>
        <v>25.015436084512526</v>
      </c>
      <c r="M19" s="36">
        <f t="shared" si="0"/>
        <v>30.457644527064996</v>
      </c>
      <c r="N19" s="36">
        <f t="shared" si="0"/>
        <v>29.832749389979689</v>
      </c>
      <c r="O19" s="36">
        <f t="shared" si="0"/>
        <v>24.582307709072442</v>
      </c>
      <c r="P19" s="54">
        <f>((J19-10.1)*30)/100</f>
        <v>4.8684139514218021</v>
      </c>
      <c r="Q19" s="55">
        <f>((K19-7.9)*30)/100</f>
        <v>5.4431108057244408</v>
      </c>
      <c r="R19" s="55">
        <f>((L19-7.4)*30)/100</f>
        <v>5.2846308253537577</v>
      </c>
      <c r="S19" s="55">
        <f>((M19-8.7)*30)/100</f>
        <v>6.5272933581194987</v>
      </c>
      <c r="T19" s="55">
        <f>((N19-13.5)*30)/100</f>
        <v>4.8998248169939069</v>
      </c>
      <c r="U19" s="56">
        <f>((O19-11)*30)/100</f>
        <v>4.0746923127217327</v>
      </c>
      <c r="V19" s="36">
        <f t="shared" si="1"/>
        <v>31.097966070335136</v>
      </c>
      <c r="W19" s="53">
        <f t="shared" si="3"/>
        <v>12.243293728478401</v>
      </c>
      <c r="Y19" s="7"/>
      <c r="Z19">
        <f>B27</f>
        <v>1</v>
      </c>
      <c r="AA19">
        <f>C27</f>
        <v>5</v>
      </c>
      <c r="AB19" s="7">
        <f>AVERAGE(W27:W29)</f>
        <v>11.470473158367275</v>
      </c>
      <c r="AC19" s="7"/>
      <c r="AD19" s="7">
        <f>AB19-'061421'!AB27</f>
        <v>11.470473158367275</v>
      </c>
      <c r="AG19">
        <f>B27</f>
        <v>1</v>
      </c>
      <c r="AH19">
        <f>C27</f>
        <v>5</v>
      </c>
      <c r="AI19" s="7">
        <f>AVERAGE(J27:J29)</f>
        <v>24.850119910680434</v>
      </c>
      <c r="AJ19" s="7">
        <f t="shared" ref="AJ19:AN19" si="7">AVERAGE(K27:K29)</f>
        <v>25.050703534930037</v>
      </c>
      <c r="AK19" s="7">
        <f t="shared" si="7"/>
        <v>25.286554609597157</v>
      </c>
      <c r="AL19" s="7">
        <f t="shared" si="7"/>
        <v>26.072357489212369</v>
      </c>
      <c r="AM19" s="7">
        <f t="shared" si="7"/>
        <v>31.589509263902048</v>
      </c>
      <c r="AN19" s="7">
        <f t="shared" si="7"/>
        <v>22.867427932520872</v>
      </c>
    </row>
    <row r="20" spans="1:40" x14ac:dyDescent="0.25">
      <c r="A20">
        <v>3</v>
      </c>
      <c r="B20">
        <v>1</v>
      </c>
      <c r="C20">
        <v>2</v>
      </c>
      <c r="D20">
        <v>11415</v>
      </c>
      <c r="E20">
        <v>10482</v>
      </c>
      <c r="F20">
        <v>10193</v>
      </c>
      <c r="G20">
        <v>10280</v>
      </c>
      <c r="H20">
        <v>11494</v>
      </c>
      <c r="I20">
        <v>9112</v>
      </c>
      <c r="J20" s="53">
        <f t="shared" si="0"/>
        <v>29.353332485866623</v>
      </c>
      <c r="K20" s="36">
        <f t="shared" si="0"/>
        <v>26.26853268215978</v>
      </c>
      <c r="L20" s="36">
        <f t="shared" si="0"/>
        <v>25.313005197410295</v>
      </c>
      <c r="M20" s="36">
        <f t="shared" si="0"/>
        <v>25.600655339878138</v>
      </c>
      <c r="N20" s="36">
        <f t="shared" si="0"/>
        <v>29.614532040521325</v>
      </c>
      <c r="O20" s="36">
        <f t="shared" si="0"/>
        <v>21.738869519160463</v>
      </c>
      <c r="P20" s="54">
        <f t="shared" ref="P20:P50" si="8">((J20-10.1)*30)/100</f>
        <v>5.7759997457599868</v>
      </c>
      <c r="Q20" s="55">
        <f t="shared" ref="Q20:Q50" si="9">((K20-7.9)*30)/100</f>
        <v>5.5105598046479347</v>
      </c>
      <c r="R20" s="55">
        <f t="shared" ref="R20:R50" si="10">((L20-7.4)*30)/100</f>
        <v>5.3739015592230874</v>
      </c>
      <c r="S20" s="55">
        <f t="shared" ref="S20:S50" si="11">((M20-8.7)*30)/100</f>
        <v>5.0701966019634419</v>
      </c>
      <c r="T20" s="55">
        <f t="shared" ref="T20:T50" si="12">((N20-13.5)*30)/100</f>
        <v>4.8343596121563976</v>
      </c>
      <c r="U20" s="56">
        <f t="shared" ref="U20:U50" si="13">((O20-11)*30)/100</f>
        <v>3.221660855748139</v>
      </c>
      <c r="V20" s="36">
        <f t="shared" si="1"/>
        <v>29.786678179498985</v>
      </c>
      <c r="W20" s="53">
        <f t="shared" si="3"/>
        <v>11.727038653346057</v>
      </c>
      <c r="Y20" s="7"/>
      <c r="Z20">
        <f>B30</f>
        <v>1</v>
      </c>
      <c r="AA20">
        <f>C30</f>
        <v>6</v>
      </c>
      <c r="AB20" s="7">
        <f>AVERAGE(W30:W32)</f>
        <v>12.330898283587848</v>
      </c>
      <c r="AD20" s="7">
        <f>AB20-'061421'!AB30</f>
        <v>12.330898283587848</v>
      </c>
      <c r="AG20">
        <f>B30</f>
        <v>1</v>
      </c>
      <c r="AH20">
        <f>C30</f>
        <v>6</v>
      </c>
      <c r="AI20" s="7">
        <f>AVERAGE(J30:J32)</f>
        <v>28.491484166288647</v>
      </c>
      <c r="AJ20" s="7">
        <f t="shared" ref="AJ20:AN20" si="14">AVERAGE(K30:K32)</f>
        <v>25.643637545074473</v>
      </c>
      <c r="AK20" s="7">
        <f t="shared" si="14"/>
        <v>25.184058581821258</v>
      </c>
      <c r="AL20" s="7">
        <f t="shared" si="14"/>
        <v>27.377253154660348</v>
      </c>
      <c r="AM20" s="7">
        <f t="shared" si="14"/>
        <v>31.963123816762579</v>
      </c>
      <c r="AN20" s="7">
        <f t="shared" si="14"/>
        <v>24.342048203103136</v>
      </c>
    </row>
    <row r="21" spans="1:40" x14ac:dyDescent="0.25">
      <c r="A21">
        <v>1</v>
      </c>
      <c r="B21">
        <v>1</v>
      </c>
      <c r="C21">
        <v>3</v>
      </c>
      <c r="D21">
        <v>9169</v>
      </c>
      <c r="E21">
        <v>9854</v>
      </c>
      <c r="F21">
        <v>10007</v>
      </c>
      <c r="G21">
        <v>10102</v>
      </c>
      <c r="H21">
        <v>12607</v>
      </c>
      <c r="I21">
        <v>9821</v>
      </c>
      <c r="J21" s="53">
        <f t="shared" si="0"/>
        <v>21.927329957329043</v>
      </c>
      <c r="K21" s="36">
        <f t="shared" si="0"/>
        <v>24.192161538828703</v>
      </c>
      <c r="L21" s="36">
        <f t="shared" si="0"/>
        <v>24.698029030754906</v>
      </c>
      <c r="M21" s="36">
        <f t="shared" si="0"/>
        <v>25.012129761035883</v>
      </c>
      <c r="N21" s="36">
        <f t="shared" si="0"/>
        <v>33.294470070023699</v>
      </c>
      <c r="O21" s="36">
        <f t="shared" si="0"/>
        <v>24.083052864099525</v>
      </c>
      <c r="P21" s="54">
        <f t="shared" si="8"/>
        <v>3.5481989871987127</v>
      </c>
      <c r="Q21" s="55">
        <f t="shared" si="9"/>
        <v>4.8876484616486104</v>
      </c>
      <c r="R21" s="55">
        <f t="shared" si="10"/>
        <v>5.1894087092264716</v>
      </c>
      <c r="S21" s="55">
        <f t="shared" si="11"/>
        <v>4.8936389283107653</v>
      </c>
      <c r="T21" s="55">
        <f t="shared" si="12"/>
        <v>5.9383410210071101</v>
      </c>
      <c r="U21" s="56">
        <f t="shared" si="13"/>
        <v>3.9249158592298574</v>
      </c>
      <c r="V21" s="53">
        <f t="shared" si="1"/>
        <v>28.382151966621528</v>
      </c>
      <c r="W21" s="53">
        <f t="shared" si="3"/>
        <v>11.174075577410051</v>
      </c>
      <c r="Y21" s="7"/>
      <c r="Z21">
        <f>B33</f>
        <v>2</v>
      </c>
      <c r="AA21">
        <f>C33</f>
        <v>1</v>
      </c>
      <c r="AB21" s="7">
        <f>AVERAGE(W33:W35)</f>
        <v>12.033459340905699</v>
      </c>
      <c r="AD21" s="7">
        <f>AB21-'061421'!AB33</f>
        <v>12.033459340905699</v>
      </c>
      <c r="AG21">
        <f>B33</f>
        <v>2</v>
      </c>
      <c r="AH21">
        <f>C33</f>
        <v>1</v>
      </c>
      <c r="AI21" s="7">
        <f>AVERAGE(J33:J35)</f>
        <v>27.598776827595348</v>
      </c>
      <c r="AJ21" s="7">
        <f t="shared" ref="AJ21:AN21" si="15">AVERAGE(K33:K35)</f>
        <v>26.412908807306476</v>
      </c>
      <c r="AK21" s="7">
        <f t="shared" si="15"/>
        <v>26.553978608976525</v>
      </c>
      <c r="AL21" s="7">
        <f t="shared" si="15"/>
        <v>25.537835193821937</v>
      </c>
      <c r="AM21" s="7">
        <f t="shared" si="15"/>
        <v>30.073008895948998</v>
      </c>
      <c r="AN21" s="7">
        <f t="shared" si="15"/>
        <v>24.306780752685626</v>
      </c>
    </row>
    <row r="22" spans="1:40" x14ac:dyDescent="0.25">
      <c r="A22">
        <v>2</v>
      </c>
      <c r="B22">
        <v>1</v>
      </c>
      <c r="C22">
        <v>3</v>
      </c>
      <c r="D22">
        <v>10865</v>
      </c>
      <c r="E22">
        <v>10872</v>
      </c>
      <c r="F22">
        <v>10449</v>
      </c>
      <c r="G22">
        <v>10577</v>
      </c>
      <c r="H22">
        <v>11980</v>
      </c>
      <c r="I22">
        <v>10315</v>
      </c>
      <c r="J22" s="53">
        <f t="shared" si="0"/>
        <v>27.534854573713609</v>
      </c>
      <c r="K22" s="36">
        <f t="shared" si="0"/>
        <v>27.557998838050104</v>
      </c>
      <c r="L22" s="36">
        <f t="shared" si="0"/>
        <v>26.159424007430598</v>
      </c>
      <c r="M22" s="36">
        <f t="shared" si="0"/>
        <v>26.58263341244076</v>
      </c>
      <c r="N22" s="36">
        <f t="shared" si="0"/>
        <v>31.221405250169266</v>
      </c>
      <c r="O22" s="36">
        <f t="shared" si="0"/>
        <v>25.716376661560592</v>
      </c>
      <c r="P22" s="54">
        <f t="shared" si="8"/>
        <v>5.230456372114082</v>
      </c>
      <c r="Q22" s="55">
        <f t="shared" si="9"/>
        <v>5.8973996514150313</v>
      </c>
      <c r="R22" s="55">
        <f t="shared" si="10"/>
        <v>5.6278272022291791</v>
      </c>
      <c r="S22" s="55">
        <f t="shared" si="11"/>
        <v>5.3647900237322279</v>
      </c>
      <c r="T22" s="55">
        <f t="shared" si="12"/>
        <v>5.3164215750507795</v>
      </c>
      <c r="U22" s="56">
        <f t="shared" si="13"/>
        <v>4.4149129984681776</v>
      </c>
      <c r="V22" s="36">
        <f t="shared" si="1"/>
        <v>31.851807823009473</v>
      </c>
      <c r="W22" s="53">
        <f t="shared" si="3"/>
        <v>12.54008182008247</v>
      </c>
      <c r="Y22" s="7"/>
      <c r="Z22">
        <f>B36</f>
        <v>2</v>
      </c>
      <c r="AA22">
        <f>C36</f>
        <v>2</v>
      </c>
      <c r="AB22" s="7">
        <f>AVERAGE(W36:W38)</f>
        <v>11.651409758073266</v>
      </c>
      <c r="AD22" s="7">
        <f>AB22-'061421'!AB36</f>
        <v>11.651409758073266</v>
      </c>
      <c r="AG22">
        <f>B36</f>
        <v>2</v>
      </c>
      <c r="AH22">
        <f>C36</f>
        <v>2</v>
      </c>
      <c r="AI22" s="7">
        <f>AVERAGE(J36:J38)</f>
        <v>27.163444236504176</v>
      </c>
      <c r="AJ22" s="7">
        <f t="shared" ref="AJ22:AN22" si="16">AVERAGE(K36:K38)</f>
        <v>25.40999068605845</v>
      </c>
      <c r="AK22" s="7">
        <f t="shared" si="16"/>
        <v>24.756440745508911</v>
      </c>
      <c r="AL22" s="7">
        <f t="shared" si="16"/>
        <v>24.976862310618372</v>
      </c>
      <c r="AM22" s="7">
        <f t="shared" si="16"/>
        <v>31.112296575440084</v>
      </c>
      <c r="AN22" s="7">
        <f t="shared" si="16"/>
        <v>23.82956806422365</v>
      </c>
    </row>
    <row r="23" spans="1:40" x14ac:dyDescent="0.25">
      <c r="A23">
        <v>3</v>
      </c>
      <c r="B23">
        <v>1</v>
      </c>
      <c r="C23">
        <v>3</v>
      </c>
      <c r="D23">
        <v>10764</v>
      </c>
      <c r="E23">
        <v>9865</v>
      </c>
      <c r="F23">
        <v>10276</v>
      </c>
      <c r="G23">
        <v>10506</v>
      </c>
      <c r="H23">
        <v>11255</v>
      </c>
      <c r="I23">
        <v>10205</v>
      </c>
      <c r="J23" s="58">
        <f t="shared" si="0"/>
        <v>27.200915902572788</v>
      </c>
      <c r="K23" s="59">
        <f t="shared" si="0"/>
        <v>24.228531097071766</v>
      </c>
      <c r="L23" s="59">
        <f t="shared" si="0"/>
        <v>25.587430045971566</v>
      </c>
      <c r="M23" s="59">
        <f t="shared" si="0"/>
        <v>26.347884445599192</v>
      </c>
      <c r="N23" s="59">
        <f t="shared" si="0"/>
        <v>28.824320729603926</v>
      </c>
      <c r="O23" s="59">
        <f t="shared" si="0"/>
        <v>25.35268107912999</v>
      </c>
      <c r="P23" s="60">
        <f t="shared" si="8"/>
        <v>5.1302747707718357</v>
      </c>
      <c r="Q23" s="61">
        <f t="shared" si="9"/>
        <v>4.8985593291215306</v>
      </c>
      <c r="R23" s="61">
        <f t="shared" si="10"/>
        <v>5.4562290137914706</v>
      </c>
      <c r="S23" s="61">
        <f t="shared" si="11"/>
        <v>5.2943653336797585</v>
      </c>
      <c r="T23" s="61">
        <f t="shared" si="12"/>
        <v>4.5972962188811781</v>
      </c>
      <c r="U23" s="62">
        <f t="shared" si="13"/>
        <v>4.3058043237389976</v>
      </c>
      <c r="V23" s="59">
        <f t="shared" si="1"/>
        <v>29.682528989984768</v>
      </c>
      <c r="W23" s="58">
        <f t="shared" si="3"/>
        <v>11.686035035427073</v>
      </c>
      <c r="Y23" s="7"/>
      <c r="Z23">
        <f>B39</f>
        <v>2</v>
      </c>
      <c r="AA23">
        <f>C39</f>
        <v>3</v>
      </c>
      <c r="AB23" s="7">
        <f>AVERAGE(W39:W41)</f>
        <v>12.126921555717857</v>
      </c>
      <c r="AD23" s="7">
        <f>AB23-'061421'!AB39</f>
        <v>12.126921555717857</v>
      </c>
      <c r="AG23">
        <f>B39</f>
        <v>2</v>
      </c>
      <c r="AH23">
        <f>C39</f>
        <v>3</v>
      </c>
      <c r="AI23" s="7">
        <f>AVERAGE(J39:J41)</f>
        <v>27.085194580890317</v>
      </c>
      <c r="AJ23" s="7">
        <f t="shared" ref="AJ23:AN23" si="17">AVERAGE(K39:K41)</f>
        <v>25.985290970994129</v>
      </c>
      <c r="AK23" s="7">
        <f t="shared" si="17"/>
        <v>25.988597294470775</v>
      </c>
      <c r="AL23" s="7">
        <f t="shared" si="17"/>
        <v>27.388274232915823</v>
      </c>
      <c r="AM23" s="7">
        <f t="shared" si="17"/>
        <v>32.561568366034756</v>
      </c>
      <c r="AN23" s="7">
        <f t="shared" si="17"/>
        <v>22.265677059772059</v>
      </c>
    </row>
    <row r="24" spans="1:40" x14ac:dyDescent="0.25">
      <c r="A24">
        <v>1</v>
      </c>
      <c r="B24">
        <v>1</v>
      </c>
      <c r="C24">
        <v>4</v>
      </c>
      <c r="D24">
        <v>10964</v>
      </c>
      <c r="E24">
        <v>10604</v>
      </c>
      <c r="F24">
        <v>10073</v>
      </c>
      <c r="G24">
        <v>11325</v>
      </c>
      <c r="H24">
        <v>11822</v>
      </c>
      <c r="I24">
        <v>9434</v>
      </c>
      <c r="J24" s="58">
        <f t="shared" si="0"/>
        <v>27.862180597901148</v>
      </c>
      <c r="K24" s="59">
        <f t="shared" si="0"/>
        <v>26.671904146310084</v>
      </c>
      <c r="L24" s="59">
        <f t="shared" si="0"/>
        <v>24.916246380213273</v>
      </c>
      <c r="M24" s="59">
        <f t="shared" si="0"/>
        <v>29.055763372968862</v>
      </c>
      <c r="N24" s="59">
        <f t="shared" si="0"/>
        <v>30.699006140859847</v>
      </c>
      <c r="O24" s="59">
        <f t="shared" si="0"/>
        <v>22.803505678639134</v>
      </c>
      <c r="P24" s="60">
        <f t="shared" si="8"/>
        <v>5.3286541793703455</v>
      </c>
      <c r="Q24" s="61">
        <f t="shared" si="9"/>
        <v>5.6315712438930259</v>
      </c>
      <c r="R24" s="61">
        <f t="shared" si="10"/>
        <v>5.2548739140639826</v>
      </c>
      <c r="S24" s="61">
        <f t="shared" si="11"/>
        <v>6.1067290118906588</v>
      </c>
      <c r="T24" s="61">
        <f t="shared" si="12"/>
        <v>5.1597018422579541</v>
      </c>
      <c r="U24" s="62">
        <f t="shared" si="13"/>
        <v>3.5410517035917399</v>
      </c>
      <c r="V24" s="59">
        <f t="shared" si="1"/>
        <v>31.022581895067702</v>
      </c>
      <c r="W24" s="58">
        <f t="shared" si="3"/>
        <v>12.213614919317992</v>
      </c>
      <c r="Y24" s="7"/>
      <c r="Z24">
        <f>B42</f>
        <v>2</v>
      </c>
      <c r="AA24">
        <f>C42</f>
        <v>4</v>
      </c>
      <c r="AB24" s="7">
        <f>AVERAGE(W42:W44)</f>
        <v>11.604288140020337</v>
      </c>
      <c r="AD24" s="7">
        <f>AB24-'061421'!AB42</f>
        <v>11.604288140020337</v>
      </c>
      <c r="AG24">
        <f>B42</f>
        <v>2</v>
      </c>
      <c r="AH24">
        <f>C42</f>
        <v>4</v>
      </c>
      <c r="AI24" s="7">
        <f>AVERAGE(J42:J44)</f>
        <v>26.677414685437824</v>
      </c>
      <c r="AJ24" s="7">
        <f t="shared" ref="AJ24:AN24" si="18">AVERAGE(K42:K44)</f>
        <v>25.671190240713159</v>
      </c>
      <c r="AK24" s="7">
        <f t="shared" si="18"/>
        <v>26.089991214421122</v>
      </c>
      <c r="AL24" s="7">
        <f t="shared" si="18"/>
        <v>24.95812647758407</v>
      </c>
      <c r="AM24" s="7">
        <f t="shared" si="18"/>
        <v>31.471583726568486</v>
      </c>
      <c r="AN24" s="7">
        <f t="shared" si="18"/>
        <v>21.981333240780859</v>
      </c>
    </row>
    <row r="25" spans="1:40" x14ac:dyDescent="0.25">
      <c r="A25">
        <v>2</v>
      </c>
      <c r="B25">
        <v>1</v>
      </c>
      <c r="C25">
        <v>4</v>
      </c>
      <c r="D25">
        <v>10644</v>
      </c>
      <c r="E25">
        <v>10419</v>
      </c>
      <c r="F25">
        <v>10081</v>
      </c>
      <c r="G25">
        <v>11378</v>
      </c>
      <c r="H25">
        <v>12378</v>
      </c>
      <c r="I25">
        <v>9330</v>
      </c>
      <c r="J25" s="58">
        <f t="shared" si="0"/>
        <v>26.804157085375763</v>
      </c>
      <c r="K25" s="59">
        <f t="shared" si="0"/>
        <v>26.060234303131345</v>
      </c>
      <c r="L25" s="59">
        <f t="shared" si="0"/>
        <v>24.942696968026411</v>
      </c>
      <c r="M25" s="59">
        <f t="shared" si="0"/>
        <v>29.230998517230873</v>
      </c>
      <c r="N25" s="59">
        <f t="shared" si="0"/>
        <v>32.537321993872723</v>
      </c>
      <c r="O25" s="59">
        <f t="shared" si="0"/>
        <v>22.45964803706838</v>
      </c>
      <c r="P25" s="60">
        <f t="shared" si="8"/>
        <v>5.0112471256127291</v>
      </c>
      <c r="Q25" s="61">
        <f t="shared" si="9"/>
        <v>5.4480702909394036</v>
      </c>
      <c r="R25" s="61">
        <f t="shared" si="10"/>
        <v>5.2628090904079237</v>
      </c>
      <c r="S25" s="61">
        <f t="shared" si="11"/>
        <v>6.1592995551692615</v>
      </c>
      <c r="T25" s="61">
        <f t="shared" si="12"/>
        <v>5.7111965981618162</v>
      </c>
      <c r="U25" s="62">
        <f t="shared" si="13"/>
        <v>3.4378944111205141</v>
      </c>
      <c r="V25" s="59">
        <f t="shared" si="1"/>
        <v>31.030517071411648</v>
      </c>
      <c r="W25" s="58">
        <f t="shared" si="3"/>
        <v>12.216739004492775</v>
      </c>
      <c r="Y25" s="7"/>
      <c r="Z25">
        <f>B45</f>
        <v>2</v>
      </c>
      <c r="AA25">
        <f>C45</f>
        <v>5</v>
      </c>
      <c r="AB25" s="7">
        <f>AVERAGE(W45:W47)</f>
        <v>12.029033553574761</v>
      </c>
      <c r="AD25" s="7">
        <f>AB25-'061421'!AB45</f>
        <v>12.029033553574761</v>
      </c>
      <c r="AG25">
        <f>B45</f>
        <v>2</v>
      </c>
      <c r="AH25">
        <f>C45</f>
        <v>5</v>
      </c>
      <c r="AI25" s="7">
        <f>AVERAGE(J45:J47)</f>
        <v>26.846037182746556</v>
      </c>
      <c r="AJ25" s="7">
        <f t="shared" ref="AJ25:AN25" si="19">AVERAGE(K45:K47)</f>
        <v>26.040396362271498</v>
      </c>
      <c r="AK25" s="7">
        <f t="shared" si="19"/>
        <v>24.615370943838858</v>
      </c>
      <c r="AL25" s="7">
        <f t="shared" si="19"/>
        <v>27.078581933937031</v>
      </c>
      <c r="AM25" s="7">
        <f t="shared" si="19"/>
        <v>31.611551420412997</v>
      </c>
      <c r="AN25" s="7">
        <f t="shared" si="19"/>
        <v>24.253879577059354</v>
      </c>
    </row>
    <row r="26" spans="1:40" x14ac:dyDescent="0.25">
      <c r="A26">
        <v>3</v>
      </c>
      <c r="B26">
        <v>1</v>
      </c>
      <c r="C26">
        <v>4</v>
      </c>
      <c r="D26">
        <v>11772</v>
      </c>
      <c r="E26">
        <v>11133</v>
      </c>
      <c r="F26">
        <v>10513</v>
      </c>
      <c r="G26">
        <v>9528</v>
      </c>
      <c r="H26">
        <v>11539</v>
      </c>
      <c r="I26">
        <v>9246</v>
      </c>
      <c r="J26" s="58">
        <f t="shared" si="0"/>
        <v>30.533689967027755</v>
      </c>
      <c r="K26" s="59">
        <f t="shared" si="0"/>
        <v>28.420949265453622</v>
      </c>
      <c r="L26" s="59">
        <f t="shared" si="0"/>
        <v>26.371028709935679</v>
      </c>
      <c r="M26" s="59">
        <f t="shared" si="0"/>
        <v>23.114300085443464</v>
      </c>
      <c r="N26" s="59">
        <f t="shared" si="0"/>
        <v>29.763316596970206</v>
      </c>
      <c r="O26" s="59">
        <f t="shared" si="0"/>
        <v>22.18191686503047</v>
      </c>
      <c r="P26" s="60">
        <f t="shared" si="8"/>
        <v>6.1301069901083256</v>
      </c>
      <c r="Q26" s="61">
        <f t="shared" si="9"/>
        <v>6.1562847796360867</v>
      </c>
      <c r="R26" s="61">
        <f t="shared" si="10"/>
        <v>5.6913086129807038</v>
      </c>
      <c r="S26" s="61">
        <f t="shared" si="11"/>
        <v>4.3242900256330392</v>
      </c>
      <c r="T26" s="61">
        <f t="shared" si="12"/>
        <v>4.8789949790910621</v>
      </c>
      <c r="U26" s="62">
        <f t="shared" si="13"/>
        <v>3.3545750595091408</v>
      </c>
      <c r="V26" s="59">
        <f t="shared" si="1"/>
        <v>30.53556044695836</v>
      </c>
      <c r="W26" s="58">
        <f t="shared" si="3"/>
        <v>12.02187419171589</v>
      </c>
      <c r="Y26" s="7"/>
      <c r="Z26">
        <f>B48</f>
        <v>2</v>
      </c>
      <c r="AA26">
        <f>C48</f>
        <v>6</v>
      </c>
      <c r="AB26" s="7">
        <f>AVERAGE(W48:W50)</f>
        <v>12.010549382957313</v>
      </c>
      <c r="AD26" s="7">
        <f>AB26-'061421'!AB48</f>
        <v>12.010549382957313</v>
      </c>
      <c r="AG26">
        <f>B48</f>
        <v>2</v>
      </c>
      <c r="AH26">
        <f>C48</f>
        <v>6</v>
      </c>
      <c r="AI26" s="7">
        <f>AVERAGE(J48:J50)</f>
        <v>26.225550476963438</v>
      </c>
      <c r="AJ26" s="7">
        <f t="shared" ref="AJ26:AN26" si="20">AVERAGE(K48:K50)</f>
        <v>25.870671757137217</v>
      </c>
      <c r="AK26" s="7">
        <f t="shared" si="20"/>
        <v>25.029763486244644</v>
      </c>
      <c r="AL26" s="7">
        <f t="shared" si="20"/>
        <v>27.21083487300271</v>
      </c>
      <c r="AM26" s="7">
        <f t="shared" si="20"/>
        <v>31.883772053323174</v>
      </c>
      <c r="AN26" s="7">
        <f t="shared" si="20"/>
        <v>24.068725462367411</v>
      </c>
    </row>
    <row r="27" spans="1:40" x14ac:dyDescent="0.25">
      <c r="A27">
        <v>1</v>
      </c>
      <c r="B27">
        <v>1</v>
      </c>
      <c r="C27">
        <v>5</v>
      </c>
      <c r="D27">
        <v>10287</v>
      </c>
      <c r="E27">
        <v>9837</v>
      </c>
      <c r="F27">
        <v>9750</v>
      </c>
      <c r="G27">
        <v>11013</v>
      </c>
      <c r="H27">
        <v>12167</v>
      </c>
      <c r="I27">
        <v>9380</v>
      </c>
      <c r="J27" s="58">
        <f t="shared" si="0"/>
        <v>25.623799604214621</v>
      </c>
      <c r="K27" s="59">
        <f t="shared" si="0"/>
        <v>24.135954039725796</v>
      </c>
      <c r="L27" s="59">
        <f t="shared" si="0"/>
        <v>23.848303897257956</v>
      </c>
      <c r="M27" s="59">
        <f t="shared" si="0"/>
        <v>28.024190448256604</v>
      </c>
      <c r="N27" s="59">
        <f t="shared" si="0"/>
        <v>31.839687740301276</v>
      </c>
      <c r="O27" s="59">
        <f t="shared" si="0"/>
        <v>22.624964210900476</v>
      </c>
      <c r="P27" s="60">
        <f t="shared" si="8"/>
        <v>4.6571398812643867</v>
      </c>
      <c r="Q27" s="61">
        <f t="shared" si="9"/>
        <v>4.8707862119177392</v>
      </c>
      <c r="R27" s="61">
        <f t="shared" si="10"/>
        <v>4.9344911691773872</v>
      </c>
      <c r="S27" s="61">
        <f t="shared" si="11"/>
        <v>5.7972571344769817</v>
      </c>
      <c r="T27" s="61">
        <f t="shared" si="12"/>
        <v>5.5019063220903828</v>
      </c>
      <c r="U27" s="62">
        <f t="shared" si="13"/>
        <v>3.4874892632701426</v>
      </c>
      <c r="V27" s="58">
        <f t="shared" si="1"/>
        <v>29.249069982197021</v>
      </c>
      <c r="W27" s="58">
        <f t="shared" si="3"/>
        <v>11.515381882754733</v>
      </c>
      <c r="Y27" s="7"/>
    </row>
    <row r="28" spans="1:40" x14ac:dyDescent="0.25">
      <c r="A28">
        <v>2</v>
      </c>
      <c r="B28">
        <v>1</v>
      </c>
      <c r="C28">
        <v>5</v>
      </c>
      <c r="D28">
        <v>10666</v>
      </c>
      <c r="E28">
        <v>10335</v>
      </c>
      <c r="F28">
        <v>10491</v>
      </c>
      <c r="G28">
        <v>9667</v>
      </c>
      <c r="H28">
        <v>11990</v>
      </c>
      <c r="I28">
        <v>9506</v>
      </c>
      <c r="J28" s="58">
        <f t="shared" si="0"/>
        <v>26.876896201861882</v>
      </c>
      <c r="K28" s="59">
        <f t="shared" si="0"/>
        <v>25.782503131093431</v>
      </c>
      <c r="L28" s="59">
        <f t="shared" si="0"/>
        <v>26.298289593449564</v>
      </c>
      <c r="M28" s="59">
        <f t="shared" si="0"/>
        <v>23.573879048696682</v>
      </c>
      <c r="N28" s="59">
        <f t="shared" si="0"/>
        <v>31.254468484935682</v>
      </c>
      <c r="O28" s="59">
        <f t="shared" si="0"/>
        <v>23.041560968957345</v>
      </c>
      <c r="P28" s="60">
        <f t="shared" si="8"/>
        <v>5.0330688605585641</v>
      </c>
      <c r="Q28" s="61">
        <f t="shared" si="9"/>
        <v>5.3647509393280295</v>
      </c>
      <c r="R28" s="61">
        <f t="shared" si="10"/>
        <v>5.6694868780348679</v>
      </c>
      <c r="S28" s="61">
        <f t="shared" si="11"/>
        <v>4.4621637146090043</v>
      </c>
      <c r="T28" s="61">
        <f t="shared" si="12"/>
        <v>5.3263405454807051</v>
      </c>
      <c r="U28" s="62">
        <f t="shared" si="13"/>
        <v>3.6124682906872034</v>
      </c>
      <c r="V28" s="59">
        <f t="shared" si="1"/>
        <v>29.468279228698375</v>
      </c>
      <c r="W28" s="58">
        <f t="shared" si="3"/>
        <v>11.601684735708021</v>
      </c>
      <c r="Y28" s="7"/>
    </row>
    <row r="29" spans="1:40" x14ac:dyDescent="0.25">
      <c r="A29">
        <v>3</v>
      </c>
      <c r="B29">
        <v>1</v>
      </c>
      <c r="C29">
        <v>5</v>
      </c>
      <c r="D29">
        <v>9206</v>
      </c>
      <c r="E29">
        <v>10169</v>
      </c>
      <c r="F29">
        <v>10314</v>
      </c>
      <c r="G29">
        <v>10588</v>
      </c>
      <c r="H29">
        <v>12117</v>
      </c>
      <c r="I29">
        <v>9474</v>
      </c>
      <c r="J29" s="58">
        <f t="shared" si="0"/>
        <v>22.049663925964794</v>
      </c>
      <c r="K29" s="59">
        <f t="shared" si="0"/>
        <v>25.233653433970886</v>
      </c>
      <c r="L29" s="59">
        <f t="shared" si="0"/>
        <v>25.713070338083959</v>
      </c>
      <c r="M29" s="59">
        <f t="shared" si="0"/>
        <v>26.619002970683823</v>
      </c>
      <c r="N29" s="59">
        <f t="shared" si="0"/>
        <v>31.674371566469194</v>
      </c>
      <c r="O29" s="59">
        <f t="shared" si="0"/>
        <v>22.935758617704806</v>
      </c>
      <c r="P29" s="60">
        <f t="shared" si="8"/>
        <v>3.5848991777894383</v>
      </c>
      <c r="Q29" s="61">
        <f t="shared" si="9"/>
        <v>5.2000960301912666</v>
      </c>
      <c r="R29" s="61">
        <f t="shared" si="10"/>
        <v>5.4939211014251885</v>
      </c>
      <c r="S29" s="61">
        <f t="shared" si="11"/>
        <v>5.3757008912051472</v>
      </c>
      <c r="T29" s="61">
        <f t="shared" si="12"/>
        <v>5.4523114699407582</v>
      </c>
      <c r="U29" s="62">
        <f t="shared" si="13"/>
        <v>3.580727585311442</v>
      </c>
      <c r="V29" s="59">
        <f t="shared" si="1"/>
        <v>28.687656255863246</v>
      </c>
      <c r="W29" s="58">
        <f t="shared" si="3"/>
        <v>11.294352856639073</v>
      </c>
      <c r="Y29" s="7"/>
    </row>
    <row r="30" spans="1:40" x14ac:dyDescent="0.25">
      <c r="A30">
        <v>1</v>
      </c>
      <c r="B30">
        <v>1</v>
      </c>
      <c r="C30">
        <v>6</v>
      </c>
      <c r="D30">
        <v>11356</v>
      </c>
      <c r="E30">
        <v>10773</v>
      </c>
      <c r="F30">
        <v>10296</v>
      </c>
      <c r="G30">
        <v>11108</v>
      </c>
      <c r="H30">
        <v>12229</v>
      </c>
      <c r="I30">
        <v>9827</v>
      </c>
      <c r="J30" s="58">
        <f t="shared" si="0"/>
        <v>29.158259400744758</v>
      </c>
      <c r="K30" s="59">
        <f t="shared" si="0"/>
        <v>27.230672813862562</v>
      </c>
      <c r="L30" s="59">
        <f t="shared" si="0"/>
        <v>25.653556515504398</v>
      </c>
      <c r="M30" s="59">
        <f t="shared" si="0"/>
        <v>28.338291178537578</v>
      </c>
      <c r="N30" s="59">
        <f t="shared" si="0"/>
        <v>32.044679795853085</v>
      </c>
      <c r="O30" s="59">
        <f t="shared" si="0"/>
        <v>24.102890804959376</v>
      </c>
      <c r="P30" s="60">
        <f t="shared" si="8"/>
        <v>5.7174778202234275</v>
      </c>
      <c r="Q30" s="61">
        <f t="shared" si="9"/>
        <v>5.7992018441587687</v>
      </c>
      <c r="R30" s="61">
        <f t="shared" si="10"/>
        <v>5.4760669546513201</v>
      </c>
      <c r="S30" s="61">
        <f t="shared" si="11"/>
        <v>5.8914873535612733</v>
      </c>
      <c r="T30" s="61">
        <f t="shared" si="12"/>
        <v>5.5634039387559255</v>
      </c>
      <c r="U30" s="62">
        <f t="shared" si="13"/>
        <v>3.930867241487813</v>
      </c>
      <c r="V30" s="59">
        <f t="shared" si="1"/>
        <v>32.378505152838528</v>
      </c>
      <c r="W30" s="58">
        <f t="shared" si="3"/>
        <v>12.747442973558476</v>
      </c>
      <c r="Y30" s="7"/>
    </row>
    <row r="31" spans="1:40" x14ac:dyDescent="0.25">
      <c r="A31">
        <v>2</v>
      </c>
      <c r="B31">
        <v>1</v>
      </c>
      <c r="C31">
        <v>6</v>
      </c>
      <c r="D31">
        <v>10536</v>
      </c>
      <c r="E31">
        <v>9803</v>
      </c>
      <c r="F31">
        <v>9450</v>
      </c>
      <c r="G31">
        <v>9569</v>
      </c>
      <c r="H31">
        <v>11636</v>
      </c>
      <c r="I31">
        <v>9786</v>
      </c>
      <c r="J31" s="58">
        <f t="shared" ref="J31:O50" si="21">((D31/$I$5)*$I$2+$I$3)*1.321*100</f>
        <v>26.447074149898441</v>
      </c>
      <c r="K31" s="59">
        <f t="shared" si="21"/>
        <v>24.023539041519975</v>
      </c>
      <c r="L31" s="59">
        <f t="shared" si="21"/>
        <v>22.856406854265401</v>
      </c>
      <c r="M31" s="59">
        <f t="shared" si="21"/>
        <v>23.249859347985783</v>
      </c>
      <c r="N31" s="59">
        <f t="shared" si="21"/>
        <v>30.084029974204469</v>
      </c>
      <c r="O31" s="59">
        <f t="shared" si="21"/>
        <v>23.96733154241706</v>
      </c>
      <c r="P31" s="60">
        <f t="shared" si="8"/>
        <v>4.9041222449695319</v>
      </c>
      <c r="Q31" s="61">
        <f t="shared" si="9"/>
        <v>4.8370617124559931</v>
      </c>
      <c r="R31" s="61">
        <f t="shared" si="10"/>
        <v>4.6369220562796203</v>
      </c>
      <c r="S31" s="61">
        <f t="shared" si="11"/>
        <v>4.3649578043957353</v>
      </c>
      <c r="T31" s="61">
        <f t="shared" si="12"/>
        <v>4.9752089922613409</v>
      </c>
      <c r="U31" s="62">
        <f t="shared" si="13"/>
        <v>3.8901994627251177</v>
      </c>
      <c r="V31" s="59">
        <f t="shared" si="1"/>
        <v>27.60847227308734</v>
      </c>
      <c r="W31" s="58">
        <f t="shared" si="3"/>
        <v>10.869477272869032</v>
      </c>
    </row>
    <row r="32" spans="1:40" x14ac:dyDescent="0.25">
      <c r="A32">
        <v>3</v>
      </c>
      <c r="B32">
        <v>1</v>
      </c>
      <c r="C32">
        <v>6</v>
      </c>
      <c r="D32">
        <v>11571</v>
      </c>
      <c r="E32">
        <v>10303</v>
      </c>
      <c r="F32">
        <v>10716</v>
      </c>
      <c r="G32">
        <v>11775</v>
      </c>
      <c r="H32">
        <v>12748</v>
      </c>
      <c r="I32">
        <v>10085</v>
      </c>
      <c r="J32" s="58">
        <f t="shared" si="21"/>
        <v>29.869118948222745</v>
      </c>
      <c r="K32" s="59">
        <f t="shared" si="21"/>
        <v>25.676700779840893</v>
      </c>
      <c r="L32" s="59">
        <f t="shared" si="21"/>
        <v>27.042212375693968</v>
      </c>
      <c r="M32" s="59">
        <f t="shared" si="21"/>
        <v>30.543608937457684</v>
      </c>
      <c r="N32" s="59">
        <f t="shared" si="21"/>
        <v>33.760661680230193</v>
      </c>
      <c r="O32" s="59">
        <f t="shared" si="21"/>
        <v>24.955922261932972</v>
      </c>
      <c r="P32" s="60">
        <f t="shared" si="8"/>
        <v>5.930735684466824</v>
      </c>
      <c r="Q32" s="61">
        <f t="shared" si="9"/>
        <v>5.333010233952268</v>
      </c>
      <c r="R32" s="61">
        <f t="shared" si="10"/>
        <v>5.8926637127081891</v>
      </c>
      <c r="S32" s="61">
        <f t="shared" si="11"/>
        <v>6.5530826812373046</v>
      </c>
      <c r="T32" s="61">
        <f t="shared" si="12"/>
        <v>6.0781985040690572</v>
      </c>
      <c r="U32" s="62">
        <f t="shared" si="13"/>
        <v>4.1867766785798919</v>
      </c>
      <c r="V32" s="59">
        <f t="shared" si="1"/>
        <v>33.974467495013535</v>
      </c>
      <c r="W32" s="58">
        <f t="shared" si="3"/>
        <v>13.375774604336037</v>
      </c>
    </row>
    <row r="33" spans="1:23" x14ac:dyDescent="0.25">
      <c r="A33">
        <v>1</v>
      </c>
      <c r="B33">
        <v>2</v>
      </c>
      <c r="C33">
        <v>1</v>
      </c>
      <c r="D33">
        <v>10354</v>
      </c>
      <c r="E33">
        <v>9977</v>
      </c>
      <c r="F33">
        <v>10787</v>
      </c>
      <c r="G33">
        <v>10609</v>
      </c>
      <c r="H33">
        <v>11786</v>
      </c>
      <c r="I33">
        <v>10910</v>
      </c>
      <c r="J33" s="58">
        <f t="shared" si="21"/>
        <v>25.845323277149628</v>
      </c>
      <c r="K33" s="59">
        <f t="shared" si="21"/>
        <v>24.59883932645565</v>
      </c>
      <c r="L33" s="59">
        <f t="shared" si="21"/>
        <v>27.276961342535543</v>
      </c>
      <c r="M33" s="59">
        <f t="shared" si="21"/>
        <v>26.688435763693295</v>
      </c>
      <c r="N33" s="59">
        <f t="shared" si="21"/>
        <v>30.57997849570075</v>
      </c>
      <c r="O33" s="59">
        <f t="shared" si="21"/>
        <v>27.68363913016249</v>
      </c>
      <c r="P33" s="60">
        <f t="shared" si="8"/>
        <v>4.7235969831448887</v>
      </c>
      <c r="Q33" s="61">
        <f t="shared" si="9"/>
        <v>5.0096517979366944</v>
      </c>
      <c r="R33" s="61">
        <f t="shared" si="10"/>
        <v>5.9630884027606639</v>
      </c>
      <c r="S33" s="61">
        <f t="shared" si="11"/>
        <v>5.3965307291079885</v>
      </c>
      <c r="T33" s="61">
        <f t="shared" si="12"/>
        <v>5.1239935487102253</v>
      </c>
      <c r="U33" s="62">
        <f t="shared" si="13"/>
        <v>5.0050917390487477</v>
      </c>
      <c r="V33" s="59">
        <f t="shared" si="1"/>
        <v>31.221953200709205</v>
      </c>
      <c r="W33" s="58">
        <f t="shared" si="3"/>
        <v>12.292107559334333</v>
      </c>
    </row>
    <row r="34" spans="1:23" x14ac:dyDescent="0.25">
      <c r="A34">
        <v>2</v>
      </c>
      <c r="B34">
        <v>2</v>
      </c>
      <c r="C34">
        <v>1</v>
      </c>
      <c r="D34">
        <v>11032</v>
      </c>
      <c r="E34">
        <v>10380</v>
      </c>
      <c r="F34">
        <v>9850</v>
      </c>
      <c r="G34">
        <v>8836</v>
      </c>
      <c r="H34">
        <v>11633</v>
      </c>
      <c r="I34">
        <v>8125</v>
      </c>
      <c r="J34" s="58">
        <f t="shared" si="21"/>
        <v>28.087010594312794</v>
      </c>
      <c r="K34" s="59">
        <f t="shared" si="21"/>
        <v>25.931287687542319</v>
      </c>
      <c r="L34" s="59">
        <f t="shared" si="21"/>
        <v>24.178936244922138</v>
      </c>
      <c r="M34" s="59">
        <f t="shared" si="21"/>
        <v>20.826324239607313</v>
      </c>
      <c r="N34" s="59">
        <f t="shared" si="21"/>
        <v>30.074111003774544</v>
      </c>
      <c r="O34" s="59">
        <f t="shared" si="21"/>
        <v>18.475528247714966</v>
      </c>
      <c r="P34" s="60">
        <f t="shared" si="8"/>
        <v>5.3961031782938385</v>
      </c>
      <c r="Q34" s="61">
        <f t="shared" si="9"/>
        <v>5.4093863062626948</v>
      </c>
      <c r="R34" s="61">
        <f t="shared" si="10"/>
        <v>5.0336808734766407</v>
      </c>
      <c r="S34" s="61">
        <f t="shared" si="11"/>
        <v>3.6378972718821943</v>
      </c>
      <c r="T34" s="61">
        <f t="shared" si="12"/>
        <v>4.9722333011323636</v>
      </c>
      <c r="U34" s="62">
        <f t="shared" si="13"/>
        <v>2.2426584743144899</v>
      </c>
      <c r="V34" s="59">
        <f t="shared" si="1"/>
        <v>26.691959405362219</v>
      </c>
      <c r="W34" s="58">
        <f t="shared" si="3"/>
        <v>10.508645435181975</v>
      </c>
    </row>
    <row r="35" spans="1:23" x14ac:dyDescent="0.25">
      <c r="A35">
        <v>3</v>
      </c>
      <c r="B35">
        <v>2</v>
      </c>
      <c r="C35">
        <v>1</v>
      </c>
      <c r="D35">
        <v>11267</v>
      </c>
      <c r="E35">
        <v>11220</v>
      </c>
      <c r="F35">
        <v>11068</v>
      </c>
      <c r="G35">
        <v>11338</v>
      </c>
      <c r="H35">
        <v>11479</v>
      </c>
      <c r="I35">
        <v>10631</v>
      </c>
      <c r="J35" s="58">
        <f t="shared" si="21"/>
        <v>28.863996611323628</v>
      </c>
      <c r="K35" s="59">
        <f t="shared" si="21"/>
        <v>28.708599407921458</v>
      </c>
      <c r="L35" s="59">
        <f t="shared" si="21"/>
        <v>28.206038239471898</v>
      </c>
      <c r="M35" s="59">
        <f t="shared" si="21"/>
        <v>29.098745578165204</v>
      </c>
      <c r="N35" s="59">
        <f t="shared" si="21"/>
        <v>29.564937188371704</v>
      </c>
      <c r="O35" s="59">
        <f t="shared" si="21"/>
        <v>26.761174880179418</v>
      </c>
      <c r="P35" s="60">
        <f t="shared" si="8"/>
        <v>5.6291989833970879</v>
      </c>
      <c r="Q35" s="61">
        <f t="shared" si="9"/>
        <v>6.2425798223764364</v>
      </c>
      <c r="R35" s="61">
        <f t="shared" si="10"/>
        <v>6.2418114718415687</v>
      </c>
      <c r="S35" s="61">
        <f t="shared" si="11"/>
        <v>6.1196236734495617</v>
      </c>
      <c r="T35" s="61">
        <f t="shared" si="12"/>
        <v>4.819481156511511</v>
      </c>
      <c r="U35" s="62">
        <f t="shared" si="13"/>
        <v>4.7283524640538248</v>
      </c>
      <c r="V35" s="59">
        <f t="shared" si="1"/>
        <v>33.781047571629991</v>
      </c>
      <c r="W35" s="58">
        <f t="shared" si="3"/>
        <v>13.299625028200783</v>
      </c>
    </row>
    <row r="36" spans="1:23" x14ac:dyDescent="0.25">
      <c r="A36">
        <v>1</v>
      </c>
      <c r="B36">
        <v>2</v>
      </c>
      <c r="C36">
        <v>2</v>
      </c>
      <c r="D36">
        <v>10494</v>
      </c>
      <c r="E36">
        <v>10060</v>
      </c>
      <c r="F36">
        <v>9174</v>
      </c>
      <c r="G36">
        <v>9872</v>
      </c>
      <c r="H36">
        <v>12070</v>
      </c>
      <c r="I36">
        <v>10009</v>
      </c>
      <c r="J36" s="58">
        <f t="shared" si="21"/>
        <v>26.308208563879482</v>
      </c>
      <c r="K36" s="59">
        <f t="shared" si="21"/>
        <v>24.873264175016928</v>
      </c>
      <c r="L36" s="59">
        <f t="shared" si="21"/>
        <v>21.943861574712255</v>
      </c>
      <c r="M36" s="59">
        <f t="shared" si="21"/>
        <v>24.25167536140826</v>
      </c>
      <c r="N36" s="59">
        <f t="shared" si="21"/>
        <v>31.518974363067031</v>
      </c>
      <c r="O36" s="59">
        <f t="shared" si="21"/>
        <v>24.704641677708192</v>
      </c>
      <c r="P36" s="60">
        <f t="shared" si="8"/>
        <v>4.8624625691638439</v>
      </c>
      <c r="Q36" s="61">
        <f t="shared" si="9"/>
        <v>5.0919792525050784</v>
      </c>
      <c r="R36" s="61">
        <f t="shared" si="10"/>
        <v>4.3631584724136765</v>
      </c>
      <c r="S36" s="61">
        <f t="shared" si="11"/>
        <v>4.6655026084224787</v>
      </c>
      <c r="T36" s="61">
        <f t="shared" si="12"/>
        <v>5.4056923089201083</v>
      </c>
      <c r="U36" s="62">
        <f t="shared" si="13"/>
        <v>4.1113925033124579</v>
      </c>
      <c r="V36" s="59">
        <f t="shared" si="1"/>
        <v>28.500187714737645</v>
      </c>
      <c r="W36" s="58">
        <f t="shared" si="3"/>
        <v>11.2205463443849</v>
      </c>
    </row>
    <row r="37" spans="1:23" x14ac:dyDescent="0.25">
      <c r="A37">
        <v>2</v>
      </c>
      <c r="B37">
        <v>2</v>
      </c>
      <c r="C37">
        <v>2</v>
      </c>
      <c r="D37">
        <v>11375</v>
      </c>
      <c r="E37">
        <v>10659</v>
      </c>
      <c r="F37">
        <v>10496</v>
      </c>
      <c r="G37">
        <v>10896</v>
      </c>
      <c r="H37">
        <v>12081</v>
      </c>
      <c r="I37">
        <v>10006</v>
      </c>
      <c r="J37" s="58">
        <f t="shared" si="21"/>
        <v>29.221079546800944</v>
      </c>
      <c r="K37" s="59">
        <f t="shared" si="21"/>
        <v>26.853751937525388</v>
      </c>
      <c r="L37" s="59">
        <f t="shared" si="21"/>
        <v>26.314821210832768</v>
      </c>
      <c r="M37" s="59">
        <f t="shared" si="21"/>
        <v>27.637350601489509</v>
      </c>
      <c r="N37" s="59">
        <f t="shared" si="21"/>
        <v>31.55534392131009</v>
      </c>
      <c r="O37" s="59">
        <f t="shared" si="21"/>
        <v>24.694722707278263</v>
      </c>
      <c r="P37" s="60">
        <f t="shared" si="8"/>
        <v>5.7363238640402825</v>
      </c>
      <c r="Q37" s="61">
        <f t="shared" si="9"/>
        <v>5.6861255812576168</v>
      </c>
      <c r="R37" s="61">
        <f t="shared" si="10"/>
        <v>5.6744463632498308</v>
      </c>
      <c r="S37" s="61">
        <f t="shared" si="11"/>
        <v>5.6812051804468524</v>
      </c>
      <c r="T37" s="61">
        <f t="shared" si="12"/>
        <v>5.4166031763930267</v>
      </c>
      <c r="U37" s="62">
        <f t="shared" si="13"/>
        <v>4.1084168121834788</v>
      </c>
      <c r="V37" s="59">
        <f t="shared" si="1"/>
        <v>32.303120977571091</v>
      </c>
      <c r="W37" s="58">
        <f t="shared" si="3"/>
        <v>12.717764164398067</v>
      </c>
    </row>
    <row r="38" spans="1:23" x14ac:dyDescent="0.25">
      <c r="A38">
        <v>3</v>
      </c>
      <c r="B38">
        <v>2</v>
      </c>
      <c r="C38">
        <v>2</v>
      </c>
      <c r="D38">
        <v>10389</v>
      </c>
      <c r="E38">
        <v>9948</v>
      </c>
      <c r="F38">
        <v>10404</v>
      </c>
      <c r="G38">
        <v>9506</v>
      </c>
      <c r="H38">
        <v>11690</v>
      </c>
      <c r="I38">
        <v>9218</v>
      </c>
      <c r="J38" s="58">
        <f t="shared" si="21"/>
        <v>25.961044598832096</v>
      </c>
      <c r="K38" s="59">
        <f t="shared" si="21"/>
        <v>24.50295594563304</v>
      </c>
      <c r="L38" s="59">
        <f t="shared" si="21"/>
        <v>26.010639450981721</v>
      </c>
      <c r="M38" s="59">
        <f t="shared" si="21"/>
        <v>23.041560968957345</v>
      </c>
      <c r="N38" s="59">
        <f t="shared" si="21"/>
        <v>30.26257144194313</v>
      </c>
      <c r="O38" s="59">
        <f t="shared" si="21"/>
        <v>22.089339807684496</v>
      </c>
      <c r="P38" s="60">
        <f t="shared" si="8"/>
        <v>4.7583133796496284</v>
      </c>
      <c r="Q38" s="61">
        <f t="shared" si="9"/>
        <v>4.9808867836899129</v>
      </c>
      <c r="R38" s="61">
        <f t="shared" si="10"/>
        <v>5.5831918352945173</v>
      </c>
      <c r="S38" s="61">
        <f t="shared" si="11"/>
        <v>4.3024682906872043</v>
      </c>
      <c r="T38" s="61">
        <f t="shared" si="12"/>
        <v>5.0287714325829391</v>
      </c>
      <c r="U38" s="62">
        <f t="shared" si="13"/>
        <v>3.326801942305349</v>
      </c>
      <c r="V38" s="59">
        <f t="shared" si="1"/>
        <v>27.980433664209549</v>
      </c>
      <c r="W38" s="58">
        <f t="shared" si="3"/>
        <v>11.01591876543683</v>
      </c>
    </row>
    <row r="39" spans="1:23" x14ac:dyDescent="0.25">
      <c r="A39">
        <v>1</v>
      </c>
      <c r="B39">
        <v>2</v>
      </c>
      <c r="C39">
        <v>3</v>
      </c>
      <c r="D39">
        <v>10819</v>
      </c>
      <c r="E39">
        <v>10439</v>
      </c>
      <c r="F39">
        <v>10521</v>
      </c>
      <c r="G39">
        <v>10662</v>
      </c>
      <c r="H39">
        <v>12219</v>
      </c>
      <c r="I39">
        <v>10608</v>
      </c>
      <c r="J39" s="58">
        <f t="shared" si="21"/>
        <v>27.382763693788085</v>
      </c>
      <c r="K39" s="59">
        <f t="shared" si="21"/>
        <v>26.126360772664182</v>
      </c>
      <c r="L39" s="59">
        <f t="shared" si="21"/>
        <v>26.397479297748816</v>
      </c>
      <c r="M39" s="59">
        <f t="shared" si="21"/>
        <v>26.863670907955317</v>
      </c>
      <c r="N39" s="59">
        <f t="shared" si="21"/>
        <v>32.011616561086662</v>
      </c>
      <c r="O39" s="59">
        <f t="shared" si="21"/>
        <v>26.685129440216652</v>
      </c>
      <c r="P39" s="60">
        <f t="shared" si="8"/>
        <v>5.1848291081364257</v>
      </c>
      <c r="Q39" s="61">
        <f t="shared" si="9"/>
        <v>5.467908231799254</v>
      </c>
      <c r="R39" s="61">
        <f t="shared" si="10"/>
        <v>5.6992437893246448</v>
      </c>
      <c r="S39" s="61">
        <f t="shared" si="11"/>
        <v>5.4491012723865957</v>
      </c>
      <c r="T39" s="61">
        <f t="shared" si="12"/>
        <v>5.5534849683259981</v>
      </c>
      <c r="U39" s="62">
        <f t="shared" si="13"/>
        <v>4.7055388320649953</v>
      </c>
      <c r="V39" s="59">
        <f t="shared" si="1"/>
        <v>32.060106202037915</v>
      </c>
      <c r="W39" s="58">
        <f t="shared" si="3"/>
        <v>12.622089055920439</v>
      </c>
    </row>
    <row r="40" spans="1:23" x14ac:dyDescent="0.25">
      <c r="A40">
        <v>2</v>
      </c>
      <c r="B40">
        <v>2</v>
      </c>
      <c r="C40">
        <v>3</v>
      </c>
      <c r="D40">
        <v>11035</v>
      </c>
      <c r="E40">
        <v>10571</v>
      </c>
      <c r="F40">
        <v>10293</v>
      </c>
      <c r="G40">
        <v>10432</v>
      </c>
      <c r="H40">
        <v>12315</v>
      </c>
      <c r="I40">
        <v>8490</v>
      </c>
      <c r="J40" s="58">
        <f t="shared" si="21"/>
        <v>28.096929564742716</v>
      </c>
      <c r="K40" s="59">
        <f t="shared" si="21"/>
        <v>26.562795471580902</v>
      </c>
      <c r="L40" s="59">
        <f t="shared" si="21"/>
        <v>25.643637545074476</v>
      </c>
      <c r="M40" s="59">
        <f t="shared" si="21"/>
        <v>26.103216508327691</v>
      </c>
      <c r="N40" s="59">
        <f t="shared" si="21"/>
        <v>32.329023614844282</v>
      </c>
      <c r="O40" s="59">
        <f t="shared" si="21"/>
        <v>19.682336316689238</v>
      </c>
      <c r="P40" s="60">
        <f t="shared" si="8"/>
        <v>5.3990788694228149</v>
      </c>
      <c r="Q40" s="61">
        <f t="shared" si="9"/>
        <v>5.5988386414742699</v>
      </c>
      <c r="R40" s="61">
        <f t="shared" si="10"/>
        <v>5.4730912635223437</v>
      </c>
      <c r="S40" s="61">
        <f t="shared" si="11"/>
        <v>5.2209649524983073</v>
      </c>
      <c r="T40" s="61">
        <f t="shared" si="12"/>
        <v>5.6487070844532843</v>
      </c>
      <c r="U40" s="62">
        <f t="shared" si="13"/>
        <v>2.6047008950067716</v>
      </c>
      <c r="V40" s="59">
        <f t="shared" si="1"/>
        <v>29.945381706377795</v>
      </c>
      <c r="W40" s="58">
        <f t="shared" si="3"/>
        <v>11.789520356841651</v>
      </c>
    </row>
    <row r="41" spans="1:23" x14ac:dyDescent="0.25">
      <c r="A41">
        <v>3</v>
      </c>
      <c r="B41">
        <v>2</v>
      </c>
      <c r="C41">
        <v>3</v>
      </c>
      <c r="D41">
        <v>10333</v>
      </c>
      <c r="E41">
        <v>10179</v>
      </c>
      <c r="F41">
        <v>10378</v>
      </c>
      <c r="G41">
        <v>11368</v>
      </c>
      <c r="H41">
        <v>12622</v>
      </c>
      <c r="I41">
        <v>8716</v>
      </c>
      <c r="J41" s="58">
        <f t="shared" si="21"/>
        <v>25.775890484140145</v>
      </c>
      <c r="K41" s="59">
        <f t="shared" si="21"/>
        <v>25.266716668737306</v>
      </c>
      <c r="L41" s="59">
        <f t="shared" si="21"/>
        <v>25.924675040589033</v>
      </c>
      <c r="M41" s="59">
        <f t="shared" si="21"/>
        <v>29.19793528246446</v>
      </c>
      <c r="N41" s="59">
        <f t="shared" si="21"/>
        <v>33.344064922173324</v>
      </c>
      <c r="O41" s="59">
        <f t="shared" si="21"/>
        <v>20.429565422410292</v>
      </c>
      <c r="P41" s="60">
        <f t="shared" si="8"/>
        <v>4.7027671452420439</v>
      </c>
      <c r="Q41" s="61">
        <f t="shared" si="9"/>
        <v>5.2100150006211914</v>
      </c>
      <c r="R41" s="61">
        <f t="shared" si="10"/>
        <v>5.5574025121767088</v>
      </c>
      <c r="S41" s="61">
        <f t="shared" si="11"/>
        <v>6.1493805847393377</v>
      </c>
      <c r="T41" s="61">
        <f t="shared" si="12"/>
        <v>5.9532194766519968</v>
      </c>
      <c r="U41" s="62">
        <f t="shared" si="13"/>
        <v>2.8288696267230877</v>
      </c>
      <c r="V41" s="59">
        <f t="shared" si="1"/>
        <v>30.401654346154363</v>
      </c>
      <c r="W41" s="58">
        <f t="shared" si="3"/>
        <v>11.969155254391481</v>
      </c>
    </row>
    <row r="42" spans="1:23" x14ac:dyDescent="0.25">
      <c r="A42">
        <v>1</v>
      </c>
      <c r="B42">
        <v>2</v>
      </c>
      <c r="C42">
        <v>4</v>
      </c>
      <c r="D42">
        <v>10086</v>
      </c>
      <c r="E42">
        <v>9916</v>
      </c>
      <c r="F42">
        <v>10346</v>
      </c>
      <c r="G42">
        <v>10380</v>
      </c>
      <c r="H42">
        <v>11951</v>
      </c>
      <c r="I42">
        <v>8280</v>
      </c>
      <c r="J42" s="58">
        <f t="shared" si="21"/>
        <v>24.959228585409615</v>
      </c>
      <c r="K42" s="59">
        <f t="shared" si="21"/>
        <v>24.397153594380502</v>
      </c>
      <c r="L42" s="59">
        <f t="shared" si="21"/>
        <v>25.818872689336498</v>
      </c>
      <c r="M42" s="59">
        <f t="shared" si="21"/>
        <v>25.931287687542319</v>
      </c>
      <c r="N42" s="59">
        <f t="shared" si="21"/>
        <v>31.125521869346645</v>
      </c>
      <c r="O42" s="59">
        <f t="shared" si="21"/>
        <v>18.988008386594444</v>
      </c>
      <c r="P42" s="60">
        <f t="shared" si="8"/>
        <v>4.4577685756228842</v>
      </c>
      <c r="Q42" s="61">
        <f t="shared" si="9"/>
        <v>4.9491460783141497</v>
      </c>
      <c r="R42" s="61">
        <f t="shared" si="10"/>
        <v>5.5256618068009491</v>
      </c>
      <c r="S42" s="61">
        <f t="shared" si="11"/>
        <v>5.1693863062626964</v>
      </c>
      <c r="T42" s="61">
        <f t="shared" si="12"/>
        <v>5.2876565608039936</v>
      </c>
      <c r="U42" s="62">
        <f t="shared" si="13"/>
        <v>2.3964025159783331</v>
      </c>
      <c r="V42" s="59">
        <f t="shared" si="1"/>
        <v>27.786021843783008</v>
      </c>
      <c r="W42" s="58">
        <f t="shared" si="3"/>
        <v>10.939378678654727</v>
      </c>
    </row>
    <row r="43" spans="1:23" x14ac:dyDescent="0.25">
      <c r="A43">
        <v>2</v>
      </c>
      <c r="B43">
        <v>2</v>
      </c>
      <c r="C43">
        <v>4</v>
      </c>
      <c r="D43">
        <v>10775</v>
      </c>
      <c r="E43">
        <v>10192</v>
      </c>
      <c r="F43">
        <v>10668</v>
      </c>
      <c r="G43">
        <v>10502</v>
      </c>
      <c r="H43">
        <v>11947</v>
      </c>
      <c r="I43">
        <v>9655</v>
      </c>
      <c r="J43" s="58">
        <f t="shared" si="21"/>
        <v>27.237285460815848</v>
      </c>
      <c r="K43" s="59">
        <f t="shared" si="21"/>
        <v>25.309698873933652</v>
      </c>
      <c r="L43" s="59">
        <f t="shared" si="21"/>
        <v>26.883508848815161</v>
      </c>
      <c r="M43" s="59">
        <f t="shared" si="21"/>
        <v>26.33465915169262</v>
      </c>
      <c r="N43" s="59">
        <f t="shared" si="21"/>
        <v>31.112296575440073</v>
      </c>
      <c r="O43" s="59">
        <f t="shared" si="21"/>
        <v>23.534203166976983</v>
      </c>
      <c r="P43" s="60">
        <f t="shared" si="8"/>
        <v>5.1411856382447532</v>
      </c>
      <c r="Q43" s="61">
        <f t="shared" si="9"/>
        <v>5.2229096621800952</v>
      </c>
      <c r="R43" s="61">
        <f t="shared" si="10"/>
        <v>5.8450526546445483</v>
      </c>
      <c r="S43" s="61">
        <f t="shared" si="11"/>
        <v>5.2903977455077857</v>
      </c>
      <c r="T43" s="61">
        <f t="shared" si="12"/>
        <v>5.2836889726320218</v>
      </c>
      <c r="U43" s="62">
        <f t="shared" si="13"/>
        <v>3.7602609500930946</v>
      </c>
      <c r="V43" s="59">
        <f t="shared" si="1"/>
        <v>30.543495623302299</v>
      </c>
      <c r="W43" s="58">
        <f t="shared" si="3"/>
        <v>12.024998276890669</v>
      </c>
    </row>
    <row r="44" spans="1:23" x14ac:dyDescent="0.25">
      <c r="A44">
        <v>3</v>
      </c>
      <c r="B44">
        <v>2</v>
      </c>
      <c r="C44">
        <v>4</v>
      </c>
      <c r="D44">
        <v>10956</v>
      </c>
      <c r="E44">
        <v>10796</v>
      </c>
      <c r="F44">
        <v>10270</v>
      </c>
      <c r="G44">
        <v>9375</v>
      </c>
      <c r="H44">
        <v>12269</v>
      </c>
      <c r="I44">
        <v>9621</v>
      </c>
      <c r="J44" s="58">
        <f t="shared" si="21"/>
        <v>27.83573001008801</v>
      </c>
      <c r="K44" s="59">
        <f t="shared" si="21"/>
        <v>27.30671825382532</v>
      </c>
      <c r="L44" s="59">
        <f t="shared" si="21"/>
        <v>25.567592105111714</v>
      </c>
      <c r="M44" s="59">
        <f t="shared" si="21"/>
        <v>22.608432593517268</v>
      </c>
      <c r="N44" s="59">
        <f t="shared" si="21"/>
        <v>32.176932734918751</v>
      </c>
      <c r="O44" s="59">
        <f t="shared" si="21"/>
        <v>23.421788168771158</v>
      </c>
      <c r="P44" s="60">
        <f t="shared" si="8"/>
        <v>5.3207190030264044</v>
      </c>
      <c r="Q44" s="61">
        <f t="shared" si="9"/>
        <v>5.8220154761475955</v>
      </c>
      <c r="R44" s="61">
        <f t="shared" si="10"/>
        <v>5.4502776315335142</v>
      </c>
      <c r="S44" s="61">
        <f t="shared" si="11"/>
        <v>4.1725297780551811</v>
      </c>
      <c r="T44" s="61">
        <f t="shared" si="12"/>
        <v>5.6030798204756254</v>
      </c>
      <c r="U44" s="62">
        <f t="shared" si="13"/>
        <v>3.7265364506313472</v>
      </c>
      <c r="V44" s="59">
        <f t="shared" si="1"/>
        <v>30.095158159869666</v>
      </c>
      <c r="W44" s="58">
        <f t="shared" si="3"/>
        <v>11.848487464515616</v>
      </c>
    </row>
    <row r="45" spans="1:23" x14ac:dyDescent="0.25">
      <c r="A45">
        <v>1</v>
      </c>
      <c r="B45">
        <v>2</v>
      </c>
      <c r="C45">
        <v>5</v>
      </c>
      <c r="D45">
        <v>11128</v>
      </c>
      <c r="E45">
        <v>10580</v>
      </c>
      <c r="F45">
        <v>10672</v>
      </c>
      <c r="G45">
        <v>11179</v>
      </c>
      <c r="H45">
        <v>11872</v>
      </c>
      <c r="I45">
        <v>10078</v>
      </c>
      <c r="J45" s="58">
        <f t="shared" si="21"/>
        <v>28.404417648070414</v>
      </c>
      <c r="K45" s="59">
        <f t="shared" si="21"/>
        <v>26.592552382870682</v>
      </c>
      <c r="L45" s="59">
        <f t="shared" si="21"/>
        <v>26.89673414272173</v>
      </c>
      <c r="M45" s="59">
        <f t="shared" si="21"/>
        <v>28.573040145379142</v>
      </c>
      <c r="N45" s="59">
        <f t="shared" si="21"/>
        <v>30.86432231469194</v>
      </c>
      <c r="O45" s="59">
        <f t="shared" si="21"/>
        <v>24.932777997596482</v>
      </c>
      <c r="P45" s="60">
        <f t="shared" si="8"/>
        <v>5.4913252944211237</v>
      </c>
      <c r="Q45" s="61">
        <f t="shared" si="9"/>
        <v>5.6077657148612037</v>
      </c>
      <c r="R45" s="61">
        <f t="shared" si="10"/>
        <v>5.8490202428165183</v>
      </c>
      <c r="S45" s="61">
        <f t="shared" si="11"/>
        <v>5.9619120436137427</v>
      </c>
      <c r="T45" s="61">
        <f t="shared" si="12"/>
        <v>5.2092966944075814</v>
      </c>
      <c r="U45" s="62">
        <f t="shared" si="13"/>
        <v>4.1798333992789445</v>
      </c>
      <c r="V45" s="59">
        <f t="shared" si="1"/>
        <v>32.299153389399116</v>
      </c>
      <c r="W45" s="58">
        <f t="shared" si="3"/>
        <v>12.716202121810676</v>
      </c>
    </row>
    <row r="46" spans="1:23" x14ac:dyDescent="0.25">
      <c r="A46">
        <v>2</v>
      </c>
      <c r="B46">
        <v>2</v>
      </c>
      <c r="C46">
        <v>5</v>
      </c>
      <c r="D46">
        <v>10950</v>
      </c>
      <c r="E46">
        <v>10357</v>
      </c>
      <c r="F46">
        <v>9477</v>
      </c>
      <c r="G46">
        <v>10774</v>
      </c>
      <c r="H46">
        <v>12540</v>
      </c>
      <c r="I46">
        <v>9390</v>
      </c>
      <c r="J46" s="58">
        <f t="shared" si="21"/>
        <v>27.815892069228166</v>
      </c>
      <c r="K46" s="59">
        <f t="shared" si="21"/>
        <v>25.855242247579557</v>
      </c>
      <c r="L46" s="59">
        <f t="shared" si="21"/>
        <v>22.945677588134732</v>
      </c>
      <c r="M46" s="59">
        <f t="shared" si="21"/>
        <v>27.233979137339205</v>
      </c>
      <c r="N46" s="59">
        <f t="shared" si="21"/>
        <v>33.0729463970887</v>
      </c>
      <c r="O46" s="59">
        <f t="shared" si="21"/>
        <v>22.658027445666892</v>
      </c>
      <c r="P46" s="60">
        <f t="shared" si="8"/>
        <v>5.3147676207684507</v>
      </c>
      <c r="Q46" s="61">
        <f t="shared" si="9"/>
        <v>5.3865726742738662</v>
      </c>
      <c r="R46" s="61">
        <f t="shared" si="10"/>
        <v>4.6637032764404189</v>
      </c>
      <c r="S46" s="61">
        <f t="shared" si="11"/>
        <v>5.5601937412017612</v>
      </c>
      <c r="T46" s="61">
        <f t="shared" si="12"/>
        <v>5.8718839191266099</v>
      </c>
      <c r="U46" s="62">
        <f t="shared" si="13"/>
        <v>3.4974082337000674</v>
      </c>
      <c r="V46" s="59">
        <f t="shared" si="1"/>
        <v>30.294529465511175</v>
      </c>
      <c r="W46" s="58">
        <f t="shared" si="3"/>
        <v>11.926980104531959</v>
      </c>
    </row>
    <row r="47" spans="1:23" x14ac:dyDescent="0.25">
      <c r="A47">
        <v>3</v>
      </c>
      <c r="B47">
        <v>2</v>
      </c>
      <c r="C47">
        <v>5</v>
      </c>
      <c r="D47">
        <v>9892</v>
      </c>
      <c r="E47">
        <v>10302</v>
      </c>
      <c r="F47">
        <v>9797</v>
      </c>
      <c r="G47">
        <v>10228</v>
      </c>
      <c r="H47">
        <v>11882</v>
      </c>
      <c r="I47">
        <v>10150</v>
      </c>
      <c r="J47" s="58">
        <f t="shared" si="21"/>
        <v>24.3178018309411</v>
      </c>
      <c r="K47" s="59">
        <f t="shared" si="21"/>
        <v>25.67339445636425</v>
      </c>
      <c r="L47" s="59">
        <f t="shared" si="21"/>
        <v>24.00370110066012</v>
      </c>
      <c r="M47" s="59">
        <f t="shared" si="21"/>
        <v>25.428726519092752</v>
      </c>
      <c r="N47" s="59">
        <f t="shared" si="21"/>
        <v>30.897385549458356</v>
      </c>
      <c r="O47" s="59">
        <f t="shared" si="21"/>
        <v>25.170833287914697</v>
      </c>
      <c r="P47" s="60">
        <f t="shared" si="8"/>
        <v>4.26534054928233</v>
      </c>
      <c r="Q47" s="61">
        <f t="shared" si="9"/>
        <v>5.3320183369092753</v>
      </c>
      <c r="R47" s="61">
        <f t="shared" si="10"/>
        <v>4.9811103301980353</v>
      </c>
      <c r="S47" s="61">
        <f t="shared" si="11"/>
        <v>5.0186179557278257</v>
      </c>
      <c r="T47" s="61">
        <f t="shared" si="12"/>
        <v>5.219215664837507</v>
      </c>
      <c r="U47" s="62">
        <f t="shared" si="13"/>
        <v>4.2512499863744093</v>
      </c>
      <c r="V47" s="59">
        <f t="shared" si="1"/>
        <v>29.067552823329379</v>
      </c>
      <c r="W47" s="58">
        <f t="shared" si="3"/>
        <v>11.443918434381645</v>
      </c>
    </row>
    <row r="48" spans="1:23" x14ac:dyDescent="0.25">
      <c r="A48">
        <v>1</v>
      </c>
      <c r="B48">
        <v>2</v>
      </c>
      <c r="C48">
        <v>6</v>
      </c>
      <c r="D48">
        <v>9710</v>
      </c>
      <c r="E48">
        <v>10551</v>
      </c>
      <c r="F48">
        <v>9566</v>
      </c>
      <c r="G48">
        <v>11028</v>
      </c>
      <c r="H48">
        <v>12231</v>
      </c>
      <c r="I48">
        <v>9202</v>
      </c>
      <c r="J48" s="58">
        <f t="shared" si="21"/>
        <v>23.716050958192277</v>
      </c>
      <c r="K48" s="59">
        <f t="shared" si="21"/>
        <v>26.496669002048073</v>
      </c>
      <c r="L48" s="59">
        <f t="shared" si="21"/>
        <v>23.239940377555858</v>
      </c>
      <c r="M48" s="59">
        <f t="shared" si="21"/>
        <v>28.073785300406229</v>
      </c>
      <c r="N48" s="59">
        <f t="shared" si="21"/>
        <v>32.051292442806364</v>
      </c>
      <c r="O48" s="59">
        <f t="shared" si="21"/>
        <v>22.036438632058225</v>
      </c>
      <c r="P48" s="60">
        <f t="shared" si="8"/>
        <v>4.0848152874576833</v>
      </c>
      <c r="Q48" s="61">
        <f t="shared" si="9"/>
        <v>5.5790007006144222</v>
      </c>
      <c r="R48" s="61">
        <f t="shared" si="10"/>
        <v>4.7519821132667577</v>
      </c>
      <c r="S48" s="61">
        <f t="shared" si="11"/>
        <v>5.8121355901218692</v>
      </c>
      <c r="T48" s="61">
        <f t="shared" si="12"/>
        <v>5.5653877328419092</v>
      </c>
      <c r="U48" s="62">
        <f t="shared" si="13"/>
        <v>3.3109315896174674</v>
      </c>
      <c r="V48" s="59">
        <f t="shared" si="1"/>
        <v>29.104253013920111</v>
      </c>
      <c r="W48" s="58">
        <f t="shared" si="3"/>
        <v>11.458367328315004</v>
      </c>
    </row>
    <row r="49" spans="1:23" x14ac:dyDescent="0.25">
      <c r="A49">
        <v>2</v>
      </c>
      <c r="B49">
        <v>2</v>
      </c>
      <c r="C49">
        <v>6</v>
      </c>
      <c r="D49">
        <v>10885</v>
      </c>
      <c r="E49">
        <v>10675</v>
      </c>
      <c r="F49">
        <v>10507</v>
      </c>
      <c r="G49">
        <v>11338</v>
      </c>
      <c r="H49">
        <v>11873</v>
      </c>
      <c r="I49">
        <v>10470</v>
      </c>
      <c r="J49" s="58">
        <f t="shared" si="21"/>
        <v>27.600981043246449</v>
      </c>
      <c r="K49" s="59">
        <f t="shared" si="21"/>
        <v>26.906653113151656</v>
      </c>
      <c r="L49" s="59">
        <f t="shared" si="21"/>
        <v>26.351190769075831</v>
      </c>
      <c r="M49" s="59">
        <f t="shared" si="21"/>
        <v>29.098745578165204</v>
      </c>
      <c r="N49" s="59">
        <f t="shared" si="21"/>
        <v>30.867628638168583</v>
      </c>
      <c r="O49" s="59">
        <f t="shared" si="21"/>
        <v>26.228856800440081</v>
      </c>
      <c r="P49" s="60">
        <f t="shared" si="8"/>
        <v>5.2502943129739341</v>
      </c>
      <c r="Q49" s="61">
        <f t="shared" si="9"/>
        <v>5.701995933945498</v>
      </c>
      <c r="R49" s="61">
        <f t="shared" si="10"/>
        <v>5.6853572307227491</v>
      </c>
      <c r="S49" s="61">
        <f t="shared" si="11"/>
        <v>6.1196236734495617</v>
      </c>
      <c r="T49" s="61">
        <f t="shared" si="12"/>
        <v>5.210288591450575</v>
      </c>
      <c r="U49" s="62">
        <f t="shared" si="13"/>
        <v>4.5686570401320248</v>
      </c>
      <c r="V49" s="59">
        <f t="shared" si="1"/>
        <v>32.536216782674344</v>
      </c>
      <c r="W49" s="58">
        <f t="shared" si="3"/>
        <v>12.809534166407222</v>
      </c>
    </row>
    <row r="50" spans="1:23" x14ac:dyDescent="0.25">
      <c r="A50">
        <v>3</v>
      </c>
      <c r="B50">
        <v>2</v>
      </c>
      <c r="C50">
        <v>6</v>
      </c>
      <c r="D50">
        <v>10812</v>
      </c>
      <c r="E50">
        <v>9859</v>
      </c>
      <c r="F50">
        <v>10249</v>
      </c>
      <c r="G50">
        <v>9935</v>
      </c>
      <c r="H50">
        <v>12437</v>
      </c>
      <c r="I50">
        <v>9778</v>
      </c>
      <c r="J50" s="58">
        <f t="shared" si="21"/>
        <v>27.359619429451588</v>
      </c>
      <c r="K50" s="59">
        <f t="shared" si="21"/>
        <v>24.208693156211915</v>
      </c>
      <c r="L50" s="59">
        <f t="shared" si="21"/>
        <v>25.498159312102235</v>
      </c>
      <c r="M50" s="59">
        <f t="shared" si="21"/>
        <v>24.459973740436695</v>
      </c>
      <c r="N50" s="59">
        <f t="shared" si="21"/>
        <v>32.732395078994585</v>
      </c>
      <c r="O50" s="59">
        <f t="shared" si="21"/>
        <v>23.940880954603923</v>
      </c>
      <c r="P50" s="60">
        <f t="shared" si="8"/>
        <v>5.1778858288354765</v>
      </c>
      <c r="Q50" s="61">
        <f t="shared" si="9"/>
        <v>4.892607946863575</v>
      </c>
      <c r="R50" s="61">
        <f t="shared" si="10"/>
        <v>5.4294477936306702</v>
      </c>
      <c r="S50" s="61">
        <f t="shared" si="11"/>
        <v>4.7279921221310088</v>
      </c>
      <c r="T50" s="61">
        <f t="shared" si="12"/>
        <v>5.7697185236983755</v>
      </c>
      <c r="U50" s="62">
        <f t="shared" si="13"/>
        <v>3.8822642863811767</v>
      </c>
      <c r="V50" s="59">
        <f t="shared" si="1"/>
        <v>29.879916501540283</v>
      </c>
      <c r="W50" s="58">
        <f t="shared" si="3"/>
        <v>11.763746654149717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179C-788B-4C56-9A0D-54C7DBD44E79}">
  <dimension ref="A1:AN50"/>
  <sheetViews>
    <sheetView topLeftCell="G1" workbookViewId="0">
      <selection activeCell="Z1" sqref="Z1:AN51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44375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5943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10427</v>
      </c>
      <c r="E15">
        <v>10137</v>
      </c>
      <c r="F15">
        <v>9943</v>
      </c>
      <c r="G15">
        <v>8578</v>
      </c>
      <c r="H15">
        <v>11812</v>
      </c>
      <c r="I15">
        <v>8076</v>
      </c>
      <c r="J15" s="53">
        <f t="shared" ref="J15:O30" si="0">((D15/$I$5)*$I$2+$I$3)*1.321*100</f>
        <v>25.883651705485445</v>
      </c>
      <c r="K15" s="36">
        <f t="shared" si="0"/>
        <v>24.930464739475013</v>
      </c>
      <c r="L15" s="36">
        <f t="shared" si="0"/>
        <v>24.292815527730102</v>
      </c>
      <c r="M15" s="36">
        <f t="shared" si="0"/>
        <v>19.806263084267208</v>
      </c>
      <c r="N15" s="36">
        <f t="shared" si="0"/>
        <v>30.435941181086989</v>
      </c>
      <c r="O15" s="36">
        <f t="shared" si="0"/>
        <v>18.15626357758708</v>
      </c>
      <c r="P15" s="54">
        <f>((J15-10.1)*30)/100</f>
        <v>4.7350955116456337</v>
      </c>
      <c r="Q15" s="55">
        <f>((K15-7.9)*30)/100</f>
        <v>5.1091394218425048</v>
      </c>
      <c r="R15" s="55">
        <f>((L15-7.4)*30)/100</f>
        <v>5.0678446583190295</v>
      </c>
      <c r="S15" s="55">
        <f>((M15-8.7)*30)/100</f>
        <v>3.3318789252801628</v>
      </c>
      <c r="T15" s="55">
        <f>((N15-13.5)*30)/100</f>
        <v>5.0807823543260966</v>
      </c>
      <c r="U15" s="56">
        <f>((O15-11)*30)/100</f>
        <v>2.1468790732761236</v>
      </c>
      <c r="V15" s="53">
        <f t="shared" ref="V15:V50" si="1">SUM(P15:U15)</f>
        <v>25.47161994468955</v>
      </c>
      <c r="W15" s="53">
        <f>SUM(P15:U15)/2.54</f>
        <v>10.028196828617933</v>
      </c>
      <c r="Y15" s="7"/>
      <c r="Z15">
        <f>B15</f>
        <v>1</v>
      </c>
      <c r="AA15">
        <f>C15</f>
        <v>1</v>
      </c>
      <c r="AB15" s="7">
        <f>AVERAGE(W15:W17)</f>
        <v>11.004158829385062</v>
      </c>
      <c r="AC15" s="7"/>
      <c r="AD15" s="7">
        <f>AB15-'061421'!AB15</f>
        <v>-0.61063540689227658</v>
      </c>
      <c r="AE15" s="48"/>
      <c r="AG15">
        <f>B15</f>
        <v>1</v>
      </c>
      <c r="AH15">
        <f>C15</f>
        <v>1</v>
      </c>
      <c r="AI15" s="7">
        <f>AVERAGE(J15:J17)</f>
        <v>25.963631761254135</v>
      </c>
      <c r="AJ15" s="7">
        <f t="shared" ref="AJ15:AN15" si="2">AVERAGE(K15:K17)</f>
        <v>24.448393170458242</v>
      </c>
      <c r="AK15" s="7">
        <f t="shared" si="2"/>
        <v>25.759846961624316</v>
      </c>
      <c r="AL15" s="7">
        <f t="shared" si="2"/>
        <v>24.256660160053844</v>
      </c>
      <c r="AM15" s="7">
        <f t="shared" si="2"/>
        <v>30.781060599814904</v>
      </c>
      <c r="AN15" s="7">
        <f t="shared" si="2"/>
        <v>20.558952102254754</v>
      </c>
    </row>
    <row r="16" spans="1:40" x14ac:dyDescent="0.25">
      <c r="A16">
        <v>2</v>
      </c>
      <c r="B16">
        <v>1</v>
      </c>
      <c r="C16">
        <v>1</v>
      </c>
      <c r="D16">
        <v>9515</v>
      </c>
      <c r="E16">
        <v>10261</v>
      </c>
      <c r="F16">
        <v>10610</v>
      </c>
      <c r="G16">
        <v>10194</v>
      </c>
      <c r="H16">
        <v>12030</v>
      </c>
      <c r="I16">
        <v>9440</v>
      </c>
      <c r="J16" s="53">
        <f t="shared" si="0"/>
        <v>22.886043039962985</v>
      </c>
      <c r="K16" s="36">
        <f t="shared" si="0"/>
        <v>25.338034338734644</v>
      </c>
      <c r="L16" s="36">
        <f t="shared" si="0"/>
        <v>26.485145549554094</v>
      </c>
      <c r="M16" s="36">
        <f t="shared" si="0"/>
        <v>25.117815281070165</v>
      </c>
      <c r="N16" s="36">
        <f t="shared" si="0"/>
        <v>31.15247483139828</v>
      </c>
      <c r="O16" s="36">
        <f t="shared" si="0"/>
        <v>22.639529169443044</v>
      </c>
      <c r="P16" s="54">
        <f>((J16-10.1)*30)/100</f>
        <v>3.8358129119888957</v>
      </c>
      <c r="Q16" s="55">
        <f>((K16-7.9)*30)/100</f>
        <v>5.231410301620393</v>
      </c>
      <c r="R16" s="55">
        <f>((L16-7.4)*30)/100</f>
        <v>5.725543664866227</v>
      </c>
      <c r="S16" s="55">
        <f>((M16-8.7)*30)/100</f>
        <v>4.9253445843210493</v>
      </c>
      <c r="T16" s="55">
        <f>((N16-13.5)*30)/100</f>
        <v>5.2957424494194836</v>
      </c>
      <c r="U16" s="56">
        <f>((O16-11)*30)/100</f>
        <v>3.4918587508329129</v>
      </c>
      <c r="V16" s="36">
        <f t="shared" si="1"/>
        <v>28.505712663048961</v>
      </c>
      <c r="W16" s="53">
        <f t="shared" ref="W16:W50" si="3">SUM(P16:U16)/2.54</f>
        <v>11.222721520885417</v>
      </c>
      <c r="Y16" s="7"/>
      <c r="Z16">
        <f>B18</f>
        <v>1</v>
      </c>
      <c r="AA16">
        <f>C18</f>
        <v>2</v>
      </c>
      <c r="AB16" s="7">
        <f>AVERAGE(W18:W20)</f>
        <v>10.880319577895518</v>
      </c>
      <c r="AD16" s="7">
        <f>AB16-'061421'!AB18</f>
        <v>-1.0285823016964457</v>
      </c>
      <c r="AG16">
        <f>B18</f>
        <v>1</v>
      </c>
      <c r="AH16">
        <f>C18</f>
        <v>2</v>
      </c>
      <c r="AI16" s="7">
        <f>AVERAGE(J18:J20)</f>
        <v>27.069109518385773</v>
      </c>
      <c r="AJ16" s="7">
        <f t="shared" ref="AJ16:AN16" si="4">AVERAGE(K18:K20)</f>
        <v>24.722297471035954</v>
      </c>
      <c r="AK16" s="7">
        <f t="shared" si="4"/>
        <v>24.396899161949634</v>
      </c>
      <c r="AL16" s="7">
        <f t="shared" si="4"/>
        <v>25.974587933277245</v>
      </c>
      <c r="AM16" s="7">
        <f t="shared" si="4"/>
        <v>29.893610665943125</v>
      </c>
      <c r="AN16" s="7">
        <f t="shared" si="4"/>
        <v>18.663534342256998</v>
      </c>
    </row>
    <row r="17" spans="1:40" x14ac:dyDescent="0.25">
      <c r="A17">
        <v>3</v>
      </c>
      <c r="B17">
        <v>1</v>
      </c>
      <c r="C17">
        <v>1</v>
      </c>
      <c r="D17">
        <v>11412</v>
      </c>
      <c r="E17">
        <v>9573</v>
      </c>
      <c r="F17">
        <v>10615</v>
      </c>
      <c r="G17">
        <v>11024</v>
      </c>
      <c r="H17">
        <v>11909</v>
      </c>
      <c r="I17">
        <v>8905</v>
      </c>
      <c r="J17" s="53">
        <f t="shared" si="0"/>
        <v>29.121200538313978</v>
      </c>
      <c r="K17" s="36">
        <f t="shared" si="0"/>
        <v>23.07668043316507</v>
      </c>
      <c r="L17" s="36">
        <f t="shared" si="0"/>
        <v>26.501579807588755</v>
      </c>
      <c r="M17" s="36">
        <f t="shared" si="0"/>
        <v>27.845902114824163</v>
      </c>
      <c r="N17" s="36">
        <f t="shared" si="0"/>
        <v>30.754765786959442</v>
      </c>
      <c r="O17" s="36">
        <f t="shared" si="0"/>
        <v>20.881063559734141</v>
      </c>
      <c r="P17" s="54">
        <f>((J17-10.1)*30)/100</f>
        <v>5.7063601614941932</v>
      </c>
      <c r="Q17" s="55">
        <f>((K17-7.9)*30)/100</f>
        <v>4.553004129949521</v>
      </c>
      <c r="R17" s="55">
        <f>((L17-7.4)*30)/100</f>
        <v>5.7304739422766273</v>
      </c>
      <c r="S17" s="55">
        <f>((M17-8.7)*30)/100</f>
        <v>5.7437706344472499</v>
      </c>
      <c r="T17" s="55">
        <f>((N17-13.5)*30)/100</f>
        <v>5.1764297360878322</v>
      </c>
      <c r="U17" s="56">
        <f>((O17-11)*30)/100</f>
        <v>2.964319067920242</v>
      </c>
      <c r="V17" s="36">
        <f t="shared" si="1"/>
        <v>29.87435767217567</v>
      </c>
      <c r="W17" s="53">
        <f t="shared" si="3"/>
        <v>11.761558138651838</v>
      </c>
      <c r="Y17" s="7"/>
      <c r="Z17">
        <f>B21</f>
        <v>1</v>
      </c>
      <c r="AA17">
        <f>C21</f>
        <v>3</v>
      </c>
      <c r="AB17" s="7">
        <f>AVERAGE(W21:W23)</f>
        <v>11.143267706450118</v>
      </c>
      <c r="AD17" s="7">
        <f>AB17-'061421'!AB21</f>
        <v>-0.42153985527176907</v>
      </c>
      <c r="AG17">
        <f>B21</f>
        <v>1</v>
      </c>
      <c r="AH17">
        <f>C21</f>
        <v>3</v>
      </c>
      <c r="AI17" s="7">
        <f>AVERAGE(J21:J23)</f>
        <v>25.020305350064501</v>
      </c>
      <c r="AJ17" s="7">
        <f t="shared" ref="AJ17:AN17" si="5">AVERAGE(K21:K23)</f>
        <v>25.082755530596216</v>
      </c>
      <c r="AK17" s="7">
        <f t="shared" si="5"/>
        <v>24.969906958758205</v>
      </c>
      <c r="AL17" s="7">
        <f t="shared" si="5"/>
        <v>25.584548209254582</v>
      </c>
      <c r="AM17" s="7">
        <f t="shared" si="5"/>
        <v>31.188630199074549</v>
      </c>
      <c r="AN17" s="7">
        <f t="shared" si="5"/>
        <v>21.100187000196311</v>
      </c>
    </row>
    <row r="18" spans="1:40" x14ac:dyDescent="0.25">
      <c r="A18">
        <v>1</v>
      </c>
      <c r="B18">
        <v>1</v>
      </c>
      <c r="C18">
        <v>2</v>
      </c>
      <c r="D18">
        <v>10472</v>
      </c>
      <c r="E18">
        <v>9643</v>
      </c>
      <c r="F18">
        <v>9976</v>
      </c>
      <c r="G18">
        <v>9460</v>
      </c>
      <c r="H18">
        <v>11782</v>
      </c>
      <c r="I18">
        <v>7866</v>
      </c>
      <c r="J18" s="53">
        <f t="shared" si="0"/>
        <v>26.031560027797411</v>
      </c>
      <c r="K18" s="36">
        <f t="shared" si="0"/>
        <v>23.306760045650346</v>
      </c>
      <c r="L18" s="36">
        <f t="shared" si="0"/>
        <v>24.401281630758877</v>
      </c>
      <c r="M18" s="36">
        <f t="shared" si="0"/>
        <v>22.705266201581694</v>
      </c>
      <c r="N18" s="36">
        <f t="shared" si="0"/>
        <v>30.337335632879022</v>
      </c>
      <c r="O18" s="36">
        <f t="shared" si="0"/>
        <v>17.466024740131246</v>
      </c>
      <c r="P18" s="54">
        <f>((J18-10.1)*30)/100</f>
        <v>4.7794680083392231</v>
      </c>
      <c r="Q18" s="55">
        <f>((K18-7.9)*30)/100</f>
        <v>4.622028013695104</v>
      </c>
      <c r="R18" s="55">
        <f>((L18-7.4)*30)/100</f>
        <v>5.100384489227662</v>
      </c>
      <c r="S18" s="55">
        <f>((M18-8.7)*30)/100</f>
        <v>4.2015798604745083</v>
      </c>
      <c r="T18" s="55">
        <f>((N18-13.5)*30)/100</f>
        <v>5.0512006898637063</v>
      </c>
      <c r="U18" s="56">
        <f>((O18-11)*30)/100</f>
        <v>1.9398074220393737</v>
      </c>
      <c r="V18" s="36">
        <f t="shared" si="1"/>
        <v>25.694468483639575</v>
      </c>
      <c r="W18" s="53">
        <f t="shared" si="3"/>
        <v>10.115932473873848</v>
      </c>
      <c r="Y18" s="7"/>
      <c r="Z18">
        <f>B24</f>
        <v>1</v>
      </c>
      <c r="AA18">
        <f>C24</f>
        <v>4</v>
      </c>
      <c r="AB18" s="7">
        <f>AVERAGE(W24:W26)</f>
        <v>11.292728872040952</v>
      </c>
      <c r="AD18" s="7">
        <f>AB18-'061421'!AB24</f>
        <v>-0.1259936020266359</v>
      </c>
      <c r="AG18">
        <f>B24</f>
        <v>1</v>
      </c>
      <c r="AH18">
        <f>C24</f>
        <v>4</v>
      </c>
      <c r="AI18" s="7">
        <f>AVERAGE(J24:J26)</f>
        <v>27.906161060951259</v>
      </c>
      <c r="AJ18" s="7">
        <f t="shared" ref="AJ18:AN18" si="6">AVERAGE(K24:K26)</f>
        <v>26.821500030663529</v>
      </c>
      <c r="AK18" s="7">
        <f t="shared" si="6"/>
        <v>24.897596223405685</v>
      </c>
      <c r="AL18" s="7">
        <f t="shared" si="6"/>
        <v>26.977077673391666</v>
      </c>
      <c r="AM18" s="7">
        <f t="shared" si="6"/>
        <v>30.632056660300634</v>
      </c>
      <c r="AN18" s="7">
        <f t="shared" si="6"/>
        <v>16.977379467900612</v>
      </c>
    </row>
    <row r="19" spans="1:40" x14ac:dyDescent="0.25">
      <c r="A19">
        <v>2</v>
      </c>
      <c r="B19">
        <v>1</v>
      </c>
      <c r="C19">
        <v>2</v>
      </c>
      <c r="D19">
        <v>10561</v>
      </c>
      <c r="E19">
        <v>10009</v>
      </c>
      <c r="F19">
        <v>10004</v>
      </c>
      <c r="G19">
        <v>11659</v>
      </c>
      <c r="H19">
        <v>11554</v>
      </c>
      <c r="I19">
        <v>9184</v>
      </c>
      <c r="J19" s="53">
        <f t="shared" si="0"/>
        <v>26.3240898208144</v>
      </c>
      <c r="K19" s="36">
        <f t="shared" si="0"/>
        <v>24.509747733787652</v>
      </c>
      <c r="L19" s="36">
        <f t="shared" si="0"/>
        <v>24.493313475752988</v>
      </c>
      <c r="M19" s="36">
        <f t="shared" si="0"/>
        <v>29.933052885226317</v>
      </c>
      <c r="N19" s="36">
        <f t="shared" si="0"/>
        <v>29.587933466498402</v>
      </c>
      <c r="O19" s="36">
        <f t="shared" si="0"/>
        <v>21.798095158068318</v>
      </c>
      <c r="P19" s="54">
        <f>((J19-10.1)*30)/100</f>
        <v>4.867226946244319</v>
      </c>
      <c r="Q19" s="55">
        <f>((K19-7.9)*30)/100</f>
        <v>4.9829243201362949</v>
      </c>
      <c r="R19" s="55">
        <f>((L19-7.4)*30)/100</f>
        <v>5.127994042725895</v>
      </c>
      <c r="S19" s="55">
        <f>((M19-8.7)*30)/100</f>
        <v>6.3699158655678954</v>
      </c>
      <c r="T19" s="55">
        <f>((N19-13.5)*30)/100</f>
        <v>4.8263800399495205</v>
      </c>
      <c r="U19" s="56">
        <f>((O19-11)*30)/100</f>
        <v>3.2394285474204954</v>
      </c>
      <c r="V19" s="36">
        <f t="shared" si="1"/>
        <v>29.41386976204442</v>
      </c>
      <c r="W19" s="53">
        <f t="shared" si="3"/>
        <v>11.58026368584426</v>
      </c>
      <c r="Y19" s="7"/>
      <c r="Z19">
        <f>B27</f>
        <v>1</v>
      </c>
      <c r="AA19">
        <f>C27</f>
        <v>5</v>
      </c>
      <c r="AB19" s="7">
        <f>AVERAGE(W27:W29)</f>
        <v>10.669132891969776</v>
      </c>
      <c r="AC19" s="7"/>
      <c r="AD19" s="7">
        <f>AB19-'061421'!AB27</f>
        <v>10.669132891969776</v>
      </c>
      <c r="AG19">
        <f>B27</f>
        <v>1</v>
      </c>
      <c r="AH19">
        <f>C27</f>
        <v>5</v>
      </c>
      <c r="AI19" s="7">
        <f>AVERAGE(J27:J29)</f>
        <v>24.234747816007626</v>
      </c>
      <c r="AJ19" s="7">
        <f t="shared" ref="AJ19:AN19" si="7">AVERAGE(K27:K29)</f>
        <v>24.445106318851305</v>
      </c>
      <c r="AK19" s="7">
        <f t="shared" si="7"/>
        <v>24.55466803908239</v>
      </c>
      <c r="AL19" s="7">
        <f t="shared" si="7"/>
        <v>25.550584075982954</v>
      </c>
      <c r="AM19" s="7">
        <f t="shared" si="7"/>
        <v>31.290522598889449</v>
      </c>
      <c r="AN19" s="7">
        <f t="shared" si="7"/>
        <v>18.856362969863707</v>
      </c>
    </row>
    <row r="20" spans="1:40" x14ac:dyDescent="0.25">
      <c r="A20">
        <v>3</v>
      </c>
      <c r="B20">
        <v>1</v>
      </c>
      <c r="C20">
        <v>2</v>
      </c>
      <c r="D20">
        <v>11330</v>
      </c>
      <c r="E20">
        <v>10569</v>
      </c>
      <c r="F20">
        <v>9944</v>
      </c>
      <c r="G20">
        <v>10245</v>
      </c>
      <c r="H20">
        <v>11605</v>
      </c>
      <c r="I20">
        <v>7641</v>
      </c>
      <c r="J20" s="53">
        <f t="shared" si="0"/>
        <v>28.851678706545513</v>
      </c>
      <c r="K20" s="36">
        <f t="shared" si="0"/>
        <v>26.350384633669865</v>
      </c>
      <c r="L20" s="36">
        <f t="shared" si="0"/>
        <v>24.296102379337036</v>
      </c>
      <c r="M20" s="36">
        <f t="shared" si="0"/>
        <v>25.285444713023729</v>
      </c>
      <c r="N20" s="36">
        <f t="shared" si="0"/>
        <v>29.755562898451952</v>
      </c>
      <c r="O20" s="36">
        <f t="shared" si="0"/>
        <v>16.726483128571431</v>
      </c>
      <c r="P20" s="54">
        <f t="shared" ref="P20:P50" si="8">((J20-10.1)*30)/100</f>
        <v>5.6255036119636532</v>
      </c>
      <c r="Q20" s="55">
        <f t="shared" ref="Q20:Q50" si="9">((K20-7.9)*30)/100</f>
        <v>5.5351153901009589</v>
      </c>
      <c r="R20" s="55">
        <f t="shared" ref="R20:R50" si="10">((L20-7.4)*30)/100</f>
        <v>5.0688307138011108</v>
      </c>
      <c r="S20" s="55">
        <f t="shared" ref="S20:S50" si="11">((M20-8.7)*30)/100</f>
        <v>4.9756334139071194</v>
      </c>
      <c r="T20" s="55">
        <f t="shared" ref="T20:T50" si="12">((N20-13.5)*30)/100</f>
        <v>4.8766688695355853</v>
      </c>
      <c r="U20" s="56">
        <f t="shared" ref="U20:U50" si="13">((O20-11)*30)/100</f>
        <v>1.7179449385714292</v>
      </c>
      <c r="V20" s="36">
        <f t="shared" si="1"/>
        <v>27.799696937879855</v>
      </c>
      <c r="W20" s="53">
        <f t="shared" si="3"/>
        <v>10.944762573968447</v>
      </c>
      <c r="Y20" s="7"/>
      <c r="Z20">
        <f>B30</f>
        <v>1</v>
      </c>
      <c r="AA20">
        <f>C30</f>
        <v>6</v>
      </c>
      <c r="AB20" s="7">
        <f>AVERAGE(W30:W32)</f>
        <v>11.375935391066839</v>
      </c>
      <c r="AD20" s="7">
        <f>AB20-'061421'!AB30</f>
        <v>11.375935391066839</v>
      </c>
      <c r="AG20">
        <f>B30</f>
        <v>1</v>
      </c>
      <c r="AH20">
        <f>C30</f>
        <v>6</v>
      </c>
      <c r="AI20" s="7">
        <f>AVERAGE(J30:J32)</f>
        <v>27.416420171518308</v>
      </c>
      <c r="AJ20" s="7">
        <f t="shared" ref="AJ20:AN20" si="14">AVERAGE(K30:K32)</f>
        <v>24.92608227066577</v>
      </c>
      <c r="AK20" s="7">
        <f t="shared" si="14"/>
        <v>24.754070369902962</v>
      </c>
      <c r="AL20" s="7">
        <f t="shared" si="14"/>
        <v>27.028571681900274</v>
      </c>
      <c r="AM20" s="7">
        <f t="shared" si="14"/>
        <v>31.7605423786808</v>
      </c>
      <c r="AN20" s="7">
        <f t="shared" si="14"/>
        <v>19.030566105031127</v>
      </c>
    </row>
    <row r="21" spans="1:40" x14ac:dyDescent="0.25">
      <c r="A21">
        <v>1</v>
      </c>
      <c r="B21">
        <v>1</v>
      </c>
      <c r="C21">
        <v>3</v>
      </c>
      <c r="D21">
        <v>9073</v>
      </c>
      <c r="E21">
        <v>10013</v>
      </c>
      <c r="F21">
        <v>9783</v>
      </c>
      <c r="G21">
        <v>10084</v>
      </c>
      <c r="H21">
        <v>12554</v>
      </c>
      <c r="I21">
        <v>8446</v>
      </c>
      <c r="J21" s="53">
        <f t="shared" si="0"/>
        <v>21.433254629698805</v>
      </c>
      <c r="K21" s="36">
        <f t="shared" si="0"/>
        <v>24.522895140215379</v>
      </c>
      <c r="L21" s="36">
        <f t="shared" si="0"/>
        <v>23.7669192706209</v>
      </c>
      <c r="M21" s="36">
        <f t="shared" si="0"/>
        <v>24.756261604307582</v>
      </c>
      <c r="N21" s="36">
        <f t="shared" si="0"/>
        <v>32.874785073430921</v>
      </c>
      <c r="O21" s="36">
        <f t="shared" si="0"/>
        <v>19.372398672152109</v>
      </c>
      <c r="P21" s="54">
        <f t="shared" si="8"/>
        <v>3.3999763889096415</v>
      </c>
      <c r="Q21" s="55">
        <f t="shared" si="9"/>
        <v>4.9868685420646131</v>
      </c>
      <c r="R21" s="55">
        <f t="shared" si="10"/>
        <v>4.9100757811862694</v>
      </c>
      <c r="S21" s="55">
        <f t="shared" si="11"/>
        <v>4.8168784812922745</v>
      </c>
      <c r="T21" s="55">
        <f t="shared" si="12"/>
        <v>5.8124355220292765</v>
      </c>
      <c r="U21" s="56">
        <f t="shared" si="13"/>
        <v>2.5117196016456322</v>
      </c>
      <c r="V21" s="53">
        <f t="shared" si="1"/>
        <v>26.437954317127705</v>
      </c>
      <c r="W21" s="53">
        <f t="shared" si="3"/>
        <v>10.408643431940041</v>
      </c>
      <c r="Y21" s="7"/>
      <c r="Z21">
        <f>B33</f>
        <v>2</v>
      </c>
      <c r="AA21">
        <f>C33</f>
        <v>1</v>
      </c>
      <c r="AB21" s="7">
        <f>AVERAGE(W33:W35)</f>
        <v>11.027839689387767</v>
      </c>
      <c r="AD21" s="7">
        <f>AB21-'061421'!AB33</f>
        <v>11.027839689387767</v>
      </c>
      <c r="AG21">
        <f>B33</f>
        <v>2</v>
      </c>
      <c r="AH21">
        <f>C33</f>
        <v>1</v>
      </c>
      <c r="AI21" s="7">
        <f>AVERAGE(J33:J35)</f>
        <v>26.819308796258905</v>
      </c>
      <c r="AJ21" s="7">
        <f t="shared" ref="AJ21:AN21" si="15">AVERAGE(K33:K35)</f>
        <v>25.261341134572888</v>
      </c>
      <c r="AK21" s="7">
        <f t="shared" si="15"/>
        <v>25.4048669880756</v>
      </c>
      <c r="AL21" s="7">
        <f t="shared" si="15"/>
        <v>24.565624211105501</v>
      </c>
      <c r="AM21" s="7">
        <f t="shared" si="15"/>
        <v>29.729268085596502</v>
      </c>
      <c r="AN21" s="7">
        <f t="shared" si="15"/>
        <v>20.188633487873687</v>
      </c>
    </row>
    <row r="22" spans="1:40" x14ac:dyDescent="0.25">
      <c r="A22">
        <v>2</v>
      </c>
      <c r="B22">
        <v>1</v>
      </c>
      <c r="C22">
        <v>3</v>
      </c>
      <c r="D22">
        <v>10762</v>
      </c>
      <c r="E22">
        <v>10686</v>
      </c>
      <c r="F22">
        <v>10456</v>
      </c>
      <c r="G22">
        <v>10552</v>
      </c>
      <c r="H22">
        <v>12026</v>
      </c>
      <c r="I22">
        <v>9667</v>
      </c>
      <c r="J22" s="53">
        <f t="shared" si="0"/>
        <v>26.984746993807839</v>
      </c>
      <c r="K22" s="36">
        <f t="shared" si="0"/>
        <v>26.734946271680965</v>
      </c>
      <c r="L22" s="36">
        <f t="shared" si="0"/>
        <v>25.978970402086489</v>
      </c>
      <c r="M22" s="36">
        <f t="shared" si="0"/>
        <v>26.294508156352009</v>
      </c>
      <c r="N22" s="36">
        <f t="shared" si="0"/>
        <v>31.13932742497056</v>
      </c>
      <c r="O22" s="36">
        <f t="shared" si="0"/>
        <v>23.385644484216726</v>
      </c>
      <c r="P22" s="54">
        <f t="shared" si="8"/>
        <v>5.0654240981423513</v>
      </c>
      <c r="Q22" s="55">
        <f t="shared" si="9"/>
        <v>5.6504838815042886</v>
      </c>
      <c r="R22" s="55">
        <f t="shared" si="10"/>
        <v>5.5736911206259467</v>
      </c>
      <c r="S22" s="55">
        <f t="shared" si="11"/>
        <v>5.2783524469056031</v>
      </c>
      <c r="T22" s="55">
        <f t="shared" si="12"/>
        <v>5.2917982274911672</v>
      </c>
      <c r="U22" s="56">
        <f t="shared" si="13"/>
        <v>3.7156933452650178</v>
      </c>
      <c r="V22" s="36">
        <f t="shared" si="1"/>
        <v>30.575443119934377</v>
      </c>
      <c r="W22" s="53">
        <f t="shared" si="3"/>
        <v>12.037576031470227</v>
      </c>
      <c r="Y22" s="7"/>
      <c r="Z22">
        <f>B36</f>
        <v>2</v>
      </c>
      <c r="AA22">
        <f>C36</f>
        <v>2</v>
      </c>
      <c r="AB22" s="7">
        <f>AVERAGE(W36:W38)</f>
        <v>10.500261185393123</v>
      </c>
      <c r="AD22" s="7">
        <f>AB22-'061421'!AB36</f>
        <v>10.500261185393123</v>
      </c>
      <c r="AG22">
        <f>B36</f>
        <v>2</v>
      </c>
      <c r="AH22">
        <f>C36</f>
        <v>2</v>
      </c>
      <c r="AI22" s="7">
        <f>AVERAGE(J36:J38)</f>
        <v>26.760145467334116</v>
      </c>
      <c r="AJ22" s="7">
        <f t="shared" ref="AJ22:AN22" si="16">AVERAGE(K36:K38)</f>
        <v>25.090424851012397</v>
      </c>
      <c r="AK22" s="7">
        <f t="shared" si="16"/>
        <v>24.052875360424029</v>
      </c>
      <c r="AL22" s="7">
        <f t="shared" si="16"/>
        <v>24.633552477648774</v>
      </c>
      <c r="AM22" s="7">
        <f t="shared" si="16"/>
        <v>29.805961289758258</v>
      </c>
      <c r="AN22" s="7">
        <f t="shared" si="16"/>
        <v>17.159251923484209</v>
      </c>
    </row>
    <row r="23" spans="1:40" x14ac:dyDescent="0.25">
      <c r="A23">
        <v>3</v>
      </c>
      <c r="B23">
        <v>1</v>
      </c>
      <c r="C23">
        <v>3</v>
      </c>
      <c r="D23">
        <v>10658</v>
      </c>
      <c r="E23">
        <v>9851</v>
      </c>
      <c r="F23">
        <v>10208</v>
      </c>
      <c r="G23">
        <v>10372</v>
      </c>
      <c r="H23">
        <v>11543</v>
      </c>
      <c r="I23">
        <v>8802</v>
      </c>
      <c r="J23" s="58">
        <f t="shared" si="0"/>
        <v>26.642914426686854</v>
      </c>
      <c r="K23" s="59">
        <f t="shared" si="0"/>
        <v>23.990425179892309</v>
      </c>
      <c r="L23" s="59">
        <f t="shared" si="0"/>
        <v>25.163831203567227</v>
      </c>
      <c r="M23" s="59">
        <f t="shared" si="0"/>
        <v>25.702874867104153</v>
      </c>
      <c r="N23" s="59">
        <f t="shared" si="0"/>
        <v>29.551778098822147</v>
      </c>
      <c r="O23" s="59">
        <f t="shared" si="0"/>
        <v>20.54251784422009</v>
      </c>
      <c r="P23" s="60">
        <f t="shared" si="8"/>
        <v>4.9628743280060572</v>
      </c>
      <c r="Q23" s="61">
        <f t="shared" si="9"/>
        <v>4.8271275539676921</v>
      </c>
      <c r="R23" s="61">
        <f t="shared" si="10"/>
        <v>5.3291493610701686</v>
      </c>
      <c r="S23" s="61">
        <f t="shared" si="11"/>
        <v>5.1008624601312462</v>
      </c>
      <c r="T23" s="61">
        <f t="shared" si="12"/>
        <v>4.8155334296466439</v>
      </c>
      <c r="U23" s="62">
        <f t="shared" si="13"/>
        <v>2.8627553532660266</v>
      </c>
      <c r="V23" s="59">
        <f t="shared" si="1"/>
        <v>27.898302486087832</v>
      </c>
      <c r="W23" s="58">
        <f t="shared" si="3"/>
        <v>10.983583655940091</v>
      </c>
      <c r="Y23" s="7"/>
      <c r="Z23">
        <f>B39</f>
        <v>2</v>
      </c>
      <c r="AA23">
        <f>C39</f>
        <v>3</v>
      </c>
      <c r="AB23" s="7">
        <f>AVERAGE(W39:W41)</f>
        <v>11.020334280206583</v>
      </c>
      <c r="AD23" s="7">
        <f>AB23-'061421'!AB39</f>
        <v>11.020334280206583</v>
      </c>
      <c r="AG23">
        <f>B39</f>
        <v>2</v>
      </c>
      <c r="AH23">
        <f>C39</f>
        <v>3</v>
      </c>
      <c r="AI23" s="7">
        <f>AVERAGE(J39:J41)</f>
        <v>26.497197338779518</v>
      </c>
      <c r="AJ23" s="7">
        <f t="shared" ref="AJ23:AN23" si="17">AVERAGE(K39:K41)</f>
        <v>25.295305267844522</v>
      </c>
      <c r="AK23" s="7">
        <f t="shared" si="17"/>
        <v>25.149588179937183</v>
      </c>
      <c r="AL23" s="7">
        <f t="shared" si="17"/>
        <v>26.408452345392345</v>
      </c>
      <c r="AM23" s="7">
        <f t="shared" si="17"/>
        <v>31.520602211374726</v>
      </c>
      <c r="AN23" s="7">
        <f t="shared" si="17"/>
        <v>17.034351562420778</v>
      </c>
    </row>
    <row r="24" spans="1:40" x14ac:dyDescent="0.25">
      <c r="A24">
        <v>1</v>
      </c>
      <c r="B24">
        <v>1</v>
      </c>
      <c r="C24">
        <v>4</v>
      </c>
      <c r="D24">
        <v>11009</v>
      </c>
      <c r="E24">
        <v>10534</v>
      </c>
      <c r="F24">
        <v>9850</v>
      </c>
      <c r="G24">
        <v>11528</v>
      </c>
      <c r="H24">
        <v>11617</v>
      </c>
      <c r="I24">
        <v>7696</v>
      </c>
      <c r="J24" s="58">
        <f t="shared" si="0"/>
        <v>27.796599340720178</v>
      </c>
      <c r="K24" s="59">
        <f t="shared" si="0"/>
        <v>26.235344827427227</v>
      </c>
      <c r="L24" s="59">
        <f t="shared" si="0"/>
        <v>23.987138328285376</v>
      </c>
      <c r="M24" s="59">
        <f t="shared" si="0"/>
        <v>29.502475324718151</v>
      </c>
      <c r="N24" s="59">
        <f t="shared" si="0"/>
        <v>29.795005117735148</v>
      </c>
      <c r="O24" s="59">
        <f t="shared" si="0"/>
        <v>16.907259966952719</v>
      </c>
      <c r="P24" s="60">
        <f t="shared" si="8"/>
        <v>5.3089798022160526</v>
      </c>
      <c r="Q24" s="61">
        <f t="shared" si="9"/>
        <v>5.5006034482281692</v>
      </c>
      <c r="R24" s="61">
        <f t="shared" si="10"/>
        <v>4.9761414984856129</v>
      </c>
      <c r="S24" s="61">
        <f t="shared" si="11"/>
        <v>6.2407425974154451</v>
      </c>
      <c r="T24" s="61">
        <f t="shared" si="12"/>
        <v>4.8885015353205441</v>
      </c>
      <c r="U24" s="62">
        <f t="shared" si="13"/>
        <v>1.7721779900858154</v>
      </c>
      <c r="V24" s="59">
        <f t="shared" si="1"/>
        <v>28.687146871751636</v>
      </c>
      <c r="W24" s="58">
        <f t="shared" si="3"/>
        <v>11.294152311713242</v>
      </c>
      <c r="Y24" s="7"/>
      <c r="Z24">
        <f>B42</f>
        <v>2</v>
      </c>
      <c r="AA24">
        <f>C42</f>
        <v>4</v>
      </c>
      <c r="AB24" s="7">
        <f>AVERAGE(W42:W44)</f>
        <v>10.654769091640267</v>
      </c>
      <c r="AD24" s="7">
        <f>AB24-'061421'!AB42</f>
        <v>10.654769091640267</v>
      </c>
      <c r="AG24">
        <f>B42</f>
        <v>2</v>
      </c>
      <c r="AH24">
        <f>C42</f>
        <v>4</v>
      </c>
      <c r="AI24" s="7">
        <f>AVERAGE(J42:J44)</f>
        <v>26.16522532647933</v>
      </c>
      <c r="AJ24" s="7">
        <f t="shared" ref="AJ24:AN24" si="18">AVERAGE(K42:K44)</f>
        <v>25.633850983358574</v>
      </c>
      <c r="AK24" s="7">
        <f t="shared" si="18"/>
        <v>25.032357139289918</v>
      </c>
      <c r="AL24" s="7">
        <f t="shared" si="18"/>
        <v>24.658751673301921</v>
      </c>
      <c r="AM24" s="7">
        <f t="shared" si="18"/>
        <v>30.628769808693704</v>
      </c>
      <c r="AN24" s="7">
        <f t="shared" si="18"/>
        <v>16.691423378097483</v>
      </c>
    </row>
    <row r="25" spans="1:40" x14ac:dyDescent="0.25">
      <c r="A25">
        <v>2</v>
      </c>
      <c r="B25">
        <v>1</v>
      </c>
      <c r="C25">
        <v>4</v>
      </c>
      <c r="D25">
        <v>10549</v>
      </c>
      <c r="E25">
        <v>10382</v>
      </c>
      <c r="F25">
        <v>9872</v>
      </c>
      <c r="G25">
        <v>11361</v>
      </c>
      <c r="H25">
        <v>12398</v>
      </c>
      <c r="I25">
        <v>8053</v>
      </c>
      <c r="J25" s="58">
        <f t="shared" si="0"/>
        <v>26.284647601531208</v>
      </c>
      <c r="K25" s="59">
        <f t="shared" si="0"/>
        <v>25.735743383173489</v>
      </c>
      <c r="L25" s="59">
        <f t="shared" si="0"/>
        <v>24.059449063637896</v>
      </c>
      <c r="M25" s="59">
        <f t="shared" si="0"/>
        <v>28.953571106360425</v>
      </c>
      <c r="N25" s="59">
        <f t="shared" si="0"/>
        <v>32.362036222749452</v>
      </c>
      <c r="O25" s="59">
        <f t="shared" si="0"/>
        <v>18.080665990627629</v>
      </c>
      <c r="P25" s="60">
        <f t="shared" si="8"/>
        <v>4.8553942804593637</v>
      </c>
      <c r="Q25" s="61">
        <f t="shared" si="9"/>
        <v>5.3507230149520453</v>
      </c>
      <c r="R25" s="61">
        <f t="shared" si="10"/>
        <v>4.9978347190913679</v>
      </c>
      <c r="S25" s="61">
        <f t="shared" si="11"/>
        <v>6.0760713319081274</v>
      </c>
      <c r="T25" s="61">
        <f t="shared" si="12"/>
        <v>5.6586108668248354</v>
      </c>
      <c r="U25" s="62">
        <f t="shared" si="13"/>
        <v>2.1241997971882887</v>
      </c>
      <c r="V25" s="59">
        <f t="shared" si="1"/>
        <v>29.062834010424034</v>
      </c>
      <c r="W25" s="58">
        <f t="shared" si="3"/>
        <v>11.442060634025211</v>
      </c>
      <c r="Y25" s="7"/>
      <c r="Z25">
        <f>B45</f>
        <v>2</v>
      </c>
      <c r="AA25">
        <f>C45</f>
        <v>5</v>
      </c>
      <c r="AB25" s="7">
        <f>AVERAGE(W45:W47)</f>
        <v>11.386934697625472</v>
      </c>
      <c r="AD25" s="7">
        <f>AB25-'061421'!AB45</f>
        <v>11.386934697625472</v>
      </c>
      <c r="AG25">
        <f>B45</f>
        <v>2</v>
      </c>
      <c r="AH25">
        <f>C45</f>
        <v>5</v>
      </c>
      <c r="AI25" s="7">
        <f>AVERAGE(J45:J47)</f>
        <v>26.39092247015536</v>
      </c>
      <c r="AJ25" s="7">
        <f t="shared" ref="AJ25:AN25" si="19">AVERAGE(K45:K47)</f>
        <v>25.723691593948065</v>
      </c>
      <c r="AK25" s="7">
        <f t="shared" si="19"/>
        <v>24.745305432284482</v>
      </c>
      <c r="AL25" s="7">
        <f t="shared" si="19"/>
        <v>26.004169597739637</v>
      </c>
      <c r="AM25" s="7">
        <f t="shared" si="19"/>
        <v>31.195203902288402</v>
      </c>
      <c r="AN25" s="7">
        <f t="shared" si="19"/>
        <v>20.950087443479724</v>
      </c>
    </row>
    <row r="26" spans="1:40" x14ac:dyDescent="0.25">
      <c r="A26">
        <v>3</v>
      </c>
      <c r="B26">
        <v>1</v>
      </c>
      <c r="C26">
        <v>4</v>
      </c>
      <c r="D26">
        <v>11569</v>
      </c>
      <c r="E26">
        <v>11221</v>
      </c>
      <c r="F26">
        <v>10659</v>
      </c>
      <c r="G26">
        <v>9390</v>
      </c>
      <c r="H26">
        <v>11600</v>
      </c>
      <c r="I26">
        <v>7403</v>
      </c>
      <c r="J26" s="58">
        <f t="shared" si="0"/>
        <v>29.637236240602387</v>
      </c>
      <c r="K26" s="59">
        <f t="shared" si="0"/>
        <v>28.493411881389875</v>
      </c>
      <c r="L26" s="59">
        <f t="shared" si="0"/>
        <v>26.646201278293791</v>
      </c>
      <c r="M26" s="59">
        <f t="shared" si="0"/>
        <v>22.475186589096417</v>
      </c>
      <c r="N26" s="59">
        <f t="shared" si="0"/>
        <v>29.739128640417299</v>
      </c>
      <c r="O26" s="59">
        <f t="shared" si="0"/>
        <v>15.944212446121488</v>
      </c>
      <c r="P26" s="60">
        <f t="shared" si="8"/>
        <v>5.8611708721807165</v>
      </c>
      <c r="Q26" s="61">
        <f t="shared" si="9"/>
        <v>6.1780235644169625</v>
      </c>
      <c r="R26" s="61">
        <f t="shared" si="10"/>
        <v>5.7738603834881372</v>
      </c>
      <c r="S26" s="61">
        <f t="shared" si="11"/>
        <v>4.1325559767289253</v>
      </c>
      <c r="T26" s="61">
        <f t="shared" si="12"/>
        <v>4.8717385921251894</v>
      </c>
      <c r="U26" s="62">
        <f t="shared" si="13"/>
        <v>1.4832637338364467</v>
      </c>
      <c r="V26" s="59">
        <f t="shared" si="1"/>
        <v>28.300613122776376</v>
      </c>
      <c r="W26" s="58">
        <f t="shared" si="3"/>
        <v>11.141973670384401</v>
      </c>
      <c r="Y26" s="7"/>
      <c r="Z26">
        <f>B48</f>
        <v>2</v>
      </c>
      <c r="AA26">
        <f>C48</f>
        <v>6</v>
      </c>
      <c r="AB26" s="7">
        <f>AVERAGE(W48:W50)</f>
        <v>11.087365348410954</v>
      </c>
      <c r="AD26" s="7">
        <f>AB26-'061421'!AB48</f>
        <v>11.087365348410954</v>
      </c>
      <c r="AG26">
        <f>B48</f>
        <v>2</v>
      </c>
      <c r="AH26">
        <f>C48</f>
        <v>6</v>
      </c>
      <c r="AI26" s="7">
        <f>AVERAGE(J48:J50)</f>
        <v>25.600982467289246</v>
      </c>
      <c r="AJ26" s="7">
        <f t="shared" ref="AJ26:AN26" si="20">AVERAGE(K48:K50)</f>
        <v>25.608651787705423</v>
      </c>
      <c r="AK26" s="7">
        <f t="shared" si="20"/>
        <v>24.265425097672335</v>
      </c>
      <c r="AL26" s="7">
        <f t="shared" si="20"/>
        <v>26.111540083566098</v>
      </c>
      <c r="AM26" s="7">
        <f t="shared" si="20"/>
        <v>31.423092280369065</v>
      </c>
      <c r="AN26" s="7">
        <f t="shared" si="20"/>
        <v>19.463334899943909</v>
      </c>
    </row>
    <row r="27" spans="1:40" x14ac:dyDescent="0.25">
      <c r="A27">
        <v>1</v>
      </c>
      <c r="B27">
        <v>1</v>
      </c>
      <c r="C27">
        <v>5</v>
      </c>
      <c r="D27">
        <v>10217</v>
      </c>
      <c r="E27">
        <v>9854</v>
      </c>
      <c r="F27">
        <v>9767</v>
      </c>
      <c r="G27">
        <v>10982</v>
      </c>
      <c r="H27">
        <v>12152</v>
      </c>
      <c r="I27">
        <v>7397</v>
      </c>
      <c r="J27" s="58">
        <f t="shared" si="0"/>
        <v>25.193412868029618</v>
      </c>
      <c r="K27" s="59">
        <f t="shared" si="0"/>
        <v>24.00028573471311</v>
      </c>
      <c r="L27" s="59">
        <f t="shared" si="0"/>
        <v>23.714329644909977</v>
      </c>
      <c r="M27" s="59">
        <f t="shared" si="0"/>
        <v>27.707854347333001</v>
      </c>
      <c r="N27" s="59">
        <f t="shared" si="0"/>
        <v>31.553470727444044</v>
      </c>
      <c r="O27" s="59">
        <f t="shared" si="0"/>
        <v>15.924491336479891</v>
      </c>
      <c r="P27" s="60">
        <f t="shared" si="8"/>
        <v>4.5280238604088856</v>
      </c>
      <c r="Q27" s="61">
        <f t="shared" si="9"/>
        <v>4.8300857204139334</v>
      </c>
      <c r="R27" s="61">
        <f t="shared" si="10"/>
        <v>4.8942988934729925</v>
      </c>
      <c r="S27" s="61">
        <f t="shared" si="11"/>
        <v>5.7023563041998999</v>
      </c>
      <c r="T27" s="61">
        <f t="shared" si="12"/>
        <v>5.4160412182332127</v>
      </c>
      <c r="U27" s="62">
        <f t="shared" si="13"/>
        <v>1.4773474009439673</v>
      </c>
      <c r="V27" s="58">
        <f t="shared" si="1"/>
        <v>26.848153397672892</v>
      </c>
      <c r="W27" s="58">
        <f t="shared" si="3"/>
        <v>10.570139132942083</v>
      </c>
      <c r="Y27" s="7"/>
    </row>
    <row r="28" spans="1:40" x14ac:dyDescent="0.25">
      <c r="A28">
        <v>2</v>
      </c>
      <c r="B28">
        <v>1</v>
      </c>
      <c r="C28">
        <v>5</v>
      </c>
      <c r="D28">
        <v>10273</v>
      </c>
      <c r="E28">
        <v>10275</v>
      </c>
      <c r="F28">
        <v>10049</v>
      </c>
      <c r="G28">
        <v>9452</v>
      </c>
      <c r="H28">
        <v>11973</v>
      </c>
      <c r="I28">
        <v>8881</v>
      </c>
      <c r="J28" s="58">
        <f t="shared" si="0"/>
        <v>25.377476558017833</v>
      </c>
      <c r="K28" s="59">
        <f t="shared" si="0"/>
        <v>25.3840502612317</v>
      </c>
      <c r="L28" s="59">
        <f t="shared" si="0"/>
        <v>24.641221798064951</v>
      </c>
      <c r="M28" s="59">
        <f t="shared" si="0"/>
        <v>22.678971388726232</v>
      </c>
      <c r="N28" s="59">
        <f t="shared" si="0"/>
        <v>30.965124289803132</v>
      </c>
      <c r="O28" s="59">
        <f t="shared" si="0"/>
        <v>20.802179121167761</v>
      </c>
      <c r="P28" s="60">
        <f t="shared" si="8"/>
        <v>4.5832429674053499</v>
      </c>
      <c r="Q28" s="61">
        <f t="shared" si="9"/>
        <v>5.2452150783695108</v>
      </c>
      <c r="R28" s="61">
        <f t="shared" si="10"/>
        <v>5.1723665394194844</v>
      </c>
      <c r="S28" s="61">
        <f t="shared" si="11"/>
        <v>4.1936914166178703</v>
      </c>
      <c r="T28" s="61">
        <f t="shared" si="12"/>
        <v>5.2395372869409389</v>
      </c>
      <c r="U28" s="62">
        <f t="shared" si="13"/>
        <v>2.940653736350328</v>
      </c>
      <c r="V28" s="59">
        <f t="shared" si="1"/>
        <v>27.374707025103483</v>
      </c>
      <c r="W28" s="58">
        <f t="shared" si="3"/>
        <v>10.777443710670662</v>
      </c>
      <c r="Y28" s="7"/>
    </row>
    <row r="29" spans="1:40" x14ac:dyDescent="0.25">
      <c r="A29">
        <v>3</v>
      </c>
      <c r="B29">
        <v>1</v>
      </c>
      <c r="C29">
        <v>5</v>
      </c>
      <c r="D29">
        <v>9286</v>
      </c>
      <c r="E29">
        <v>9839</v>
      </c>
      <c r="F29">
        <v>10252</v>
      </c>
      <c r="G29">
        <v>10543</v>
      </c>
      <c r="H29">
        <v>12091</v>
      </c>
      <c r="I29">
        <v>8589</v>
      </c>
      <c r="J29" s="58">
        <f t="shared" si="0"/>
        <v>22.133354021975432</v>
      </c>
      <c r="K29" s="59">
        <f t="shared" si="0"/>
        <v>23.950982960609117</v>
      </c>
      <c r="L29" s="59">
        <f t="shared" si="0"/>
        <v>25.308452674272253</v>
      </c>
      <c r="M29" s="59">
        <f t="shared" si="0"/>
        <v>26.264926491889621</v>
      </c>
      <c r="N29" s="59">
        <f t="shared" si="0"/>
        <v>31.352972779421169</v>
      </c>
      <c r="O29" s="59">
        <f t="shared" si="0"/>
        <v>19.842418451943463</v>
      </c>
      <c r="P29" s="60">
        <f t="shared" si="8"/>
        <v>3.6100062065926295</v>
      </c>
      <c r="Q29" s="61">
        <f t="shared" si="9"/>
        <v>4.8152948881827351</v>
      </c>
      <c r="R29" s="61">
        <f t="shared" si="10"/>
        <v>5.3725358022816758</v>
      </c>
      <c r="S29" s="61">
        <f t="shared" si="11"/>
        <v>5.2694779475668865</v>
      </c>
      <c r="T29" s="61">
        <f t="shared" si="12"/>
        <v>5.3558918338263508</v>
      </c>
      <c r="U29" s="62">
        <f t="shared" si="13"/>
        <v>2.6527255355830386</v>
      </c>
      <c r="V29" s="59">
        <f t="shared" si="1"/>
        <v>27.075932214033315</v>
      </c>
      <c r="W29" s="58">
        <f t="shared" si="3"/>
        <v>10.65981583229658</v>
      </c>
      <c r="Y29" s="7"/>
    </row>
    <row r="30" spans="1:40" x14ac:dyDescent="0.25">
      <c r="A30">
        <v>1</v>
      </c>
      <c r="B30">
        <v>1</v>
      </c>
      <c r="C30">
        <v>6</v>
      </c>
      <c r="D30">
        <v>11132</v>
      </c>
      <c r="E30">
        <v>10809</v>
      </c>
      <c r="F30">
        <v>10240</v>
      </c>
      <c r="G30">
        <v>11189</v>
      </c>
      <c r="H30">
        <v>12340</v>
      </c>
      <c r="I30">
        <v>8531</v>
      </c>
      <c r="J30" s="58">
        <f t="shared" si="0"/>
        <v>28.200882088372875</v>
      </c>
      <c r="K30" s="59">
        <f t="shared" si="0"/>
        <v>27.139229019333673</v>
      </c>
      <c r="L30" s="59">
        <f t="shared" si="0"/>
        <v>25.269010454989054</v>
      </c>
      <c r="M30" s="59">
        <f t="shared" si="0"/>
        <v>28.388232629968023</v>
      </c>
      <c r="N30" s="59">
        <f t="shared" si="0"/>
        <v>32.171398829547364</v>
      </c>
      <c r="O30" s="59">
        <f t="shared" si="0"/>
        <v>19.651781058741374</v>
      </c>
      <c r="P30" s="60">
        <f t="shared" si="8"/>
        <v>5.430264626511863</v>
      </c>
      <c r="Q30" s="61">
        <f t="shared" si="9"/>
        <v>5.7717687058001017</v>
      </c>
      <c r="R30" s="61">
        <f t="shared" si="10"/>
        <v>5.3607031364967153</v>
      </c>
      <c r="S30" s="61">
        <f t="shared" si="11"/>
        <v>5.9064697889904076</v>
      </c>
      <c r="T30" s="61">
        <f t="shared" si="12"/>
        <v>5.6014196488642094</v>
      </c>
      <c r="U30" s="62">
        <f t="shared" si="13"/>
        <v>2.5955343176224126</v>
      </c>
      <c r="V30" s="59">
        <f t="shared" si="1"/>
        <v>30.666160224285708</v>
      </c>
      <c r="W30" s="58">
        <f t="shared" si="3"/>
        <v>12.073291426884136</v>
      </c>
      <c r="Y30" s="7"/>
    </row>
    <row r="31" spans="1:40" x14ac:dyDescent="0.25">
      <c r="A31">
        <v>2</v>
      </c>
      <c r="B31">
        <v>1</v>
      </c>
      <c r="C31">
        <v>6</v>
      </c>
      <c r="D31">
        <v>10429</v>
      </c>
      <c r="E31">
        <v>9554</v>
      </c>
      <c r="F31">
        <v>9441</v>
      </c>
      <c r="G31">
        <v>9480</v>
      </c>
      <c r="H31">
        <v>11507</v>
      </c>
      <c r="I31">
        <v>8723</v>
      </c>
      <c r="J31" s="58">
        <f t="shared" ref="J31:O50" si="21">((D31/$I$5)*$I$2+$I$3)*1.321*100</f>
        <v>25.890225408699301</v>
      </c>
      <c r="K31" s="59">
        <f t="shared" si="21"/>
        <v>23.014230252633347</v>
      </c>
      <c r="L31" s="59">
        <f t="shared" si="21"/>
        <v>22.64281602104997</v>
      </c>
      <c r="M31" s="59">
        <f t="shared" si="21"/>
        <v>22.771003233720343</v>
      </c>
      <c r="N31" s="59">
        <f t="shared" si="21"/>
        <v>29.433451440972576</v>
      </c>
      <c r="O31" s="59">
        <f t="shared" si="21"/>
        <v>20.282856567272418</v>
      </c>
      <c r="P31" s="60">
        <f t="shared" si="8"/>
        <v>4.7370676226097901</v>
      </c>
      <c r="Q31" s="61">
        <f t="shared" si="9"/>
        <v>4.5342690757900037</v>
      </c>
      <c r="R31" s="61">
        <f t="shared" si="10"/>
        <v>4.5728448063149907</v>
      </c>
      <c r="S31" s="61">
        <f t="shared" si="11"/>
        <v>4.2213009701161033</v>
      </c>
      <c r="T31" s="61">
        <f t="shared" si="12"/>
        <v>4.780035432291772</v>
      </c>
      <c r="U31" s="62">
        <f t="shared" si="13"/>
        <v>2.7848569701817256</v>
      </c>
      <c r="V31" s="59">
        <f t="shared" si="1"/>
        <v>25.630374877304384</v>
      </c>
      <c r="W31" s="58">
        <f t="shared" si="3"/>
        <v>10.090698770592278</v>
      </c>
    </row>
    <row r="32" spans="1:40" x14ac:dyDescent="0.25">
      <c r="A32">
        <v>3</v>
      </c>
      <c r="B32">
        <v>1</v>
      </c>
      <c r="C32">
        <v>6</v>
      </c>
      <c r="D32">
        <v>11119</v>
      </c>
      <c r="E32">
        <v>10044</v>
      </c>
      <c r="F32">
        <v>10569</v>
      </c>
      <c r="G32">
        <v>11657</v>
      </c>
      <c r="H32">
        <v>12798</v>
      </c>
      <c r="I32">
        <v>7772</v>
      </c>
      <c r="J32" s="58">
        <f t="shared" si="21"/>
        <v>28.15815301748275</v>
      </c>
      <c r="K32" s="59">
        <f t="shared" si="21"/>
        <v>24.624787540030287</v>
      </c>
      <c r="L32" s="59">
        <f t="shared" si="21"/>
        <v>26.350384633669865</v>
      </c>
      <c r="M32" s="59">
        <f t="shared" si="21"/>
        <v>29.92647918201245</v>
      </c>
      <c r="N32" s="59">
        <f t="shared" si="21"/>
        <v>33.676776865522463</v>
      </c>
      <c r="O32" s="59">
        <f t="shared" si="21"/>
        <v>17.157060689079586</v>
      </c>
      <c r="P32" s="60">
        <f t="shared" si="8"/>
        <v>5.4174459052448256</v>
      </c>
      <c r="Q32" s="61">
        <f t="shared" si="9"/>
        <v>5.0174362620090855</v>
      </c>
      <c r="R32" s="61">
        <f t="shared" si="10"/>
        <v>5.6851153901009592</v>
      </c>
      <c r="S32" s="61">
        <f t="shared" si="11"/>
        <v>6.3679437546037354</v>
      </c>
      <c r="T32" s="61">
        <f t="shared" si="12"/>
        <v>6.0530330596567383</v>
      </c>
      <c r="U32" s="62">
        <f t="shared" si="13"/>
        <v>1.8471182067238758</v>
      </c>
      <c r="V32" s="59">
        <f t="shared" si="1"/>
        <v>30.388092578339222</v>
      </c>
      <c r="W32" s="58">
        <f t="shared" si="3"/>
        <v>11.963815975724103</v>
      </c>
    </row>
    <row r="33" spans="1:23" x14ac:dyDescent="0.25">
      <c r="A33">
        <v>1</v>
      </c>
      <c r="B33">
        <v>2</v>
      </c>
      <c r="C33">
        <v>1</v>
      </c>
      <c r="D33">
        <v>10037</v>
      </c>
      <c r="E33">
        <v>9612</v>
      </c>
      <c r="F33">
        <v>10387</v>
      </c>
      <c r="G33">
        <v>10433</v>
      </c>
      <c r="H33">
        <v>11697</v>
      </c>
      <c r="I33">
        <v>9925</v>
      </c>
      <c r="J33" s="58">
        <f t="shared" si="21"/>
        <v>24.601779578781759</v>
      </c>
      <c r="K33" s="59">
        <f t="shared" si="21"/>
        <v>23.204867645835435</v>
      </c>
      <c r="L33" s="59">
        <f t="shared" si="21"/>
        <v>25.752177641208142</v>
      </c>
      <c r="M33" s="59">
        <f t="shared" si="21"/>
        <v>25.903372815127039</v>
      </c>
      <c r="N33" s="59">
        <f t="shared" si="21"/>
        <v>30.057953246289753</v>
      </c>
      <c r="O33" s="59">
        <f t="shared" si="21"/>
        <v>24.233652198805313</v>
      </c>
      <c r="P33" s="60">
        <f t="shared" si="8"/>
        <v>4.3505338736345278</v>
      </c>
      <c r="Q33" s="61">
        <f t="shared" si="9"/>
        <v>4.5914602937506306</v>
      </c>
      <c r="R33" s="61">
        <f t="shared" si="10"/>
        <v>5.5056532923624433</v>
      </c>
      <c r="S33" s="61">
        <f t="shared" si="11"/>
        <v>5.1610118445381117</v>
      </c>
      <c r="T33" s="61">
        <f t="shared" si="12"/>
        <v>4.9673859738869259</v>
      </c>
      <c r="U33" s="62">
        <f t="shared" si="13"/>
        <v>3.9700956596415939</v>
      </c>
      <c r="V33" s="59">
        <f t="shared" si="1"/>
        <v>28.546140937814233</v>
      </c>
      <c r="W33" s="58">
        <f t="shared" si="3"/>
        <v>11.238638164493793</v>
      </c>
    </row>
    <row r="34" spans="1:23" x14ac:dyDescent="0.25">
      <c r="A34">
        <v>2</v>
      </c>
      <c r="B34">
        <v>2</v>
      </c>
      <c r="C34">
        <v>1</v>
      </c>
      <c r="D34">
        <v>11006</v>
      </c>
      <c r="E34">
        <v>10035</v>
      </c>
      <c r="F34">
        <v>9263</v>
      </c>
      <c r="G34">
        <v>8559</v>
      </c>
      <c r="H34">
        <v>11551</v>
      </c>
      <c r="I34">
        <v>6879</v>
      </c>
      <c r="J34" s="58">
        <f t="shared" si="21"/>
        <v>27.786738785899377</v>
      </c>
      <c r="K34" s="59">
        <f t="shared" si="21"/>
        <v>24.595205875567896</v>
      </c>
      <c r="L34" s="59">
        <f t="shared" si="21"/>
        <v>22.057756435015985</v>
      </c>
      <c r="M34" s="59">
        <f t="shared" si="21"/>
        <v>19.743812903735485</v>
      </c>
      <c r="N34" s="59">
        <f t="shared" si="21"/>
        <v>29.578072911677605</v>
      </c>
      <c r="O34" s="59">
        <f t="shared" si="21"/>
        <v>14.221902204088844</v>
      </c>
      <c r="P34" s="60">
        <f t="shared" si="8"/>
        <v>5.306021635769814</v>
      </c>
      <c r="Q34" s="61">
        <f t="shared" si="9"/>
        <v>5.008561762670368</v>
      </c>
      <c r="R34" s="61">
        <f t="shared" si="10"/>
        <v>4.3973269305047955</v>
      </c>
      <c r="S34" s="61">
        <f t="shared" si="11"/>
        <v>3.3131438711206456</v>
      </c>
      <c r="T34" s="61">
        <f t="shared" si="12"/>
        <v>4.8234218735032819</v>
      </c>
      <c r="U34" s="62">
        <f t="shared" si="13"/>
        <v>0.96657066122665314</v>
      </c>
      <c r="V34" s="59">
        <f t="shared" si="1"/>
        <v>23.815046734795558</v>
      </c>
      <c r="W34" s="58">
        <f t="shared" si="3"/>
        <v>9.3760026514943142</v>
      </c>
    </row>
    <row r="35" spans="1:23" x14ac:dyDescent="0.25">
      <c r="A35">
        <v>3</v>
      </c>
      <c r="B35">
        <v>2</v>
      </c>
      <c r="C35">
        <v>1</v>
      </c>
      <c r="D35">
        <v>11092</v>
      </c>
      <c r="E35">
        <v>11066</v>
      </c>
      <c r="F35">
        <v>11194</v>
      </c>
      <c r="G35">
        <v>11086</v>
      </c>
      <c r="H35">
        <v>11543</v>
      </c>
      <c r="I35">
        <v>9279</v>
      </c>
      <c r="J35" s="58">
        <f t="shared" si="21"/>
        <v>28.069408024095573</v>
      </c>
      <c r="K35" s="59">
        <f t="shared" si="21"/>
        <v>27.983949882315329</v>
      </c>
      <c r="L35" s="59">
        <f t="shared" si="21"/>
        <v>28.404666888002687</v>
      </c>
      <c r="M35" s="59">
        <f t="shared" si="21"/>
        <v>28.049686914453975</v>
      </c>
      <c r="N35" s="59">
        <f t="shared" si="21"/>
        <v>29.551778098822147</v>
      </c>
      <c r="O35" s="59">
        <f t="shared" si="21"/>
        <v>22.110346060726908</v>
      </c>
      <c r="P35" s="60">
        <f t="shared" si="8"/>
        <v>5.3908224072286712</v>
      </c>
      <c r="Q35" s="61">
        <f t="shared" si="9"/>
        <v>6.0251849646945992</v>
      </c>
      <c r="R35" s="61">
        <f t="shared" si="10"/>
        <v>6.3014000664008059</v>
      </c>
      <c r="S35" s="61">
        <f t="shared" si="11"/>
        <v>5.8049060743361931</v>
      </c>
      <c r="T35" s="61">
        <f t="shared" si="12"/>
        <v>4.8155334296466439</v>
      </c>
      <c r="U35" s="62">
        <f t="shared" si="13"/>
        <v>3.3331038182180723</v>
      </c>
      <c r="V35" s="59">
        <f t="shared" si="1"/>
        <v>31.670950760524981</v>
      </c>
      <c r="W35" s="58">
        <f t="shared" si="3"/>
        <v>12.468878252175189</v>
      </c>
    </row>
    <row r="36" spans="1:23" x14ac:dyDescent="0.25">
      <c r="A36">
        <v>1</v>
      </c>
      <c r="B36">
        <v>2</v>
      </c>
      <c r="C36">
        <v>2</v>
      </c>
      <c r="D36">
        <v>10467</v>
      </c>
      <c r="E36">
        <v>9912</v>
      </c>
      <c r="F36">
        <v>8832</v>
      </c>
      <c r="G36">
        <v>9982</v>
      </c>
      <c r="H36">
        <v>11943</v>
      </c>
      <c r="I36">
        <v>8495</v>
      </c>
      <c r="J36" s="58">
        <f t="shared" si="21"/>
        <v>26.015125769762747</v>
      </c>
      <c r="K36" s="59">
        <f t="shared" si="21"/>
        <v>24.190923127915198</v>
      </c>
      <c r="L36" s="59">
        <f t="shared" si="21"/>
        <v>20.641123392428067</v>
      </c>
      <c r="M36" s="59">
        <f t="shared" si="21"/>
        <v>24.421002740400468</v>
      </c>
      <c r="N36" s="59">
        <f t="shared" si="21"/>
        <v>30.866518741595154</v>
      </c>
      <c r="O36" s="59">
        <f t="shared" si="21"/>
        <v>19.533454400891802</v>
      </c>
      <c r="P36" s="60">
        <f t="shared" si="8"/>
        <v>4.7745377309288246</v>
      </c>
      <c r="Q36" s="61">
        <f t="shared" si="9"/>
        <v>4.8872769383745602</v>
      </c>
      <c r="R36" s="61">
        <f t="shared" si="10"/>
        <v>3.9723370177284196</v>
      </c>
      <c r="S36" s="61">
        <f t="shared" si="11"/>
        <v>4.7163008221201403</v>
      </c>
      <c r="T36" s="61">
        <f t="shared" si="12"/>
        <v>5.2099556224785468</v>
      </c>
      <c r="U36" s="62">
        <f t="shared" si="13"/>
        <v>2.5600363202675407</v>
      </c>
      <c r="V36" s="59">
        <f t="shared" si="1"/>
        <v>26.120444451898031</v>
      </c>
      <c r="W36" s="58">
        <f t="shared" si="3"/>
        <v>10.283639547991351</v>
      </c>
    </row>
    <row r="37" spans="1:23" x14ac:dyDescent="0.25">
      <c r="A37">
        <v>2</v>
      </c>
      <c r="B37">
        <v>2</v>
      </c>
      <c r="C37">
        <v>2</v>
      </c>
      <c r="D37">
        <v>11254</v>
      </c>
      <c r="E37">
        <v>10753</v>
      </c>
      <c r="F37">
        <v>10436</v>
      </c>
      <c r="G37">
        <v>10753</v>
      </c>
      <c r="H37">
        <v>11832</v>
      </c>
      <c r="I37">
        <v>7129</v>
      </c>
      <c r="J37" s="58">
        <f t="shared" si="21"/>
        <v>28.60187798441865</v>
      </c>
      <c r="K37" s="59">
        <f t="shared" si="21"/>
        <v>26.955165329345448</v>
      </c>
      <c r="L37" s="59">
        <f t="shared" si="21"/>
        <v>25.913233369947836</v>
      </c>
      <c r="M37" s="59">
        <f t="shared" si="21"/>
        <v>26.955165329345448</v>
      </c>
      <c r="N37" s="59">
        <f t="shared" si="21"/>
        <v>30.501678213225645</v>
      </c>
      <c r="O37" s="59">
        <f t="shared" si="21"/>
        <v>15.043615105821976</v>
      </c>
      <c r="P37" s="60">
        <f t="shared" si="8"/>
        <v>5.5505633953255948</v>
      </c>
      <c r="Q37" s="61">
        <f t="shared" si="9"/>
        <v>5.7165495988036348</v>
      </c>
      <c r="R37" s="61">
        <f t="shared" si="10"/>
        <v>5.5539700109843499</v>
      </c>
      <c r="S37" s="61">
        <f t="shared" si="11"/>
        <v>5.4765495988036346</v>
      </c>
      <c r="T37" s="61">
        <f t="shared" si="12"/>
        <v>5.1005034639676934</v>
      </c>
      <c r="U37" s="62">
        <f t="shared" si="13"/>
        <v>1.2130845317465928</v>
      </c>
      <c r="V37" s="59">
        <f t="shared" si="1"/>
        <v>28.611220599631501</v>
      </c>
      <c r="W37" s="58">
        <f t="shared" si="3"/>
        <v>11.264260078595079</v>
      </c>
    </row>
    <row r="38" spans="1:23" x14ac:dyDescent="0.25">
      <c r="A38">
        <v>3</v>
      </c>
      <c r="B38">
        <v>2</v>
      </c>
      <c r="C38">
        <v>2</v>
      </c>
      <c r="D38">
        <v>10360</v>
      </c>
      <c r="E38">
        <v>9892</v>
      </c>
      <c r="F38">
        <v>10342</v>
      </c>
      <c r="G38">
        <v>9405</v>
      </c>
      <c r="H38">
        <v>11086</v>
      </c>
      <c r="I38">
        <v>7694</v>
      </c>
      <c r="J38" s="58">
        <f t="shared" si="21"/>
        <v>25.663432647820962</v>
      </c>
      <c r="K38" s="59">
        <f t="shared" si="21"/>
        <v>24.125186095776545</v>
      </c>
      <c r="L38" s="59">
        <f t="shared" si="21"/>
        <v>25.604269318896183</v>
      </c>
      <c r="M38" s="59">
        <f t="shared" si="21"/>
        <v>22.524489363200402</v>
      </c>
      <c r="N38" s="59">
        <f t="shared" si="21"/>
        <v>28.049686914453975</v>
      </c>
      <c r="O38" s="59">
        <f t="shared" si="21"/>
        <v>16.900686263738852</v>
      </c>
      <c r="P38" s="60">
        <f t="shared" si="8"/>
        <v>4.6690297943462884</v>
      </c>
      <c r="Q38" s="61">
        <f t="shared" si="9"/>
        <v>4.8675558287329634</v>
      </c>
      <c r="R38" s="61">
        <f t="shared" si="10"/>
        <v>5.4612807956688538</v>
      </c>
      <c r="S38" s="61">
        <f t="shared" si="11"/>
        <v>4.1473468089601209</v>
      </c>
      <c r="T38" s="61">
        <f t="shared" si="12"/>
        <v>4.3649060743361927</v>
      </c>
      <c r="U38" s="62">
        <f t="shared" si="13"/>
        <v>1.7702058791216555</v>
      </c>
      <c r="V38" s="59">
        <f t="shared" si="1"/>
        <v>25.280325181166074</v>
      </c>
      <c r="W38" s="58">
        <f t="shared" si="3"/>
        <v>9.952883929592943</v>
      </c>
    </row>
    <row r="39" spans="1:23" x14ac:dyDescent="0.25">
      <c r="A39">
        <v>1</v>
      </c>
      <c r="B39">
        <v>2</v>
      </c>
      <c r="C39">
        <v>3</v>
      </c>
      <c r="D39">
        <v>10456</v>
      </c>
      <c r="E39">
        <v>10103</v>
      </c>
      <c r="F39">
        <v>10269</v>
      </c>
      <c r="G39">
        <v>10414</v>
      </c>
      <c r="H39">
        <v>12046</v>
      </c>
      <c r="I39">
        <v>9364</v>
      </c>
      <c r="J39" s="58">
        <f t="shared" si="21"/>
        <v>25.978970402086489</v>
      </c>
      <c r="K39" s="59">
        <f t="shared" si="21"/>
        <v>24.818711784839302</v>
      </c>
      <c r="L39" s="59">
        <f t="shared" si="21"/>
        <v>25.364329151590105</v>
      </c>
      <c r="M39" s="59">
        <f t="shared" si="21"/>
        <v>25.840922634595326</v>
      </c>
      <c r="N39" s="59">
        <f t="shared" si="21"/>
        <v>31.205064457109206</v>
      </c>
      <c r="O39" s="59">
        <f t="shared" si="21"/>
        <v>22.38972844731617</v>
      </c>
      <c r="P39" s="60">
        <f t="shared" si="8"/>
        <v>4.7636911206259471</v>
      </c>
      <c r="Q39" s="61">
        <f t="shared" si="9"/>
        <v>5.0756135354517911</v>
      </c>
      <c r="R39" s="61">
        <f t="shared" si="10"/>
        <v>5.3892987454770322</v>
      </c>
      <c r="S39" s="61">
        <f t="shared" si="11"/>
        <v>5.1422767903785989</v>
      </c>
      <c r="T39" s="61">
        <f t="shared" si="12"/>
        <v>5.3115193371327623</v>
      </c>
      <c r="U39" s="62">
        <f t="shared" si="13"/>
        <v>3.4169185341948509</v>
      </c>
      <c r="V39" s="59">
        <f t="shared" si="1"/>
        <v>29.099318063260981</v>
      </c>
      <c r="W39" s="58">
        <f t="shared" si="3"/>
        <v>11.456424434354716</v>
      </c>
    </row>
    <row r="40" spans="1:23" x14ac:dyDescent="0.25">
      <c r="A40">
        <v>2</v>
      </c>
      <c r="B40">
        <v>2</v>
      </c>
      <c r="C40">
        <v>3</v>
      </c>
      <c r="D40">
        <v>10910</v>
      </c>
      <c r="E40">
        <v>10347</v>
      </c>
      <c r="F40">
        <v>10047</v>
      </c>
      <c r="G40">
        <v>9980</v>
      </c>
      <c r="H40">
        <v>12022</v>
      </c>
      <c r="I40">
        <v>6759</v>
      </c>
      <c r="J40" s="58">
        <f t="shared" si="21"/>
        <v>27.471201031633857</v>
      </c>
      <c r="K40" s="59">
        <f t="shared" si="21"/>
        <v>25.620703576930843</v>
      </c>
      <c r="L40" s="59">
        <f t="shared" si="21"/>
        <v>24.634648094851084</v>
      </c>
      <c r="M40" s="59">
        <f t="shared" si="21"/>
        <v>24.414429037186604</v>
      </c>
      <c r="N40" s="59">
        <f t="shared" si="21"/>
        <v>31.126180018542826</v>
      </c>
      <c r="O40" s="59">
        <f t="shared" si="21"/>
        <v>13.827480011256938</v>
      </c>
      <c r="P40" s="60">
        <f t="shared" si="8"/>
        <v>5.2113603094901579</v>
      </c>
      <c r="Q40" s="61">
        <f t="shared" si="9"/>
        <v>5.3162110730792529</v>
      </c>
      <c r="R40" s="61">
        <f t="shared" si="10"/>
        <v>5.1703944284553245</v>
      </c>
      <c r="S40" s="61">
        <f t="shared" si="11"/>
        <v>4.7143287111559813</v>
      </c>
      <c r="T40" s="61">
        <f t="shared" si="12"/>
        <v>5.2878540055628482</v>
      </c>
      <c r="U40" s="62">
        <f t="shared" si="13"/>
        <v>0.84824400337708139</v>
      </c>
      <c r="V40" s="59">
        <f t="shared" si="1"/>
        <v>26.548392531120648</v>
      </c>
      <c r="W40" s="58">
        <f t="shared" si="3"/>
        <v>10.452123043748287</v>
      </c>
    </row>
    <row r="41" spans="1:23" x14ac:dyDescent="0.25">
      <c r="A41">
        <v>3</v>
      </c>
      <c r="B41">
        <v>2</v>
      </c>
      <c r="C41">
        <v>3</v>
      </c>
      <c r="D41">
        <v>10475</v>
      </c>
      <c r="E41">
        <v>10294</v>
      </c>
      <c r="F41">
        <v>10295</v>
      </c>
      <c r="G41">
        <v>11366</v>
      </c>
      <c r="H41">
        <v>12358</v>
      </c>
      <c r="I41">
        <v>7081</v>
      </c>
      <c r="J41" s="58">
        <f t="shared" si="21"/>
        <v>26.041420582618208</v>
      </c>
      <c r="K41" s="59">
        <f t="shared" si="21"/>
        <v>25.446500441763419</v>
      </c>
      <c r="L41" s="59">
        <f t="shared" si="21"/>
        <v>25.449787293370356</v>
      </c>
      <c r="M41" s="59">
        <f t="shared" si="21"/>
        <v>28.970005364395092</v>
      </c>
      <c r="N41" s="59">
        <f t="shared" si="21"/>
        <v>32.230562158472154</v>
      </c>
      <c r="O41" s="59">
        <f t="shared" si="21"/>
        <v>14.885846228689218</v>
      </c>
      <c r="P41" s="60">
        <f t="shared" si="8"/>
        <v>4.7824261747854626</v>
      </c>
      <c r="Q41" s="61">
        <f t="shared" si="9"/>
        <v>5.2639501325290254</v>
      </c>
      <c r="R41" s="61">
        <f t="shared" si="10"/>
        <v>5.414936188011108</v>
      </c>
      <c r="S41" s="61">
        <f t="shared" si="11"/>
        <v>6.0810016093185277</v>
      </c>
      <c r="T41" s="61">
        <f t="shared" si="12"/>
        <v>5.6191686475416462</v>
      </c>
      <c r="U41" s="62">
        <f t="shared" si="13"/>
        <v>1.1657538686067652</v>
      </c>
      <c r="V41" s="59">
        <f t="shared" si="1"/>
        <v>28.327236620792533</v>
      </c>
      <c r="W41" s="58">
        <f t="shared" si="3"/>
        <v>11.152455362516745</v>
      </c>
    </row>
    <row r="42" spans="1:23" x14ac:dyDescent="0.25">
      <c r="A42">
        <v>1</v>
      </c>
      <c r="B42">
        <v>2</v>
      </c>
      <c r="C42">
        <v>4</v>
      </c>
      <c r="D42">
        <v>9864</v>
      </c>
      <c r="E42">
        <v>9912</v>
      </c>
      <c r="F42">
        <v>10067</v>
      </c>
      <c r="G42">
        <v>10358</v>
      </c>
      <c r="H42">
        <v>11554</v>
      </c>
      <c r="I42">
        <v>6951</v>
      </c>
      <c r="J42" s="58">
        <f t="shared" si="21"/>
        <v>24.033154250782431</v>
      </c>
      <c r="K42" s="59">
        <f t="shared" si="21"/>
        <v>24.190923127915198</v>
      </c>
      <c r="L42" s="59">
        <f t="shared" si="21"/>
        <v>24.700385126989737</v>
      </c>
      <c r="M42" s="59">
        <f t="shared" si="21"/>
        <v>25.656858944607102</v>
      </c>
      <c r="N42" s="59">
        <f t="shared" si="21"/>
        <v>29.587933466498402</v>
      </c>
      <c r="O42" s="59">
        <f t="shared" si="21"/>
        <v>14.458555519787989</v>
      </c>
      <c r="P42" s="60">
        <f t="shared" si="8"/>
        <v>4.1799462752347294</v>
      </c>
      <c r="Q42" s="61">
        <f t="shared" si="9"/>
        <v>4.8872769383745602</v>
      </c>
      <c r="R42" s="61">
        <f t="shared" si="10"/>
        <v>5.1901155380969213</v>
      </c>
      <c r="S42" s="61">
        <f t="shared" si="11"/>
        <v>5.087057683382131</v>
      </c>
      <c r="T42" s="61">
        <f t="shared" si="12"/>
        <v>4.8263800399495205</v>
      </c>
      <c r="U42" s="62">
        <f t="shared" si="13"/>
        <v>1.0375666559363967</v>
      </c>
      <c r="V42" s="59">
        <f t="shared" si="1"/>
        <v>25.208343130974256</v>
      </c>
      <c r="W42" s="58">
        <f t="shared" si="3"/>
        <v>9.9245445397536436</v>
      </c>
    </row>
    <row r="43" spans="1:23" x14ac:dyDescent="0.25">
      <c r="A43">
        <v>2</v>
      </c>
      <c r="B43">
        <v>2</v>
      </c>
      <c r="C43">
        <v>4</v>
      </c>
      <c r="D43">
        <v>10682</v>
      </c>
      <c r="E43">
        <v>10259</v>
      </c>
      <c r="F43">
        <v>10495</v>
      </c>
      <c r="G43">
        <v>10560</v>
      </c>
      <c r="H43">
        <v>11824</v>
      </c>
      <c r="I43">
        <v>7581</v>
      </c>
      <c r="J43" s="58">
        <f t="shared" si="21"/>
        <v>26.721798865253238</v>
      </c>
      <c r="K43" s="59">
        <f t="shared" si="21"/>
        <v>25.331460635520781</v>
      </c>
      <c r="L43" s="59">
        <f t="shared" si="21"/>
        <v>26.107157614756858</v>
      </c>
      <c r="M43" s="59">
        <f t="shared" si="21"/>
        <v>26.320802969207474</v>
      </c>
      <c r="N43" s="59">
        <f t="shared" si="21"/>
        <v>30.47538340037018</v>
      </c>
      <c r="O43" s="59">
        <f t="shared" si="21"/>
        <v>16.529272032155475</v>
      </c>
      <c r="P43" s="60">
        <f t="shared" si="8"/>
        <v>4.9865396595759712</v>
      </c>
      <c r="Q43" s="61">
        <f t="shared" si="9"/>
        <v>5.2294381906562331</v>
      </c>
      <c r="R43" s="61">
        <f t="shared" si="10"/>
        <v>5.6121472844270581</v>
      </c>
      <c r="S43" s="61">
        <f t="shared" si="11"/>
        <v>5.286240890762242</v>
      </c>
      <c r="T43" s="61">
        <f t="shared" si="12"/>
        <v>5.0926150201110536</v>
      </c>
      <c r="U43" s="62">
        <f t="shared" si="13"/>
        <v>1.6587816096466426</v>
      </c>
      <c r="V43" s="59">
        <f t="shared" si="1"/>
        <v>27.8657626551792</v>
      </c>
      <c r="W43" s="58">
        <f t="shared" si="3"/>
        <v>10.970772698889448</v>
      </c>
    </row>
    <row r="44" spans="1:23" x14ac:dyDescent="0.25">
      <c r="A44">
        <v>3</v>
      </c>
      <c r="B44">
        <v>2</v>
      </c>
      <c r="C44">
        <v>4</v>
      </c>
      <c r="D44">
        <v>10992</v>
      </c>
      <c r="E44">
        <v>10882</v>
      </c>
      <c r="F44">
        <v>9942</v>
      </c>
      <c r="G44">
        <v>9245</v>
      </c>
      <c r="H44">
        <v>12234</v>
      </c>
      <c r="I44">
        <v>8359</v>
      </c>
      <c r="J44" s="58">
        <f t="shared" si="21"/>
        <v>27.740722863402322</v>
      </c>
      <c r="K44" s="59">
        <f t="shared" si="21"/>
        <v>27.379169186639739</v>
      </c>
      <c r="L44" s="59">
        <f t="shared" si="21"/>
        <v>24.289528676123169</v>
      </c>
      <c r="M44" s="59">
        <f t="shared" si="21"/>
        <v>21.998593106091196</v>
      </c>
      <c r="N44" s="59">
        <f t="shared" si="21"/>
        <v>31.822992559212526</v>
      </c>
      <c r="O44" s="59">
        <f t="shared" si="21"/>
        <v>19.08644258234898</v>
      </c>
      <c r="P44" s="60">
        <f t="shared" si="8"/>
        <v>5.2922168590206971</v>
      </c>
      <c r="Q44" s="61">
        <f t="shared" si="9"/>
        <v>5.8437507559919206</v>
      </c>
      <c r="R44" s="61">
        <f t="shared" si="10"/>
        <v>5.0668586028369509</v>
      </c>
      <c r="S44" s="61">
        <f t="shared" si="11"/>
        <v>3.989577931827359</v>
      </c>
      <c r="T44" s="61">
        <f t="shared" si="12"/>
        <v>5.496897767763758</v>
      </c>
      <c r="U44" s="62">
        <f t="shared" si="13"/>
        <v>2.4259327747046937</v>
      </c>
      <c r="V44" s="59">
        <f t="shared" si="1"/>
        <v>28.115234692145382</v>
      </c>
      <c r="W44" s="58">
        <f t="shared" si="3"/>
        <v>11.068990036277709</v>
      </c>
    </row>
    <row r="45" spans="1:23" x14ac:dyDescent="0.25">
      <c r="A45">
        <v>1</v>
      </c>
      <c r="B45">
        <v>2</v>
      </c>
      <c r="C45">
        <v>5</v>
      </c>
      <c r="D45">
        <v>11102</v>
      </c>
      <c r="E45">
        <v>10382</v>
      </c>
      <c r="F45">
        <v>10768</v>
      </c>
      <c r="G45">
        <v>10766</v>
      </c>
      <c r="H45">
        <v>11904</v>
      </c>
      <c r="I45">
        <v>9356</v>
      </c>
      <c r="J45" s="58">
        <f t="shared" si="21"/>
        <v>28.102276540164894</v>
      </c>
      <c r="K45" s="59">
        <f t="shared" si="21"/>
        <v>25.735743383173489</v>
      </c>
      <c r="L45" s="59">
        <f t="shared" si="21"/>
        <v>27.004468103449437</v>
      </c>
      <c r="M45" s="59">
        <f t="shared" si="21"/>
        <v>26.997894400235566</v>
      </c>
      <c r="N45" s="59">
        <f t="shared" si="21"/>
        <v>30.738331528924785</v>
      </c>
      <c r="O45" s="59">
        <f t="shared" si="21"/>
        <v>22.363433634460712</v>
      </c>
      <c r="P45" s="60">
        <f t="shared" si="8"/>
        <v>5.4006829620494683</v>
      </c>
      <c r="Q45" s="61">
        <f t="shared" si="9"/>
        <v>5.3507230149520453</v>
      </c>
      <c r="R45" s="61">
        <f t="shared" si="10"/>
        <v>5.8813404310348298</v>
      </c>
      <c r="S45" s="61">
        <f t="shared" si="11"/>
        <v>5.4893683200706702</v>
      </c>
      <c r="T45" s="61">
        <f t="shared" si="12"/>
        <v>5.1714994586774354</v>
      </c>
      <c r="U45" s="62">
        <f t="shared" si="13"/>
        <v>3.4090300903382138</v>
      </c>
      <c r="V45" s="59">
        <f t="shared" si="1"/>
        <v>30.702644277122662</v>
      </c>
      <c r="W45" s="58">
        <f t="shared" si="3"/>
        <v>12.087655227213647</v>
      </c>
    </row>
    <row r="46" spans="1:23" x14ac:dyDescent="0.25">
      <c r="A46">
        <v>2</v>
      </c>
      <c r="B46">
        <v>2</v>
      </c>
      <c r="C46">
        <v>5</v>
      </c>
      <c r="D46">
        <v>10762</v>
      </c>
      <c r="E46">
        <v>10318</v>
      </c>
      <c r="F46">
        <v>9694</v>
      </c>
      <c r="G46">
        <v>10640</v>
      </c>
      <c r="H46">
        <v>12278</v>
      </c>
      <c r="I46">
        <v>7971</v>
      </c>
      <c r="J46" s="58">
        <f t="shared" si="21"/>
        <v>26.984746993807839</v>
      </c>
      <c r="K46" s="59">
        <f t="shared" si="21"/>
        <v>25.525384880329799</v>
      </c>
      <c r="L46" s="59">
        <f t="shared" si="21"/>
        <v>23.474389477603903</v>
      </c>
      <c r="M46" s="59">
        <f t="shared" si="21"/>
        <v>26.583751097762075</v>
      </c>
      <c r="N46" s="59">
        <f t="shared" si="21"/>
        <v>31.967614029917545</v>
      </c>
      <c r="O46" s="59">
        <f t="shared" si="21"/>
        <v>17.811144158859161</v>
      </c>
      <c r="P46" s="60">
        <f t="shared" si="8"/>
        <v>5.0654240981423513</v>
      </c>
      <c r="Q46" s="61">
        <f t="shared" si="9"/>
        <v>5.2876154640989386</v>
      </c>
      <c r="R46" s="61">
        <f t="shared" si="10"/>
        <v>4.8223168432811701</v>
      </c>
      <c r="S46" s="61">
        <f t="shared" si="11"/>
        <v>5.365125329328623</v>
      </c>
      <c r="T46" s="61">
        <f t="shared" si="12"/>
        <v>5.5402842089752626</v>
      </c>
      <c r="U46" s="62">
        <f t="shared" si="13"/>
        <v>2.0433432476577482</v>
      </c>
      <c r="V46" s="59">
        <f t="shared" si="1"/>
        <v>28.124109191484091</v>
      </c>
      <c r="W46" s="58">
        <f t="shared" si="3"/>
        <v>11.072483933655153</v>
      </c>
    </row>
    <row r="47" spans="1:23" x14ac:dyDescent="0.25">
      <c r="A47">
        <v>3</v>
      </c>
      <c r="B47">
        <v>2</v>
      </c>
      <c r="C47">
        <v>5</v>
      </c>
      <c r="D47">
        <v>9880</v>
      </c>
      <c r="E47">
        <v>10435</v>
      </c>
      <c r="F47">
        <v>9780</v>
      </c>
      <c r="G47">
        <v>9985</v>
      </c>
      <c r="H47">
        <v>11947</v>
      </c>
      <c r="I47">
        <v>9451</v>
      </c>
      <c r="J47" s="58">
        <f t="shared" si="21"/>
        <v>24.08574387649335</v>
      </c>
      <c r="K47" s="59">
        <f t="shared" si="21"/>
        <v>25.909946518340909</v>
      </c>
      <c r="L47" s="59">
        <f t="shared" si="21"/>
        <v>23.757058715800099</v>
      </c>
      <c r="M47" s="59">
        <f t="shared" si="21"/>
        <v>24.430863295221272</v>
      </c>
      <c r="N47" s="59">
        <f t="shared" si="21"/>
        <v>30.879666148022878</v>
      </c>
      <c r="O47" s="59">
        <f t="shared" si="21"/>
        <v>22.675684537119302</v>
      </c>
      <c r="P47" s="60">
        <f t="shared" si="8"/>
        <v>4.1957231629480045</v>
      </c>
      <c r="Q47" s="61">
        <f t="shared" si="9"/>
        <v>5.4029839555022727</v>
      </c>
      <c r="R47" s="61">
        <f t="shared" si="10"/>
        <v>4.9071176147400299</v>
      </c>
      <c r="S47" s="61">
        <f t="shared" si="11"/>
        <v>4.7192589885663816</v>
      </c>
      <c r="T47" s="61">
        <f t="shared" si="12"/>
        <v>5.213899844406864</v>
      </c>
      <c r="U47" s="62">
        <f t="shared" si="13"/>
        <v>3.5027053611357903</v>
      </c>
      <c r="V47" s="59">
        <f t="shared" si="1"/>
        <v>27.941688927299346</v>
      </c>
      <c r="W47" s="58">
        <f t="shared" si="3"/>
        <v>11.000664932007616</v>
      </c>
    </row>
    <row r="48" spans="1:23" x14ac:dyDescent="0.25">
      <c r="A48">
        <v>1</v>
      </c>
      <c r="B48">
        <v>2</v>
      </c>
      <c r="C48">
        <v>6</v>
      </c>
      <c r="D48">
        <v>9633</v>
      </c>
      <c r="E48">
        <v>10383</v>
      </c>
      <c r="F48">
        <v>9449</v>
      </c>
      <c r="G48">
        <v>10617</v>
      </c>
      <c r="H48">
        <v>12249</v>
      </c>
      <c r="I48">
        <v>8347</v>
      </c>
      <c r="J48" s="58">
        <f t="shared" si="21"/>
        <v>23.273891529581022</v>
      </c>
      <c r="K48" s="59">
        <f t="shared" si="21"/>
        <v>25.739030234780415</v>
      </c>
      <c r="L48" s="59">
        <f t="shared" si="21"/>
        <v>22.669110833905435</v>
      </c>
      <c r="M48" s="59">
        <f t="shared" si="21"/>
        <v>26.508153510802622</v>
      </c>
      <c r="N48" s="59">
        <f t="shared" si="21"/>
        <v>31.872295333316508</v>
      </c>
      <c r="O48" s="59">
        <f t="shared" si="21"/>
        <v>19.047000363065788</v>
      </c>
      <c r="P48" s="60">
        <f t="shared" si="8"/>
        <v>3.9521674588743063</v>
      </c>
      <c r="Q48" s="61">
        <f t="shared" si="9"/>
        <v>5.3517090704341248</v>
      </c>
      <c r="R48" s="61">
        <f t="shared" si="10"/>
        <v>4.5807332501716305</v>
      </c>
      <c r="S48" s="61">
        <f t="shared" si="11"/>
        <v>5.3424460532407867</v>
      </c>
      <c r="T48" s="61">
        <f t="shared" si="12"/>
        <v>5.5116885999949519</v>
      </c>
      <c r="U48" s="62">
        <f t="shared" si="13"/>
        <v>2.4141001089197363</v>
      </c>
      <c r="V48" s="59">
        <f t="shared" si="1"/>
        <v>27.152844541635538</v>
      </c>
      <c r="W48" s="58">
        <f t="shared" si="3"/>
        <v>10.690096276234463</v>
      </c>
    </row>
    <row r="49" spans="1:23" x14ac:dyDescent="0.25">
      <c r="A49">
        <v>2</v>
      </c>
      <c r="B49">
        <v>2</v>
      </c>
      <c r="C49">
        <v>6</v>
      </c>
      <c r="D49">
        <v>10826</v>
      </c>
      <c r="E49">
        <v>10760</v>
      </c>
      <c r="F49">
        <v>10355</v>
      </c>
      <c r="G49">
        <v>11214</v>
      </c>
      <c r="H49">
        <v>11876</v>
      </c>
      <c r="I49">
        <v>8496</v>
      </c>
      <c r="J49" s="58">
        <f t="shared" si="21"/>
        <v>27.195105496651518</v>
      </c>
      <c r="K49" s="59">
        <f t="shared" si="21"/>
        <v>26.978173290593976</v>
      </c>
      <c r="L49" s="59">
        <f t="shared" si="21"/>
        <v>25.646998389786301</v>
      </c>
      <c r="M49" s="59">
        <f t="shared" si="21"/>
        <v>28.470403920141347</v>
      </c>
      <c r="N49" s="59">
        <f t="shared" si="21"/>
        <v>30.646299683930678</v>
      </c>
      <c r="O49" s="59">
        <f t="shared" si="21"/>
        <v>19.536741252498736</v>
      </c>
      <c r="P49" s="60">
        <f t="shared" si="8"/>
        <v>5.1285316489954562</v>
      </c>
      <c r="Q49" s="61">
        <f t="shared" si="9"/>
        <v>5.7234519871781924</v>
      </c>
      <c r="R49" s="61">
        <f t="shared" si="10"/>
        <v>5.4740995169358895</v>
      </c>
      <c r="S49" s="61">
        <f t="shared" si="11"/>
        <v>5.9311211760424047</v>
      </c>
      <c r="T49" s="61">
        <f t="shared" si="12"/>
        <v>5.1438899051792033</v>
      </c>
      <c r="U49" s="62">
        <f t="shared" si="13"/>
        <v>2.5610223757496211</v>
      </c>
      <c r="V49" s="59">
        <f t="shared" si="1"/>
        <v>29.96211661008077</v>
      </c>
      <c r="W49" s="58">
        <f t="shared" si="3"/>
        <v>11.796108901606603</v>
      </c>
    </row>
    <row r="50" spans="1:23" x14ac:dyDescent="0.25">
      <c r="A50">
        <v>3</v>
      </c>
      <c r="B50">
        <v>2</v>
      </c>
      <c r="C50">
        <v>6</v>
      </c>
      <c r="D50">
        <v>10564</v>
      </c>
      <c r="E50">
        <v>9887</v>
      </c>
      <c r="F50">
        <v>10000</v>
      </c>
      <c r="G50">
        <v>9658</v>
      </c>
      <c r="H50">
        <v>12212</v>
      </c>
      <c r="I50">
        <v>8578</v>
      </c>
      <c r="J50" s="58">
        <f t="shared" si="21"/>
        <v>26.333950375635201</v>
      </c>
      <c r="K50" s="59">
        <f t="shared" si="21"/>
        <v>24.108751837741877</v>
      </c>
      <c r="L50" s="59">
        <f t="shared" si="21"/>
        <v>24.480166069325257</v>
      </c>
      <c r="M50" s="59">
        <f t="shared" si="21"/>
        <v>23.356062819754332</v>
      </c>
      <c r="N50" s="59">
        <f t="shared" si="21"/>
        <v>31.750681823860006</v>
      </c>
      <c r="O50" s="59">
        <f t="shared" si="21"/>
        <v>19.806263084267208</v>
      </c>
      <c r="P50" s="60">
        <f t="shared" si="8"/>
        <v>4.8701851126905611</v>
      </c>
      <c r="Q50" s="61">
        <f t="shared" si="9"/>
        <v>4.8626255513225631</v>
      </c>
      <c r="R50" s="61">
        <f t="shared" si="10"/>
        <v>5.1240498207975769</v>
      </c>
      <c r="S50" s="61">
        <f t="shared" si="11"/>
        <v>4.3968188459262993</v>
      </c>
      <c r="T50" s="61">
        <f t="shared" si="12"/>
        <v>5.4752045471580013</v>
      </c>
      <c r="U50" s="62">
        <f t="shared" si="13"/>
        <v>2.641878925280162</v>
      </c>
      <c r="V50" s="59">
        <f t="shared" si="1"/>
        <v>27.370762803175161</v>
      </c>
      <c r="W50" s="58">
        <f t="shared" si="3"/>
        <v>10.775890867391796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D92-8E50-4482-8243-7C4BB3236E71}">
  <dimension ref="A1:AN50"/>
  <sheetViews>
    <sheetView topLeftCell="N1" workbookViewId="0">
      <selection activeCell="Z1" sqref="Z1:AN51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44383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5904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10436</v>
      </c>
      <c r="E15">
        <v>10142</v>
      </c>
      <c r="F15">
        <v>9855</v>
      </c>
      <c r="G15">
        <v>8614</v>
      </c>
      <c r="H15">
        <v>11129</v>
      </c>
      <c r="I15">
        <v>7991</v>
      </c>
      <c r="J15" s="53">
        <f t="shared" ref="J15:O30" si="0">((D15/$I$5)*$I$2+$I$3)*1.321*100</f>
        <v>26.139819032452579</v>
      </c>
      <c r="K15" s="36">
        <f t="shared" si="0"/>
        <v>25.167101353692413</v>
      </c>
      <c r="L15" s="36">
        <f t="shared" si="0"/>
        <v>24.217543619664632</v>
      </c>
      <c r="M15" s="36">
        <f t="shared" si="0"/>
        <v>20.111616274966124</v>
      </c>
      <c r="N15" s="36">
        <f t="shared" si="0"/>
        <v>28.432653560958677</v>
      </c>
      <c r="O15" s="36">
        <f t="shared" si="0"/>
        <v>18.050381193783878</v>
      </c>
      <c r="P15" s="54">
        <f>((J15-10.1)*30)/100</f>
        <v>4.811945709735773</v>
      </c>
      <c r="Q15" s="55">
        <f>((K15-7.9)*30)/100</f>
        <v>5.1801304061077236</v>
      </c>
      <c r="R15" s="55">
        <f>((L15-7.4)*30)/100</f>
        <v>5.0452630858993901</v>
      </c>
      <c r="S15" s="55">
        <f>((M15-8.7)*30)/100</f>
        <v>3.4234848824898374</v>
      </c>
      <c r="T15" s="55">
        <f>((N15-13.5)*30)/100</f>
        <v>4.4797960682876035</v>
      </c>
      <c r="U15" s="56">
        <f>((O15-11)*30)/100</f>
        <v>2.1151143581351635</v>
      </c>
      <c r="V15" s="53">
        <f t="shared" ref="V15:V50" si="1">SUM(P15:U15)</f>
        <v>25.055734510655487</v>
      </c>
      <c r="W15" s="53">
        <f>SUM(P15:U15)/2.54</f>
        <v>9.864462405769876</v>
      </c>
      <c r="Y15" s="7"/>
      <c r="Z15">
        <f>B15</f>
        <v>1</v>
      </c>
      <c r="AA15">
        <f>C15</f>
        <v>1</v>
      </c>
      <c r="AB15" s="7">
        <f>AVERAGE(W15:W17)</f>
        <v>10.784998566758423</v>
      </c>
      <c r="AC15" s="7"/>
      <c r="AD15" s="7">
        <f>AB15-'061421'!AB15</f>
        <v>-0.8297956695189157</v>
      </c>
      <c r="AE15" s="48"/>
      <c r="AG15">
        <f>B15</f>
        <v>1</v>
      </c>
      <c r="AH15">
        <f>C15</f>
        <v>1</v>
      </c>
      <c r="AI15" s="7">
        <f>AVERAGE(J15:J17)</f>
        <v>26.552286619591239</v>
      </c>
      <c r="AJ15" s="7">
        <f t="shared" ref="AJ15:AN15" si="2">AVERAGE(K15:K17)</f>
        <v>24.232983582819557</v>
      </c>
      <c r="AK15" s="7">
        <f t="shared" si="2"/>
        <v>25.508986252122853</v>
      </c>
      <c r="AL15" s="7">
        <f t="shared" si="2"/>
        <v>24.32341765272696</v>
      </c>
      <c r="AM15" s="7">
        <f t="shared" si="2"/>
        <v>29.997604112161245</v>
      </c>
      <c r="AN15" s="7">
        <f t="shared" si="2"/>
        <v>19.297709645799458</v>
      </c>
    </row>
    <row r="16" spans="1:40" x14ac:dyDescent="0.25">
      <c r="A16">
        <v>2</v>
      </c>
      <c r="B16">
        <v>1</v>
      </c>
      <c r="C16">
        <v>1</v>
      </c>
      <c r="D16">
        <v>9709</v>
      </c>
      <c r="E16">
        <v>9901</v>
      </c>
      <c r="F16">
        <v>10281</v>
      </c>
      <c r="G16">
        <v>10085</v>
      </c>
      <c r="H16">
        <v>11723</v>
      </c>
      <c r="I16">
        <v>8899</v>
      </c>
      <c r="J16" s="53">
        <f t="shared" si="0"/>
        <v>23.73449334381775</v>
      </c>
      <c r="K16" s="36">
        <f t="shared" si="0"/>
        <v>24.369737542191732</v>
      </c>
      <c r="L16" s="36">
        <f t="shared" si="0"/>
        <v>25.62699168480691</v>
      </c>
      <c r="M16" s="36">
        <f t="shared" si="0"/>
        <v>24.978513232300134</v>
      </c>
      <c r="N16" s="36">
        <f t="shared" si="0"/>
        <v>30.397940299678183</v>
      </c>
      <c r="O16" s="36">
        <f t="shared" si="0"/>
        <v>21.054556881927507</v>
      </c>
      <c r="P16" s="54">
        <f>((J16-10.1)*30)/100</f>
        <v>4.0903480031453254</v>
      </c>
      <c r="Q16" s="55">
        <f>((K16-7.9)*30)/100</f>
        <v>4.9409212626575192</v>
      </c>
      <c r="R16" s="55">
        <f>((L16-7.4)*30)/100</f>
        <v>5.4680975054420733</v>
      </c>
      <c r="S16" s="55">
        <f>((M16-8.7)*30)/100</f>
        <v>4.8835539696900403</v>
      </c>
      <c r="T16" s="55">
        <f>((N16-13.5)*30)/100</f>
        <v>5.0693820899034554</v>
      </c>
      <c r="U16" s="56">
        <f>((O16-11)*30)/100</f>
        <v>3.0163670645782519</v>
      </c>
      <c r="V16" s="36">
        <f t="shared" si="1"/>
        <v>27.468669895416667</v>
      </c>
      <c r="W16" s="53">
        <f t="shared" ref="W16:W50" si="3">SUM(P16:U16)/2.54</f>
        <v>10.814436966699475</v>
      </c>
      <c r="Y16" s="7"/>
      <c r="Z16">
        <f>B18</f>
        <v>1</v>
      </c>
      <c r="AA16">
        <f>C18</f>
        <v>2</v>
      </c>
      <c r="AB16" s="7">
        <f>AVERAGE(W18:W20)</f>
        <v>10.861590509967884</v>
      </c>
      <c r="AD16" s="7">
        <f>AB16-'061421'!AB18</f>
        <v>-1.0473113696240794</v>
      </c>
      <c r="AG16">
        <f>B18</f>
        <v>1</v>
      </c>
      <c r="AH16">
        <f>C18</f>
        <v>2</v>
      </c>
      <c r="AI16" s="7">
        <f>AVERAGE(J18:J20)</f>
        <v>27.438981646488259</v>
      </c>
      <c r="AJ16" s="7">
        <f t="shared" ref="AJ16:AN16" si="4">AVERAGE(K18:K20)</f>
        <v>24.337754761370821</v>
      </c>
      <c r="AK16" s="7">
        <f t="shared" si="4"/>
        <v>23.856910194546071</v>
      </c>
      <c r="AL16" s="7">
        <f t="shared" si="4"/>
        <v>25.846459732509032</v>
      </c>
      <c r="AM16" s="7">
        <f t="shared" si="4"/>
        <v>29.782547482503389</v>
      </c>
      <c r="AN16" s="7">
        <f t="shared" si="4"/>
        <v>19.298812500310522</v>
      </c>
    </row>
    <row r="17" spans="1:40" x14ac:dyDescent="0.25">
      <c r="A17">
        <v>3</v>
      </c>
      <c r="B17">
        <v>1</v>
      </c>
      <c r="C17">
        <v>1</v>
      </c>
      <c r="D17">
        <v>11537</v>
      </c>
      <c r="E17">
        <v>9536</v>
      </c>
      <c r="F17">
        <v>10600</v>
      </c>
      <c r="G17">
        <v>10962</v>
      </c>
      <c r="H17">
        <v>11954</v>
      </c>
      <c r="I17">
        <v>8214</v>
      </c>
      <c r="J17" s="53">
        <f t="shared" si="0"/>
        <v>29.782547482503386</v>
      </c>
      <c r="K17" s="36">
        <f t="shared" si="0"/>
        <v>23.162111852574522</v>
      </c>
      <c r="L17" s="36">
        <f t="shared" si="0"/>
        <v>26.682423451897019</v>
      </c>
      <c r="M17" s="36">
        <f t="shared" si="0"/>
        <v>27.880123450914628</v>
      </c>
      <c r="N17" s="36">
        <f t="shared" si="0"/>
        <v>31.162218475846881</v>
      </c>
      <c r="O17" s="36">
        <f t="shared" si="0"/>
        <v>18.788190861686989</v>
      </c>
      <c r="P17" s="54">
        <f>((J17-10.1)*30)/100</f>
        <v>5.9047642447510169</v>
      </c>
      <c r="Q17" s="55">
        <f>((K17-7.9)*30)/100</f>
        <v>4.578633555772357</v>
      </c>
      <c r="R17" s="55">
        <f>((L17-7.4)*30)/100</f>
        <v>5.7847270355691061</v>
      </c>
      <c r="S17" s="55">
        <f>((M17-8.7)*30)/100</f>
        <v>5.754037035274389</v>
      </c>
      <c r="T17" s="55">
        <f>((N17-13.5)*30)/100</f>
        <v>5.2986655427540645</v>
      </c>
      <c r="U17" s="56">
        <f>((O17-11)*30)/100</f>
        <v>2.3364572585060968</v>
      </c>
      <c r="V17" s="36">
        <f t="shared" si="1"/>
        <v>29.657284672627032</v>
      </c>
      <c r="W17" s="53">
        <f t="shared" si="3"/>
        <v>11.676096327805919</v>
      </c>
      <c r="Y17" s="7"/>
      <c r="Z17">
        <f>B21</f>
        <v>1</v>
      </c>
      <c r="AA17">
        <f>C21</f>
        <v>3</v>
      </c>
      <c r="AB17" s="7">
        <f>AVERAGE(W21:W23)</f>
        <v>10.863414127663347</v>
      </c>
      <c r="AD17" s="7">
        <f>AB17-'061421'!AB21</f>
        <v>-0.70139343405853971</v>
      </c>
      <c r="AG17">
        <f>B21</f>
        <v>1</v>
      </c>
      <c r="AH17">
        <f>C21</f>
        <v>3</v>
      </c>
      <c r="AI17" s="7">
        <f>AVERAGE(J21:J23)</f>
        <v>24.999467468010391</v>
      </c>
      <c r="AJ17" s="7">
        <f t="shared" ref="AJ17:AN17" si="5">AVERAGE(K21:K23)</f>
        <v>24.889182016903792</v>
      </c>
      <c r="AK17" s="7">
        <f t="shared" si="5"/>
        <v>25.00277603154359</v>
      </c>
      <c r="AL17" s="7">
        <f t="shared" si="5"/>
        <v>25.609346012629857</v>
      </c>
      <c r="AM17" s="7">
        <f t="shared" si="5"/>
        <v>30.798276487195125</v>
      </c>
      <c r="AN17" s="7">
        <f t="shared" si="5"/>
        <v>19.277858264600273</v>
      </c>
    </row>
    <row r="18" spans="1:40" x14ac:dyDescent="0.25">
      <c r="A18">
        <v>1</v>
      </c>
      <c r="B18">
        <v>1</v>
      </c>
      <c r="C18">
        <v>2</v>
      </c>
      <c r="D18">
        <v>10728</v>
      </c>
      <c r="E18">
        <v>9517</v>
      </c>
      <c r="F18">
        <v>9643</v>
      </c>
      <c r="G18">
        <v>9098</v>
      </c>
      <c r="H18">
        <v>11981</v>
      </c>
      <c r="I18">
        <v>7679</v>
      </c>
      <c r="J18" s="53">
        <f t="shared" si="0"/>
        <v>27.105919584146342</v>
      </c>
      <c r="K18" s="36">
        <f t="shared" si="0"/>
        <v>23.099249145443768</v>
      </c>
      <c r="L18" s="36">
        <f t="shared" si="0"/>
        <v>23.516128150626695</v>
      </c>
      <c r="M18" s="36">
        <f t="shared" si="0"/>
        <v>21.712961025033877</v>
      </c>
      <c r="N18" s="36">
        <f t="shared" si="0"/>
        <v>31.25154969124322</v>
      </c>
      <c r="O18" s="36">
        <f t="shared" si="0"/>
        <v>17.018109371426153</v>
      </c>
      <c r="P18" s="54">
        <f>((J18-10.1)*30)/100</f>
        <v>5.1017758752439022</v>
      </c>
      <c r="Q18" s="55">
        <f>((K18-7.9)*30)/100</f>
        <v>4.5597747436331302</v>
      </c>
      <c r="R18" s="55">
        <f>((L18-7.4)*30)/100</f>
        <v>4.8348384451880078</v>
      </c>
      <c r="S18" s="55">
        <f>((M18-8.7)*30)/100</f>
        <v>3.9038883075101634</v>
      </c>
      <c r="T18" s="55">
        <f>((N18-13.5)*30)/100</f>
        <v>5.3254649073729663</v>
      </c>
      <c r="U18" s="56">
        <f>((O18-11)*30)/100</f>
        <v>1.805432811427846</v>
      </c>
      <c r="V18" s="36">
        <f t="shared" si="1"/>
        <v>25.531175090376021</v>
      </c>
      <c r="W18" s="53">
        <f t="shared" si="3"/>
        <v>10.051643736368511</v>
      </c>
      <c r="Y18" s="7"/>
      <c r="Z18">
        <f>B24</f>
        <v>1</v>
      </c>
      <c r="AA18">
        <f>C24</f>
        <v>4</v>
      </c>
      <c r="AB18" s="7">
        <f>AVERAGE(W24:W26)</f>
        <v>10.851821129456475</v>
      </c>
      <c r="AD18" s="7">
        <f>AB18-'061421'!AB24</f>
        <v>-0.56690134461111263</v>
      </c>
      <c r="AG18">
        <f>B24</f>
        <v>1</v>
      </c>
      <c r="AH18">
        <f>C24</f>
        <v>4</v>
      </c>
      <c r="AI18" s="7">
        <f>AVERAGE(J24:J26)</f>
        <v>27.481992972419828</v>
      </c>
      <c r="AJ18" s="7">
        <f t="shared" ref="AJ18:AN18" si="6">AVERAGE(K24:K26)</f>
        <v>26.208196012138661</v>
      </c>
      <c r="AK18" s="7">
        <f t="shared" si="6"/>
        <v>25.00718744958785</v>
      </c>
      <c r="AL18" s="7">
        <f t="shared" si="6"/>
        <v>26.286498682424341</v>
      </c>
      <c r="AM18" s="7">
        <f t="shared" si="6"/>
        <v>29.556462307734872</v>
      </c>
      <c r="AN18" s="7">
        <f t="shared" si="6"/>
        <v>15.938414805092592</v>
      </c>
    </row>
    <row r="19" spans="1:40" x14ac:dyDescent="0.25">
      <c r="A19">
        <v>2</v>
      </c>
      <c r="B19">
        <v>1</v>
      </c>
      <c r="C19">
        <v>2</v>
      </c>
      <c r="D19">
        <v>10405</v>
      </c>
      <c r="E19">
        <v>9911</v>
      </c>
      <c r="F19">
        <v>9791</v>
      </c>
      <c r="G19">
        <v>11638</v>
      </c>
      <c r="H19">
        <v>11130</v>
      </c>
      <c r="I19">
        <v>8675</v>
      </c>
      <c r="J19" s="53">
        <f t="shared" si="0"/>
        <v>26.037253562923439</v>
      </c>
      <c r="K19" s="36">
        <f t="shared" si="0"/>
        <v>24.402823177523715</v>
      </c>
      <c r="L19" s="36">
        <f t="shared" si="0"/>
        <v>24.005795553539969</v>
      </c>
      <c r="M19" s="36">
        <f t="shared" si="0"/>
        <v>30.116712399356366</v>
      </c>
      <c r="N19" s="36">
        <f t="shared" si="0"/>
        <v>28.435962124491869</v>
      </c>
      <c r="O19" s="36">
        <f t="shared" si="0"/>
        <v>20.313438650491193</v>
      </c>
      <c r="P19" s="54">
        <f>((J19-10.1)*30)/100</f>
        <v>4.7811760688770315</v>
      </c>
      <c r="Q19" s="55">
        <f>((K19-7.9)*30)/100</f>
        <v>4.9508469532571153</v>
      </c>
      <c r="R19" s="55">
        <f>((L19-7.4)*30)/100</f>
        <v>4.9817386660619913</v>
      </c>
      <c r="S19" s="55">
        <f>((M19-8.7)*30)/100</f>
        <v>6.4250137198069099</v>
      </c>
      <c r="T19" s="55">
        <f>((N19-13.5)*30)/100</f>
        <v>4.4807886373475609</v>
      </c>
      <c r="U19" s="56">
        <f>((O19-11)*30)/100</f>
        <v>2.7940315951473575</v>
      </c>
      <c r="V19" s="36">
        <f t="shared" si="1"/>
        <v>28.413595640497967</v>
      </c>
      <c r="W19" s="53">
        <f t="shared" si="3"/>
        <v>11.186454976574002</v>
      </c>
      <c r="Y19" s="7"/>
      <c r="Z19">
        <f>B27</f>
        <v>1</v>
      </c>
      <c r="AA19">
        <f>C27</f>
        <v>5</v>
      </c>
      <c r="AB19" s="7">
        <f>AVERAGE(W27:W29)</f>
        <v>10.406467636542954</v>
      </c>
      <c r="AC19" s="7"/>
      <c r="AD19" s="7">
        <f>AB19-'061421'!AB27</f>
        <v>10.406467636542954</v>
      </c>
      <c r="AG19">
        <f>B27</f>
        <v>1</v>
      </c>
      <c r="AH19">
        <f>C27</f>
        <v>5</v>
      </c>
      <c r="AI19" s="7">
        <f>AVERAGE(J27:J29)</f>
        <v>24.263863509129404</v>
      </c>
      <c r="AJ19" s="7">
        <f t="shared" ref="AJ19:AN19" si="7">AVERAGE(K27:K29)</f>
        <v>24.12490384073509</v>
      </c>
      <c r="AK19" s="7">
        <f t="shared" si="7"/>
        <v>24.579279899294264</v>
      </c>
      <c r="AL19" s="7">
        <f t="shared" si="7"/>
        <v>25.344660929974026</v>
      </c>
      <c r="AM19" s="7">
        <f t="shared" si="7"/>
        <v>30.927310464989834</v>
      </c>
      <c r="AN19" s="7">
        <f t="shared" si="7"/>
        <v>17.468074011941056</v>
      </c>
    </row>
    <row r="20" spans="1:40" x14ac:dyDescent="0.25">
      <c r="A20">
        <v>3</v>
      </c>
      <c r="B20">
        <v>1</v>
      </c>
      <c r="C20">
        <v>2</v>
      </c>
      <c r="D20">
        <v>11353</v>
      </c>
      <c r="E20">
        <v>10246</v>
      </c>
      <c r="F20">
        <v>9804</v>
      </c>
      <c r="G20">
        <v>10306</v>
      </c>
      <c r="H20">
        <v>11500</v>
      </c>
      <c r="I20">
        <v>8751</v>
      </c>
      <c r="J20" s="53">
        <f t="shared" si="0"/>
        <v>29.173771792394987</v>
      </c>
      <c r="K20" s="36">
        <f t="shared" si="0"/>
        <v>25.511191961144984</v>
      </c>
      <c r="L20" s="36">
        <f t="shared" si="0"/>
        <v>24.048806879471542</v>
      </c>
      <c r="M20" s="36">
        <f t="shared" si="0"/>
        <v>25.709705773136854</v>
      </c>
      <c r="N20" s="36">
        <f t="shared" si="0"/>
        <v>29.660130631775068</v>
      </c>
      <c r="O20" s="36">
        <f t="shared" si="0"/>
        <v>20.564889479014226</v>
      </c>
      <c r="P20" s="54">
        <f t="shared" ref="P20:P50" si="8">((J20-10.1)*30)/100</f>
        <v>5.7221315377184956</v>
      </c>
      <c r="Q20" s="55">
        <f t="shared" ref="Q20:Q50" si="9">((K20-7.9)*30)/100</f>
        <v>5.2833575883434944</v>
      </c>
      <c r="R20" s="55">
        <f t="shared" ref="R20:R50" si="10">((L20-7.4)*30)/100</f>
        <v>4.9946420638414626</v>
      </c>
      <c r="S20" s="55">
        <f t="shared" ref="S20:S50" si="11">((M20-8.7)*30)/100</f>
        <v>5.102911731941056</v>
      </c>
      <c r="T20" s="55">
        <f t="shared" ref="T20:T50" si="12">((N20-13.5)*30)/100</f>
        <v>4.8480391895325203</v>
      </c>
      <c r="U20" s="56">
        <f t="shared" ref="U20:U50" si="13">((O20-11)*30)/100</f>
        <v>2.8694668437042679</v>
      </c>
      <c r="V20" s="36">
        <f t="shared" si="1"/>
        <v>28.820548955081296</v>
      </c>
      <c r="W20" s="53">
        <f t="shared" si="3"/>
        <v>11.34667281696114</v>
      </c>
      <c r="Y20" s="7"/>
      <c r="Z20">
        <f>B30</f>
        <v>1</v>
      </c>
      <c r="AA20">
        <f>C30</f>
        <v>6</v>
      </c>
      <c r="AB20" s="7">
        <f>AVERAGE(W30:W32)</f>
        <v>11.375329666461278</v>
      </c>
      <c r="AD20" s="7">
        <f>AB20-'061421'!AB30</f>
        <v>11.375329666461278</v>
      </c>
      <c r="AG20">
        <f>B30</f>
        <v>1</v>
      </c>
      <c r="AH20">
        <f>C30</f>
        <v>6</v>
      </c>
      <c r="AI20" s="7">
        <f>AVERAGE(J30:J32)</f>
        <v>27.381633211912828</v>
      </c>
      <c r="AJ20" s="7">
        <f t="shared" ref="AJ20:AN20" si="14">AVERAGE(K30:K32)</f>
        <v>25.063433029652213</v>
      </c>
      <c r="AK20" s="7">
        <f t="shared" si="14"/>
        <v>24.825216455261966</v>
      </c>
      <c r="AL20" s="7">
        <f t="shared" si="14"/>
        <v>27.23715927096319</v>
      </c>
      <c r="AM20" s="7">
        <f t="shared" si="14"/>
        <v>31.979433668546747</v>
      </c>
      <c r="AN20" s="7">
        <f t="shared" si="14"/>
        <v>18.424248873035229</v>
      </c>
    </row>
    <row r="21" spans="1:40" x14ac:dyDescent="0.25">
      <c r="A21">
        <v>1</v>
      </c>
      <c r="B21">
        <v>1</v>
      </c>
      <c r="C21">
        <v>3</v>
      </c>
      <c r="D21">
        <v>9051</v>
      </c>
      <c r="E21">
        <v>9700</v>
      </c>
      <c r="F21">
        <v>9658</v>
      </c>
      <c r="G21">
        <v>9977</v>
      </c>
      <c r="H21">
        <v>12141</v>
      </c>
      <c r="I21">
        <v>7335</v>
      </c>
      <c r="J21" s="53">
        <f t="shared" si="0"/>
        <v>21.557458538973577</v>
      </c>
      <c r="K21" s="36">
        <f t="shared" si="0"/>
        <v>23.70471627201897</v>
      </c>
      <c r="L21" s="36">
        <f t="shared" si="0"/>
        <v>23.565756603624664</v>
      </c>
      <c r="M21" s="36">
        <f t="shared" si="0"/>
        <v>24.621188370714766</v>
      </c>
      <c r="N21" s="36">
        <f t="shared" si="0"/>
        <v>31.780919856554878</v>
      </c>
      <c r="O21" s="36">
        <f t="shared" si="0"/>
        <v>15.879963516006098</v>
      </c>
      <c r="P21" s="54">
        <f t="shared" si="8"/>
        <v>3.4372375616920734</v>
      </c>
      <c r="Q21" s="55">
        <f t="shared" si="9"/>
        <v>4.7414148816056914</v>
      </c>
      <c r="R21" s="55">
        <f t="shared" si="10"/>
        <v>4.8497269810873993</v>
      </c>
      <c r="S21" s="55">
        <f t="shared" si="11"/>
        <v>4.7763565112144297</v>
      </c>
      <c r="T21" s="55">
        <f t="shared" si="12"/>
        <v>5.4842759569664636</v>
      </c>
      <c r="U21" s="56">
        <f t="shared" si="13"/>
        <v>1.4639890548018295</v>
      </c>
      <c r="V21" s="53">
        <f t="shared" si="1"/>
        <v>24.753000947367887</v>
      </c>
      <c r="W21" s="53">
        <f t="shared" si="3"/>
        <v>9.7452759635306645</v>
      </c>
      <c r="Y21" s="7"/>
      <c r="Z21">
        <f>B33</f>
        <v>2</v>
      </c>
      <c r="AA21">
        <f>C33</f>
        <v>1</v>
      </c>
      <c r="AB21" s="7">
        <f>AVERAGE(W33:W35)</f>
        <v>11.431992073427461</v>
      </c>
      <c r="AD21" s="7">
        <f>AB21-'061421'!AB33</f>
        <v>11.431992073427461</v>
      </c>
      <c r="AG21">
        <f>B33</f>
        <v>2</v>
      </c>
      <c r="AH21">
        <f>C33</f>
        <v>1</v>
      </c>
      <c r="AI21" s="7">
        <f>AVERAGE(J33:J35)</f>
        <v>27.207382199164403</v>
      </c>
      <c r="AJ21" s="7">
        <f t="shared" ref="AJ21:AN21" si="15">AVERAGE(K33:K35)</f>
        <v>26.035047853901307</v>
      </c>
      <c r="AK21" s="7">
        <f t="shared" si="15"/>
        <v>25.650151629539295</v>
      </c>
      <c r="AL21" s="7">
        <f t="shared" si="15"/>
        <v>25.05461019356369</v>
      </c>
      <c r="AM21" s="7">
        <f t="shared" si="15"/>
        <v>30.158620870776872</v>
      </c>
      <c r="AN21" s="7">
        <f t="shared" si="15"/>
        <v>21.285053474740291</v>
      </c>
    </row>
    <row r="22" spans="1:40" x14ac:dyDescent="0.25">
      <c r="A22">
        <v>2</v>
      </c>
      <c r="B22">
        <v>1</v>
      </c>
      <c r="C22">
        <v>3</v>
      </c>
      <c r="D22">
        <v>10703</v>
      </c>
      <c r="E22">
        <v>10599</v>
      </c>
      <c r="F22">
        <v>10389</v>
      </c>
      <c r="G22">
        <v>10316</v>
      </c>
      <c r="H22">
        <v>11981</v>
      </c>
      <c r="I22">
        <v>8865</v>
      </c>
      <c r="J22" s="53">
        <f t="shared" si="0"/>
        <v>27.023205495816395</v>
      </c>
      <c r="K22" s="36">
        <f t="shared" si="0"/>
        <v>26.67911488836382</v>
      </c>
      <c r="L22" s="36">
        <f t="shared" si="0"/>
        <v>25.984316546392282</v>
      </c>
      <c r="M22" s="36">
        <f t="shared" si="0"/>
        <v>25.74279140846884</v>
      </c>
      <c r="N22" s="36">
        <f t="shared" si="0"/>
        <v>31.25154969124322</v>
      </c>
      <c r="O22" s="36">
        <f t="shared" si="0"/>
        <v>20.942065721798777</v>
      </c>
      <c r="P22" s="54">
        <f t="shared" si="8"/>
        <v>5.076961648744919</v>
      </c>
      <c r="Q22" s="55">
        <f t="shared" si="9"/>
        <v>5.6337344665091464</v>
      </c>
      <c r="R22" s="55">
        <f t="shared" si="10"/>
        <v>5.5752949639176839</v>
      </c>
      <c r="S22" s="55">
        <f t="shared" si="11"/>
        <v>5.1128374225406521</v>
      </c>
      <c r="T22" s="55">
        <f t="shared" si="12"/>
        <v>5.3254649073729663</v>
      </c>
      <c r="U22" s="56">
        <f t="shared" si="13"/>
        <v>2.9826197165396331</v>
      </c>
      <c r="V22" s="36">
        <f t="shared" si="1"/>
        <v>29.706913125625004</v>
      </c>
      <c r="W22" s="53">
        <f t="shared" si="3"/>
        <v>11.695635088828741</v>
      </c>
      <c r="Y22" s="7"/>
      <c r="Z22">
        <f>B36</f>
        <v>2</v>
      </c>
      <c r="AA22">
        <f>C36</f>
        <v>2</v>
      </c>
      <c r="AB22" s="7">
        <f>AVERAGE(W36:W38)</f>
        <v>10.296790058001513</v>
      </c>
      <c r="AD22" s="7">
        <f>AB22-'061421'!AB36</f>
        <v>10.296790058001513</v>
      </c>
      <c r="AG22">
        <f>B36</f>
        <v>2</v>
      </c>
      <c r="AH22">
        <f>C36</f>
        <v>2</v>
      </c>
      <c r="AI22" s="7">
        <f>AVERAGE(J36:J38)</f>
        <v>26.633897853410119</v>
      </c>
      <c r="AJ22" s="7">
        <f t="shared" ref="AJ22:AN22" si="16">AVERAGE(K36:K38)</f>
        <v>25.224449788267844</v>
      </c>
      <c r="AK22" s="7">
        <f t="shared" si="16"/>
        <v>24.000281280984641</v>
      </c>
      <c r="AL22" s="7">
        <f t="shared" si="16"/>
        <v>24.480022993298324</v>
      </c>
      <c r="AM22" s="7">
        <f t="shared" si="16"/>
        <v>29.698730539662375</v>
      </c>
      <c r="AN22" s="7">
        <f t="shared" si="16"/>
        <v>15.742106702122854</v>
      </c>
    </row>
    <row r="23" spans="1:40" x14ac:dyDescent="0.25">
      <c r="A23">
        <v>3</v>
      </c>
      <c r="B23">
        <v>1</v>
      </c>
      <c r="C23">
        <v>3</v>
      </c>
      <c r="D23">
        <v>10520</v>
      </c>
      <c r="E23">
        <v>9875</v>
      </c>
      <c r="F23">
        <v>10230</v>
      </c>
      <c r="G23">
        <v>10534</v>
      </c>
      <c r="H23">
        <v>11410</v>
      </c>
      <c r="I23">
        <v>8886</v>
      </c>
      <c r="J23" s="58">
        <f t="shared" si="0"/>
        <v>26.417738369241196</v>
      </c>
      <c r="K23" s="59">
        <f t="shared" si="0"/>
        <v>24.283714890328593</v>
      </c>
      <c r="L23" s="59">
        <f t="shared" si="0"/>
        <v>25.458254944613824</v>
      </c>
      <c r="M23" s="59">
        <f t="shared" si="0"/>
        <v>26.464058258705965</v>
      </c>
      <c r="N23" s="59">
        <f t="shared" si="0"/>
        <v>29.362359913787266</v>
      </c>
      <c r="O23" s="59">
        <f t="shared" si="0"/>
        <v>21.011545555995937</v>
      </c>
      <c r="P23" s="60">
        <f t="shared" si="8"/>
        <v>4.8953215107723596</v>
      </c>
      <c r="Q23" s="61">
        <f t="shared" si="9"/>
        <v>4.9151144670985776</v>
      </c>
      <c r="R23" s="61">
        <f t="shared" si="10"/>
        <v>5.4174764833841458</v>
      </c>
      <c r="S23" s="61">
        <f t="shared" si="11"/>
        <v>5.3292174776117891</v>
      </c>
      <c r="T23" s="61">
        <f t="shared" si="12"/>
        <v>4.75870797413618</v>
      </c>
      <c r="U23" s="62">
        <f t="shared" si="13"/>
        <v>3.0034636667987811</v>
      </c>
      <c r="V23" s="59">
        <f t="shared" si="1"/>
        <v>28.319301579801831</v>
      </c>
      <c r="W23" s="58">
        <f t="shared" si="3"/>
        <v>11.149331330630641</v>
      </c>
      <c r="Y23" s="7"/>
      <c r="Z23">
        <f>B39</f>
        <v>2</v>
      </c>
      <c r="AA23">
        <f>C39</f>
        <v>3</v>
      </c>
      <c r="AB23" s="7">
        <f>AVERAGE(W39:W41)</f>
        <v>10.981428244241192</v>
      </c>
      <c r="AD23" s="7">
        <f>AB23-'061421'!AB39</f>
        <v>10.981428244241192</v>
      </c>
      <c r="AG23">
        <f>B39</f>
        <v>2</v>
      </c>
      <c r="AH23">
        <f>C39</f>
        <v>3</v>
      </c>
      <c r="AI23" s="7">
        <f>AVERAGE(J39:J41)</f>
        <v>26.696760560540877</v>
      </c>
      <c r="AJ23" s="7">
        <f t="shared" ref="AJ23:AN23" si="17">AVERAGE(K39:K41)</f>
        <v>25.253124005555552</v>
      </c>
      <c r="AK23" s="7">
        <f t="shared" si="17"/>
        <v>24.923370506746846</v>
      </c>
      <c r="AL23" s="7">
        <f t="shared" si="17"/>
        <v>26.200476030561202</v>
      </c>
      <c r="AM23" s="7">
        <f t="shared" si="17"/>
        <v>31.120310004426376</v>
      </c>
      <c r="AN23" s="7">
        <f t="shared" si="17"/>
        <v>17.382051360077913</v>
      </c>
    </row>
    <row r="24" spans="1:40" x14ac:dyDescent="0.25">
      <c r="A24">
        <v>1</v>
      </c>
      <c r="B24">
        <v>1</v>
      </c>
      <c r="C24">
        <v>4</v>
      </c>
      <c r="D24">
        <v>10756</v>
      </c>
      <c r="E24">
        <v>10137</v>
      </c>
      <c r="F24">
        <v>9913</v>
      </c>
      <c r="G24">
        <v>10945</v>
      </c>
      <c r="H24">
        <v>11124</v>
      </c>
      <c r="I24">
        <v>7247</v>
      </c>
      <c r="J24" s="58">
        <f t="shared" si="0"/>
        <v>27.19855936307588</v>
      </c>
      <c r="K24" s="59">
        <f t="shared" si="0"/>
        <v>25.150558536026423</v>
      </c>
      <c r="L24" s="59">
        <f t="shared" si="0"/>
        <v>24.40944030459011</v>
      </c>
      <c r="M24" s="59">
        <f t="shared" si="0"/>
        <v>27.823877870850271</v>
      </c>
      <c r="N24" s="59">
        <f t="shared" si="0"/>
        <v>28.416110743292677</v>
      </c>
      <c r="O24" s="59">
        <f t="shared" si="0"/>
        <v>15.588809925084684</v>
      </c>
      <c r="P24" s="60">
        <f t="shared" si="8"/>
        <v>5.1295678089227632</v>
      </c>
      <c r="Q24" s="61">
        <f t="shared" si="9"/>
        <v>5.1751675608079282</v>
      </c>
      <c r="R24" s="61">
        <f t="shared" si="10"/>
        <v>5.1028320913770324</v>
      </c>
      <c r="S24" s="61">
        <f t="shared" si="11"/>
        <v>5.7371633612550816</v>
      </c>
      <c r="T24" s="61">
        <f t="shared" si="12"/>
        <v>4.4748332229878027</v>
      </c>
      <c r="U24" s="62">
        <f t="shared" si="13"/>
        <v>1.376642977525405</v>
      </c>
      <c r="V24" s="59">
        <f t="shared" si="1"/>
        <v>26.996207022876014</v>
      </c>
      <c r="W24" s="58">
        <f t="shared" si="3"/>
        <v>10.62842796176221</v>
      </c>
      <c r="Y24" s="7"/>
      <c r="Z24">
        <f>B42</f>
        <v>2</v>
      </c>
      <c r="AA24">
        <f>C42</f>
        <v>4</v>
      </c>
      <c r="AB24" s="7">
        <f>AVERAGE(W42:W44)</f>
        <v>10.675190729810163</v>
      </c>
      <c r="AD24" s="7">
        <f>AB24-'061421'!AB42</f>
        <v>10.675190729810163</v>
      </c>
      <c r="AG24">
        <f>B42</f>
        <v>2</v>
      </c>
      <c r="AH24">
        <f>C42</f>
        <v>4</v>
      </c>
      <c r="AI24" s="7">
        <f>AVERAGE(J42:J44)</f>
        <v>26.203784594094401</v>
      </c>
      <c r="AJ24" s="7">
        <f t="shared" ref="AJ24:AN24" si="18">AVERAGE(K42:K44)</f>
        <v>25.410832200637984</v>
      </c>
      <c r="AK24" s="7">
        <f t="shared" si="18"/>
        <v>25.15938137211495</v>
      </c>
      <c r="AL24" s="7">
        <f t="shared" si="18"/>
        <v>24.218646474175699</v>
      </c>
      <c r="AM24" s="7">
        <f t="shared" si="18"/>
        <v>30.679168200000003</v>
      </c>
      <c r="AN24" s="7">
        <f t="shared" si="18"/>
        <v>17.311468671369692</v>
      </c>
    </row>
    <row r="25" spans="1:40" x14ac:dyDescent="0.25">
      <c r="A25">
        <v>2</v>
      </c>
      <c r="B25">
        <v>1</v>
      </c>
      <c r="C25">
        <v>4</v>
      </c>
      <c r="D25">
        <v>10379</v>
      </c>
      <c r="E25">
        <v>10160</v>
      </c>
      <c r="F25">
        <v>9972</v>
      </c>
      <c r="G25">
        <v>11161</v>
      </c>
      <c r="H25">
        <v>12034</v>
      </c>
      <c r="I25">
        <v>7331</v>
      </c>
      <c r="J25" s="58">
        <f t="shared" si="0"/>
        <v>25.951230911060296</v>
      </c>
      <c r="K25" s="59">
        <f t="shared" si="0"/>
        <v>25.226655497289975</v>
      </c>
      <c r="L25" s="59">
        <f t="shared" si="0"/>
        <v>24.60464555304878</v>
      </c>
      <c r="M25" s="59">
        <f t="shared" si="0"/>
        <v>28.538527594020994</v>
      </c>
      <c r="N25" s="59">
        <f t="shared" si="0"/>
        <v>31.426903558502712</v>
      </c>
      <c r="O25" s="59">
        <f t="shared" si="0"/>
        <v>15.866729261873308</v>
      </c>
      <c r="P25" s="60">
        <f t="shared" si="8"/>
        <v>4.755369273318089</v>
      </c>
      <c r="Q25" s="61">
        <f t="shared" si="9"/>
        <v>5.1979966491869938</v>
      </c>
      <c r="R25" s="61">
        <f t="shared" si="10"/>
        <v>5.161393665914634</v>
      </c>
      <c r="S25" s="61">
        <f t="shared" si="11"/>
        <v>5.9515582782062983</v>
      </c>
      <c r="T25" s="61">
        <f t="shared" si="12"/>
        <v>5.3780710675508132</v>
      </c>
      <c r="U25" s="62">
        <f t="shared" si="13"/>
        <v>1.4600187785619925</v>
      </c>
      <c r="V25" s="59">
        <f t="shared" si="1"/>
        <v>27.90440771273882</v>
      </c>
      <c r="W25" s="58">
        <f t="shared" si="3"/>
        <v>10.98598728847985</v>
      </c>
      <c r="Y25" s="7"/>
      <c r="Z25">
        <f>B45</f>
        <v>2</v>
      </c>
      <c r="AA25">
        <f>C45</f>
        <v>5</v>
      </c>
      <c r="AB25" s="7">
        <f>AVERAGE(W45:W47)</f>
        <v>10.800108541949406</v>
      </c>
      <c r="AD25" s="7">
        <f>AB25-'061421'!AB45</f>
        <v>10.800108541949406</v>
      </c>
      <c r="AG25">
        <f>B45</f>
        <v>2</v>
      </c>
      <c r="AH25">
        <f>C45</f>
        <v>5</v>
      </c>
      <c r="AI25" s="7">
        <f>AVERAGE(J45:J47)</f>
        <v>26.434281186907182</v>
      </c>
      <c r="AJ25" s="7">
        <f t="shared" ref="AJ25:AN25" si="19">AVERAGE(K45:K47)</f>
        <v>25.050198775519419</v>
      </c>
      <c r="AK25" s="7">
        <f t="shared" si="19"/>
        <v>24.252834964018746</v>
      </c>
      <c r="AL25" s="7">
        <f t="shared" si="19"/>
        <v>25.909322439639794</v>
      </c>
      <c r="AM25" s="7">
        <f t="shared" si="19"/>
        <v>30.961498954832877</v>
      </c>
      <c r="AN25" s="7">
        <f t="shared" si="19"/>
        <v>17.432782667586945</v>
      </c>
    </row>
    <row r="26" spans="1:40" x14ac:dyDescent="0.25">
      <c r="A26">
        <v>3</v>
      </c>
      <c r="B26">
        <v>1</v>
      </c>
      <c r="C26">
        <v>4</v>
      </c>
      <c r="D26">
        <v>11390</v>
      </c>
      <c r="E26">
        <v>11073</v>
      </c>
      <c r="F26">
        <v>10396</v>
      </c>
      <c r="G26">
        <v>9335</v>
      </c>
      <c r="H26">
        <v>11248</v>
      </c>
      <c r="I26">
        <v>7480</v>
      </c>
      <c r="J26" s="58">
        <f t="shared" si="0"/>
        <v>29.296188643123305</v>
      </c>
      <c r="K26" s="59">
        <f t="shared" si="0"/>
        <v>28.247374003099594</v>
      </c>
      <c r="L26" s="59">
        <f t="shared" si="0"/>
        <v>26.007476491124663</v>
      </c>
      <c r="M26" s="59">
        <f t="shared" si="0"/>
        <v>22.497090582401761</v>
      </c>
      <c r="N26" s="59">
        <f t="shared" si="0"/>
        <v>28.82637262140922</v>
      </c>
      <c r="O26" s="59">
        <f t="shared" si="0"/>
        <v>16.359705228319786</v>
      </c>
      <c r="P26" s="60">
        <f t="shared" si="8"/>
        <v>5.7588565929369917</v>
      </c>
      <c r="Q26" s="61">
        <f t="shared" si="9"/>
        <v>6.1042122009298785</v>
      </c>
      <c r="R26" s="61">
        <f t="shared" si="10"/>
        <v>5.5822429473373996</v>
      </c>
      <c r="S26" s="61">
        <f t="shared" si="11"/>
        <v>4.1391271747205289</v>
      </c>
      <c r="T26" s="61">
        <f t="shared" si="12"/>
        <v>4.5979117864227659</v>
      </c>
      <c r="U26" s="62">
        <f t="shared" si="13"/>
        <v>1.607911568495936</v>
      </c>
      <c r="V26" s="59">
        <f t="shared" si="1"/>
        <v>27.790262270843499</v>
      </c>
      <c r="W26" s="58">
        <f t="shared" si="3"/>
        <v>10.941048138127362</v>
      </c>
      <c r="Y26" s="7"/>
      <c r="Z26">
        <f>B48</f>
        <v>2</v>
      </c>
      <c r="AA26">
        <f>C48</f>
        <v>6</v>
      </c>
      <c r="AB26" s="7">
        <f>AVERAGE(W48:W50)</f>
        <v>10.887511932924829</v>
      </c>
      <c r="AD26" s="7">
        <f>AB26-'061421'!AB48</f>
        <v>10.887511932924829</v>
      </c>
      <c r="AG26">
        <f>B48</f>
        <v>2</v>
      </c>
      <c r="AH26">
        <f>C48</f>
        <v>6</v>
      </c>
      <c r="AI26" s="7">
        <f>AVERAGE(J48:J50)</f>
        <v>25.4361978543925</v>
      </c>
      <c r="AJ26" s="7">
        <f t="shared" ref="AJ26:AN26" si="20">AVERAGE(K48:K50)</f>
        <v>25.333632384863368</v>
      </c>
      <c r="AK26" s="7">
        <f t="shared" si="20"/>
        <v>23.850293067479672</v>
      </c>
      <c r="AL26" s="7">
        <f t="shared" si="20"/>
        <v>26.027327872323848</v>
      </c>
      <c r="AM26" s="7">
        <f t="shared" si="20"/>
        <v>31.368452269416213</v>
      </c>
      <c r="AN26" s="7">
        <f t="shared" si="20"/>
        <v>18.765030916954604</v>
      </c>
    </row>
    <row r="27" spans="1:40" x14ac:dyDescent="0.25">
      <c r="A27">
        <v>1</v>
      </c>
      <c r="B27">
        <v>1</v>
      </c>
      <c r="C27">
        <v>5</v>
      </c>
      <c r="D27">
        <v>10080</v>
      </c>
      <c r="E27">
        <v>9690</v>
      </c>
      <c r="F27">
        <v>9626</v>
      </c>
      <c r="G27">
        <v>10955</v>
      </c>
      <c r="H27">
        <v>11839</v>
      </c>
      <c r="I27">
        <v>6862</v>
      </c>
      <c r="J27" s="58">
        <f t="shared" si="0"/>
        <v>24.961970414634145</v>
      </c>
      <c r="K27" s="59">
        <f t="shared" si="0"/>
        <v>23.671630636686995</v>
      </c>
      <c r="L27" s="59">
        <f t="shared" si="0"/>
        <v>23.459882570562328</v>
      </c>
      <c r="M27" s="59">
        <f t="shared" si="0"/>
        <v>27.856963506182247</v>
      </c>
      <c r="N27" s="59">
        <f t="shared" si="0"/>
        <v>30.781733669529128</v>
      </c>
      <c r="O27" s="59">
        <f t="shared" si="0"/>
        <v>14.315012964803522</v>
      </c>
      <c r="P27" s="60">
        <f t="shared" si="8"/>
        <v>4.4585911243902432</v>
      </c>
      <c r="Q27" s="61">
        <f t="shared" si="9"/>
        <v>4.7314891910060979</v>
      </c>
      <c r="R27" s="61">
        <f t="shared" si="10"/>
        <v>4.8179647711686986</v>
      </c>
      <c r="S27" s="61">
        <f t="shared" si="11"/>
        <v>5.7470890518546742</v>
      </c>
      <c r="T27" s="61">
        <f t="shared" si="12"/>
        <v>5.1845201008587392</v>
      </c>
      <c r="U27" s="62">
        <f t="shared" si="13"/>
        <v>0.9945038894410565</v>
      </c>
      <c r="V27" s="58">
        <f t="shared" si="1"/>
        <v>25.93415812871951</v>
      </c>
      <c r="W27" s="58">
        <f t="shared" si="3"/>
        <v>10.210298475873822</v>
      </c>
      <c r="Y27" s="7"/>
    </row>
    <row r="28" spans="1:40" x14ac:dyDescent="0.25">
      <c r="A28">
        <v>2</v>
      </c>
      <c r="B28">
        <v>1</v>
      </c>
      <c r="C28">
        <v>5</v>
      </c>
      <c r="D28">
        <v>10433</v>
      </c>
      <c r="E28">
        <v>10005</v>
      </c>
      <c r="F28">
        <v>10098</v>
      </c>
      <c r="G28">
        <v>9357</v>
      </c>
      <c r="H28">
        <v>11978</v>
      </c>
      <c r="I28">
        <v>7690</v>
      </c>
      <c r="J28" s="58">
        <f t="shared" si="0"/>
        <v>26.129893341852984</v>
      </c>
      <c r="K28" s="59">
        <f t="shared" si="0"/>
        <v>24.713828149644307</v>
      </c>
      <c r="L28" s="59">
        <f t="shared" si="0"/>
        <v>25.021524558231707</v>
      </c>
      <c r="M28" s="59">
        <f t="shared" si="0"/>
        <v>22.569878980132117</v>
      </c>
      <c r="N28" s="59">
        <f t="shared" si="0"/>
        <v>31.241624000643625</v>
      </c>
      <c r="O28" s="59">
        <f t="shared" si="0"/>
        <v>17.054503570291324</v>
      </c>
      <c r="P28" s="60">
        <f t="shared" si="8"/>
        <v>4.8089680025558952</v>
      </c>
      <c r="Q28" s="61">
        <f t="shared" si="9"/>
        <v>5.0441484448932927</v>
      </c>
      <c r="R28" s="61">
        <f t="shared" si="10"/>
        <v>5.2864573674695112</v>
      </c>
      <c r="S28" s="61">
        <f t="shared" si="11"/>
        <v>4.1609636940396353</v>
      </c>
      <c r="T28" s="61">
        <f t="shared" si="12"/>
        <v>5.3224872001930876</v>
      </c>
      <c r="U28" s="62">
        <f t="shared" si="13"/>
        <v>1.8163510710873971</v>
      </c>
      <c r="V28" s="59">
        <f t="shared" si="1"/>
        <v>26.439375780238819</v>
      </c>
      <c r="W28" s="58">
        <f t="shared" si="3"/>
        <v>10.409203063086149</v>
      </c>
      <c r="Y28" s="7"/>
    </row>
    <row r="29" spans="1:40" x14ac:dyDescent="0.25">
      <c r="A29">
        <v>3</v>
      </c>
      <c r="B29">
        <v>1</v>
      </c>
      <c r="C29">
        <v>5</v>
      </c>
      <c r="D29">
        <v>9094</v>
      </c>
      <c r="E29">
        <v>9786</v>
      </c>
      <c r="F29">
        <v>10169</v>
      </c>
      <c r="G29">
        <v>10275</v>
      </c>
      <c r="H29">
        <v>11832</v>
      </c>
      <c r="I29">
        <v>8893</v>
      </c>
      <c r="J29" s="58">
        <f t="shared" si="0"/>
        <v>21.699726770901083</v>
      </c>
      <c r="K29" s="59">
        <f t="shared" si="0"/>
        <v>23.989252735873983</v>
      </c>
      <c r="L29" s="59">
        <f t="shared" si="0"/>
        <v>25.256432569088755</v>
      </c>
      <c r="M29" s="59">
        <f t="shared" si="0"/>
        <v>25.607140303607721</v>
      </c>
      <c r="N29" s="59">
        <f t="shared" si="0"/>
        <v>30.758573724796744</v>
      </c>
      <c r="O29" s="59">
        <f t="shared" si="0"/>
        <v>21.034705500728322</v>
      </c>
      <c r="P29" s="60">
        <f t="shared" si="8"/>
        <v>3.4799180312703255</v>
      </c>
      <c r="Q29" s="61">
        <f t="shared" si="9"/>
        <v>4.8267758207621956</v>
      </c>
      <c r="R29" s="61">
        <f t="shared" si="10"/>
        <v>5.3569297707266266</v>
      </c>
      <c r="S29" s="61">
        <f t="shared" si="11"/>
        <v>5.0721420910823163</v>
      </c>
      <c r="T29" s="61">
        <f t="shared" si="12"/>
        <v>5.1775721174390235</v>
      </c>
      <c r="U29" s="62">
        <f t="shared" si="13"/>
        <v>3.0104116502184968</v>
      </c>
      <c r="V29" s="59">
        <f t="shared" si="1"/>
        <v>26.923749481498984</v>
      </c>
      <c r="W29" s="58">
        <f t="shared" si="3"/>
        <v>10.59990137066889</v>
      </c>
      <c r="Y29" s="7"/>
    </row>
    <row r="30" spans="1:40" x14ac:dyDescent="0.25">
      <c r="A30">
        <v>1</v>
      </c>
      <c r="B30">
        <v>1</v>
      </c>
      <c r="C30">
        <v>6</v>
      </c>
      <c r="D30">
        <v>10997</v>
      </c>
      <c r="E30">
        <v>10687</v>
      </c>
      <c r="F30">
        <v>10066</v>
      </c>
      <c r="G30">
        <v>11075</v>
      </c>
      <c r="H30">
        <v>12120</v>
      </c>
      <c r="I30">
        <v>7884</v>
      </c>
      <c r="J30" s="58">
        <f t="shared" si="0"/>
        <v>27.995923174576561</v>
      </c>
      <c r="K30" s="59">
        <f t="shared" si="0"/>
        <v>26.970268479285231</v>
      </c>
      <c r="L30" s="59">
        <f t="shared" si="0"/>
        <v>24.915650525169379</v>
      </c>
      <c r="M30" s="59">
        <f t="shared" si="0"/>
        <v>28.253991130165989</v>
      </c>
      <c r="N30" s="59">
        <f t="shared" si="0"/>
        <v>31.711440022357717</v>
      </c>
      <c r="O30" s="59">
        <f t="shared" si="0"/>
        <v>17.696364895731708</v>
      </c>
      <c r="P30" s="60">
        <f t="shared" si="8"/>
        <v>5.3687769523729676</v>
      </c>
      <c r="Q30" s="61">
        <f t="shared" si="9"/>
        <v>5.7210805437855701</v>
      </c>
      <c r="R30" s="61">
        <f t="shared" si="10"/>
        <v>5.2546951575508141</v>
      </c>
      <c r="S30" s="61">
        <f t="shared" si="11"/>
        <v>5.8661973390497977</v>
      </c>
      <c r="T30" s="61">
        <f t="shared" si="12"/>
        <v>5.4634320067073157</v>
      </c>
      <c r="U30" s="62">
        <f t="shared" si="13"/>
        <v>2.0089094687195126</v>
      </c>
      <c r="V30" s="59">
        <f t="shared" si="1"/>
        <v>29.683091468185975</v>
      </c>
      <c r="W30" s="58">
        <f t="shared" si="3"/>
        <v>11.686256483537784</v>
      </c>
      <c r="Y30" s="7"/>
    </row>
    <row r="31" spans="1:40" x14ac:dyDescent="0.25">
      <c r="A31">
        <v>2</v>
      </c>
      <c r="B31">
        <v>1</v>
      </c>
      <c r="C31">
        <v>6</v>
      </c>
      <c r="D31">
        <v>10123</v>
      </c>
      <c r="E31">
        <v>9655</v>
      </c>
      <c r="F31">
        <v>9305</v>
      </c>
      <c r="G31">
        <v>9482</v>
      </c>
      <c r="H31">
        <v>11751</v>
      </c>
      <c r="I31">
        <v>8043</v>
      </c>
      <c r="J31" s="58">
        <f t="shared" ref="J31:O50" si="21">((D31/$I$5)*$I$2+$I$3)*1.321*100</f>
        <v>25.104238646561654</v>
      </c>
      <c r="K31" s="59">
        <f t="shared" si="21"/>
        <v>23.555830913025069</v>
      </c>
      <c r="L31" s="59">
        <f t="shared" si="21"/>
        <v>22.397833676405828</v>
      </c>
      <c r="M31" s="59">
        <f t="shared" si="21"/>
        <v>22.983449421781842</v>
      </c>
      <c r="N31" s="59">
        <f t="shared" si="21"/>
        <v>30.490580078607721</v>
      </c>
      <c r="O31" s="59">
        <f t="shared" si="21"/>
        <v>18.22242649751016</v>
      </c>
      <c r="P31" s="60">
        <f t="shared" si="8"/>
        <v>4.5012715939684966</v>
      </c>
      <c r="Q31" s="61">
        <f t="shared" si="9"/>
        <v>4.6967492739075212</v>
      </c>
      <c r="R31" s="61">
        <f t="shared" si="10"/>
        <v>4.4993501029217482</v>
      </c>
      <c r="S31" s="61">
        <f t="shared" si="11"/>
        <v>4.2850348265345524</v>
      </c>
      <c r="T31" s="61">
        <f t="shared" si="12"/>
        <v>5.0971740235823164</v>
      </c>
      <c r="U31" s="62">
        <f t="shared" si="13"/>
        <v>2.166727949253048</v>
      </c>
      <c r="V31" s="59">
        <f t="shared" si="1"/>
        <v>25.246307770167682</v>
      </c>
      <c r="W31" s="58">
        <f t="shared" si="3"/>
        <v>9.9394912480975126</v>
      </c>
    </row>
    <row r="32" spans="1:40" x14ac:dyDescent="0.25">
      <c r="A32">
        <v>3</v>
      </c>
      <c r="B32">
        <v>1</v>
      </c>
      <c r="C32">
        <v>6</v>
      </c>
      <c r="D32">
        <v>11314</v>
      </c>
      <c r="E32">
        <v>9990</v>
      </c>
      <c r="F32">
        <v>10745</v>
      </c>
      <c r="G32">
        <v>11746</v>
      </c>
      <c r="H32">
        <v>12732</v>
      </c>
      <c r="I32">
        <v>8385</v>
      </c>
      <c r="J32" s="58">
        <f t="shared" si="21"/>
        <v>29.044737814600275</v>
      </c>
      <c r="K32" s="59">
        <f t="shared" si="21"/>
        <v>24.664199696646342</v>
      </c>
      <c r="L32" s="59">
        <f t="shared" si="21"/>
        <v>27.162165164210698</v>
      </c>
      <c r="M32" s="59">
        <f t="shared" si="21"/>
        <v>30.474037260941735</v>
      </c>
      <c r="N32" s="59">
        <f t="shared" si="21"/>
        <v>33.7362809046748</v>
      </c>
      <c r="O32" s="59">
        <f t="shared" si="21"/>
        <v>19.353955225863821</v>
      </c>
      <c r="P32" s="60">
        <f t="shared" si="8"/>
        <v>5.6834213443800818</v>
      </c>
      <c r="Q32" s="61">
        <f t="shared" si="9"/>
        <v>5.029259908993903</v>
      </c>
      <c r="R32" s="61">
        <f t="shared" si="10"/>
        <v>5.9286495492632092</v>
      </c>
      <c r="S32" s="61">
        <f t="shared" si="11"/>
        <v>6.5322111782825205</v>
      </c>
      <c r="T32" s="61">
        <f t="shared" si="12"/>
        <v>6.0708842714024396</v>
      </c>
      <c r="U32" s="62">
        <f t="shared" si="13"/>
        <v>2.5061865677591464</v>
      </c>
      <c r="V32" s="59">
        <f t="shared" si="1"/>
        <v>31.750612820081297</v>
      </c>
      <c r="W32" s="58">
        <f t="shared" si="3"/>
        <v>12.500241267748542</v>
      </c>
    </row>
    <row r="33" spans="1:23" x14ac:dyDescent="0.25">
      <c r="A33">
        <v>1</v>
      </c>
      <c r="B33">
        <v>2</v>
      </c>
      <c r="C33">
        <v>1</v>
      </c>
      <c r="D33">
        <v>10416</v>
      </c>
      <c r="E33">
        <v>9990</v>
      </c>
      <c r="F33">
        <v>10467</v>
      </c>
      <c r="G33">
        <v>10199</v>
      </c>
      <c r="H33">
        <v>11631</v>
      </c>
      <c r="I33">
        <v>9763</v>
      </c>
      <c r="J33" s="58">
        <f t="shared" si="21"/>
        <v>26.073647761788614</v>
      </c>
      <c r="K33" s="59">
        <f t="shared" si="21"/>
        <v>24.664199696646342</v>
      </c>
      <c r="L33" s="59">
        <f t="shared" si="21"/>
        <v>26.242384501981707</v>
      </c>
      <c r="M33" s="59">
        <f t="shared" si="21"/>
        <v>25.355689475084688</v>
      </c>
      <c r="N33" s="59">
        <f t="shared" si="21"/>
        <v>30.093552454623978</v>
      </c>
      <c r="O33" s="59">
        <f t="shared" si="21"/>
        <v>23.913155774610438</v>
      </c>
      <c r="P33" s="60">
        <f t="shared" si="8"/>
        <v>4.7920943285365842</v>
      </c>
      <c r="Q33" s="61">
        <f t="shared" si="9"/>
        <v>5.029259908993903</v>
      </c>
      <c r="R33" s="61">
        <f t="shared" si="10"/>
        <v>5.6527153505945114</v>
      </c>
      <c r="S33" s="61">
        <f t="shared" si="11"/>
        <v>4.9967068425254064</v>
      </c>
      <c r="T33" s="61">
        <f t="shared" si="12"/>
        <v>4.978065736387193</v>
      </c>
      <c r="U33" s="62">
        <f t="shared" si="13"/>
        <v>3.8739467323831316</v>
      </c>
      <c r="V33" s="59">
        <f t="shared" si="1"/>
        <v>29.322788899420729</v>
      </c>
      <c r="W33" s="58">
        <f t="shared" si="3"/>
        <v>11.544405078512098</v>
      </c>
    </row>
    <row r="34" spans="1:23" x14ac:dyDescent="0.25">
      <c r="A34">
        <v>2</v>
      </c>
      <c r="B34">
        <v>2</v>
      </c>
      <c r="C34">
        <v>1</v>
      </c>
      <c r="D34">
        <v>10729</v>
      </c>
      <c r="E34">
        <v>10309</v>
      </c>
      <c r="F34">
        <v>9501</v>
      </c>
      <c r="G34">
        <v>8953</v>
      </c>
      <c r="H34">
        <v>11577</v>
      </c>
      <c r="I34">
        <v>7435</v>
      </c>
      <c r="J34" s="58">
        <f t="shared" si="21"/>
        <v>27.109228147679538</v>
      </c>
      <c r="K34" s="59">
        <f t="shared" si="21"/>
        <v>25.719631463736448</v>
      </c>
      <c r="L34" s="59">
        <f t="shared" si="21"/>
        <v>23.0463121289126</v>
      </c>
      <c r="M34" s="59">
        <f t="shared" si="21"/>
        <v>21.233219312720191</v>
      </c>
      <c r="N34" s="59">
        <f t="shared" si="21"/>
        <v>29.914890023831305</v>
      </c>
      <c r="O34" s="59">
        <f t="shared" si="21"/>
        <v>16.210819869325878</v>
      </c>
      <c r="P34" s="60">
        <f t="shared" si="8"/>
        <v>5.1027684443038606</v>
      </c>
      <c r="Q34" s="61">
        <f t="shared" si="9"/>
        <v>5.3458894391209348</v>
      </c>
      <c r="R34" s="61">
        <f t="shared" si="10"/>
        <v>4.6938936386737797</v>
      </c>
      <c r="S34" s="61">
        <f t="shared" si="11"/>
        <v>3.759965793816058</v>
      </c>
      <c r="T34" s="61">
        <f t="shared" si="12"/>
        <v>4.9244670071493912</v>
      </c>
      <c r="U34" s="62">
        <f t="shared" si="13"/>
        <v>1.5632459607977633</v>
      </c>
      <c r="V34" s="59">
        <f t="shared" si="1"/>
        <v>25.39023028386179</v>
      </c>
      <c r="W34" s="58">
        <f t="shared" si="3"/>
        <v>9.9961536550636971</v>
      </c>
    </row>
    <row r="35" spans="1:23" x14ac:dyDescent="0.25">
      <c r="A35">
        <v>3</v>
      </c>
      <c r="B35">
        <v>2</v>
      </c>
      <c r="C35">
        <v>1</v>
      </c>
      <c r="D35">
        <v>11131</v>
      </c>
      <c r="E35">
        <v>10914</v>
      </c>
      <c r="F35">
        <v>10896</v>
      </c>
      <c r="G35">
        <v>11172</v>
      </c>
      <c r="H35">
        <v>11744</v>
      </c>
      <c r="I35">
        <v>9708</v>
      </c>
      <c r="J35" s="58">
        <f t="shared" si="21"/>
        <v>28.439270688025069</v>
      </c>
      <c r="K35" s="59">
        <f t="shared" si="21"/>
        <v>27.721312401321136</v>
      </c>
      <c r="L35" s="59">
        <f t="shared" si="21"/>
        <v>27.661758257723573</v>
      </c>
      <c r="M35" s="59">
        <f t="shared" si="21"/>
        <v>28.574921792886183</v>
      </c>
      <c r="N35" s="59">
        <f t="shared" si="21"/>
        <v>30.46742013387534</v>
      </c>
      <c r="O35" s="59">
        <f t="shared" si="21"/>
        <v>23.731184780284554</v>
      </c>
      <c r="P35" s="60">
        <f t="shared" si="8"/>
        <v>5.5017812064075198</v>
      </c>
      <c r="Q35" s="61">
        <f t="shared" si="9"/>
        <v>5.9463937203963404</v>
      </c>
      <c r="R35" s="61">
        <f t="shared" si="10"/>
        <v>6.0785274773170714</v>
      </c>
      <c r="S35" s="61">
        <f t="shared" si="11"/>
        <v>5.9624765378658546</v>
      </c>
      <c r="T35" s="61">
        <f t="shared" si="12"/>
        <v>5.0902260401626016</v>
      </c>
      <c r="U35" s="62">
        <f t="shared" si="13"/>
        <v>3.8193554340853662</v>
      </c>
      <c r="V35" s="59">
        <f t="shared" si="1"/>
        <v>32.398760416234751</v>
      </c>
      <c r="W35" s="58">
        <f t="shared" si="3"/>
        <v>12.755417486706595</v>
      </c>
    </row>
    <row r="36" spans="1:23" x14ac:dyDescent="0.25">
      <c r="A36">
        <v>1</v>
      </c>
      <c r="B36">
        <v>2</v>
      </c>
      <c r="C36">
        <v>2</v>
      </c>
      <c r="D36">
        <v>10395</v>
      </c>
      <c r="E36">
        <v>10014</v>
      </c>
      <c r="F36">
        <v>8886</v>
      </c>
      <c r="G36">
        <v>9917</v>
      </c>
      <c r="H36">
        <v>11799</v>
      </c>
      <c r="I36">
        <v>6754</v>
      </c>
      <c r="J36" s="58">
        <f t="shared" si="21"/>
        <v>26.004167927591464</v>
      </c>
      <c r="K36" s="59">
        <f t="shared" si="21"/>
        <v>24.743605221443087</v>
      </c>
      <c r="L36" s="59">
        <f t="shared" si="21"/>
        <v>21.011545555995937</v>
      </c>
      <c r="M36" s="59">
        <f t="shared" si="21"/>
        <v>24.4226745587229</v>
      </c>
      <c r="N36" s="59">
        <f t="shared" si="21"/>
        <v>30.64939112820122</v>
      </c>
      <c r="O36" s="59">
        <f t="shared" si="21"/>
        <v>13.957688103218157</v>
      </c>
      <c r="P36" s="60">
        <f t="shared" si="8"/>
        <v>4.7712503782774398</v>
      </c>
      <c r="Q36" s="61">
        <f t="shared" si="9"/>
        <v>5.0530815664329252</v>
      </c>
      <c r="R36" s="61">
        <f t="shared" si="10"/>
        <v>4.0834636667987807</v>
      </c>
      <c r="S36" s="61">
        <f t="shared" si="11"/>
        <v>4.7168023676168698</v>
      </c>
      <c r="T36" s="61">
        <f t="shared" si="12"/>
        <v>5.1448173384603662</v>
      </c>
      <c r="U36" s="62">
        <f t="shared" si="13"/>
        <v>0.88730643096544692</v>
      </c>
      <c r="V36" s="59">
        <f t="shared" si="1"/>
        <v>24.656721748551828</v>
      </c>
      <c r="W36" s="58">
        <f t="shared" si="3"/>
        <v>9.7073707671463882</v>
      </c>
    </row>
    <row r="37" spans="1:23" x14ac:dyDescent="0.25">
      <c r="A37">
        <v>2</v>
      </c>
      <c r="B37">
        <v>2</v>
      </c>
      <c r="C37">
        <v>2</v>
      </c>
      <c r="D37">
        <v>10995</v>
      </c>
      <c r="E37">
        <v>10617</v>
      </c>
      <c r="F37">
        <v>10164</v>
      </c>
      <c r="G37">
        <v>10606</v>
      </c>
      <c r="H37">
        <v>11711</v>
      </c>
      <c r="I37">
        <v>7352</v>
      </c>
      <c r="J37" s="58">
        <f t="shared" si="21"/>
        <v>27.989306047510166</v>
      </c>
      <c r="K37" s="59">
        <f t="shared" si="21"/>
        <v>26.738669031961383</v>
      </c>
      <c r="L37" s="59">
        <f t="shared" si="21"/>
        <v>25.239889751422766</v>
      </c>
      <c r="M37" s="59">
        <f t="shared" si="21"/>
        <v>26.702274833096201</v>
      </c>
      <c r="N37" s="59">
        <f t="shared" si="21"/>
        <v>30.358237537279809</v>
      </c>
      <c r="O37" s="59">
        <f t="shared" si="21"/>
        <v>15.936209096070458</v>
      </c>
      <c r="P37" s="60">
        <f t="shared" si="8"/>
        <v>5.3667918142530509</v>
      </c>
      <c r="Q37" s="61">
        <f t="shared" si="9"/>
        <v>5.651600709588414</v>
      </c>
      <c r="R37" s="61">
        <f t="shared" si="10"/>
        <v>5.3519669254268294</v>
      </c>
      <c r="S37" s="61">
        <f t="shared" si="11"/>
        <v>5.400682449928861</v>
      </c>
      <c r="T37" s="61">
        <f t="shared" si="12"/>
        <v>5.0574712611839425</v>
      </c>
      <c r="U37" s="62">
        <f t="shared" si="13"/>
        <v>1.4808627288211376</v>
      </c>
      <c r="V37" s="59">
        <f t="shared" si="1"/>
        <v>28.309375889202233</v>
      </c>
      <c r="W37" s="58">
        <f t="shared" si="3"/>
        <v>11.145423578426076</v>
      </c>
    </row>
    <row r="38" spans="1:23" x14ac:dyDescent="0.25">
      <c r="A38">
        <v>3</v>
      </c>
      <c r="B38">
        <v>2</v>
      </c>
      <c r="C38">
        <v>2</v>
      </c>
      <c r="D38">
        <v>10366</v>
      </c>
      <c r="E38">
        <v>9847</v>
      </c>
      <c r="F38">
        <v>10318</v>
      </c>
      <c r="G38">
        <v>9280</v>
      </c>
      <c r="H38">
        <v>11025</v>
      </c>
      <c r="I38">
        <v>7774</v>
      </c>
      <c r="J38" s="58">
        <f t="shared" si="21"/>
        <v>25.908219585128723</v>
      </c>
      <c r="K38" s="59">
        <f t="shared" si="21"/>
        <v>24.191075111399051</v>
      </c>
      <c r="L38" s="59">
        <f t="shared" si="21"/>
        <v>25.749408535535228</v>
      </c>
      <c r="M38" s="59">
        <f t="shared" si="21"/>
        <v>22.315119588075877</v>
      </c>
      <c r="N38" s="59">
        <f t="shared" si="21"/>
        <v>28.088562953506095</v>
      </c>
      <c r="O38" s="59">
        <f t="shared" si="21"/>
        <v>17.332422907079948</v>
      </c>
      <c r="P38" s="60">
        <f t="shared" si="8"/>
        <v>4.7424658755386169</v>
      </c>
      <c r="Q38" s="61">
        <f t="shared" si="9"/>
        <v>4.8873225334197166</v>
      </c>
      <c r="R38" s="61">
        <f t="shared" si="10"/>
        <v>5.5048225606605676</v>
      </c>
      <c r="S38" s="61">
        <f t="shared" si="11"/>
        <v>4.0845358764227635</v>
      </c>
      <c r="T38" s="61">
        <f t="shared" si="12"/>
        <v>4.376568886051829</v>
      </c>
      <c r="U38" s="62">
        <f t="shared" si="13"/>
        <v>1.8997268721239846</v>
      </c>
      <c r="V38" s="59">
        <f t="shared" si="1"/>
        <v>25.495442604217477</v>
      </c>
      <c r="W38" s="58">
        <f t="shared" si="3"/>
        <v>10.037575828432077</v>
      </c>
    </row>
    <row r="39" spans="1:23" x14ac:dyDescent="0.25">
      <c r="A39">
        <v>1</v>
      </c>
      <c r="B39">
        <v>2</v>
      </c>
      <c r="C39">
        <v>3</v>
      </c>
      <c r="D39">
        <v>10687</v>
      </c>
      <c r="E39">
        <v>10317</v>
      </c>
      <c r="F39">
        <v>10118</v>
      </c>
      <c r="G39">
        <v>10344</v>
      </c>
      <c r="H39">
        <v>11936</v>
      </c>
      <c r="I39">
        <v>8503</v>
      </c>
      <c r="J39" s="58">
        <f t="shared" si="21"/>
        <v>26.970268479285231</v>
      </c>
      <c r="K39" s="59">
        <f t="shared" si="21"/>
        <v>25.746099972002035</v>
      </c>
      <c r="L39" s="59">
        <f t="shared" si="21"/>
        <v>25.087695828895669</v>
      </c>
      <c r="M39" s="59">
        <f t="shared" si="21"/>
        <v>25.835431187398367</v>
      </c>
      <c r="N39" s="59">
        <f t="shared" si="21"/>
        <v>31.102664332249319</v>
      </c>
      <c r="O39" s="59">
        <f t="shared" si="21"/>
        <v>19.744365722781165</v>
      </c>
      <c r="P39" s="60">
        <f t="shared" si="8"/>
        <v>5.0610805437855682</v>
      </c>
      <c r="Q39" s="61">
        <f t="shared" si="9"/>
        <v>5.3538299916006107</v>
      </c>
      <c r="R39" s="61">
        <f t="shared" si="10"/>
        <v>5.3063087486687008</v>
      </c>
      <c r="S39" s="61">
        <f t="shared" si="11"/>
        <v>5.1406293562195104</v>
      </c>
      <c r="T39" s="61">
        <f t="shared" si="12"/>
        <v>5.2807992996747952</v>
      </c>
      <c r="U39" s="62">
        <f t="shared" si="13"/>
        <v>2.6233097168343495</v>
      </c>
      <c r="V39" s="59">
        <f t="shared" si="1"/>
        <v>28.765957656783534</v>
      </c>
      <c r="W39" s="58">
        <f t="shared" si="3"/>
        <v>11.325180179836037</v>
      </c>
    </row>
    <row r="40" spans="1:23" x14ac:dyDescent="0.25">
      <c r="A40">
        <v>2</v>
      </c>
      <c r="B40">
        <v>2</v>
      </c>
      <c r="C40">
        <v>3</v>
      </c>
      <c r="D40">
        <v>10760</v>
      </c>
      <c r="E40">
        <v>10115</v>
      </c>
      <c r="F40">
        <v>9872</v>
      </c>
      <c r="G40">
        <v>9726</v>
      </c>
      <c r="H40">
        <v>11745</v>
      </c>
      <c r="I40">
        <v>7729</v>
      </c>
      <c r="J40" s="58">
        <f t="shared" si="21"/>
        <v>27.211793617208674</v>
      </c>
      <c r="K40" s="59">
        <f t="shared" si="21"/>
        <v>25.077770138296067</v>
      </c>
      <c r="L40" s="59">
        <f t="shared" si="21"/>
        <v>24.273789199728999</v>
      </c>
      <c r="M40" s="59">
        <f t="shared" si="21"/>
        <v>23.790738923882117</v>
      </c>
      <c r="N40" s="59">
        <f t="shared" si="21"/>
        <v>30.470728697408532</v>
      </c>
      <c r="O40" s="59">
        <f t="shared" si="21"/>
        <v>17.18353754808604</v>
      </c>
      <c r="P40" s="60">
        <f t="shared" si="8"/>
        <v>5.1335380851626029</v>
      </c>
      <c r="Q40" s="61">
        <f t="shared" si="9"/>
        <v>5.1533310414888209</v>
      </c>
      <c r="R40" s="61">
        <f t="shared" si="10"/>
        <v>5.0621367599186984</v>
      </c>
      <c r="S40" s="61">
        <f t="shared" si="11"/>
        <v>4.5272216771646354</v>
      </c>
      <c r="T40" s="61">
        <f t="shared" si="12"/>
        <v>5.09121860922256</v>
      </c>
      <c r="U40" s="62">
        <f t="shared" si="13"/>
        <v>1.855061264425812</v>
      </c>
      <c r="V40" s="59">
        <f t="shared" si="1"/>
        <v>26.82250743738313</v>
      </c>
      <c r="W40" s="58">
        <f t="shared" si="3"/>
        <v>10.560042298182335</v>
      </c>
    </row>
    <row r="41" spans="1:23" x14ac:dyDescent="0.25">
      <c r="A41">
        <v>3</v>
      </c>
      <c r="B41">
        <v>2</v>
      </c>
      <c r="C41">
        <v>3</v>
      </c>
      <c r="D41">
        <v>10366</v>
      </c>
      <c r="E41">
        <v>10072</v>
      </c>
      <c r="F41">
        <v>10215</v>
      </c>
      <c r="G41">
        <v>11293</v>
      </c>
      <c r="H41">
        <v>12143</v>
      </c>
      <c r="I41">
        <v>7135</v>
      </c>
      <c r="J41" s="58">
        <f t="shared" si="21"/>
        <v>25.908219585128723</v>
      </c>
      <c r="K41" s="59">
        <f t="shared" si="21"/>
        <v>24.935501906368561</v>
      </c>
      <c r="L41" s="59">
        <f t="shared" si="21"/>
        <v>25.408626491615856</v>
      </c>
      <c r="M41" s="59">
        <f t="shared" si="21"/>
        <v>28.975257980403114</v>
      </c>
      <c r="N41" s="59">
        <f t="shared" si="21"/>
        <v>31.787536983621273</v>
      </c>
      <c r="O41" s="59">
        <f t="shared" si="21"/>
        <v>15.218250809366529</v>
      </c>
      <c r="P41" s="60">
        <f t="shared" si="8"/>
        <v>4.7424658755386169</v>
      </c>
      <c r="Q41" s="61">
        <f t="shared" si="9"/>
        <v>5.1106505719105675</v>
      </c>
      <c r="R41" s="61">
        <f t="shared" si="10"/>
        <v>5.4025879474847569</v>
      </c>
      <c r="S41" s="61">
        <f t="shared" si="11"/>
        <v>6.0825773941209347</v>
      </c>
      <c r="T41" s="61">
        <f t="shared" si="12"/>
        <v>5.4862610950863813</v>
      </c>
      <c r="U41" s="62">
        <f t="shared" si="13"/>
        <v>1.2654752428099585</v>
      </c>
      <c r="V41" s="59">
        <f t="shared" si="1"/>
        <v>28.090018126951218</v>
      </c>
      <c r="W41" s="58">
        <f t="shared" si="3"/>
        <v>11.059062254705204</v>
      </c>
    </row>
    <row r="42" spans="1:23" x14ac:dyDescent="0.25">
      <c r="A42">
        <v>1</v>
      </c>
      <c r="B42">
        <v>2</v>
      </c>
      <c r="C42">
        <v>4</v>
      </c>
      <c r="D42">
        <v>9952</v>
      </c>
      <c r="E42">
        <v>9811</v>
      </c>
      <c r="F42">
        <v>10125</v>
      </c>
      <c r="G42">
        <v>10084</v>
      </c>
      <c r="H42">
        <v>11522</v>
      </c>
      <c r="I42">
        <v>6951</v>
      </c>
      <c r="J42" s="58">
        <f t="shared" si="21"/>
        <v>24.538474282384822</v>
      </c>
      <c r="K42" s="59">
        <f t="shared" si="21"/>
        <v>24.071966824203926</v>
      </c>
      <c r="L42" s="59">
        <f t="shared" si="21"/>
        <v>25.110855773628042</v>
      </c>
      <c r="M42" s="59">
        <f t="shared" si="21"/>
        <v>24.975204668766938</v>
      </c>
      <c r="N42" s="59">
        <f t="shared" si="21"/>
        <v>29.732919029505421</v>
      </c>
      <c r="O42" s="59">
        <f t="shared" si="21"/>
        <v>14.609475119258128</v>
      </c>
      <c r="P42" s="60">
        <f t="shared" si="8"/>
        <v>4.3315422847154466</v>
      </c>
      <c r="Q42" s="61">
        <f t="shared" si="9"/>
        <v>4.8515900472611779</v>
      </c>
      <c r="R42" s="61">
        <f t="shared" si="10"/>
        <v>5.3132567320884121</v>
      </c>
      <c r="S42" s="61">
        <f t="shared" si="11"/>
        <v>4.8825614006300819</v>
      </c>
      <c r="T42" s="61">
        <f t="shared" si="12"/>
        <v>4.8698757088516267</v>
      </c>
      <c r="U42" s="62">
        <f t="shared" si="13"/>
        <v>1.0828425357774385</v>
      </c>
      <c r="V42" s="59">
        <f t="shared" si="1"/>
        <v>25.331668709324184</v>
      </c>
      <c r="W42" s="58">
        <f t="shared" si="3"/>
        <v>9.9730979170567657</v>
      </c>
    </row>
    <row r="43" spans="1:23" x14ac:dyDescent="0.25">
      <c r="A43">
        <v>2</v>
      </c>
      <c r="B43">
        <v>2</v>
      </c>
      <c r="C43">
        <v>4</v>
      </c>
      <c r="D43">
        <v>10663</v>
      </c>
      <c r="E43">
        <v>10206</v>
      </c>
      <c r="F43">
        <v>10297</v>
      </c>
      <c r="G43">
        <v>10267</v>
      </c>
      <c r="H43">
        <v>11780</v>
      </c>
      <c r="I43">
        <v>7144</v>
      </c>
      <c r="J43" s="58">
        <f t="shared" si="21"/>
        <v>26.890862954488483</v>
      </c>
      <c r="K43" s="59">
        <f t="shared" si="21"/>
        <v>25.378849419817072</v>
      </c>
      <c r="L43" s="59">
        <f t="shared" si="21"/>
        <v>25.679928701338074</v>
      </c>
      <c r="M43" s="59">
        <f t="shared" si="21"/>
        <v>25.580671795342141</v>
      </c>
      <c r="N43" s="59">
        <f t="shared" si="21"/>
        <v>30.586528421070465</v>
      </c>
      <c r="O43" s="59">
        <f t="shared" si="21"/>
        <v>15.248027881165314</v>
      </c>
      <c r="P43" s="60">
        <f t="shared" si="8"/>
        <v>5.0372588863465442</v>
      </c>
      <c r="Q43" s="61">
        <f t="shared" si="9"/>
        <v>5.2436548259451214</v>
      </c>
      <c r="R43" s="61">
        <f t="shared" si="10"/>
        <v>5.4839786104014214</v>
      </c>
      <c r="S43" s="61">
        <f t="shared" si="11"/>
        <v>5.0642015386026422</v>
      </c>
      <c r="T43" s="61">
        <f t="shared" si="12"/>
        <v>5.1259585263211394</v>
      </c>
      <c r="U43" s="62">
        <f t="shared" si="13"/>
        <v>1.274408364349594</v>
      </c>
      <c r="V43" s="59">
        <f t="shared" si="1"/>
        <v>27.22946075196646</v>
      </c>
      <c r="W43" s="58">
        <f t="shared" si="3"/>
        <v>10.720260138569472</v>
      </c>
    </row>
    <row r="44" spans="1:23" x14ac:dyDescent="0.25">
      <c r="A44">
        <v>3</v>
      </c>
      <c r="B44">
        <v>2</v>
      </c>
      <c r="C44">
        <v>4</v>
      </c>
      <c r="D44">
        <v>10751</v>
      </c>
      <c r="E44">
        <v>10630</v>
      </c>
      <c r="F44">
        <v>9997</v>
      </c>
      <c r="G44">
        <v>9215</v>
      </c>
      <c r="H44">
        <v>12122</v>
      </c>
      <c r="I44">
        <v>9208</v>
      </c>
      <c r="J44" s="58">
        <f t="shared" si="21"/>
        <v>27.182016545409894</v>
      </c>
      <c r="K44" s="59">
        <f t="shared" si="21"/>
        <v>26.781680357892956</v>
      </c>
      <c r="L44" s="59">
        <f t="shared" si="21"/>
        <v>24.687359641378727</v>
      </c>
      <c r="M44" s="59">
        <f t="shared" si="21"/>
        <v>22.100062958418022</v>
      </c>
      <c r="N44" s="59">
        <f t="shared" si="21"/>
        <v>31.718057149424116</v>
      </c>
      <c r="O44" s="59">
        <f t="shared" si="21"/>
        <v>22.076903013685637</v>
      </c>
      <c r="P44" s="60">
        <f t="shared" si="8"/>
        <v>5.1246049636229678</v>
      </c>
      <c r="Q44" s="61">
        <f t="shared" si="9"/>
        <v>5.6645041073678861</v>
      </c>
      <c r="R44" s="61">
        <f t="shared" si="10"/>
        <v>5.186207892413619</v>
      </c>
      <c r="S44" s="61">
        <f t="shared" si="11"/>
        <v>4.0200188875254064</v>
      </c>
      <c r="T44" s="61">
        <f t="shared" si="12"/>
        <v>5.4654171448272351</v>
      </c>
      <c r="U44" s="62">
        <f t="shared" si="13"/>
        <v>3.3230709041056912</v>
      </c>
      <c r="V44" s="59">
        <f t="shared" si="1"/>
        <v>28.783823899862806</v>
      </c>
      <c r="W44" s="58">
        <f t="shared" si="3"/>
        <v>11.332214133804253</v>
      </c>
    </row>
    <row r="45" spans="1:23" x14ac:dyDescent="0.25">
      <c r="A45">
        <v>1</v>
      </c>
      <c r="B45">
        <v>2</v>
      </c>
      <c r="C45">
        <v>5</v>
      </c>
      <c r="D45">
        <v>10909</v>
      </c>
      <c r="E45">
        <v>10229</v>
      </c>
      <c r="F45">
        <v>10345</v>
      </c>
      <c r="G45">
        <v>10657</v>
      </c>
      <c r="H45">
        <v>11515</v>
      </c>
      <c r="I45">
        <v>7981</v>
      </c>
      <c r="J45" s="58">
        <f t="shared" si="21"/>
        <v>27.704769583655146</v>
      </c>
      <c r="K45" s="59">
        <f t="shared" si="21"/>
        <v>25.454946381080624</v>
      </c>
      <c r="L45" s="59">
        <f t="shared" si="21"/>
        <v>25.838739750931573</v>
      </c>
      <c r="M45" s="59">
        <f t="shared" si="21"/>
        <v>26.871011573289294</v>
      </c>
      <c r="N45" s="59">
        <f t="shared" si="21"/>
        <v>29.709759084773037</v>
      </c>
      <c r="O45" s="59">
        <f t="shared" si="21"/>
        <v>18.017295558451892</v>
      </c>
      <c r="P45" s="60">
        <f t="shared" si="8"/>
        <v>5.2814308750965449</v>
      </c>
      <c r="Q45" s="61">
        <f t="shared" si="9"/>
        <v>5.2664839143241871</v>
      </c>
      <c r="R45" s="61">
        <f t="shared" si="10"/>
        <v>5.5316219252794721</v>
      </c>
      <c r="S45" s="61">
        <f t="shared" si="11"/>
        <v>5.4513034719867877</v>
      </c>
      <c r="T45" s="61">
        <f t="shared" si="12"/>
        <v>4.862927725431911</v>
      </c>
      <c r="U45" s="62">
        <f t="shared" si="13"/>
        <v>2.1051886675355673</v>
      </c>
      <c r="V45" s="59">
        <f t="shared" si="1"/>
        <v>28.498956579654472</v>
      </c>
      <c r="W45" s="58">
        <f t="shared" si="3"/>
        <v>11.220061645533256</v>
      </c>
    </row>
    <row r="46" spans="1:23" x14ac:dyDescent="0.25">
      <c r="A46">
        <v>2</v>
      </c>
      <c r="B46">
        <v>2</v>
      </c>
      <c r="C46">
        <v>5</v>
      </c>
      <c r="D46">
        <v>10858</v>
      </c>
      <c r="E46">
        <v>9937</v>
      </c>
      <c r="F46">
        <v>9504</v>
      </c>
      <c r="G46">
        <v>10527</v>
      </c>
      <c r="H46">
        <v>12213</v>
      </c>
      <c r="I46">
        <v>6370</v>
      </c>
      <c r="J46" s="58">
        <f t="shared" si="21"/>
        <v>27.53603284346206</v>
      </c>
      <c r="K46" s="59">
        <f t="shared" si="21"/>
        <v>24.488845829386854</v>
      </c>
      <c r="L46" s="59">
        <f t="shared" si="21"/>
        <v>23.056237819512198</v>
      </c>
      <c r="M46" s="59">
        <f t="shared" si="21"/>
        <v>26.440898313973577</v>
      </c>
      <c r="N46" s="59">
        <f t="shared" si="21"/>
        <v>32.019136430945117</v>
      </c>
      <c r="O46" s="59">
        <f t="shared" si="21"/>
        <v>12.687199706470192</v>
      </c>
      <c r="P46" s="60">
        <f t="shared" si="8"/>
        <v>5.2308098530386182</v>
      </c>
      <c r="Q46" s="61">
        <f t="shared" si="9"/>
        <v>4.9766537488160569</v>
      </c>
      <c r="R46" s="61">
        <f t="shared" si="10"/>
        <v>4.6968713458536593</v>
      </c>
      <c r="S46" s="61">
        <f t="shared" si="11"/>
        <v>5.3222694941920734</v>
      </c>
      <c r="T46" s="61">
        <f t="shared" si="12"/>
        <v>5.5557409292835347</v>
      </c>
      <c r="U46" s="62">
        <f t="shared" si="13"/>
        <v>0.50615991194105769</v>
      </c>
      <c r="V46" s="59">
        <f t="shared" si="1"/>
        <v>26.288505283125001</v>
      </c>
      <c r="W46" s="58">
        <f t="shared" si="3"/>
        <v>10.349805229576772</v>
      </c>
    </row>
    <row r="47" spans="1:23" x14ac:dyDescent="0.25">
      <c r="A47">
        <v>3</v>
      </c>
      <c r="B47">
        <v>2</v>
      </c>
      <c r="C47">
        <v>5</v>
      </c>
      <c r="D47">
        <v>9808</v>
      </c>
      <c r="E47">
        <v>10154</v>
      </c>
      <c r="F47">
        <v>9748</v>
      </c>
      <c r="G47">
        <v>9915</v>
      </c>
      <c r="H47">
        <v>11952</v>
      </c>
      <c r="I47">
        <v>9062</v>
      </c>
      <c r="J47" s="58">
        <f t="shared" si="21"/>
        <v>24.062041133604335</v>
      </c>
      <c r="K47" s="59">
        <f t="shared" si="21"/>
        <v>25.20680411609078</v>
      </c>
      <c r="L47" s="59">
        <f t="shared" si="21"/>
        <v>23.863527321612466</v>
      </c>
      <c r="M47" s="59">
        <f t="shared" si="21"/>
        <v>24.416057431656508</v>
      </c>
      <c r="N47" s="59">
        <f t="shared" si="21"/>
        <v>31.155601348780486</v>
      </c>
      <c r="O47" s="59">
        <f t="shared" si="21"/>
        <v>21.593852737838752</v>
      </c>
      <c r="P47" s="60">
        <f t="shared" si="8"/>
        <v>4.1886123400813009</v>
      </c>
      <c r="Q47" s="61">
        <f t="shared" si="9"/>
        <v>5.1920412348272338</v>
      </c>
      <c r="R47" s="61">
        <f t="shared" si="10"/>
        <v>4.9390581964837397</v>
      </c>
      <c r="S47" s="61">
        <f t="shared" si="11"/>
        <v>4.714817229496953</v>
      </c>
      <c r="T47" s="61">
        <f t="shared" si="12"/>
        <v>5.296680404634146</v>
      </c>
      <c r="U47" s="62">
        <f t="shared" si="13"/>
        <v>3.1781558213516257</v>
      </c>
      <c r="V47" s="59">
        <f t="shared" si="1"/>
        <v>27.509365226875001</v>
      </c>
      <c r="W47" s="58">
        <f t="shared" si="3"/>
        <v>10.83045875073819</v>
      </c>
    </row>
    <row r="48" spans="1:23" x14ac:dyDescent="0.25">
      <c r="A48">
        <v>1</v>
      </c>
      <c r="B48">
        <v>2</v>
      </c>
      <c r="C48">
        <v>6</v>
      </c>
      <c r="D48">
        <v>9441</v>
      </c>
      <c r="E48">
        <v>10158</v>
      </c>
      <c r="F48">
        <v>9297</v>
      </c>
      <c r="G48">
        <v>10631</v>
      </c>
      <c r="H48">
        <v>12130</v>
      </c>
      <c r="I48">
        <v>7938</v>
      </c>
      <c r="J48" s="58">
        <f t="shared" si="21"/>
        <v>22.847798316920731</v>
      </c>
      <c r="K48" s="59">
        <f t="shared" si="21"/>
        <v>25.220038370223573</v>
      </c>
      <c r="L48" s="59">
        <f t="shared" si="21"/>
        <v>22.371365168140244</v>
      </c>
      <c r="M48" s="59">
        <f t="shared" si="21"/>
        <v>26.784988921426152</v>
      </c>
      <c r="N48" s="59">
        <f t="shared" si="21"/>
        <v>31.744525657689699</v>
      </c>
      <c r="O48" s="59">
        <f t="shared" si="21"/>
        <v>17.875027326524389</v>
      </c>
      <c r="P48" s="60">
        <f t="shared" si="8"/>
        <v>3.8243394950762193</v>
      </c>
      <c r="Q48" s="61">
        <f t="shared" si="9"/>
        <v>5.1960115110670708</v>
      </c>
      <c r="R48" s="61">
        <f t="shared" si="10"/>
        <v>4.4914095504420732</v>
      </c>
      <c r="S48" s="61">
        <f t="shared" si="11"/>
        <v>5.4254966764278461</v>
      </c>
      <c r="T48" s="61">
        <f t="shared" si="12"/>
        <v>5.47335769730691</v>
      </c>
      <c r="U48" s="62">
        <f t="shared" si="13"/>
        <v>2.0625081979573165</v>
      </c>
      <c r="V48" s="59">
        <f t="shared" si="1"/>
        <v>26.473123128277436</v>
      </c>
      <c r="W48" s="58">
        <f t="shared" si="3"/>
        <v>10.422489420581668</v>
      </c>
    </row>
    <row r="49" spans="1:23" x14ac:dyDescent="0.25">
      <c r="A49">
        <v>2</v>
      </c>
      <c r="B49">
        <v>2</v>
      </c>
      <c r="C49">
        <v>6</v>
      </c>
      <c r="D49">
        <v>10664</v>
      </c>
      <c r="E49">
        <v>10715</v>
      </c>
      <c r="F49">
        <v>10064</v>
      </c>
      <c r="G49">
        <v>11021</v>
      </c>
      <c r="H49">
        <v>11665</v>
      </c>
      <c r="I49">
        <v>7951</v>
      </c>
      <c r="J49" s="58">
        <f t="shared" si="21"/>
        <v>26.894171518021682</v>
      </c>
      <c r="K49" s="59">
        <f t="shared" si="21"/>
        <v>27.062908258214769</v>
      </c>
      <c r="L49" s="59">
        <f t="shared" si="21"/>
        <v>24.909033398102981</v>
      </c>
      <c r="M49" s="59">
        <f t="shared" si="21"/>
        <v>28.075328699373301</v>
      </c>
      <c r="N49" s="59">
        <f t="shared" si="21"/>
        <v>30.206043614752708</v>
      </c>
      <c r="O49" s="59">
        <f t="shared" si="21"/>
        <v>17.918038652455959</v>
      </c>
      <c r="P49" s="60">
        <f t="shared" si="8"/>
        <v>5.0382514554065052</v>
      </c>
      <c r="Q49" s="61">
        <f t="shared" si="9"/>
        <v>5.7488724774644311</v>
      </c>
      <c r="R49" s="61">
        <f t="shared" si="10"/>
        <v>5.2527100194308938</v>
      </c>
      <c r="S49" s="61">
        <f t="shared" si="11"/>
        <v>5.8125986098119906</v>
      </c>
      <c r="T49" s="61">
        <f t="shared" si="12"/>
        <v>5.0118130844258131</v>
      </c>
      <c r="U49" s="62">
        <f t="shared" si="13"/>
        <v>2.0754115957367874</v>
      </c>
      <c r="V49" s="59">
        <f t="shared" si="1"/>
        <v>28.939657242276422</v>
      </c>
      <c r="W49" s="58">
        <f t="shared" si="3"/>
        <v>11.393565843415914</v>
      </c>
    </row>
    <row r="50" spans="1:23" x14ac:dyDescent="0.25">
      <c r="A50">
        <v>3</v>
      </c>
      <c r="B50">
        <v>2</v>
      </c>
      <c r="C50">
        <v>6</v>
      </c>
      <c r="D50">
        <v>10565</v>
      </c>
      <c r="E50">
        <v>9704</v>
      </c>
      <c r="F50">
        <v>9871</v>
      </c>
      <c r="G50">
        <v>9554</v>
      </c>
      <c r="H50">
        <v>12254</v>
      </c>
      <c r="I50">
        <v>8732</v>
      </c>
      <c r="J50" s="58">
        <f t="shared" si="21"/>
        <v>26.56662372823509</v>
      </c>
      <c r="K50" s="59">
        <f t="shared" si="21"/>
        <v>23.717950526151764</v>
      </c>
      <c r="L50" s="59">
        <f t="shared" si="21"/>
        <v>24.270480636195799</v>
      </c>
      <c r="M50" s="59">
        <f t="shared" si="21"/>
        <v>23.221665996172085</v>
      </c>
      <c r="N50" s="59">
        <f t="shared" si="21"/>
        <v>32.154787535806229</v>
      </c>
      <c r="O50" s="59">
        <f t="shared" si="21"/>
        <v>20.502026771883468</v>
      </c>
      <c r="P50" s="60">
        <f t="shared" si="8"/>
        <v>4.9399871184705271</v>
      </c>
      <c r="Q50" s="61">
        <f t="shared" si="9"/>
        <v>4.7453851578455293</v>
      </c>
      <c r="R50" s="61">
        <f t="shared" si="10"/>
        <v>5.06114419085874</v>
      </c>
      <c r="S50" s="61">
        <f t="shared" si="11"/>
        <v>4.3564997988516261</v>
      </c>
      <c r="T50" s="61">
        <f t="shared" si="12"/>
        <v>5.5964362607418687</v>
      </c>
      <c r="U50" s="62">
        <f t="shared" si="13"/>
        <v>2.8506080315650406</v>
      </c>
      <c r="V50" s="59">
        <f t="shared" si="1"/>
        <v>27.550060558333332</v>
      </c>
      <c r="W50" s="58">
        <f t="shared" si="3"/>
        <v>10.846480534776902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04AAB-2CE6-46F6-ABD4-A5BAC6162FB0}">
  <dimension ref="A1:AN50"/>
  <sheetViews>
    <sheetView topLeftCell="N1" workbookViewId="0">
      <selection activeCell="Z1" sqref="Z1:AN51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44389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5932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10389</v>
      </c>
      <c r="E15">
        <v>10178</v>
      </c>
      <c r="F15">
        <v>9811</v>
      </c>
      <c r="G15">
        <v>8676</v>
      </c>
      <c r="H15">
        <v>10856</v>
      </c>
      <c r="I15">
        <v>9585</v>
      </c>
      <c r="J15" s="53">
        <f t="shared" ref="J15:O30" si="0">((D15/$I$5)*$I$2+$I$3)*1.321*100</f>
        <v>25.822071997623063</v>
      </c>
      <c r="K15" s="36">
        <f t="shared" si="0"/>
        <v>25.12726026968981</v>
      </c>
      <c r="L15" s="36">
        <f t="shared" si="0"/>
        <v>23.91874887560688</v>
      </c>
      <c r="M15" s="36">
        <f t="shared" si="0"/>
        <v>20.181254509710048</v>
      </c>
      <c r="N15" s="36">
        <f t="shared" si="0"/>
        <v>27.359878049494274</v>
      </c>
      <c r="O15" s="36">
        <f t="shared" si="0"/>
        <v>23.174542949005396</v>
      </c>
      <c r="P15" s="54">
        <f>((J15-10.1)*30)/100</f>
        <v>4.7166215992869187</v>
      </c>
      <c r="Q15" s="55">
        <f>((K15-7.9)*30)/100</f>
        <v>5.1681780809069426</v>
      </c>
      <c r="R15" s="55">
        <f>((L15-7.4)*30)/100</f>
        <v>4.9556246626820641</v>
      </c>
      <c r="S15" s="55">
        <f>((M15-8.7)*30)/100</f>
        <v>3.4443763529130145</v>
      </c>
      <c r="T15" s="55">
        <f>((N15-13.5)*30)/100</f>
        <v>4.1579634148482816</v>
      </c>
      <c r="U15" s="56">
        <f>((O15-11)*30)/100</f>
        <v>3.6523628847016187</v>
      </c>
      <c r="V15" s="53">
        <f t="shared" ref="V15:V50" si="1">SUM(P15:U15)</f>
        <v>26.095126995338838</v>
      </c>
      <c r="W15" s="53">
        <f>SUM(P15:U15)/2.54</f>
        <v>10.273672045408992</v>
      </c>
      <c r="Y15" s="7"/>
      <c r="Z15">
        <f>B15</f>
        <v>1</v>
      </c>
      <c r="AA15">
        <f>C15</f>
        <v>1</v>
      </c>
      <c r="AB15" s="7">
        <f>AVERAGE(W15:W17)</f>
        <v>11.182214156346069</v>
      </c>
      <c r="AC15" s="7"/>
      <c r="AD15" s="7">
        <f>AB15-'061421'!AB15</f>
        <v>-0.43258007993127023</v>
      </c>
      <c r="AE15" s="48"/>
      <c r="AG15">
        <f>B15</f>
        <v>1</v>
      </c>
      <c r="AH15">
        <f>C15</f>
        <v>1</v>
      </c>
      <c r="AI15" s="7">
        <f>AVERAGE(J15:J17)</f>
        <v>25.502656179568444</v>
      </c>
      <c r="AJ15" s="7">
        <f t="shared" ref="AJ15:AN15" si="2">AVERAGE(K15:K17)</f>
        <v>24.364394312480329</v>
      </c>
      <c r="AK15" s="7">
        <f t="shared" si="2"/>
        <v>25.750724821768937</v>
      </c>
      <c r="AL15" s="7">
        <f t="shared" si="2"/>
        <v>24.46208506095752</v>
      </c>
      <c r="AM15" s="7">
        <f t="shared" si="2"/>
        <v>29.566152256675661</v>
      </c>
      <c r="AN15" s="7">
        <f t="shared" si="2"/>
        <v>23.630067225612493</v>
      </c>
    </row>
    <row r="16" spans="1:40" x14ac:dyDescent="0.25">
      <c r="A16">
        <v>2</v>
      </c>
      <c r="B16">
        <v>1</v>
      </c>
      <c r="C16">
        <v>1</v>
      </c>
      <c r="D16">
        <v>9324</v>
      </c>
      <c r="E16">
        <v>9780</v>
      </c>
      <c r="F16">
        <v>10274</v>
      </c>
      <c r="G16">
        <v>10076</v>
      </c>
      <c r="H16">
        <v>11792</v>
      </c>
      <c r="I16">
        <v>10051</v>
      </c>
      <c r="J16" s="53">
        <f t="shared" si="0"/>
        <v>22.315083892178016</v>
      </c>
      <c r="K16" s="36">
        <f t="shared" si="0"/>
        <v>23.816667531692516</v>
      </c>
      <c r="L16" s="36">
        <f t="shared" si="0"/>
        <v>25.443383141166553</v>
      </c>
      <c r="M16" s="36">
        <f t="shared" si="0"/>
        <v>24.791379718745787</v>
      </c>
      <c r="N16" s="36">
        <f t="shared" si="0"/>
        <v>30.442076046392447</v>
      </c>
      <c r="O16" s="36">
        <f t="shared" si="0"/>
        <v>24.70905605429871</v>
      </c>
      <c r="P16" s="54">
        <f>((J16-10.1)*30)/100</f>
        <v>3.6645251676534047</v>
      </c>
      <c r="Q16" s="55">
        <f>((K16-7.9)*30)/100</f>
        <v>4.7750002595077543</v>
      </c>
      <c r="R16" s="55">
        <f>((L16-7.4)*30)/100</f>
        <v>5.4130149423499656</v>
      </c>
      <c r="S16" s="55">
        <f>((M16-8.7)*30)/100</f>
        <v>4.8274139156237359</v>
      </c>
      <c r="T16" s="55">
        <f>((N16-13.5)*30)/100</f>
        <v>5.0826228139177339</v>
      </c>
      <c r="U16" s="56">
        <f>((O16-11)*30)/100</f>
        <v>4.1127168162896126</v>
      </c>
      <c r="V16" s="36">
        <f t="shared" si="1"/>
        <v>27.875293915342208</v>
      </c>
      <c r="W16" s="53">
        <f t="shared" ref="W16:W50" si="3">SUM(P16:U16)/2.54</f>
        <v>10.974525163520555</v>
      </c>
      <c r="Y16" s="7"/>
      <c r="Z16">
        <f>B18</f>
        <v>1</v>
      </c>
      <c r="AA16">
        <f>C18</f>
        <v>2</v>
      </c>
      <c r="AB16" s="7">
        <f>AVERAGE(W18:W20)</f>
        <v>11.371882693489468</v>
      </c>
      <c r="AD16" s="7">
        <f>AB16-'061421'!AB18</f>
        <v>-0.53701918610249599</v>
      </c>
      <c r="AG16">
        <f>B18</f>
        <v>1</v>
      </c>
      <c r="AH16">
        <f>C18</f>
        <v>2</v>
      </c>
      <c r="AI16" s="7">
        <f>AVERAGE(J18:J20)</f>
        <v>27.40268635500674</v>
      </c>
      <c r="AJ16" s="7">
        <f t="shared" ref="AJ16:AN16" si="4">AVERAGE(K18:K20)</f>
        <v>24.699177214565072</v>
      </c>
      <c r="AK16" s="7">
        <f t="shared" si="4"/>
        <v>23.997779593476064</v>
      </c>
      <c r="AL16" s="7">
        <f t="shared" si="4"/>
        <v>25.581686897437624</v>
      </c>
      <c r="AM16" s="7">
        <f t="shared" si="4"/>
        <v>29.621034699640372</v>
      </c>
      <c r="AN16" s="7">
        <f t="shared" si="4"/>
        <v>23.579575378084964</v>
      </c>
    </row>
    <row r="17" spans="1:40" x14ac:dyDescent="0.25">
      <c r="A17">
        <v>3</v>
      </c>
      <c r="B17">
        <v>1</v>
      </c>
      <c r="C17">
        <v>1</v>
      </c>
      <c r="D17">
        <v>11163</v>
      </c>
      <c r="E17">
        <v>9881</v>
      </c>
      <c r="F17">
        <v>11017</v>
      </c>
      <c r="G17">
        <v>11176</v>
      </c>
      <c r="H17">
        <v>11930</v>
      </c>
      <c r="I17">
        <v>9534</v>
      </c>
      <c r="J17" s="53">
        <f t="shared" si="0"/>
        <v>28.370812648904248</v>
      </c>
      <c r="K17" s="36">
        <f t="shared" si="0"/>
        <v>24.149255136058663</v>
      </c>
      <c r="L17" s="36">
        <f t="shared" si="0"/>
        <v>27.890042448533375</v>
      </c>
      <c r="M17" s="36">
        <f t="shared" si="0"/>
        <v>28.413620954416725</v>
      </c>
      <c r="N17" s="36">
        <f t="shared" si="0"/>
        <v>30.896502674140258</v>
      </c>
      <c r="O17" s="36">
        <f t="shared" si="0"/>
        <v>23.006602673533376</v>
      </c>
      <c r="P17" s="54">
        <f>((J17-10.1)*30)/100</f>
        <v>5.4812437946712738</v>
      </c>
      <c r="Q17" s="55">
        <f>((K17-7.9)*30)/100</f>
        <v>4.8747765408175994</v>
      </c>
      <c r="R17" s="55">
        <f>((L17-7.4)*30)/100</f>
        <v>6.1470127345600121</v>
      </c>
      <c r="S17" s="55">
        <f>((M17-8.7)*30)/100</f>
        <v>5.9140862863250172</v>
      </c>
      <c r="T17" s="55">
        <f>((N17-13.5)*30)/100</f>
        <v>5.2189508022420776</v>
      </c>
      <c r="U17" s="56">
        <f>((O17-11)*30)/100</f>
        <v>3.6019808020600128</v>
      </c>
      <c r="V17" s="36">
        <f t="shared" si="1"/>
        <v>31.238050960675992</v>
      </c>
      <c r="W17" s="53">
        <f t="shared" si="3"/>
        <v>12.298445260108657</v>
      </c>
      <c r="Y17" s="7"/>
      <c r="Z17">
        <f>B21</f>
        <v>1</v>
      </c>
      <c r="AA17">
        <f>C21</f>
        <v>3</v>
      </c>
      <c r="AB17" s="7">
        <f>AVERAGE(W21:W23)</f>
        <v>10.928501697569834</v>
      </c>
      <c r="AD17" s="7">
        <f>AB17-'061421'!AB21</f>
        <v>-0.63630586415205315</v>
      </c>
      <c r="AG17">
        <f>B21</f>
        <v>1</v>
      </c>
      <c r="AH17">
        <f>C21</f>
        <v>3</v>
      </c>
      <c r="AI17" s="7">
        <f>AVERAGE(J21:J23)</f>
        <v>24.71454429859519</v>
      </c>
      <c r="AJ17" s="7">
        <f t="shared" ref="AJ17:AN17" si="5">AVERAGE(K21:K23)</f>
        <v>24.77381733699708</v>
      </c>
      <c r="AK17" s="7">
        <f t="shared" si="5"/>
        <v>24.786989123308611</v>
      </c>
      <c r="AL17" s="7">
        <f t="shared" si="5"/>
        <v>25.118479078815465</v>
      </c>
      <c r="AM17" s="7">
        <f t="shared" si="5"/>
        <v>30.730757696386828</v>
      </c>
      <c r="AN17" s="7">
        <f t="shared" si="5"/>
        <v>21.003393505321423</v>
      </c>
    </row>
    <row r="18" spans="1:40" x14ac:dyDescent="0.25">
      <c r="A18">
        <v>1</v>
      </c>
      <c r="B18">
        <v>1</v>
      </c>
      <c r="C18">
        <v>2</v>
      </c>
      <c r="D18">
        <v>10642</v>
      </c>
      <c r="E18">
        <v>9607</v>
      </c>
      <c r="F18">
        <v>9760</v>
      </c>
      <c r="G18">
        <v>9193</v>
      </c>
      <c r="H18">
        <v>11735</v>
      </c>
      <c r="I18">
        <v>10134</v>
      </c>
      <c r="J18" s="53">
        <f t="shared" si="0"/>
        <v>26.655187481827376</v>
      </c>
      <c r="K18" s="36">
        <f t="shared" si="0"/>
        <v>23.246987773718814</v>
      </c>
      <c r="L18" s="36">
        <f t="shared" si="0"/>
        <v>23.750808600134864</v>
      </c>
      <c r="M18" s="36">
        <f t="shared" si="0"/>
        <v>21.883707890475385</v>
      </c>
      <c r="N18" s="36">
        <f t="shared" si="0"/>
        <v>30.254378091453138</v>
      </c>
      <c r="O18" s="36">
        <f t="shared" si="0"/>
        <v>24.98237062026298</v>
      </c>
      <c r="P18" s="54">
        <f>((J18-10.1)*30)/100</f>
        <v>4.9665562445482125</v>
      </c>
      <c r="Q18" s="55">
        <f>((K18-7.9)*30)/100</f>
        <v>4.6040963321156445</v>
      </c>
      <c r="R18" s="55">
        <f>((L18-7.4)*30)/100</f>
        <v>4.9052425800404587</v>
      </c>
      <c r="S18" s="55">
        <f>((M18-8.7)*30)/100</f>
        <v>3.955112367142616</v>
      </c>
      <c r="T18" s="55">
        <f>((N18-13.5)*30)/100</f>
        <v>5.0263134274359409</v>
      </c>
      <c r="U18" s="56">
        <f>((O18-11)*30)/100</f>
        <v>4.1947111860788944</v>
      </c>
      <c r="V18" s="36">
        <f t="shared" si="1"/>
        <v>27.652032137361765</v>
      </c>
      <c r="W18" s="53">
        <f t="shared" si="3"/>
        <v>10.886626825732979</v>
      </c>
      <c r="Y18" s="7"/>
      <c r="Z18">
        <f>B24</f>
        <v>1</v>
      </c>
      <c r="AA18">
        <f>C24</f>
        <v>4</v>
      </c>
      <c r="AB18" s="7">
        <f>AVERAGE(W24:W26)</f>
        <v>11.157970809493152</v>
      </c>
      <c r="AD18" s="7">
        <f>AB18-'061421'!AB24</f>
        <v>-0.26075166457443544</v>
      </c>
      <c r="AG18">
        <f>B24</f>
        <v>1</v>
      </c>
      <c r="AH18">
        <f>C24</f>
        <v>4</v>
      </c>
      <c r="AI18" s="7">
        <f>AVERAGE(J24:J26)</f>
        <v>27.04814577345471</v>
      </c>
      <c r="AJ18" s="7">
        <f t="shared" ref="AJ18:AN18" si="6">AVERAGE(K24:K26)</f>
        <v>25.666205859603281</v>
      </c>
      <c r="AK18" s="7">
        <f t="shared" si="6"/>
        <v>24.12730215887278</v>
      </c>
      <c r="AL18" s="7">
        <f t="shared" si="6"/>
        <v>25.162385033187231</v>
      </c>
      <c r="AM18" s="7">
        <f t="shared" si="6"/>
        <v>28.476186939396495</v>
      </c>
      <c r="AN18" s="7">
        <f t="shared" si="6"/>
        <v>22.590593755860866</v>
      </c>
    </row>
    <row r="19" spans="1:40" x14ac:dyDescent="0.25">
      <c r="A19">
        <v>2</v>
      </c>
      <c r="B19">
        <v>1</v>
      </c>
      <c r="C19">
        <v>2</v>
      </c>
      <c r="D19">
        <v>10320</v>
      </c>
      <c r="E19">
        <v>10242</v>
      </c>
      <c r="F19">
        <v>9823</v>
      </c>
      <c r="G19">
        <v>11461</v>
      </c>
      <c r="H19">
        <v>11154</v>
      </c>
      <c r="I19">
        <v>9232</v>
      </c>
      <c r="J19" s="53">
        <f t="shared" si="0"/>
        <v>25.594858683749155</v>
      </c>
      <c r="K19" s="36">
        <f t="shared" si="0"/>
        <v>25.33800885067431</v>
      </c>
      <c r="L19" s="36">
        <f t="shared" si="0"/>
        <v>23.95826423454147</v>
      </c>
      <c r="M19" s="36">
        <f t="shared" si="0"/>
        <v>29.352110729113289</v>
      </c>
      <c r="N19" s="36">
        <f t="shared" si="0"/>
        <v>28.341176129703307</v>
      </c>
      <c r="O19" s="36">
        <f t="shared" si="0"/>
        <v>22.012132807012811</v>
      </c>
      <c r="P19" s="54">
        <f>((J19-10.1)*30)/100</f>
        <v>4.6484576051247464</v>
      </c>
      <c r="Q19" s="55">
        <f>((K19-7.9)*30)/100</f>
        <v>5.2314026552022925</v>
      </c>
      <c r="R19" s="55">
        <f>((L19-7.4)*30)/100</f>
        <v>4.9674792703624409</v>
      </c>
      <c r="S19" s="55">
        <f>((M19-8.7)*30)/100</f>
        <v>6.1956332187339864</v>
      </c>
      <c r="T19" s="55">
        <f>((N19-13.5)*30)/100</f>
        <v>4.4523528389109917</v>
      </c>
      <c r="U19" s="56">
        <f>((O19-11)*30)/100</f>
        <v>3.3036398421038431</v>
      </c>
      <c r="V19" s="36">
        <f t="shared" si="1"/>
        <v>28.798965430438301</v>
      </c>
      <c r="W19" s="53">
        <f t="shared" si="3"/>
        <v>11.338175366314292</v>
      </c>
      <c r="Y19" s="7"/>
      <c r="Z19">
        <f>B27</f>
        <v>1</v>
      </c>
      <c r="AA19">
        <f>C27</f>
        <v>5</v>
      </c>
      <c r="AB19" s="7">
        <f>AVERAGE(W27:W29)</f>
        <v>10.323844105473581</v>
      </c>
      <c r="AC19" s="7"/>
      <c r="AD19" s="7">
        <f>AB19-'061421'!AB27</f>
        <v>10.323844105473581</v>
      </c>
      <c r="AG19">
        <f>B27</f>
        <v>1</v>
      </c>
      <c r="AH19">
        <f>C27</f>
        <v>5</v>
      </c>
      <c r="AI19" s="7">
        <f>AVERAGE(J27:J29)</f>
        <v>23.234913636266572</v>
      </c>
      <c r="AJ19" s="7">
        <f t="shared" ref="AJ19:AN19" si="7">AVERAGE(K27:K29)</f>
        <v>23.869354676938638</v>
      </c>
      <c r="AK19" s="7">
        <f t="shared" si="7"/>
        <v>23.862768783782872</v>
      </c>
      <c r="AL19" s="7">
        <f t="shared" si="7"/>
        <v>24.075712662485955</v>
      </c>
      <c r="AM19" s="7">
        <f t="shared" si="7"/>
        <v>30.097414304574059</v>
      </c>
      <c r="AN19" s="7">
        <f t="shared" si="7"/>
        <v>20.868382695628231</v>
      </c>
    </row>
    <row r="20" spans="1:40" x14ac:dyDescent="0.25">
      <c r="A20">
        <v>3</v>
      </c>
      <c r="B20">
        <v>1</v>
      </c>
      <c r="C20">
        <v>2</v>
      </c>
      <c r="D20">
        <v>11645</v>
      </c>
      <c r="E20">
        <v>10295</v>
      </c>
      <c r="F20">
        <v>9922</v>
      </c>
      <c r="G20">
        <v>10294</v>
      </c>
      <c r="H20">
        <v>11739</v>
      </c>
      <c r="I20">
        <v>9758</v>
      </c>
      <c r="J20" s="53">
        <f t="shared" si="0"/>
        <v>29.958012899443691</v>
      </c>
      <c r="K20" s="36">
        <f t="shared" si="0"/>
        <v>25.512535019302085</v>
      </c>
      <c r="L20" s="36">
        <f t="shared" si="0"/>
        <v>24.284265945751851</v>
      </c>
      <c r="M20" s="36">
        <f t="shared" si="0"/>
        <v>25.509242072724209</v>
      </c>
      <c r="N20" s="36">
        <f t="shared" si="0"/>
        <v>30.267549877764662</v>
      </c>
      <c r="O20" s="36">
        <f t="shared" si="0"/>
        <v>23.744222706979098</v>
      </c>
      <c r="P20" s="54">
        <f t="shared" ref="P20:P50" si="8">((J20-10.1)*30)/100</f>
        <v>5.957403869833108</v>
      </c>
      <c r="Q20" s="55">
        <f t="shared" ref="Q20:Q50" si="9">((K20-7.9)*30)/100</f>
        <v>5.2837605057906263</v>
      </c>
      <c r="R20" s="55">
        <f t="shared" ref="R20:R50" si="10">((L20-7.4)*30)/100</f>
        <v>5.065279783725555</v>
      </c>
      <c r="S20" s="55">
        <f t="shared" ref="S20:S50" si="11">((M20-8.7)*30)/100</f>
        <v>5.0427726218172628</v>
      </c>
      <c r="T20" s="55">
        <f t="shared" ref="T20:T50" si="12">((N20-13.5)*30)/100</f>
        <v>5.0302649633293983</v>
      </c>
      <c r="U20" s="56">
        <f t="shared" ref="U20:U50" si="13">((O20-11)*30)/100</f>
        <v>3.8232668120937294</v>
      </c>
      <c r="V20" s="36">
        <f t="shared" si="1"/>
        <v>30.202748556589682</v>
      </c>
      <c r="W20" s="53">
        <f t="shared" si="3"/>
        <v>11.890845888421135</v>
      </c>
      <c r="Y20" s="7"/>
      <c r="Z20">
        <f>B30</f>
        <v>1</v>
      </c>
      <c r="AA20">
        <f>C30</f>
        <v>6</v>
      </c>
      <c r="AB20" s="7">
        <f>AVERAGE(W30:W32)</f>
        <v>11.818115847862387</v>
      </c>
      <c r="AD20" s="7">
        <f>AB20-'061421'!AB30</f>
        <v>11.818115847862387</v>
      </c>
      <c r="AG20">
        <f>B30</f>
        <v>1</v>
      </c>
      <c r="AH20">
        <f>C30</f>
        <v>6</v>
      </c>
      <c r="AI20" s="7">
        <f>AVERAGE(J30:J32)</f>
        <v>27.246820216986961</v>
      </c>
      <c r="AJ20" s="7">
        <f t="shared" ref="AJ20:AN20" si="14">AVERAGE(K30:K32)</f>
        <v>24.915414039846031</v>
      </c>
      <c r="AK20" s="7">
        <f t="shared" si="14"/>
        <v>24.333660144420094</v>
      </c>
      <c r="AL20" s="7">
        <f t="shared" si="14"/>
        <v>26.739706443993029</v>
      </c>
      <c r="AM20" s="7">
        <f t="shared" si="14"/>
        <v>31.626439165570911</v>
      </c>
      <c r="AN20" s="7">
        <f t="shared" si="14"/>
        <v>23.798007501084513</v>
      </c>
    </row>
    <row r="21" spans="1:40" x14ac:dyDescent="0.25">
      <c r="A21">
        <v>1</v>
      </c>
      <c r="B21">
        <v>1</v>
      </c>
      <c r="C21">
        <v>3</v>
      </c>
      <c r="D21">
        <v>8876</v>
      </c>
      <c r="E21">
        <v>9671</v>
      </c>
      <c r="F21">
        <v>9557</v>
      </c>
      <c r="G21">
        <v>9748</v>
      </c>
      <c r="H21">
        <v>11865</v>
      </c>
      <c r="I21">
        <v>8302</v>
      </c>
      <c r="J21" s="53">
        <f t="shared" si="0"/>
        <v>20.839843825286582</v>
      </c>
      <c r="K21" s="36">
        <f t="shared" si="0"/>
        <v>23.457736354703304</v>
      </c>
      <c r="L21" s="36">
        <f t="shared" si="0"/>
        <v>23.082340444824677</v>
      </c>
      <c r="M21" s="36">
        <f t="shared" si="0"/>
        <v>23.71129324120027</v>
      </c>
      <c r="N21" s="36">
        <f t="shared" si="0"/>
        <v>30.682461146577879</v>
      </c>
      <c r="O21" s="36">
        <f t="shared" si="0"/>
        <v>18.949692489581928</v>
      </c>
      <c r="P21" s="54">
        <f t="shared" si="8"/>
        <v>3.2219531475859746</v>
      </c>
      <c r="Q21" s="55">
        <f t="shared" si="9"/>
        <v>4.6673209064109908</v>
      </c>
      <c r="R21" s="55">
        <f t="shared" si="10"/>
        <v>4.7047021334474026</v>
      </c>
      <c r="S21" s="55">
        <f t="shared" si="11"/>
        <v>4.5033879723600814</v>
      </c>
      <c r="T21" s="55">
        <f t="shared" si="12"/>
        <v>5.1547383439733627</v>
      </c>
      <c r="U21" s="56">
        <f t="shared" si="13"/>
        <v>2.3849077468745783</v>
      </c>
      <c r="V21" s="53">
        <f t="shared" si="1"/>
        <v>24.637010250652391</v>
      </c>
      <c r="W21" s="53">
        <f t="shared" si="3"/>
        <v>9.6996103349025162</v>
      </c>
      <c r="Y21" s="7"/>
      <c r="Z21">
        <f>B33</f>
        <v>2</v>
      </c>
      <c r="AA21">
        <f>C33</f>
        <v>1</v>
      </c>
      <c r="AB21" s="7">
        <f>AVERAGE(W33:W35)</f>
        <v>10.748556427880812</v>
      </c>
      <c r="AD21" s="7">
        <f>AB21-'061421'!AB33</f>
        <v>10.748556427880812</v>
      </c>
      <c r="AG21">
        <f>B33</f>
        <v>2</v>
      </c>
      <c r="AH21">
        <f>C33</f>
        <v>1</v>
      </c>
      <c r="AI21" s="7">
        <f>AVERAGE(J33:J35)</f>
        <v>26.342357556928523</v>
      </c>
      <c r="AJ21" s="7">
        <f t="shared" ref="AJ21:AN21" si="15">AVERAGE(K33:K35)</f>
        <v>25.282028758850306</v>
      </c>
      <c r="AK21" s="7">
        <f t="shared" si="15"/>
        <v>25.29629819402113</v>
      </c>
      <c r="AL21" s="7">
        <f t="shared" si="15"/>
        <v>23.902284142717463</v>
      </c>
      <c r="AM21" s="7">
        <f t="shared" si="15"/>
        <v>29.559566363519895</v>
      </c>
      <c r="AN21" s="7">
        <f t="shared" si="15"/>
        <v>19.221909406686894</v>
      </c>
    </row>
    <row r="22" spans="1:40" x14ac:dyDescent="0.25">
      <c r="A22">
        <v>2</v>
      </c>
      <c r="B22">
        <v>1</v>
      </c>
      <c r="C22">
        <v>3</v>
      </c>
      <c r="D22">
        <v>10708</v>
      </c>
      <c r="E22">
        <v>10750</v>
      </c>
      <c r="F22">
        <v>10437</v>
      </c>
      <c r="G22">
        <v>10501</v>
      </c>
      <c r="H22">
        <v>11942</v>
      </c>
      <c r="I22">
        <v>9240</v>
      </c>
      <c r="J22" s="53">
        <f t="shared" si="0"/>
        <v>26.872521955967631</v>
      </c>
      <c r="K22" s="36">
        <f t="shared" si="0"/>
        <v>27.010825712238713</v>
      </c>
      <c r="L22" s="36">
        <f t="shared" si="0"/>
        <v>25.980133433361431</v>
      </c>
      <c r="M22" s="36">
        <f t="shared" si="0"/>
        <v>26.190882014345917</v>
      </c>
      <c r="N22" s="36">
        <f t="shared" si="0"/>
        <v>30.936018033074841</v>
      </c>
      <c r="O22" s="36">
        <f t="shared" si="0"/>
        <v>22.03847637963587</v>
      </c>
      <c r="P22" s="54">
        <f t="shared" si="8"/>
        <v>5.0317565867902898</v>
      </c>
      <c r="Q22" s="55">
        <f t="shared" si="9"/>
        <v>5.7332477136716147</v>
      </c>
      <c r="R22" s="55">
        <f t="shared" si="10"/>
        <v>5.5740400300084296</v>
      </c>
      <c r="S22" s="55">
        <f t="shared" si="11"/>
        <v>5.2472646043037754</v>
      </c>
      <c r="T22" s="55">
        <f t="shared" si="12"/>
        <v>5.2308054099224526</v>
      </c>
      <c r="U22" s="56">
        <f t="shared" si="13"/>
        <v>3.3115429138907611</v>
      </c>
      <c r="V22" s="36">
        <f t="shared" si="1"/>
        <v>30.128657258587324</v>
      </c>
      <c r="W22" s="53">
        <f t="shared" si="3"/>
        <v>11.861676086058001</v>
      </c>
      <c r="Y22" s="7"/>
      <c r="Z22">
        <f>B36</f>
        <v>2</v>
      </c>
      <c r="AA22">
        <f>C36</f>
        <v>2</v>
      </c>
      <c r="AB22" s="7">
        <f>AVERAGE(W36:W38)</f>
        <v>9.6301213834952275</v>
      </c>
      <c r="AD22" s="7">
        <f>AB22-'061421'!AB36</f>
        <v>9.6301213834952275</v>
      </c>
      <c r="AG22">
        <f>B36</f>
        <v>2</v>
      </c>
      <c r="AH22">
        <f>C36</f>
        <v>2</v>
      </c>
      <c r="AI22" s="7">
        <f>AVERAGE(J36:J38)</f>
        <v>25.979035784502134</v>
      </c>
      <c r="AJ22" s="7">
        <f t="shared" ref="AJ22:AN22" si="16">AVERAGE(K36:K38)</f>
        <v>24.531236939093052</v>
      </c>
      <c r="AK22" s="7">
        <f t="shared" si="16"/>
        <v>23.664094340250614</v>
      </c>
      <c r="AL22" s="7">
        <f t="shared" si="16"/>
        <v>23.396268018582827</v>
      </c>
      <c r="AM22" s="7">
        <f t="shared" si="16"/>
        <v>28.128232251000224</v>
      </c>
      <c r="AN22" s="7">
        <f t="shared" si="16"/>
        <v>14.436160380164083</v>
      </c>
    </row>
    <row r="23" spans="1:40" x14ac:dyDescent="0.25">
      <c r="A23">
        <v>3</v>
      </c>
      <c r="B23">
        <v>1</v>
      </c>
      <c r="C23">
        <v>3</v>
      </c>
      <c r="D23">
        <v>10574</v>
      </c>
      <c r="E23">
        <v>9791</v>
      </c>
      <c r="F23">
        <v>10230</v>
      </c>
      <c r="G23">
        <v>10277</v>
      </c>
      <c r="H23">
        <v>11832</v>
      </c>
      <c r="I23">
        <v>9235</v>
      </c>
      <c r="J23" s="58">
        <f t="shared" si="0"/>
        <v>26.431267114531355</v>
      </c>
      <c r="K23" s="59">
        <f t="shared" si="0"/>
        <v>23.852889944049224</v>
      </c>
      <c r="L23" s="59">
        <f t="shared" si="0"/>
        <v>25.298493491739716</v>
      </c>
      <c r="M23" s="59">
        <f t="shared" si="0"/>
        <v>25.453261980900205</v>
      </c>
      <c r="N23" s="59">
        <f t="shared" si="0"/>
        <v>30.573793909507753</v>
      </c>
      <c r="O23" s="59">
        <f t="shared" si="0"/>
        <v>22.02201164674646</v>
      </c>
      <c r="P23" s="60">
        <f t="shared" si="8"/>
        <v>4.899380134359407</v>
      </c>
      <c r="Q23" s="61">
        <f t="shared" si="9"/>
        <v>4.7858669832147669</v>
      </c>
      <c r="R23" s="61">
        <f t="shared" si="10"/>
        <v>5.3695480475219144</v>
      </c>
      <c r="S23" s="61">
        <f t="shared" si="11"/>
        <v>5.025978594270061</v>
      </c>
      <c r="T23" s="61">
        <f t="shared" si="12"/>
        <v>5.1221381728523259</v>
      </c>
      <c r="U23" s="62">
        <f t="shared" si="13"/>
        <v>3.3066034940239382</v>
      </c>
      <c r="V23" s="59">
        <f t="shared" si="1"/>
        <v>28.509515426242416</v>
      </c>
      <c r="W23" s="58">
        <f t="shared" si="3"/>
        <v>11.224218671748982</v>
      </c>
      <c r="Y23" s="7"/>
      <c r="Z23">
        <f>B39</f>
        <v>2</v>
      </c>
      <c r="AA23">
        <f>C39</f>
        <v>3</v>
      </c>
      <c r="AB23" s="7">
        <f>AVERAGE(W39:W41)</f>
        <v>10.323973749039641</v>
      </c>
      <c r="AD23" s="7">
        <f>AB23-'061421'!AB39</f>
        <v>10.323973749039641</v>
      </c>
      <c r="AG23">
        <f>B39</f>
        <v>2</v>
      </c>
      <c r="AH23">
        <f>C39</f>
        <v>3</v>
      </c>
      <c r="AI23" s="7">
        <f>AVERAGE(J39:J41)</f>
        <v>25.927446288115306</v>
      </c>
      <c r="AJ23" s="7">
        <f t="shared" ref="AJ23:AN23" si="17">AVERAGE(K39:K41)</f>
        <v>25.195314498966056</v>
      </c>
      <c r="AK23" s="7">
        <f t="shared" si="17"/>
        <v>24.592705275213532</v>
      </c>
      <c r="AL23" s="7">
        <f t="shared" si="17"/>
        <v>25.602542225764221</v>
      </c>
      <c r="AM23" s="7">
        <f t="shared" si="17"/>
        <v>29.895446914463928</v>
      </c>
      <c r="AN23" s="7">
        <f t="shared" si="17"/>
        <v>14.796189206012585</v>
      </c>
    </row>
    <row r="24" spans="1:40" x14ac:dyDescent="0.25">
      <c r="A24">
        <v>1</v>
      </c>
      <c r="B24">
        <v>1</v>
      </c>
      <c r="C24">
        <v>4</v>
      </c>
      <c r="D24">
        <v>10856</v>
      </c>
      <c r="E24">
        <v>10223</v>
      </c>
      <c r="F24">
        <v>9588</v>
      </c>
      <c r="G24">
        <v>10546</v>
      </c>
      <c r="H24">
        <v>10405</v>
      </c>
      <c r="I24">
        <v>10396</v>
      </c>
      <c r="J24" s="58">
        <f t="shared" si="0"/>
        <v>27.359878049494274</v>
      </c>
      <c r="K24" s="59">
        <f t="shared" si="0"/>
        <v>25.275442865694544</v>
      </c>
      <c r="L24" s="59">
        <f t="shared" si="0"/>
        <v>23.184421788739044</v>
      </c>
      <c r="M24" s="59">
        <f t="shared" si="0"/>
        <v>26.339064610350636</v>
      </c>
      <c r="N24" s="59">
        <f t="shared" si="0"/>
        <v>25.874759142869188</v>
      </c>
      <c r="O24" s="59">
        <f t="shared" si="0"/>
        <v>25.845122623668239</v>
      </c>
      <c r="P24" s="60">
        <f t="shared" si="8"/>
        <v>5.1779634148482829</v>
      </c>
      <c r="Q24" s="61">
        <f t="shared" si="9"/>
        <v>5.2126328597083633</v>
      </c>
      <c r="R24" s="61">
        <f t="shared" si="10"/>
        <v>4.735326536621713</v>
      </c>
      <c r="S24" s="61">
        <f t="shared" si="11"/>
        <v>5.2917193831051907</v>
      </c>
      <c r="T24" s="61">
        <f t="shared" si="12"/>
        <v>3.7124277428607564</v>
      </c>
      <c r="U24" s="62">
        <f t="shared" si="13"/>
        <v>4.4535367871004716</v>
      </c>
      <c r="V24" s="59">
        <f t="shared" si="1"/>
        <v>28.583606724244781</v>
      </c>
      <c r="W24" s="58">
        <f t="shared" si="3"/>
        <v>11.253388474112118</v>
      </c>
      <c r="Y24" s="7"/>
      <c r="Z24">
        <f>B42</f>
        <v>2</v>
      </c>
      <c r="AA24">
        <f>C42</f>
        <v>4</v>
      </c>
      <c r="AB24" s="7">
        <f>AVERAGE(W42:W44)</f>
        <v>9.8891492284798588</v>
      </c>
      <c r="AD24" s="7">
        <f>AB24-'061421'!AB42</f>
        <v>9.8891492284798588</v>
      </c>
      <c r="AG24">
        <f>B42</f>
        <v>2</v>
      </c>
      <c r="AH24">
        <f>C42</f>
        <v>4</v>
      </c>
      <c r="AI24" s="7">
        <f>AVERAGE(J42:J44)</f>
        <v>25.807802562452235</v>
      </c>
      <c r="AJ24" s="7">
        <f t="shared" ref="AJ24:AN24" si="18">AVERAGE(K42:K44)</f>
        <v>24.642099473881768</v>
      </c>
      <c r="AK24" s="7">
        <f t="shared" si="18"/>
        <v>24.304023625219148</v>
      </c>
      <c r="AL24" s="7">
        <f t="shared" si="18"/>
        <v>22.885861299011015</v>
      </c>
      <c r="AM24" s="7">
        <f t="shared" si="18"/>
        <v>29.1786822093448</v>
      </c>
      <c r="AN24" s="7">
        <f t="shared" si="18"/>
        <v>15.509660964553831</v>
      </c>
    </row>
    <row r="25" spans="1:40" x14ac:dyDescent="0.25">
      <c r="A25">
        <v>2</v>
      </c>
      <c r="B25">
        <v>1</v>
      </c>
      <c r="C25">
        <v>4</v>
      </c>
      <c r="D25">
        <v>10284</v>
      </c>
      <c r="E25">
        <v>10033</v>
      </c>
      <c r="F25">
        <v>9805</v>
      </c>
      <c r="G25">
        <v>11100</v>
      </c>
      <c r="H25">
        <v>11873</v>
      </c>
      <c r="I25">
        <v>8205</v>
      </c>
      <c r="J25" s="58">
        <f t="shared" si="0"/>
        <v>25.476312606945385</v>
      </c>
      <c r="K25" s="59">
        <f t="shared" si="0"/>
        <v>24.64978301589683</v>
      </c>
      <c r="L25" s="59">
        <f t="shared" si="0"/>
        <v>23.898991196139583</v>
      </c>
      <c r="M25" s="59">
        <f t="shared" si="0"/>
        <v>28.163357014497635</v>
      </c>
      <c r="N25" s="59">
        <f t="shared" si="0"/>
        <v>30.708804719200945</v>
      </c>
      <c r="O25" s="59">
        <f t="shared" si="0"/>
        <v>18.630276671527309</v>
      </c>
      <c r="P25" s="60">
        <f t="shared" si="8"/>
        <v>4.6128937820836153</v>
      </c>
      <c r="Q25" s="61">
        <f t="shared" si="9"/>
        <v>5.024934904769049</v>
      </c>
      <c r="R25" s="61">
        <f t="shared" si="10"/>
        <v>4.9496973588418758</v>
      </c>
      <c r="S25" s="61">
        <f t="shared" si="11"/>
        <v>5.8390071043492897</v>
      </c>
      <c r="T25" s="61">
        <f t="shared" si="12"/>
        <v>5.1626414157602838</v>
      </c>
      <c r="U25" s="62">
        <f t="shared" si="13"/>
        <v>2.2890830014581924</v>
      </c>
      <c r="V25" s="59">
        <f t="shared" si="1"/>
        <v>27.878257567262306</v>
      </c>
      <c r="W25" s="58">
        <f t="shared" si="3"/>
        <v>10.975691955615082</v>
      </c>
      <c r="Y25" s="7"/>
      <c r="Z25">
        <f>B45</f>
        <v>2</v>
      </c>
      <c r="AA25">
        <f>C45</f>
        <v>5</v>
      </c>
      <c r="AB25" s="7">
        <f>AVERAGE(W45:W47)</f>
        <v>9.863739089532416</v>
      </c>
      <c r="AD25" s="7">
        <f>AB25-'061421'!AB45</f>
        <v>9.863739089532416</v>
      </c>
      <c r="AG25">
        <f>B45</f>
        <v>2</v>
      </c>
      <c r="AH25">
        <f>C45</f>
        <v>5</v>
      </c>
      <c r="AI25" s="7">
        <f>AVERAGE(J45:J47)</f>
        <v>25.969156944768486</v>
      </c>
      <c r="AJ25" s="7">
        <f t="shared" ref="AJ25:AN25" si="19">AVERAGE(K45:K47)</f>
        <v>24.523553397077993</v>
      </c>
      <c r="AK25" s="7">
        <f t="shared" si="19"/>
        <v>23.562012996336254</v>
      </c>
      <c r="AL25" s="7">
        <f t="shared" si="19"/>
        <v>24.929683475016855</v>
      </c>
      <c r="AM25" s="7">
        <f t="shared" si="19"/>
        <v>29.501390973977294</v>
      </c>
      <c r="AN25" s="7">
        <f t="shared" si="19"/>
        <v>13.627193170864238</v>
      </c>
    </row>
    <row r="26" spans="1:40" x14ac:dyDescent="0.25">
      <c r="A26">
        <v>3</v>
      </c>
      <c r="B26">
        <v>1</v>
      </c>
      <c r="C26">
        <v>4</v>
      </c>
      <c r="D26">
        <v>11144</v>
      </c>
      <c r="E26">
        <v>10769</v>
      </c>
      <c r="F26">
        <v>10230</v>
      </c>
      <c r="G26">
        <v>8920</v>
      </c>
      <c r="H26">
        <v>11307</v>
      </c>
      <c r="I26">
        <v>9622</v>
      </c>
      <c r="J26" s="58">
        <f t="shared" si="0"/>
        <v>28.308246663924479</v>
      </c>
      <c r="K26" s="59">
        <f t="shared" si="0"/>
        <v>27.073391697218476</v>
      </c>
      <c r="L26" s="59">
        <f t="shared" si="0"/>
        <v>25.298493491739716</v>
      </c>
      <c r="M26" s="59">
        <f t="shared" si="0"/>
        <v>20.984733474713419</v>
      </c>
      <c r="N26" s="59">
        <f t="shared" si="0"/>
        <v>28.844996956119353</v>
      </c>
      <c r="O26" s="59">
        <f t="shared" si="0"/>
        <v>23.296381972387053</v>
      </c>
      <c r="P26" s="60">
        <f t="shared" si="8"/>
        <v>5.4624739991773437</v>
      </c>
      <c r="Q26" s="61">
        <f t="shared" si="9"/>
        <v>5.7520175091655439</v>
      </c>
      <c r="R26" s="61">
        <f t="shared" si="10"/>
        <v>5.3695480475219144</v>
      </c>
      <c r="S26" s="61">
        <f t="shared" si="11"/>
        <v>3.6854200424140258</v>
      </c>
      <c r="T26" s="61">
        <f t="shared" si="12"/>
        <v>4.6034990868358054</v>
      </c>
      <c r="U26" s="62">
        <f t="shared" si="13"/>
        <v>3.6889145917161157</v>
      </c>
      <c r="V26" s="59">
        <f t="shared" si="1"/>
        <v>28.561873276830749</v>
      </c>
      <c r="W26" s="58">
        <f t="shared" si="3"/>
        <v>11.244831998752263</v>
      </c>
      <c r="Y26" s="7"/>
      <c r="Z26">
        <f>B48</f>
        <v>2</v>
      </c>
      <c r="AA26">
        <f>C48</f>
        <v>6</v>
      </c>
      <c r="AB26" s="7">
        <f>AVERAGE(W48:W50)</f>
        <v>10.153362816106823</v>
      </c>
      <c r="AD26" s="7">
        <f>AB26-'061421'!AB48</f>
        <v>10.153362816106823</v>
      </c>
      <c r="AG26">
        <f>B48</f>
        <v>2</v>
      </c>
      <c r="AH26">
        <f>C48</f>
        <v>6</v>
      </c>
      <c r="AI26" s="7">
        <f>AVERAGE(J48:J50)</f>
        <v>25.071280177865816</v>
      </c>
      <c r="AJ26" s="7">
        <f t="shared" ref="AJ26:AN26" si="20">AVERAGE(K48:K50)</f>
        <v>25.070182529006519</v>
      </c>
      <c r="AK26" s="7">
        <f t="shared" si="20"/>
        <v>23.339190277899522</v>
      </c>
      <c r="AL26" s="7">
        <f t="shared" si="20"/>
        <v>25.012007139463929</v>
      </c>
      <c r="AM26" s="7">
        <f t="shared" si="20"/>
        <v>30.241206305141606</v>
      </c>
      <c r="AN26" s="7">
        <f t="shared" si="20"/>
        <v>15.831272080327039</v>
      </c>
    </row>
    <row r="27" spans="1:40" x14ac:dyDescent="0.25">
      <c r="A27">
        <v>1</v>
      </c>
      <c r="B27">
        <v>1</v>
      </c>
      <c r="C27">
        <v>5</v>
      </c>
      <c r="D27">
        <v>9712</v>
      </c>
      <c r="E27">
        <v>9444</v>
      </c>
      <c r="F27">
        <v>9461</v>
      </c>
      <c r="G27">
        <v>10267</v>
      </c>
      <c r="H27">
        <v>11277</v>
      </c>
      <c r="I27">
        <v>7911</v>
      </c>
      <c r="J27" s="58">
        <f t="shared" si="0"/>
        <v>23.592747164396492</v>
      </c>
      <c r="K27" s="59">
        <f t="shared" si="0"/>
        <v>22.710237481523937</v>
      </c>
      <c r="L27" s="59">
        <f t="shared" si="0"/>
        <v>22.766217573347944</v>
      </c>
      <c r="M27" s="59">
        <f t="shared" si="0"/>
        <v>25.42033251512138</v>
      </c>
      <c r="N27" s="59">
        <f t="shared" si="0"/>
        <v>28.746208558782865</v>
      </c>
      <c r="O27" s="59">
        <f t="shared" si="0"/>
        <v>17.6621503776298</v>
      </c>
      <c r="P27" s="60">
        <f t="shared" si="8"/>
        <v>4.0478241493189477</v>
      </c>
      <c r="Q27" s="61">
        <f t="shared" si="9"/>
        <v>4.4430712444571814</v>
      </c>
      <c r="R27" s="61">
        <f t="shared" si="10"/>
        <v>4.6098652720043836</v>
      </c>
      <c r="S27" s="61">
        <f t="shared" si="11"/>
        <v>5.0160997545364143</v>
      </c>
      <c r="T27" s="61">
        <f t="shared" si="12"/>
        <v>4.5738625676348592</v>
      </c>
      <c r="U27" s="62">
        <f t="shared" si="13"/>
        <v>1.99864511328894</v>
      </c>
      <c r="V27" s="58">
        <f t="shared" si="1"/>
        <v>24.689368101240724</v>
      </c>
      <c r="W27" s="58">
        <f t="shared" si="3"/>
        <v>9.7202236619057967</v>
      </c>
      <c r="Y27" s="7"/>
    </row>
    <row r="28" spans="1:40" x14ac:dyDescent="0.25">
      <c r="A28">
        <v>2</v>
      </c>
      <c r="B28">
        <v>1</v>
      </c>
      <c r="C28">
        <v>5</v>
      </c>
      <c r="D28">
        <v>10107</v>
      </c>
      <c r="E28">
        <v>10014</v>
      </c>
      <c r="F28">
        <v>9822</v>
      </c>
      <c r="G28">
        <v>9330</v>
      </c>
      <c r="H28">
        <v>11908</v>
      </c>
      <c r="I28">
        <v>9580</v>
      </c>
      <c r="J28" s="58">
        <f t="shared" si="0"/>
        <v>24.893461062660148</v>
      </c>
      <c r="K28" s="59">
        <f t="shared" si="0"/>
        <v>24.587217030917056</v>
      </c>
      <c r="L28" s="59">
        <f t="shared" si="0"/>
        <v>23.954971287963588</v>
      </c>
      <c r="M28" s="59">
        <f t="shared" si="0"/>
        <v>22.334841571645313</v>
      </c>
      <c r="N28" s="59">
        <f t="shared" si="0"/>
        <v>30.82405784942684</v>
      </c>
      <c r="O28" s="59">
        <f t="shared" si="0"/>
        <v>23.158078216115978</v>
      </c>
      <c r="P28" s="60">
        <f t="shared" si="8"/>
        <v>4.4380383187980446</v>
      </c>
      <c r="Q28" s="61">
        <f t="shared" si="9"/>
        <v>5.0061651092751163</v>
      </c>
      <c r="R28" s="61">
        <f t="shared" si="10"/>
        <v>4.9664913863890767</v>
      </c>
      <c r="S28" s="61">
        <f t="shared" si="11"/>
        <v>4.0904524714935944</v>
      </c>
      <c r="T28" s="61">
        <f t="shared" si="12"/>
        <v>5.1972173548280525</v>
      </c>
      <c r="U28" s="62">
        <f t="shared" si="13"/>
        <v>3.6474234648347936</v>
      </c>
      <c r="V28" s="59">
        <f t="shared" si="1"/>
        <v>27.345788105618677</v>
      </c>
      <c r="W28" s="58">
        <f t="shared" si="3"/>
        <v>10.766058309298691</v>
      </c>
      <c r="Y28" s="7"/>
    </row>
    <row r="29" spans="1:40" x14ac:dyDescent="0.25">
      <c r="A29">
        <v>3</v>
      </c>
      <c r="B29">
        <v>1</v>
      </c>
      <c r="C29">
        <v>5</v>
      </c>
      <c r="D29">
        <v>8991</v>
      </c>
      <c r="E29">
        <v>9930</v>
      </c>
      <c r="F29">
        <v>10099</v>
      </c>
      <c r="G29">
        <v>9979</v>
      </c>
      <c r="H29">
        <v>11877</v>
      </c>
      <c r="I29">
        <v>9163</v>
      </c>
      <c r="J29" s="58">
        <f t="shared" si="0"/>
        <v>21.218532681743085</v>
      </c>
      <c r="K29" s="59">
        <f t="shared" si="0"/>
        <v>24.310609518374918</v>
      </c>
      <c r="L29" s="59">
        <f t="shared" si="0"/>
        <v>24.867117490037089</v>
      </c>
      <c r="M29" s="59">
        <f t="shared" si="0"/>
        <v>24.471963900691168</v>
      </c>
      <c r="N29" s="59">
        <f t="shared" si="0"/>
        <v>30.721976505512472</v>
      </c>
      <c r="O29" s="59">
        <f t="shared" si="0"/>
        <v>21.784919493138908</v>
      </c>
      <c r="P29" s="60">
        <f t="shared" si="8"/>
        <v>3.3355598045229256</v>
      </c>
      <c r="Q29" s="61">
        <f t="shared" si="9"/>
        <v>4.9231828555124757</v>
      </c>
      <c r="R29" s="61">
        <f t="shared" si="10"/>
        <v>5.2401352470111275</v>
      </c>
      <c r="S29" s="61">
        <f t="shared" si="11"/>
        <v>4.7315891702073509</v>
      </c>
      <c r="T29" s="61">
        <f t="shared" si="12"/>
        <v>5.1665929516537412</v>
      </c>
      <c r="U29" s="62">
        <f t="shared" si="13"/>
        <v>3.2354758479416721</v>
      </c>
      <c r="V29" s="59">
        <f t="shared" si="1"/>
        <v>26.632535876849293</v>
      </c>
      <c r="W29" s="58">
        <f t="shared" si="3"/>
        <v>10.485250345216256</v>
      </c>
      <c r="Y29" s="7"/>
    </row>
    <row r="30" spans="1:40" x14ac:dyDescent="0.25">
      <c r="A30">
        <v>1</v>
      </c>
      <c r="B30">
        <v>1</v>
      </c>
      <c r="C30">
        <v>6</v>
      </c>
      <c r="D30">
        <v>10817</v>
      </c>
      <c r="E30">
        <v>10637</v>
      </c>
      <c r="F30">
        <v>10033</v>
      </c>
      <c r="G30">
        <v>10847</v>
      </c>
      <c r="H30">
        <v>12192</v>
      </c>
      <c r="I30">
        <v>9941</v>
      </c>
      <c r="J30" s="58">
        <f t="shared" si="0"/>
        <v>27.23145313295684</v>
      </c>
      <c r="K30" s="59">
        <f t="shared" si="0"/>
        <v>26.638722748937965</v>
      </c>
      <c r="L30" s="59">
        <f t="shared" si="0"/>
        <v>24.64978301589683</v>
      </c>
      <c r="M30" s="59">
        <f t="shared" si="0"/>
        <v>27.330241530293325</v>
      </c>
      <c r="N30" s="59">
        <f t="shared" si="0"/>
        <v>31.759254677545517</v>
      </c>
      <c r="O30" s="59">
        <f t="shared" si="0"/>
        <v>24.346831930731621</v>
      </c>
      <c r="P30" s="60">
        <f t="shared" si="8"/>
        <v>5.1394359398870533</v>
      </c>
      <c r="Q30" s="61">
        <f t="shared" si="9"/>
        <v>5.6216168246813902</v>
      </c>
      <c r="R30" s="61">
        <f t="shared" si="10"/>
        <v>5.1749349047690494</v>
      </c>
      <c r="S30" s="61">
        <f t="shared" si="11"/>
        <v>5.5890724590879977</v>
      </c>
      <c r="T30" s="61">
        <f t="shared" si="12"/>
        <v>5.4777764032636549</v>
      </c>
      <c r="U30" s="62">
        <f t="shared" si="13"/>
        <v>4.0040495792194868</v>
      </c>
      <c r="V30" s="59">
        <f t="shared" si="1"/>
        <v>31.006886110908631</v>
      </c>
      <c r="W30" s="58">
        <f t="shared" si="3"/>
        <v>12.207435476735682</v>
      </c>
      <c r="Y30" s="7"/>
    </row>
    <row r="31" spans="1:40" x14ac:dyDescent="0.25">
      <c r="A31">
        <v>2</v>
      </c>
      <c r="B31">
        <v>1</v>
      </c>
      <c r="C31">
        <v>6</v>
      </c>
      <c r="D31">
        <v>10204</v>
      </c>
      <c r="E31">
        <v>9625</v>
      </c>
      <c r="F31">
        <v>9149</v>
      </c>
      <c r="G31">
        <v>9261</v>
      </c>
      <c r="H31">
        <v>11471</v>
      </c>
      <c r="I31">
        <v>9491</v>
      </c>
      <c r="J31" s="58">
        <f t="shared" ref="J31:O50" si="21">((D31/$I$5)*$I$2+$I$3)*1.321*100</f>
        <v>25.21287688071477</v>
      </c>
      <c r="K31" s="59">
        <f t="shared" si="21"/>
        <v>23.306260812120698</v>
      </c>
      <c r="L31" s="59">
        <f t="shared" si="21"/>
        <v>21.738818241048548</v>
      </c>
      <c r="M31" s="59">
        <f t="shared" si="21"/>
        <v>22.10762825777141</v>
      </c>
      <c r="N31" s="59">
        <f t="shared" si="21"/>
        <v>29.385040194892113</v>
      </c>
      <c r="O31" s="59">
        <f t="shared" si="21"/>
        <v>22.865005970684425</v>
      </c>
      <c r="P31" s="60">
        <f t="shared" si="8"/>
        <v>4.5338630642144313</v>
      </c>
      <c r="Q31" s="61">
        <f t="shared" si="9"/>
        <v>4.6218782436362087</v>
      </c>
      <c r="R31" s="61">
        <f t="shared" si="10"/>
        <v>4.3016454723145641</v>
      </c>
      <c r="S31" s="61">
        <f t="shared" si="11"/>
        <v>4.0222884773314229</v>
      </c>
      <c r="T31" s="61">
        <f t="shared" si="12"/>
        <v>4.7655120584676345</v>
      </c>
      <c r="U31" s="62">
        <f t="shared" si="13"/>
        <v>3.5595017912053275</v>
      </c>
      <c r="V31" s="59">
        <f t="shared" si="1"/>
        <v>25.80468910716959</v>
      </c>
      <c r="W31" s="58">
        <f t="shared" si="3"/>
        <v>10.159326420145508</v>
      </c>
    </row>
    <row r="32" spans="1:40" x14ac:dyDescent="0.25">
      <c r="A32">
        <v>3</v>
      </c>
      <c r="B32">
        <v>1</v>
      </c>
      <c r="C32">
        <v>6</v>
      </c>
      <c r="D32">
        <v>11444</v>
      </c>
      <c r="E32">
        <v>10079</v>
      </c>
      <c r="F32">
        <v>10629</v>
      </c>
      <c r="G32">
        <v>11895</v>
      </c>
      <c r="H32">
        <v>12792</v>
      </c>
      <c r="I32">
        <v>9891</v>
      </c>
      <c r="J32" s="58">
        <f t="shared" si="21"/>
        <v>29.296130637289274</v>
      </c>
      <c r="K32" s="59">
        <f t="shared" si="21"/>
        <v>24.801258558479436</v>
      </c>
      <c r="L32" s="59">
        <f t="shared" si="21"/>
        <v>26.612379176314899</v>
      </c>
      <c r="M32" s="59">
        <f t="shared" si="21"/>
        <v>30.781249543914356</v>
      </c>
      <c r="N32" s="59">
        <f t="shared" si="21"/>
        <v>33.735022624275111</v>
      </c>
      <c r="O32" s="59">
        <f t="shared" si="21"/>
        <v>24.182184601837491</v>
      </c>
      <c r="P32" s="60">
        <f t="shared" si="8"/>
        <v>5.7588391911867811</v>
      </c>
      <c r="Q32" s="61">
        <f t="shared" si="9"/>
        <v>5.0703775675438303</v>
      </c>
      <c r="R32" s="61">
        <f t="shared" si="10"/>
        <v>5.7637137528944686</v>
      </c>
      <c r="S32" s="61">
        <f t="shared" si="11"/>
        <v>6.6243748631743076</v>
      </c>
      <c r="T32" s="61">
        <f t="shared" si="12"/>
        <v>6.0705067872825325</v>
      </c>
      <c r="U32" s="62">
        <f t="shared" si="13"/>
        <v>3.9546553805512472</v>
      </c>
      <c r="V32" s="59">
        <f t="shared" si="1"/>
        <v>33.242467542633165</v>
      </c>
      <c r="W32" s="58">
        <f t="shared" si="3"/>
        <v>13.087585646705969</v>
      </c>
    </row>
    <row r="33" spans="1:23" x14ac:dyDescent="0.25">
      <c r="A33">
        <v>1</v>
      </c>
      <c r="B33">
        <v>2</v>
      </c>
      <c r="C33">
        <v>1</v>
      </c>
      <c r="D33">
        <v>10214</v>
      </c>
      <c r="E33">
        <v>9816</v>
      </c>
      <c r="F33">
        <v>10213</v>
      </c>
      <c r="G33">
        <v>10064</v>
      </c>
      <c r="H33">
        <v>11532</v>
      </c>
      <c r="I33">
        <v>9122</v>
      </c>
      <c r="J33" s="58">
        <f t="shared" si="21"/>
        <v>25.245806346493595</v>
      </c>
      <c r="K33" s="59">
        <f t="shared" si="21"/>
        <v>23.935213608496291</v>
      </c>
      <c r="L33" s="59">
        <f t="shared" si="21"/>
        <v>25.242513399915712</v>
      </c>
      <c r="M33" s="59">
        <f t="shared" si="21"/>
        <v>24.751864359811194</v>
      </c>
      <c r="N33" s="59">
        <f t="shared" si="21"/>
        <v>29.585909936142958</v>
      </c>
      <c r="O33" s="59">
        <f t="shared" si="21"/>
        <v>21.649908683445716</v>
      </c>
      <c r="P33" s="60">
        <f t="shared" si="8"/>
        <v>4.543741903948078</v>
      </c>
      <c r="Q33" s="61">
        <f t="shared" si="9"/>
        <v>4.810564082548888</v>
      </c>
      <c r="R33" s="61">
        <f t="shared" si="10"/>
        <v>5.3527540199747126</v>
      </c>
      <c r="S33" s="61">
        <f t="shared" si="11"/>
        <v>4.8155593079433583</v>
      </c>
      <c r="T33" s="61">
        <f t="shared" si="12"/>
        <v>4.8257729808428875</v>
      </c>
      <c r="U33" s="62">
        <f t="shared" si="13"/>
        <v>3.1949726050337146</v>
      </c>
      <c r="V33" s="59">
        <f t="shared" si="1"/>
        <v>27.543364900291643</v>
      </c>
      <c r="W33" s="58">
        <f t="shared" si="3"/>
        <v>10.843844448933718</v>
      </c>
    </row>
    <row r="34" spans="1:23" x14ac:dyDescent="0.25">
      <c r="A34">
        <v>2</v>
      </c>
      <c r="B34">
        <v>2</v>
      </c>
      <c r="C34">
        <v>1</v>
      </c>
      <c r="D34">
        <v>10538</v>
      </c>
      <c r="E34">
        <v>10064</v>
      </c>
      <c r="F34">
        <v>9322</v>
      </c>
      <c r="G34">
        <v>8415</v>
      </c>
      <c r="H34">
        <v>11518</v>
      </c>
      <c r="I34">
        <v>7755</v>
      </c>
      <c r="J34" s="58">
        <f t="shared" si="21"/>
        <v>26.312721037727581</v>
      </c>
      <c r="K34" s="59">
        <f t="shared" si="21"/>
        <v>24.751864359811194</v>
      </c>
      <c r="L34" s="59">
        <f t="shared" si="21"/>
        <v>22.308497999022254</v>
      </c>
      <c r="M34" s="59">
        <f t="shared" si="21"/>
        <v>19.321795452882672</v>
      </c>
      <c r="N34" s="59">
        <f t="shared" si="21"/>
        <v>29.539808684052595</v>
      </c>
      <c r="O34" s="59">
        <f t="shared" si="21"/>
        <v>17.148450711480105</v>
      </c>
      <c r="P34" s="60">
        <f t="shared" si="8"/>
        <v>4.8638163113182751</v>
      </c>
      <c r="Q34" s="61">
        <f t="shared" si="9"/>
        <v>5.0555593079433585</v>
      </c>
      <c r="R34" s="61">
        <f t="shared" si="10"/>
        <v>4.4725493997066765</v>
      </c>
      <c r="S34" s="61">
        <f t="shared" si="11"/>
        <v>3.1865386358648013</v>
      </c>
      <c r="T34" s="61">
        <f t="shared" si="12"/>
        <v>4.811942605215779</v>
      </c>
      <c r="U34" s="62">
        <f t="shared" si="13"/>
        <v>1.8445352134440316</v>
      </c>
      <c r="V34" s="59">
        <f t="shared" si="1"/>
        <v>24.23494147349292</v>
      </c>
      <c r="W34" s="58">
        <f t="shared" si="3"/>
        <v>9.541315540745245</v>
      </c>
    </row>
    <row r="35" spans="1:23" x14ac:dyDescent="0.25">
      <c r="A35">
        <v>3</v>
      </c>
      <c r="B35">
        <v>2</v>
      </c>
      <c r="C35">
        <v>1</v>
      </c>
      <c r="D35">
        <v>10889</v>
      </c>
      <c r="E35">
        <v>10795</v>
      </c>
      <c r="F35">
        <v>11153</v>
      </c>
      <c r="G35">
        <v>10939</v>
      </c>
      <c r="H35">
        <v>11522</v>
      </c>
      <c r="I35">
        <v>8277</v>
      </c>
      <c r="J35" s="58">
        <f t="shared" si="21"/>
        <v>27.468545286564392</v>
      </c>
      <c r="K35" s="59">
        <f t="shared" si="21"/>
        <v>27.159008308243433</v>
      </c>
      <c r="L35" s="59">
        <f t="shared" si="21"/>
        <v>28.337883183125424</v>
      </c>
      <c r="M35" s="59">
        <f t="shared" si="21"/>
        <v>27.633192615458523</v>
      </c>
      <c r="N35" s="59">
        <f t="shared" si="21"/>
        <v>29.552980470364126</v>
      </c>
      <c r="O35" s="59">
        <f t="shared" si="21"/>
        <v>18.867368825134864</v>
      </c>
      <c r="P35" s="60">
        <f t="shared" si="8"/>
        <v>5.210563585969318</v>
      </c>
      <c r="Q35" s="61">
        <f t="shared" si="9"/>
        <v>5.7777024924730291</v>
      </c>
      <c r="R35" s="61">
        <f t="shared" si="10"/>
        <v>6.2813649549376258</v>
      </c>
      <c r="S35" s="61">
        <f t="shared" si="11"/>
        <v>5.6799577846375566</v>
      </c>
      <c r="T35" s="61">
        <f t="shared" si="12"/>
        <v>4.8158941411092373</v>
      </c>
      <c r="U35" s="62">
        <f t="shared" si="13"/>
        <v>2.3602106475404594</v>
      </c>
      <c r="V35" s="59">
        <f t="shared" si="1"/>
        <v>30.125693606667227</v>
      </c>
      <c r="W35" s="58">
        <f t="shared" si="3"/>
        <v>11.860509293963474</v>
      </c>
    </row>
    <row r="36" spans="1:23" x14ac:dyDescent="0.25">
      <c r="A36">
        <v>1</v>
      </c>
      <c r="B36">
        <v>2</v>
      </c>
      <c r="C36">
        <v>2</v>
      </c>
      <c r="D36">
        <v>10218</v>
      </c>
      <c r="E36">
        <v>9691</v>
      </c>
      <c r="F36">
        <v>8929</v>
      </c>
      <c r="G36">
        <v>9646</v>
      </c>
      <c r="H36">
        <v>11899</v>
      </c>
      <c r="I36">
        <v>6318</v>
      </c>
      <c r="J36" s="58">
        <f t="shared" si="21"/>
        <v>25.258978132805122</v>
      </c>
      <c r="K36" s="59">
        <f t="shared" si="21"/>
        <v>23.523595286260957</v>
      </c>
      <c r="L36" s="59">
        <f t="shared" si="21"/>
        <v>21.014369993914357</v>
      </c>
      <c r="M36" s="59">
        <f t="shared" si="21"/>
        <v>23.375412690256237</v>
      </c>
      <c r="N36" s="59">
        <f t="shared" si="21"/>
        <v>30.794421330225891</v>
      </c>
      <c r="O36" s="59">
        <f t="shared" si="21"/>
        <v>12.416486479062709</v>
      </c>
      <c r="P36" s="60">
        <f t="shared" si="8"/>
        <v>4.5476934398415372</v>
      </c>
      <c r="Q36" s="61">
        <f t="shared" si="9"/>
        <v>4.6870785858782869</v>
      </c>
      <c r="R36" s="61">
        <f t="shared" si="10"/>
        <v>4.0843109981743071</v>
      </c>
      <c r="S36" s="61">
        <f t="shared" si="11"/>
        <v>4.4026238070768713</v>
      </c>
      <c r="T36" s="61">
        <f t="shared" si="12"/>
        <v>5.1883263990677673</v>
      </c>
      <c r="U36" s="62">
        <f t="shared" si="13"/>
        <v>0.42494594371881256</v>
      </c>
      <c r="V36" s="59">
        <f t="shared" si="1"/>
        <v>23.334979173757581</v>
      </c>
      <c r="W36" s="58">
        <f t="shared" si="3"/>
        <v>9.1869996747077085</v>
      </c>
    </row>
    <row r="37" spans="1:23" x14ac:dyDescent="0.25">
      <c r="A37">
        <v>2</v>
      </c>
      <c r="B37">
        <v>2</v>
      </c>
      <c r="C37">
        <v>2</v>
      </c>
      <c r="D37">
        <v>10962</v>
      </c>
      <c r="E37">
        <v>10629</v>
      </c>
      <c r="F37">
        <v>10260</v>
      </c>
      <c r="G37">
        <v>10270</v>
      </c>
      <c r="H37">
        <v>11232</v>
      </c>
      <c r="I37">
        <v>6589</v>
      </c>
      <c r="J37" s="58">
        <f t="shared" si="21"/>
        <v>27.708930386749831</v>
      </c>
      <c r="K37" s="59">
        <f t="shared" si="21"/>
        <v>26.612379176314899</v>
      </c>
      <c r="L37" s="59">
        <f t="shared" si="21"/>
        <v>25.397281889076197</v>
      </c>
      <c r="M37" s="59">
        <f t="shared" si="21"/>
        <v>25.430211354855022</v>
      </c>
      <c r="N37" s="59">
        <f t="shared" si="21"/>
        <v>28.598025962778145</v>
      </c>
      <c r="O37" s="59">
        <f t="shared" si="21"/>
        <v>13.308875001668916</v>
      </c>
      <c r="P37" s="60">
        <f t="shared" si="8"/>
        <v>5.2826791160249504</v>
      </c>
      <c r="Q37" s="61">
        <f t="shared" si="9"/>
        <v>5.6137137528944683</v>
      </c>
      <c r="R37" s="61">
        <f t="shared" si="10"/>
        <v>5.3991845667228597</v>
      </c>
      <c r="S37" s="61">
        <f t="shared" si="11"/>
        <v>5.0190634064565067</v>
      </c>
      <c r="T37" s="61">
        <f t="shared" si="12"/>
        <v>4.5294077888334439</v>
      </c>
      <c r="U37" s="62">
        <f t="shared" si="13"/>
        <v>0.69266250050067479</v>
      </c>
      <c r="V37" s="59">
        <f t="shared" si="1"/>
        <v>26.536711131432902</v>
      </c>
      <c r="W37" s="58">
        <f t="shared" si="3"/>
        <v>10.447524067493269</v>
      </c>
    </row>
    <row r="38" spans="1:23" x14ac:dyDescent="0.25">
      <c r="A38">
        <v>3</v>
      </c>
      <c r="B38">
        <v>2</v>
      </c>
      <c r="C38">
        <v>2</v>
      </c>
      <c r="D38">
        <v>10130</v>
      </c>
      <c r="E38">
        <v>9671</v>
      </c>
      <c r="F38">
        <v>10012</v>
      </c>
      <c r="G38">
        <v>9041</v>
      </c>
      <c r="H38">
        <v>10137</v>
      </c>
      <c r="I38">
        <v>7887</v>
      </c>
      <c r="J38" s="58">
        <f t="shared" si="21"/>
        <v>24.969198833951445</v>
      </c>
      <c r="K38" s="59">
        <f t="shared" si="21"/>
        <v>23.457736354703304</v>
      </c>
      <c r="L38" s="59">
        <f t="shared" si="21"/>
        <v>24.580631137761291</v>
      </c>
      <c r="M38" s="59">
        <f t="shared" si="21"/>
        <v>21.383180010637222</v>
      </c>
      <c r="N38" s="59">
        <f t="shared" si="21"/>
        <v>24.992249459996629</v>
      </c>
      <c r="O38" s="59">
        <f t="shared" si="21"/>
        <v>17.583119659760619</v>
      </c>
      <c r="P38" s="60">
        <f t="shared" si="8"/>
        <v>4.4607596501854339</v>
      </c>
      <c r="Q38" s="61">
        <f t="shared" si="9"/>
        <v>4.6673209064109908</v>
      </c>
      <c r="R38" s="61">
        <f t="shared" si="10"/>
        <v>5.1541893413283866</v>
      </c>
      <c r="S38" s="61">
        <f t="shared" si="11"/>
        <v>3.8049540031911668</v>
      </c>
      <c r="T38" s="61">
        <f t="shared" si="12"/>
        <v>3.4476748379989886</v>
      </c>
      <c r="U38" s="62">
        <f t="shared" si="13"/>
        <v>1.9749358979281857</v>
      </c>
      <c r="V38" s="59">
        <f t="shared" si="1"/>
        <v>23.509834637043152</v>
      </c>
      <c r="W38" s="58">
        <f t="shared" si="3"/>
        <v>9.2558404082847048</v>
      </c>
    </row>
    <row r="39" spans="1:23" x14ac:dyDescent="0.25">
      <c r="A39">
        <v>1</v>
      </c>
      <c r="B39">
        <v>2</v>
      </c>
      <c r="C39">
        <v>3</v>
      </c>
      <c r="D39">
        <v>10678</v>
      </c>
      <c r="E39">
        <v>10162</v>
      </c>
      <c r="F39">
        <v>10130</v>
      </c>
      <c r="G39">
        <v>10110</v>
      </c>
      <c r="H39">
        <v>11718</v>
      </c>
      <c r="I39">
        <v>8167</v>
      </c>
      <c r="J39" s="58">
        <f t="shared" si="21"/>
        <v>26.773733558631157</v>
      </c>
      <c r="K39" s="59">
        <f t="shared" si="21"/>
        <v>25.074573124443688</v>
      </c>
      <c r="L39" s="59">
        <f t="shared" si="21"/>
        <v>24.969198833951445</v>
      </c>
      <c r="M39" s="59">
        <f t="shared" si="21"/>
        <v>24.903339902393796</v>
      </c>
      <c r="N39" s="59">
        <f t="shared" si="21"/>
        <v>30.19839799962913</v>
      </c>
      <c r="O39" s="59">
        <f t="shared" si="21"/>
        <v>18.505144701567769</v>
      </c>
      <c r="P39" s="60">
        <f t="shared" si="8"/>
        <v>5.0021200675893462</v>
      </c>
      <c r="Q39" s="61">
        <f t="shared" si="9"/>
        <v>5.1523719373331076</v>
      </c>
      <c r="R39" s="61">
        <f t="shared" si="10"/>
        <v>5.2707596501854344</v>
      </c>
      <c r="S39" s="61">
        <f t="shared" si="11"/>
        <v>4.8610019707181387</v>
      </c>
      <c r="T39" s="61">
        <f t="shared" si="12"/>
        <v>5.0095193998887391</v>
      </c>
      <c r="U39" s="62">
        <f t="shared" si="13"/>
        <v>2.2515434104703305</v>
      </c>
      <c r="V39" s="59">
        <f t="shared" si="1"/>
        <v>27.547316436185096</v>
      </c>
      <c r="W39" s="58">
        <f t="shared" si="3"/>
        <v>10.845400171726416</v>
      </c>
    </row>
    <row r="40" spans="1:23" x14ac:dyDescent="0.25">
      <c r="A40">
        <v>2</v>
      </c>
      <c r="B40">
        <v>2</v>
      </c>
      <c r="C40">
        <v>3</v>
      </c>
      <c r="D40">
        <v>10496</v>
      </c>
      <c r="E40">
        <v>10213</v>
      </c>
      <c r="F40">
        <v>9652</v>
      </c>
      <c r="G40">
        <v>9639</v>
      </c>
      <c r="H40">
        <v>11296</v>
      </c>
      <c r="I40">
        <v>6829</v>
      </c>
      <c r="J40" s="58">
        <f t="shared" si="21"/>
        <v>26.174417281456506</v>
      </c>
      <c r="K40" s="59">
        <f t="shared" si="21"/>
        <v>25.242513399915712</v>
      </c>
      <c r="L40" s="59">
        <f t="shared" si="21"/>
        <v>23.395170369723534</v>
      </c>
      <c r="M40" s="59">
        <f t="shared" si="21"/>
        <v>23.352362064211061</v>
      </c>
      <c r="N40" s="59">
        <f t="shared" si="21"/>
        <v>28.808774543762645</v>
      </c>
      <c r="O40" s="59">
        <f t="shared" si="21"/>
        <v>14.099182180360753</v>
      </c>
      <c r="P40" s="60">
        <f t="shared" si="8"/>
        <v>4.8223251844369512</v>
      </c>
      <c r="Q40" s="61">
        <f t="shared" si="9"/>
        <v>5.2027540199747122</v>
      </c>
      <c r="R40" s="61">
        <f t="shared" si="10"/>
        <v>4.7985511109170602</v>
      </c>
      <c r="S40" s="61">
        <f t="shared" si="11"/>
        <v>4.3957086192633188</v>
      </c>
      <c r="T40" s="61">
        <f t="shared" si="12"/>
        <v>4.5926323631287937</v>
      </c>
      <c r="U40" s="62">
        <f t="shared" si="13"/>
        <v>0.92975465410822578</v>
      </c>
      <c r="V40" s="59">
        <f t="shared" si="1"/>
        <v>24.741725951829064</v>
      </c>
      <c r="W40" s="58">
        <f t="shared" si="3"/>
        <v>9.7408369889090807</v>
      </c>
    </row>
    <row r="41" spans="1:23" x14ac:dyDescent="0.25">
      <c r="A41">
        <v>3</v>
      </c>
      <c r="B41">
        <v>2</v>
      </c>
      <c r="C41">
        <v>3</v>
      </c>
      <c r="D41">
        <v>10089</v>
      </c>
      <c r="E41">
        <v>10221</v>
      </c>
      <c r="F41">
        <v>10265</v>
      </c>
      <c r="G41">
        <v>11218</v>
      </c>
      <c r="H41">
        <v>11864</v>
      </c>
      <c r="I41">
        <v>6126</v>
      </c>
      <c r="J41" s="58">
        <f t="shared" si="21"/>
        <v>24.83418802425826</v>
      </c>
      <c r="K41" s="59">
        <f t="shared" si="21"/>
        <v>25.268856972538771</v>
      </c>
      <c r="L41" s="59">
        <f t="shared" si="21"/>
        <v>25.413746621965611</v>
      </c>
      <c r="M41" s="59">
        <f t="shared" si="21"/>
        <v>28.551924710687793</v>
      </c>
      <c r="N41" s="59">
        <f t="shared" si="21"/>
        <v>30.679168199999999</v>
      </c>
      <c r="O41" s="59">
        <f t="shared" si="21"/>
        <v>11.784240736109235</v>
      </c>
      <c r="P41" s="60">
        <f t="shared" si="8"/>
        <v>4.4202564072774786</v>
      </c>
      <c r="Q41" s="61">
        <f t="shared" si="9"/>
        <v>5.2106570917616315</v>
      </c>
      <c r="R41" s="61">
        <f t="shared" si="10"/>
        <v>5.4041239865896831</v>
      </c>
      <c r="S41" s="61">
        <f t="shared" si="11"/>
        <v>5.9555774132063384</v>
      </c>
      <c r="T41" s="61">
        <f t="shared" si="12"/>
        <v>5.1537504600000004</v>
      </c>
      <c r="U41" s="62">
        <f t="shared" si="13"/>
        <v>0.23527222083277036</v>
      </c>
      <c r="V41" s="59">
        <f t="shared" si="1"/>
        <v>26.379637579667904</v>
      </c>
      <c r="W41" s="58">
        <f t="shared" si="3"/>
        <v>10.385684086483426</v>
      </c>
    </row>
    <row r="42" spans="1:23" x14ac:dyDescent="0.25">
      <c r="A42">
        <v>1</v>
      </c>
      <c r="B42">
        <v>2</v>
      </c>
      <c r="C42">
        <v>4</v>
      </c>
      <c r="D42">
        <v>9778</v>
      </c>
      <c r="E42">
        <v>9670</v>
      </c>
      <c r="F42">
        <v>10056</v>
      </c>
      <c r="G42">
        <v>9577</v>
      </c>
      <c r="H42">
        <v>11150</v>
      </c>
      <c r="I42">
        <v>6935</v>
      </c>
      <c r="J42" s="58">
        <f t="shared" si="21"/>
        <v>23.810081638536747</v>
      </c>
      <c r="K42" s="59">
        <f t="shared" si="21"/>
        <v>23.454443408125424</v>
      </c>
      <c r="L42" s="59">
        <f t="shared" si="21"/>
        <v>24.725520787188131</v>
      </c>
      <c r="M42" s="59">
        <f t="shared" si="21"/>
        <v>23.148199376382333</v>
      </c>
      <c r="N42" s="59">
        <f t="shared" si="21"/>
        <v>28.328004343391772</v>
      </c>
      <c r="O42" s="59">
        <f t="shared" si="21"/>
        <v>14.448234517616317</v>
      </c>
      <c r="P42" s="60">
        <f t="shared" si="8"/>
        <v>4.1130244915610241</v>
      </c>
      <c r="Q42" s="61">
        <f t="shared" si="9"/>
        <v>4.6663330224376276</v>
      </c>
      <c r="R42" s="61">
        <f t="shared" si="10"/>
        <v>5.1976562361564405</v>
      </c>
      <c r="S42" s="61">
        <f t="shared" si="11"/>
        <v>4.3344598129147007</v>
      </c>
      <c r="T42" s="61">
        <f t="shared" si="12"/>
        <v>4.4484013030175316</v>
      </c>
      <c r="U42" s="62">
        <f t="shared" si="13"/>
        <v>1.0344703552848953</v>
      </c>
      <c r="V42" s="59">
        <f t="shared" si="1"/>
        <v>23.794345221372218</v>
      </c>
      <c r="W42" s="58">
        <f t="shared" si="3"/>
        <v>9.3678524493591411</v>
      </c>
    </row>
    <row r="43" spans="1:23" x14ac:dyDescent="0.25">
      <c r="A43">
        <v>2</v>
      </c>
      <c r="B43">
        <v>2</v>
      </c>
      <c r="C43">
        <v>4</v>
      </c>
      <c r="D43">
        <v>10548</v>
      </c>
      <c r="E43">
        <v>9716</v>
      </c>
      <c r="F43">
        <v>10081</v>
      </c>
      <c r="G43">
        <v>9898</v>
      </c>
      <c r="H43">
        <v>10981</v>
      </c>
      <c r="I43">
        <v>6615</v>
      </c>
      <c r="J43" s="58">
        <f t="shared" si="21"/>
        <v>26.345650503506405</v>
      </c>
      <c r="K43" s="59">
        <f t="shared" si="21"/>
        <v>23.605918950708023</v>
      </c>
      <c r="L43" s="59">
        <f t="shared" si="21"/>
        <v>24.807844451635198</v>
      </c>
      <c r="M43" s="59">
        <f t="shared" si="21"/>
        <v>24.205235227882671</v>
      </c>
      <c r="N43" s="59">
        <f t="shared" si="21"/>
        <v>27.771496371729604</v>
      </c>
      <c r="O43" s="59">
        <f t="shared" si="21"/>
        <v>13.394491612693866</v>
      </c>
      <c r="P43" s="60">
        <f t="shared" si="8"/>
        <v>4.8736951510519217</v>
      </c>
      <c r="Q43" s="61">
        <f t="shared" si="9"/>
        <v>4.7117756852124071</v>
      </c>
      <c r="R43" s="61">
        <f t="shared" si="10"/>
        <v>5.2223533354905598</v>
      </c>
      <c r="S43" s="61">
        <f t="shared" si="11"/>
        <v>4.651570568364801</v>
      </c>
      <c r="T43" s="61">
        <f t="shared" si="12"/>
        <v>4.2814489115188819</v>
      </c>
      <c r="U43" s="62">
        <f t="shared" si="13"/>
        <v>0.71834748380815971</v>
      </c>
      <c r="V43" s="59">
        <f t="shared" si="1"/>
        <v>24.45919113544673</v>
      </c>
      <c r="W43" s="58">
        <f t="shared" si="3"/>
        <v>9.6296028092309953</v>
      </c>
    </row>
    <row r="44" spans="1:23" x14ac:dyDescent="0.25">
      <c r="A44">
        <v>3</v>
      </c>
      <c r="B44">
        <v>2</v>
      </c>
      <c r="C44">
        <v>4</v>
      </c>
      <c r="D44">
        <v>10828</v>
      </c>
      <c r="E44">
        <v>10706</v>
      </c>
      <c r="F44">
        <v>9647</v>
      </c>
      <c r="G44">
        <v>9017</v>
      </c>
      <c r="H44">
        <v>12094</v>
      </c>
      <c r="I44">
        <v>8222</v>
      </c>
      <c r="J44" s="58">
        <f t="shared" si="21"/>
        <v>27.267675545313558</v>
      </c>
      <c r="K44" s="59">
        <f t="shared" si="21"/>
        <v>26.865936062811862</v>
      </c>
      <c r="L44" s="59">
        <f t="shared" si="21"/>
        <v>23.37870563683412</v>
      </c>
      <c r="M44" s="59">
        <f t="shared" si="21"/>
        <v>21.304149292768038</v>
      </c>
      <c r="N44" s="59">
        <f t="shared" si="21"/>
        <v>31.436545912913022</v>
      </c>
      <c r="O44" s="59">
        <f t="shared" si="21"/>
        <v>18.686256763351313</v>
      </c>
      <c r="P44" s="60">
        <f t="shared" si="8"/>
        <v>5.1503026635940667</v>
      </c>
      <c r="Q44" s="61">
        <f t="shared" si="9"/>
        <v>5.689780818843559</v>
      </c>
      <c r="R44" s="61">
        <f t="shared" si="10"/>
        <v>4.793611691050236</v>
      </c>
      <c r="S44" s="61">
        <f t="shared" si="11"/>
        <v>3.7812447878304116</v>
      </c>
      <c r="T44" s="61">
        <f t="shared" si="12"/>
        <v>5.3809637738739067</v>
      </c>
      <c r="U44" s="62">
        <f t="shared" si="13"/>
        <v>2.3058770290053938</v>
      </c>
      <c r="V44" s="59">
        <f t="shared" si="1"/>
        <v>27.101780764197578</v>
      </c>
      <c r="W44" s="58">
        <f t="shared" si="3"/>
        <v>10.66999242684944</v>
      </c>
    </row>
    <row r="45" spans="1:23" x14ac:dyDescent="0.25">
      <c r="A45">
        <v>1</v>
      </c>
      <c r="B45">
        <v>2</v>
      </c>
      <c r="C45">
        <v>5</v>
      </c>
      <c r="D45">
        <v>10941</v>
      </c>
      <c r="E45">
        <v>10118</v>
      </c>
      <c r="F45">
        <v>10208</v>
      </c>
      <c r="G45">
        <v>10458</v>
      </c>
      <c r="H45">
        <v>11557</v>
      </c>
      <c r="I45">
        <v>6912</v>
      </c>
      <c r="J45" s="58">
        <f t="shared" si="21"/>
        <v>27.639778508614292</v>
      </c>
      <c r="K45" s="59">
        <f t="shared" si="21"/>
        <v>24.929683475016859</v>
      </c>
      <c r="L45" s="59">
        <f t="shared" si="21"/>
        <v>25.226048667026298</v>
      </c>
      <c r="M45" s="59">
        <f t="shared" si="21"/>
        <v>26.049285311496963</v>
      </c>
      <c r="N45" s="59">
        <f t="shared" si="21"/>
        <v>29.668233600590018</v>
      </c>
      <c r="O45" s="59">
        <f t="shared" si="21"/>
        <v>14.37249674632502</v>
      </c>
      <c r="P45" s="60">
        <f t="shared" si="8"/>
        <v>5.2619335525842867</v>
      </c>
      <c r="Q45" s="61">
        <f t="shared" si="9"/>
        <v>5.1089050425050582</v>
      </c>
      <c r="R45" s="61">
        <f t="shared" si="10"/>
        <v>5.3478146001078901</v>
      </c>
      <c r="S45" s="61">
        <f t="shared" si="11"/>
        <v>5.2047855934490892</v>
      </c>
      <c r="T45" s="61">
        <f t="shared" si="12"/>
        <v>4.8504700801770051</v>
      </c>
      <c r="U45" s="62">
        <f t="shared" si="13"/>
        <v>1.0117490238975058</v>
      </c>
      <c r="V45" s="59">
        <f t="shared" si="1"/>
        <v>26.785657892720835</v>
      </c>
      <c r="W45" s="58">
        <f t="shared" si="3"/>
        <v>10.545534603433399</v>
      </c>
    </row>
    <row r="46" spans="1:23" x14ac:dyDescent="0.25">
      <c r="A46">
        <v>2</v>
      </c>
      <c r="B46">
        <v>2</v>
      </c>
      <c r="C46">
        <v>5</v>
      </c>
      <c r="D46">
        <v>10595</v>
      </c>
      <c r="E46">
        <v>9875</v>
      </c>
      <c r="F46">
        <v>9336</v>
      </c>
      <c r="G46">
        <v>10090</v>
      </c>
      <c r="H46">
        <v>11240</v>
      </c>
      <c r="I46">
        <v>5337</v>
      </c>
      <c r="J46" s="58">
        <f t="shared" si="21"/>
        <v>26.500418992666887</v>
      </c>
      <c r="K46" s="59">
        <f t="shared" si="21"/>
        <v>24.129497456591366</v>
      </c>
      <c r="L46" s="59">
        <f t="shared" si="21"/>
        <v>22.35459925111261</v>
      </c>
      <c r="M46" s="59">
        <f t="shared" si="21"/>
        <v>24.837480970836143</v>
      </c>
      <c r="N46" s="59">
        <f t="shared" si="21"/>
        <v>28.624369535401211</v>
      </c>
      <c r="O46" s="59">
        <f t="shared" si="21"/>
        <v>9.1861058861598099</v>
      </c>
      <c r="P46" s="60">
        <f t="shared" si="8"/>
        <v>4.9201256978000654</v>
      </c>
      <c r="Q46" s="61">
        <f t="shared" si="9"/>
        <v>4.8688492369774101</v>
      </c>
      <c r="R46" s="61">
        <f t="shared" si="10"/>
        <v>4.4863797753337833</v>
      </c>
      <c r="S46" s="61">
        <f t="shared" si="11"/>
        <v>4.8412442912508427</v>
      </c>
      <c r="T46" s="61">
        <f t="shared" si="12"/>
        <v>4.5373108606203632</v>
      </c>
      <c r="U46" s="62">
        <f t="shared" si="13"/>
        <v>-0.54416823415205695</v>
      </c>
      <c r="V46" s="59">
        <f t="shared" si="1"/>
        <v>23.109741627830406</v>
      </c>
      <c r="W46" s="58">
        <f t="shared" si="3"/>
        <v>9.098323475523781</v>
      </c>
    </row>
    <row r="47" spans="1:23" x14ac:dyDescent="0.25">
      <c r="A47">
        <v>3</v>
      </c>
      <c r="B47">
        <v>2</v>
      </c>
      <c r="C47">
        <v>5</v>
      </c>
      <c r="D47">
        <v>9765</v>
      </c>
      <c r="E47">
        <v>9991</v>
      </c>
      <c r="F47">
        <v>9564</v>
      </c>
      <c r="G47">
        <v>9806</v>
      </c>
      <c r="H47">
        <v>11722</v>
      </c>
      <c r="I47">
        <v>7808</v>
      </c>
      <c r="J47" s="58">
        <f t="shared" si="21"/>
        <v>23.767273333024271</v>
      </c>
      <c r="K47" s="59">
        <f t="shared" si="21"/>
        <v>24.511479259625759</v>
      </c>
      <c r="L47" s="59">
        <f t="shared" si="21"/>
        <v>23.105391070869853</v>
      </c>
      <c r="M47" s="59">
        <f t="shared" si="21"/>
        <v>23.902284142717463</v>
      </c>
      <c r="N47" s="59">
        <f t="shared" si="21"/>
        <v>30.211569785940661</v>
      </c>
      <c r="O47" s="59">
        <f t="shared" si="21"/>
        <v>17.322976880107888</v>
      </c>
      <c r="P47" s="60">
        <f t="shared" si="8"/>
        <v>4.1001819999072815</v>
      </c>
      <c r="Q47" s="61">
        <f t="shared" si="9"/>
        <v>4.9834437778877279</v>
      </c>
      <c r="R47" s="61">
        <f t="shared" si="10"/>
        <v>4.711617321260956</v>
      </c>
      <c r="S47" s="61">
        <f t="shared" si="11"/>
        <v>4.5606852428152385</v>
      </c>
      <c r="T47" s="61">
        <f t="shared" si="12"/>
        <v>5.0134709357821983</v>
      </c>
      <c r="U47" s="62">
        <f t="shared" si="13"/>
        <v>1.8968930640323662</v>
      </c>
      <c r="V47" s="59">
        <f t="shared" si="1"/>
        <v>25.266292341685769</v>
      </c>
      <c r="W47" s="58">
        <f t="shared" si="3"/>
        <v>9.9473591896400659</v>
      </c>
    </row>
    <row r="48" spans="1:23" x14ac:dyDescent="0.25">
      <c r="A48">
        <v>1</v>
      </c>
      <c r="B48">
        <v>2</v>
      </c>
      <c r="C48">
        <v>6</v>
      </c>
      <c r="D48">
        <v>9344</v>
      </c>
      <c r="E48">
        <v>10090</v>
      </c>
      <c r="F48">
        <v>9167</v>
      </c>
      <c r="G48">
        <v>10271</v>
      </c>
      <c r="H48">
        <v>11770</v>
      </c>
      <c r="I48">
        <v>7155</v>
      </c>
      <c r="J48" s="58">
        <f t="shared" si="21"/>
        <v>22.380942823735673</v>
      </c>
      <c r="K48" s="59">
        <f t="shared" si="21"/>
        <v>24.837480970836143</v>
      </c>
      <c r="L48" s="59">
        <f t="shared" si="21"/>
        <v>21.798091279450436</v>
      </c>
      <c r="M48" s="59">
        <f t="shared" si="21"/>
        <v>25.433504301432908</v>
      </c>
      <c r="N48" s="59">
        <f t="shared" si="21"/>
        <v>30.369631221679033</v>
      </c>
      <c r="O48" s="59">
        <f t="shared" si="21"/>
        <v>15.172682764750506</v>
      </c>
      <c r="P48" s="60">
        <f t="shared" si="8"/>
        <v>3.6842828471207021</v>
      </c>
      <c r="Q48" s="61">
        <f t="shared" si="9"/>
        <v>5.0812442912508429</v>
      </c>
      <c r="R48" s="61">
        <f t="shared" si="10"/>
        <v>4.3194273838351309</v>
      </c>
      <c r="S48" s="61">
        <f t="shared" si="11"/>
        <v>5.0200512904298726</v>
      </c>
      <c r="T48" s="61">
        <f t="shared" si="12"/>
        <v>5.0608893665037096</v>
      </c>
      <c r="U48" s="62">
        <f t="shared" si="13"/>
        <v>1.251804829425152</v>
      </c>
      <c r="V48" s="59">
        <f t="shared" si="1"/>
        <v>24.417700008565408</v>
      </c>
      <c r="W48" s="58">
        <f t="shared" si="3"/>
        <v>9.6132677199076415</v>
      </c>
    </row>
    <row r="49" spans="1:23" x14ac:dyDescent="0.25">
      <c r="A49">
        <v>2</v>
      </c>
      <c r="B49">
        <v>2</v>
      </c>
      <c r="C49">
        <v>6</v>
      </c>
      <c r="D49">
        <v>10669</v>
      </c>
      <c r="E49">
        <v>10566</v>
      </c>
      <c r="F49">
        <v>10038</v>
      </c>
      <c r="G49">
        <v>10846</v>
      </c>
      <c r="H49">
        <v>11390</v>
      </c>
      <c r="I49">
        <v>7172</v>
      </c>
      <c r="J49" s="58">
        <f t="shared" si="21"/>
        <v>26.744097039430208</v>
      </c>
      <c r="K49" s="59">
        <f t="shared" si="21"/>
        <v>26.404923541908293</v>
      </c>
      <c r="L49" s="59">
        <f t="shared" si="21"/>
        <v>24.666247748786237</v>
      </c>
      <c r="M49" s="59">
        <f t="shared" si="21"/>
        <v>27.326948583715438</v>
      </c>
      <c r="N49" s="59">
        <f t="shared" si="21"/>
        <v>29.118311522083612</v>
      </c>
      <c r="O49" s="59">
        <f t="shared" si="21"/>
        <v>15.228662856574513</v>
      </c>
      <c r="P49" s="60">
        <f t="shared" si="8"/>
        <v>4.9932291118290619</v>
      </c>
      <c r="Q49" s="61">
        <f t="shared" si="9"/>
        <v>5.551477062572487</v>
      </c>
      <c r="R49" s="61">
        <f t="shared" si="10"/>
        <v>5.1798743246358709</v>
      </c>
      <c r="S49" s="61">
        <f t="shared" si="11"/>
        <v>5.5880845751146317</v>
      </c>
      <c r="T49" s="61">
        <f t="shared" si="12"/>
        <v>4.6854934566250837</v>
      </c>
      <c r="U49" s="62">
        <f t="shared" si="13"/>
        <v>1.2685988569723536</v>
      </c>
      <c r="V49" s="59">
        <f t="shared" si="1"/>
        <v>27.266757387749486</v>
      </c>
      <c r="W49" s="58">
        <f t="shared" si="3"/>
        <v>10.73494385344468</v>
      </c>
    </row>
    <row r="50" spans="1:23" x14ac:dyDescent="0.25">
      <c r="A50">
        <v>3</v>
      </c>
      <c r="B50">
        <v>2</v>
      </c>
      <c r="C50">
        <v>6</v>
      </c>
      <c r="D50">
        <v>10470</v>
      </c>
      <c r="E50">
        <v>9826</v>
      </c>
      <c r="F50">
        <v>9700</v>
      </c>
      <c r="G50">
        <v>9312</v>
      </c>
      <c r="H50">
        <v>12033</v>
      </c>
      <c r="I50">
        <v>7738</v>
      </c>
      <c r="J50" s="58">
        <f t="shared" si="21"/>
        <v>26.08880067043156</v>
      </c>
      <c r="K50" s="59">
        <f t="shared" si="21"/>
        <v>23.968143074275119</v>
      </c>
      <c r="L50" s="59">
        <f t="shared" si="21"/>
        <v>23.553231805461898</v>
      </c>
      <c r="M50" s="59">
        <f t="shared" si="21"/>
        <v>22.27556853324343</v>
      </c>
      <c r="N50" s="59">
        <f t="shared" si="21"/>
        <v>31.23567617166217</v>
      </c>
      <c r="O50" s="59">
        <f t="shared" si="21"/>
        <v>17.092470619656101</v>
      </c>
      <c r="P50" s="60">
        <f t="shared" si="8"/>
        <v>4.7966402011294678</v>
      </c>
      <c r="Q50" s="61">
        <f t="shared" si="9"/>
        <v>4.8204429222825356</v>
      </c>
      <c r="R50" s="61">
        <f t="shared" si="10"/>
        <v>4.8459695416385697</v>
      </c>
      <c r="S50" s="61">
        <f t="shared" si="11"/>
        <v>4.0726705599730293</v>
      </c>
      <c r="T50" s="61">
        <f t="shared" si="12"/>
        <v>5.320702851498651</v>
      </c>
      <c r="U50" s="62">
        <f t="shared" si="13"/>
        <v>1.8277411858968304</v>
      </c>
      <c r="V50" s="59">
        <f t="shared" si="1"/>
        <v>25.684167262419084</v>
      </c>
      <c r="W50" s="58">
        <f t="shared" si="3"/>
        <v>10.111876874968143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0AFF-BA1B-466F-A9C7-063A6A9CDBD7}">
  <dimension ref="A1:AN50"/>
  <sheetViews>
    <sheetView topLeftCell="N1" workbookViewId="0">
      <selection activeCell="Z1" sqref="Z1:AN51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44398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5849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10203</v>
      </c>
      <c r="E15">
        <v>10088</v>
      </c>
      <c r="F15">
        <v>9472</v>
      </c>
      <c r="G15">
        <v>8073</v>
      </c>
      <c r="H15">
        <v>11283</v>
      </c>
      <c r="I15">
        <v>11045</v>
      </c>
      <c r="J15" s="53">
        <f t="shared" ref="J15:O30" si="0">((D15/$I$5)*$I$2+$I$3)*1.321*100</f>
        <v>25.686354068610019</v>
      </c>
      <c r="K15" s="36">
        <f t="shared" si="0"/>
        <v>25.302291443118484</v>
      </c>
      <c r="L15" s="36">
        <f t="shared" si="0"/>
        <v>23.245051640485549</v>
      </c>
      <c r="M15" s="36">
        <f t="shared" si="0"/>
        <v>18.572846309505895</v>
      </c>
      <c r="N15" s="36">
        <f t="shared" si="0"/>
        <v>29.293203073226188</v>
      </c>
      <c r="O15" s="36">
        <f t="shared" si="0"/>
        <v>28.498360422208926</v>
      </c>
      <c r="P15" s="54">
        <f>((J15-10.1)*30)/100</f>
        <v>4.6759062205830055</v>
      </c>
      <c r="Q15" s="55">
        <f>((K15-7.9)*30)/100</f>
        <v>5.2206874329355459</v>
      </c>
      <c r="R15" s="55">
        <f>((L15-7.4)*30)/100</f>
        <v>4.7535154921456648</v>
      </c>
      <c r="S15" s="55">
        <f>((M15-8.7)*30)/100</f>
        <v>2.961853892851769</v>
      </c>
      <c r="T15" s="55">
        <f>((N15-13.5)*30)/100</f>
        <v>4.7379609219678569</v>
      </c>
      <c r="U15" s="56">
        <f>((O15-11)*30)/100</f>
        <v>5.2495081266626782</v>
      </c>
      <c r="V15" s="53">
        <f t="shared" ref="V15:V50" si="1">SUM(P15:U15)</f>
        <v>27.599432087146521</v>
      </c>
      <c r="W15" s="53">
        <f>SUM(P15:U15)/2.54</f>
        <v>10.865918144545875</v>
      </c>
      <c r="Y15" s="7"/>
      <c r="Z15">
        <f>B15</f>
        <v>1</v>
      </c>
      <c r="AA15">
        <f>C15</f>
        <v>1</v>
      </c>
      <c r="AB15" s="7">
        <f>AVERAGE(W15:W17)</f>
        <v>12.167076563533977</v>
      </c>
      <c r="AC15" s="7"/>
      <c r="AD15" s="7">
        <f>AB15-'061421'!AB15</f>
        <v>0.55228232725663773</v>
      </c>
      <c r="AE15" s="48"/>
      <c r="AG15">
        <f>B15</f>
        <v>1</v>
      </c>
      <c r="AH15">
        <f>C15</f>
        <v>1</v>
      </c>
      <c r="AI15" s="7">
        <f>AVERAGE(J15:J17)</f>
        <v>26.903108995167269</v>
      </c>
      <c r="AJ15" s="7">
        <f t="shared" ref="AJ15:AN15" si="2">AVERAGE(K15:K17)</f>
        <v>25.141987042913318</v>
      </c>
      <c r="AK15" s="7">
        <f t="shared" si="2"/>
        <v>26.191758219256855</v>
      </c>
      <c r="AL15" s="7">
        <f t="shared" si="2"/>
        <v>24.314860866854733</v>
      </c>
      <c r="AM15" s="7">
        <f t="shared" si="2"/>
        <v>31.273630350760811</v>
      </c>
      <c r="AN15" s="7">
        <f t="shared" si="2"/>
        <v>27.789236096301362</v>
      </c>
    </row>
    <row r="16" spans="1:40" x14ac:dyDescent="0.25">
      <c r="A16">
        <v>2</v>
      </c>
      <c r="B16">
        <v>1</v>
      </c>
      <c r="C16">
        <v>1</v>
      </c>
      <c r="D16">
        <v>9398</v>
      </c>
      <c r="E16">
        <v>9777</v>
      </c>
      <c r="F16">
        <v>10246</v>
      </c>
      <c r="G16">
        <v>10249</v>
      </c>
      <c r="H16">
        <v>11654</v>
      </c>
      <c r="I16">
        <v>10716</v>
      </c>
      <c r="J16" s="53">
        <f t="shared" si="0"/>
        <v>22.997915690169261</v>
      </c>
      <c r="K16" s="36">
        <f t="shared" si="0"/>
        <v>24.263652516789193</v>
      </c>
      <c r="L16" s="36">
        <f t="shared" si="0"/>
        <v>25.829960093793815</v>
      </c>
      <c r="M16" s="36">
        <f t="shared" si="0"/>
        <v>25.839979118806632</v>
      </c>
      <c r="N16" s="36">
        <f t="shared" si="0"/>
        <v>30.53222249981193</v>
      </c>
      <c r="O16" s="36">
        <f t="shared" si="0"/>
        <v>27.399607345802696</v>
      </c>
      <c r="P16" s="54">
        <f>((J16-10.1)*30)/100</f>
        <v>3.8693747070507785</v>
      </c>
      <c r="Q16" s="55">
        <f>((K16-7.9)*30)/100</f>
        <v>4.9090957550367582</v>
      </c>
      <c r="R16" s="55">
        <f>((L16-7.4)*30)/100</f>
        <v>5.5289880281381452</v>
      </c>
      <c r="S16" s="55">
        <f>((M16-8.7)*30)/100</f>
        <v>5.1419937356419894</v>
      </c>
      <c r="T16" s="55">
        <f>((N16-13.5)*30)/100</f>
        <v>5.1096667499435791</v>
      </c>
      <c r="U16" s="56">
        <f>((O16-11)*30)/100</f>
        <v>4.9198822037408085</v>
      </c>
      <c r="V16" s="36">
        <f t="shared" si="1"/>
        <v>29.479001179552057</v>
      </c>
      <c r="W16" s="53">
        <f t="shared" ref="W16:W50" si="3">SUM(P16:U16)/2.54</f>
        <v>11.605905976201598</v>
      </c>
      <c r="Y16" s="7"/>
      <c r="Z16">
        <f>B18</f>
        <v>1</v>
      </c>
      <c r="AA16">
        <f>C18</f>
        <v>2</v>
      </c>
      <c r="AB16" s="7">
        <f>AVERAGE(W18:W20)</f>
        <v>11.519784435737046</v>
      </c>
      <c r="AD16" s="7">
        <f>AB16-'061421'!AB18</f>
        <v>-0.38911744385491787</v>
      </c>
      <c r="AG16">
        <f>B18</f>
        <v>1</v>
      </c>
      <c r="AH16">
        <f>C18</f>
        <v>2</v>
      </c>
      <c r="AI16" s="7">
        <f>AVERAGE(J18:J20)</f>
        <v>27.417418945825499</v>
      </c>
      <c r="AJ16" s="7">
        <f t="shared" ref="AJ16:AN16" si="4">AVERAGE(K18:K20)</f>
        <v>24.288143466820539</v>
      </c>
      <c r="AK16" s="7">
        <f t="shared" si="4"/>
        <v>24.220236741733629</v>
      </c>
      <c r="AL16" s="7">
        <f t="shared" si="4"/>
        <v>25.961320643961926</v>
      </c>
      <c r="AM16" s="7">
        <f t="shared" si="4"/>
        <v>29.48579099847267</v>
      </c>
      <c r="AN16" s="7">
        <f t="shared" si="4"/>
        <v>24.761264092426057</v>
      </c>
    </row>
    <row r="17" spans="1:40" x14ac:dyDescent="0.25">
      <c r="A17">
        <v>3</v>
      </c>
      <c r="B17">
        <v>1</v>
      </c>
      <c r="C17">
        <v>1</v>
      </c>
      <c r="D17">
        <v>12101</v>
      </c>
      <c r="E17">
        <v>10255</v>
      </c>
      <c r="F17">
        <v>11345</v>
      </c>
      <c r="G17">
        <v>11055</v>
      </c>
      <c r="H17">
        <v>12691</v>
      </c>
      <c r="I17">
        <v>10737</v>
      </c>
      <c r="J17" s="53">
        <f t="shared" si="0"/>
        <v>32.025057226722517</v>
      </c>
      <c r="K17" s="36">
        <f t="shared" si="0"/>
        <v>25.860017168832282</v>
      </c>
      <c r="L17" s="36">
        <f t="shared" si="0"/>
        <v>29.500262923491199</v>
      </c>
      <c r="M17" s="36">
        <f t="shared" si="0"/>
        <v>28.53175717225167</v>
      </c>
      <c r="N17" s="36">
        <f t="shared" si="0"/>
        <v>33.995465479244316</v>
      </c>
      <c r="O17" s="36">
        <f t="shared" si="0"/>
        <v>27.469740520892461</v>
      </c>
      <c r="P17" s="54">
        <f>((J17-10.1)*30)/100</f>
        <v>6.5775171680167546</v>
      </c>
      <c r="Q17" s="55">
        <f>((K17-7.9)*30)/100</f>
        <v>5.3880051506496844</v>
      </c>
      <c r="R17" s="55">
        <f>((L17-7.4)*30)/100</f>
        <v>6.6300788770473602</v>
      </c>
      <c r="S17" s="55">
        <f>((M17-8.7)*30)/100</f>
        <v>5.9495271516755004</v>
      </c>
      <c r="T17" s="55">
        <f>((N17-13.5)*30)/100</f>
        <v>6.1486396437732944</v>
      </c>
      <c r="U17" s="56">
        <f>((O17-11)*30)/100</f>
        <v>4.9409221562677388</v>
      </c>
      <c r="V17" s="36">
        <f t="shared" si="1"/>
        <v>35.634690147430334</v>
      </c>
      <c r="W17" s="53">
        <f t="shared" si="3"/>
        <v>14.029405569854461</v>
      </c>
      <c r="Y17" s="7"/>
      <c r="Z17">
        <f>B21</f>
        <v>1</v>
      </c>
      <c r="AA17">
        <f>C21</f>
        <v>3</v>
      </c>
      <c r="AB17" s="7">
        <f>AVERAGE(W21:W23)</f>
        <v>11.309805656925001</v>
      </c>
      <c r="AD17" s="7">
        <f>AB17-'061421'!AB21</f>
        <v>-0.25500190479688634</v>
      </c>
      <c r="AG17">
        <f>B21</f>
        <v>1</v>
      </c>
      <c r="AH17">
        <f>C21</f>
        <v>3</v>
      </c>
      <c r="AI17" s="7">
        <f>AVERAGE(J21:J23)</f>
        <v>24.507448792101211</v>
      </c>
      <c r="AJ17" s="7">
        <f t="shared" ref="AJ17:AN17" si="5">AVERAGE(K21:K23)</f>
        <v>24.653281267287852</v>
      </c>
      <c r="AK17" s="7">
        <f t="shared" si="5"/>
        <v>24.734546692391859</v>
      </c>
      <c r="AL17" s="7">
        <f t="shared" si="5"/>
        <v>24.681111892323475</v>
      </c>
      <c r="AM17" s="7">
        <f t="shared" si="5"/>
        <v>30.665809499982903</v>
      </c>
      <c r="AN17" s="7">
        <f t="shared" si="5"/>
        <v>25.114156417877705</v>
      </c>
    </row>
    <row r="18" spans="1:40" x14ac:dyDescent="0.25">
      <c r="A18">
        <v>1</v>
      </c>
      <c r="B18">
        <v>1</v>
      </c>
      <c r="C18">
        <v>2</v>
      </c>
      <c r="D18">
        <v>10599</v>
      </c>
      <c r="E18">
        <v>9373</v>
      </c>
      <c r="F18">
        <v>9811</v>
      </c>
      <c r="G18">
        <v>9278</v>
      </c>
      <c r="H18">
        <v>11699</v>
      </c>
      <c r="I18">
        <v>9963</v>
      </c>
      <c r="J18" s="53">
        <f t="shared" si="0"/>
        <v>27.008865370302615</v>
      </c>
      <c r="K18" s="36">
        <f t="shared" si="0"/>
        <v>22.914423815062403</v>
      </c>
      <c r="L18" s="36">
        <f t="shared" si="0"/>
        <v>24.377201466934523</v>
      </c>
      <c r="M18" s="36">
        <f t="shared" si="0"/>
        <v>22.59715468965635</v>
      </c>
      <c r="N18" s="36">
        <f t="shared" si="0"/>
        <v>30.682507875004273</v>
      </c>
      <c r="O18" s="36">
        <f t="shared" si="0"/>
        <v>24.884832067584203</v>
      </c>
      <c r="P18" s="54">
        <f>((J18-10.1)*30)/100</f>
        <v>5.072659611090784</v>
      </c>
      <c r="Q18" s="55">
        <f>((K18-7.9)*30)/100</f>
        <v>4.5043271445187205</v>
      </c>
      <c r="R18" s="55">
        <f>((L18-7.4)*30)/100</f>
        <v>5.0931604400803572</v>
      </c>
      <c r="S18" s="55">
        <f>((M18-8.7)*30)/100</f>
        <v>4.1691464068969051</v>
      </c>
      <c r="T18" s="55">
        <f>((N18-13.5)*30)/100</f>
        <v>5.1547523625012817</v>
      </c>
      <c r="U18" s="56">
        <f>((O18-11)*30)/100</f>
        <v>4.1654496202752611</v>
      </c>
      <c r="V18" s="36">
        <f t="shared" si="1"/>
        <v>28.159495585363306</v>
      </c>
      <c r="W18" s="53">
        <f t="shared" si="3"/>
        <v>11.086415584788703</v>
      </c>
      <c r="Y18" s="7"/>
      <c r="Z18">
        <f>B24</f>
        <v>1</v>
      </c>
      <c r="AA18">
        <f>C24</f>
        <v>4</v>
      </c>
      <c r="AB18" s="7">
        <f>AVERAGE(W24:W26)</f>
        <v>11.168198177413059</v>
      </c>
      <c r="AD18" s="7">
        <f>AB18-'061421'!AB24</f>
        <v>-0.25052429665452891</v>
      </c>
      <c r="AG18">
        <f>B24</f>
        <v>1</v>
      </c>
      <c r="AH18">
        <f>C24</f>
        <v>4</v>
      </c>
      <c r="AI18" s="7">
        <f>AVERAGE(J24:J26)</f>
        <v>27.045601795349636</v>
      </c>
      <c r="AJ18" s="7">
        <f t="shared" ref="AJ18:AN18" si="6">AVERAGE(K24:K26)</f>
        <v>25.542748043426229</v>
      </c>
      <c r="AK18" s="7">
        <f t="shared" si="6"/>
        <v>23.65694489101271</v>
      </c>
      <c r="AL18" s="7">
        <f t="shared" si="6"/>
        <v>25.085212567840653</v>
      </c>
      <c r="AM18" s="7">
        <f t="shared" si="6"/>
        <v>28.76664764755229</v>
      </c>
      <c r="AN18" s="7">
        <f t="shared" si="6"/>
        <v>23.060256290249047</v>
      </c>
    </row>
    <row r="19" spans="1:40" x14ac:dyDescent="0.25">
      <c r="A19">
        <v>2</v>
      </c>
      <c r="B19">
        <v>1</v>
      </c>
      <c r="C19">
        <v>2</v>
      </c>
      <c r="D19">
        <v>10265</v>
      </c>
      <c r="E19">
        <v>9828</v>
      </c>
      <c r="F19">
        <v>9766</v>
      </c>
      <c r="G19">
        <v>11535</v>
      </c>
      <c r="H19">
        <v>10984</v>
      </c>
      <c r="I19">
        <v>9456</v>
      </c>
      <c r="J19" s="53">
        <f t="shared" si="0"/>
        <v>25.893413918875019</v>
      </c>
      <c r="K19" s="36">
        <f t="shared" si="0"/>
        <v>24.43397594200718</v>
      </c>
      <c r="L19" s="36">
        <f t="shared" si="0"/>
        <v>24.226916091742179</v>
      </c>
      <c r="M19" s="36">
        <f t="shared" si="0"/>
        <v>30.134801174303298</v>
      </c>
      <c r="N19" s="36">
        <f t="shared" si="0"/>
        <v>28.294640246948195</v>
      </c>
      <c r="O19" s="36">
        <f t="shared" si="0"/>
        <v>23.191616840417169</v>
      </c>
      <c r="P19" s="54">
        <f>((J19-10.1)*30)/100</f>
        <v>4.7380241756625061</v>
      </c>
      <c r="Q19" s="55">
        <f>((K19-7.9)*30)/100</f>
        <v>4.9601927826021548</v>
      </c>
      <c r="R19" s="55">
        <f>((L19-7.4)*30)/100</f>
        <v>5.0480748275226528</v>
      </c>
      <c r="S19" s="55">
        <f>((M19-8.7)*30)/100</f>
        <v>6.4304403522909901</v>
      </c>
      <c r="T19" s="55">
        <f>((N19-13.5)*30)/100</f>
        <v>4.438392074084458</v>
      </c>
      <c r="U19" s="56">
        <f>((O19-11)*30)/100</f>
        <v>3.6574850521251507</v>
      </c>
      <c r="V19" s="36">
        <f t="shared" si="1"/>
        <v>29.272609264287912</v>
      </c>
      <c r="W19" s="53">
        <f t="shared" si="3"/>
        <v>11.524649316648784</v>
      </c>
      <c r="Y19" s="7"/>
      <c r="Z19">
        <f>B27</f>
        <v>1</v>
      </c>
      <c r="AA19">
        <f>C27</f>
        <v>5</v>
      </c>
      <c r="AB19" s="7">
        <f>AVERAGE(W27:W29)</f>
        <v>10.916933652485183</v>
      </c>
      <c r="AC19" s="7"/>
      <c r="AD19" s="7">
        <f>AB19-'061421'!AB27</f>
        <v>10.916933652485183</v>
      </c>
      <c r="AG19">
        <f>B27</f>
        <v>1</v>
      </c>
      <c r="AH19">
        <f>C27</f>
        <v>5</v>
      </c>
      <c r="AI19" s="7">
        <f>AVERAGE(J27:J29)</f>
        <v>24.069951366541289</v>
      </c>
      <c r="AJ19" s="7">
        <f t="shared" ref="AJ19:AN19" si="7">AVERAGE(K27:K29)</f>
        <v>24.30150216683764</v>
      </c>
      <c r="AK19" s="7">
        <f t="shared" si="7"/>
        <v>24.368295666923121</v>
      </c>
      <c r="AL19" s="7">
        <f t="shared" si="7"/>
        <v>23.904080841329002</v>
      </c>
      <c r="AM19" s="7">
        <f t="shared" si="7"/>
        <v>30.82500067518664</v>
      </c>
      <c r="AN19" s="7">
        <f t="shared" si="7"/>
        <v>23.561207540890184</v>
      </c>
    </row>
    <row r="20" spans="1:40" x14ac:dyDescent="0.25">
      <c r="A20">
        <v>3</v>
      </c>
      <c r="B20">
        <v>1</v>
      </c>
      <c r="C20">
        <v>2</v>
      </c>
      <c r="D20">
        <v>11300</v>
      </c>
      <c r="E20">
        <v>10152</v>
      </c>
      <c r="F20">
        <v>9715</v>
      </c>
      <c r="G20">
        <v>10043</v>
      </c>
      <c r="H20">
        <v>11339</v>
      </c>
      <c r="I20">
        <v>10359</v>
      </c>
      <c r="J20" s="53">
        <f t="shared" si="0"/>
        <v>29.349977548298856</v>
      </c>
      <c r="K20" s="36">
        <f t="shared" si="0"/>
        <v>25.516030643392028</v>
      </c>
      <c r="L20" s="36">
        <f t="shared" si="0"/>
        <v>24.056592666524189</v>
      </c>
      <c r="M20" s="36">
        <f t="shared" si="0"/>
        <v>25.152006067926138</v>
      </c>
      <c r="N20" s="36">
        <f t="shared" si="0"/>
        <v>29.480224873465549</v>
      </c>
      <c r="O20" s="36">
        <f t="shared" si="0"/>
        <v>26.207343369276799</v>
      </c>
      <c r="P20" s="54">
        <f t="shared" ref="P20:P50" si="8">((J20-10.1)*30)/100</f>
        <v>5.774993264489658</v>
      </c>
      <c r="Q20" s="55">
        <f t="shared" ref="Q20:Q50" si="9">((K20-7.9)*30)/100</f>
        <v>5.2848091930176091</v>
      </c>
      <c r="R20" s="55">
        <f t="shared" ref="R20:R50" si="10">((L20-7.4)*30)/100</f>
        <v>4.9969777999572571</v>
      </c>
      <c r="S20" s="55">
        <f t="shared" ref="S20:S50" si="11">((M20-8.7)*30)/100</f>
        <v>4.9356018203778413</v>
      </c>
      <c r="T20" s="55">
        <f t="shared" ref="T20:T50" si="12">((N20-13.5)*30)/100</f>
        <v>4.7940674620396644</v>
      </c>
      <c r="U20" s="56">
        <f t="shared" ref="U20:U50" si="13">((O20-11)*30)/100</f>
        <v>4.5622030107830396</v>
      </c>
      <c r="V20" s="36">
        <f t="shared" si="1"/>
        <v>30.348652550665069</v>
      </c>
      <c r="W20" s="53">
        <f t="shared" si="3"/>
        <v>11.948288405773649</v>
      </c>
      <c r="Y20" s="7"/>
      <c r="Z20">
        <f>B30</f>
        <v>1</v>
      </c>
      <c r="AA20">
        <f>C30</f>
        <v>6</v>
      </c>
      <c r="AB20" s="7">
        <f>AVERAGE(W30:W32)</f>
        <v>12.625427235380435</v>
      </c>
      <c r="AD20" s="7">
        <f>AB20-'061421'!AB30</f>
        <v>12.625427235380435</v>
      </c>
      <c r="AG20">
        <f>B30</f>
        <v>1</v>
      </c>
      <c r="AH20">
        <f>C30</f>
        <v>6</v>
      </c>
      <c r="AI20" s="7">
        <f>AVERAGE(J30:J32)</f>
        <v>28.238978996876956</v>
      </c>
      <c r="AJ20" s="7">
        <f t="shared" ref="AJ20:AN20" si="14">AVERAGE(K30:K32)</f>
        <v>25.640711843551603</v>
      </c>
      <c r="AK20" s="7">
        <f t="shared" si="14"/>
        <v>25.947961943944836</v>
      </c>
      <c r="AL20" s="7">
        <f t="shared" si="14"/>
        <v>27.47419342089816</v>
      </c>
      <c r="AM20" s="7">
        <f t="shared" si="14"/>
        <v>32.607273902467661</v>
      </c>
      <c r="AN20" s="7">
        <f t="shared" si="14"/>
        <v>25.586163818481793</v>
      </c>
    </row>
    <row r="21" spans="1:40" x14ac:dyDescent="0.25">
      <c r="A21">
        <v>1</v>
      </c>
      <c r="B21">
        <v>1</v>
      </c>
      <c r="C21">
        <v>3</v>
      </c>
      <c r="D21">
        <v>8623</v>
      </c>
      <c r="E21">
        <v>9393</v>
      </c>
      <c r="F21">
        <v>9228</v>
      </c>
      <c r="G21">
        <v>9129</v>
      </c>
      <c r="H21">
        <v>11722</v>
      </c>
      <c r="I21">
        <v>9910</v>
      </c>
      <c r="J21" s="53">
        <f t="shared" si="0"/>
        <v>20.409667561856725</v>
      </c>
      <c r="K21" s="36">
        <f t="shared" si="0"/>
        <v>22.981217315147887</v>
      </c>
      <c r="L21" s="36">
        <f t="shared" si="0"/>
        <v>22.430170939442636</v>
      </c>
      <c r="M21" s="36">
        <f t="shared" si="0"/>
        <v>22.09954311401949</v>
      </c>
      <c r="N21" s="36">
        <f t="shared" si="0"/>
        <v>30.759320400102585</v>
      </c>
      <c r="O21" s="36">
        <f t="shared" si="0"/>
        <v>24.707829292357669</v>
      </c>
      <c r="P21" s="54">
        <f t="shared" si="8"/>
        <v>3.0929002685570182</v>
      </c>
      <c r="Q21" s="55">
        <f t="shared" si="9"/>
        <v>4.5243651945443659</v>
      </c>
      <c r="R21" s="55">
        <f t="shared" si="10"/>
        <v>4.5090512818327912</v>
      </c>
      <c r="S21" s="55">
        <f t="shared" si="11"/>
        <v>4.0198629342058476</v>
      </c>
      <c r="T21" s="55">
        <f t="shared" si="12"/>
        <v>5.1777961200307754</v>
      </c>
      <c r="U21" s="56">
        <f t="shared" si="13"/>
        <v>4.1123487877073011</v>
      </c>
      <c r="V21" s="53">
        <f t="shared" si="1"/>
        <v>25.436324586878097</v>
      </c>
      <c r="W21" s="53">
        <f t="shared" si="3"/>
        <v>10.014301018455944</v>
      </c>
      <c r="Y21" s="7"/>
      <c r="Z21">
        <f>B33</f>
        <v>2</v>
      </c>
      <c r="AA21">
        <f>C33</f>
        <v>1</v>
      </c>
      <c r="AB21" s="7">
        <f>AVERAGE(W33:W35)</f>
        <v>10.090561313829134</v>
      </c>
      <c r="AD21" s="7">
        <f>AB21-'061421'!AB33</f>
        <v>10.090561313829134</v>
      </c>
      <c r="AG21">
        <f>B33</f>
        <v>2</v>
      </c>
      <c r="AH21">
        <f>C33</f>
        <v>1</v>
      </c>
      <c r="AI21" s="7">
        <f>AVERAGE(J33:J35)</f>
        <v>26.077096044110107</v>
      </c>
      <c r="AJ21" s="7">
        <f t="shared" ref="AJ21:AN21" si="15">AVERAGE(K33:K35)</f>
        <v>24.830284042514389</v>
      </c>
      <c r="AK21" s="7">
        <f t="shared" si="15"/>
        <v>25.07185386782356</v>
      </c>
      <c r="AL21" s="7">
        <f t="shared" si="15"/>
        <v>22.83204516495697</v>
      </c>
      <c r="AM21" s="7">
        <f t="shared" si="15"/>
        <v>28.472756247176154</v>
      </c>
      <c r="AN21" s="7">
        <f t="shared" si="15"/>
        <v>16.749383757172165</v>
      </c>
    </row>
    <row r="22" spans="1:40" x14ac:dyDescent="0.25">
      <c r="A22">
        <v>2</v>
      </c>
      <c r="B22">
        <v>1</v>
      </c>
      <c r="C22">
        <v>3</v>
      </c>
      <c r="D22">
        <v>10660</v>
      </c>
      <c r="E22">
        <v>10570</v>
      </c>
      <c r="F22">
        <v>10381</v>
      </c>
      <c r="G22">
        <v>10278</v>
      </c>
      <c r="H22">
        <v>11819</v>
      </c>
      <c r="I22">
        <v>9574</v>
      </c>
      <c r="J22" s="53">
        <f t="shared" si="0"/>
        <v>27.212585545563339</v>
      </c>
      <c r="K22" s="36">
        <f t="shared" si="0"/>
        <v>26.912014795178663</v>
      </c>
      <c r="L22" s="36">
        <f t="shared" si="0"/>
        <v>26.280816219370834</v>
      </c>
      <c r="M22" s="36">
        <f t="shared" si="0"/>
        <v>25.936829693930591</v>
      </c>
      <c r="N22" s="36">
        <f t="shared" si="0"/>
        <v>31.083268875517184</v>
      </c>
      <c r="O22" s="36">
        <f t="shared" si="0"/>
        <v>23.585698490921526</v>
      </c>
      <c r="P22" s="54">
        <f t="shared" si="8"/>
        <v>5.1337756636690024</v>
      </c>
      <c r="Q22" s="55">
        <f t="shared" si="9"/>
        <v>5.7036044385535991</v>
      </c>
      <c r="R22" s="55">
        <f t="shared" si="10"/>
        <v>5.6642448658112503</v>
      </c>
      <c r="S22" s="55">
        <f t="shared" si="11"/>
        <v>5.1710489081791771</v>
      </c>
      <c r="T22" s="55">
        <f t="shared" si="12"/>
        <v>5.274980662655155</v>
      </c>
      <c r="U22" s="56">
        <f t="shared" si="13"/>
        <v>3.7757095472764579</v>
      </c>
      <c r="V22" s="36">
        <f t="shared" si="1"/>
        <v>30.723364086144642</v>
      </c>
      <c r="W22" s="53">
        <f t="shared" si="3"/>
        <v>12.09581263234041</v>
      </c>
      <c r="Y22" s="7"/>
      <c r="Z22">
        <f>B36</f>
        <v>2</v>
      </c>
      <c r="AA22">
        <f>C36</f>
        <v>2</v>
      </c>
      <c r="AB22" s="7">
        <f>AVERAGE(W36:W38)</f>
        <v>9.1691265724923685</v>
      </c>
      <c r="AD22" s="7">
        <f>AB22-'061421'!AB36</f>
        <v>9.1691265724923685</v>
      </c>
      <c r="AG22">
        <f>B36</f>
        <v>2</v>
      </c>
      <c r="AH22">
        <f>C36</f>
        <v>2</v>
      </c>
      <c r="AI22" s="7">
        <f>AVERAGE(J36:J38)</f>
        <v>26.767295544993445</v>
      </c>
      <c r="AJ22" s="7">
        <f t="shared" ref="AJ22:AN22" si="16">AVERAGE(K36:K38)</f>
        <v>24.970550392693909</v>
      </c>
      <c r="AK22" s="7">
        <f t="shared" si="16"/>
        <v>23.889608916310479</v>
      </c>
      <c r="AL22" s="7">
        <f t="shared" si="16"/>
        <v>22.213092064164812</v>
      </c>
      <c r="AM22" s="7">
        <f t="shared" si="16"/>
        <v>25.133081242901923</v>
      </c>
      <c r="AN22" s="7">
        <f t="shared" si="16"/>
        <v>13.258310152704164</v>
      </c>
    </row>
    <row r="23" spans="1:40" x14ac:dyDescent="0.25">
      <c r="A23">
        <v>3</v>
      </c>
      <c r="B23">
        <v>1</v>
      </c>
      <c r="C23">
        <v>3</v>
      </c>
      <c r="D23">
        <v>10267</v>
      </c>
      <c r="E23">
        <v>9718</v>
      </c>
      <c r="F23">
        <v>10145</v>
      </c>
      <c r="G23">
        <v>10299</v>
      </c>
      <c r="H23">
        <v>11541</v>
      </c>
      <c r="I23">
        <v>10611</v>
      </c>
      <c r="J23" s="58">
        <f t="shared" si="0"/>
        <v>25.900093268883566</v>
      </c>
      <c r="K23" s="59">
        <f t="shared" si="0"/>
        <v>24.066611691537009</v>
      </c>
      <c r="L23" s="59">
        <f t="shared" si="0"/>
        <v>25.492652918362111</v>
      </c>
      <c r="M23" s="59">
        <f t="shared" si="0"/>
        <v>26.006962869020345</v>
      </c>
      <c r="N23" s="59">
        <f t="shared" si="0"/>
        <v>30.154839224328946</v>
      </c>
      <c r="O23" s="59">
        <f t="shared" si="0"/>
        <v>27.04894147035391</v>
      </c>
      <c r="P23" s="60">
        <f t="shared" si="8"/>
        <v>4.7400279806650705</v>
      </c>
      <c r="Q23" s="61">
        <f t="shared" si="9"/>
        <v>4.8499835074611015</v>
      </c>
      <c r="R23" s="61">
        <f t="shared" si="10"/>
        <v>5.4277958755086342</v>
      </c>
      <c r="S23" s="61">
        <f t="shared" si="11"/>
        <v>5.1920888607061038</v>
      </c>
      <c r="T23" s="61">
        <f t="shared" si="12"/>
        <v>4.9964517672986837</v>
      </c>
      <c r="U23" s="62">
        <f t="shared" si="13"/>
        <v>4.8146824411061733</v>
      </c>
      <c r="V23" s="59">
        <f t="shared" si="1"/>
        <v>30.021030432745768</v>
      </c>
      <c r="W23" s="58">
        <f t="shared" si="3"/>
        <v>11.819303319978648</v>
      </c>
      <c r="Y23" s="7"/>
      <c r="Z23">
        <f>B39</f>
        <v>2</v>
      </c>
      <c r="AA23">
        <f>C39</f>
        <v>3</v>
      </c>
      <c r="AB23" s="7">
        <f>AVERAGE(W39:W41)</f>
        <v>9.4184188484019753</v>
      </c>
      <c r="AD23" s="7">
        <f>AB23-'061421'!AB39</f>
        <v>9.4184188484019753</v>
      </c>
      <c r="AG23">
        <f>B39</f>
        <v>2</v>
      </c>
      <c r="AH23">
        <f>C39</f>
        <v>3</v>
      </c>
      <c r="AI23" s="7">
        <f>AVERAGE(J39:J41)</f>
        <v>26.013642219028892</v>
      </c>
      <c r="AJ23" s="7">
        <f t="shared" ref="AJ23:AN23" si="17">AVERAGE(K39:K41)</f>
        <v>24.881492392579929</v>
      </c>
      <c r="AK23" s="7">
        <f t="shared" si="17"/>
        <v>23.839513791246365</v>
      </c>
      <c r="AL23" s="7">
        <f t="shared" si="17"/>
        <v>23.973100791417338</v>
      </c>
      <c r="AM23" s="7">
        <f t="shared" si="17"/>
        <v>26.841881620088902</v>
      </c>
      <c r="AN23" s="7">
        <f t="shared" si="17"/>
        <v>12.792982102108622</v>
      </c>
    </row>
    <row r="24" spans="1:40" x14ac:dyDescent="0.25">
      <c r="A24">
        <v>1</v>
      </c>
      <c r="B24">
        <v>1</v>
      </c>
      <c r="C24">
        <v>4</v>
      </c>
      <c r="D24">
        <v>10627</v>
      </c>
      <c r="E24">
        <v>9968</v>
      </c>
      <c r="F24">
        <v>9456</v>
      </c>
      <c r="G24">
        <v>10252</v>
      </c>
      <c r="H24">
        <v>10844</v>
      </c>
      <c r="I24">
        <v>10167</v>
      </c>
      <c r="J24" s="58">
        <f t="shared" si="0"/>
        <v>27.102376270422297</v>
      </c>
      <c r="K24" s="59">
        <f t="shared" si="0"/>
        <v>24.901530442605573</v>
      </c>
      <c r="L24" s="59">
        <f t="shared" si="0"/>
        <v>23.191616840417169</v>
      </c>
      <c r="M24" s="59">
        <f t="shared" si="0"/>
        <v>25.849998143819452</v>
      </c>
      <c r="N24" s="59">
        <f t="shared" si="0"/>
        <v>27.827085746349805</v>
      </c>
      <c r="O24" s="59">
        <f t="shared" si="0"/>
        <v>25.56612576845615</v>
      </c>
      <c r="P24" s="60">
        <f t="shared" si="8"/>
        <v>5.1007128811266886</v>
      </c>
      <c r="Q24" s="61">
        <f t="shared" si="9"/>
        <v>5.1004591327816708</v>
      </c>
      <c r="R24" s="61">
        <f t="shared" si="10"/>
        <v>4.7374850521251508</v>
      </c>
      <c r="S24" s="61">
        <f t="shared" si="11"/>
        <v>5.1449994431458359</v>
      </c>
      <c r="T24" s="61">
        <f t="shared" si="12"/>
        <v>4.298125723904942</v>
      </c>
      <c r="U24" s="62">
        <f t="shared" si="13"/>
        <v>4.3698377305368448</v>
      </c>
      <c r="V24" s="59">
        <f t="shared" si="1"/>
        <v>28.751619963621131</v>
      </c>
      <c r="W24" s="58">
        <f t="shared" si="3"/>
        <v>11.319535418748476</v>
      </c>
      <c r="Y24" s="7"/>
      <c r="Z24">
        <f>B42</f>
        <v>2</v>
      </c>
      <c r="AA24">
        <f>C42</f>
        <v>4</v>
      </c>
      <c r="AB24" s="7">
        <f>AVERAGE(W42:W44)</f>
        <v>8.7737563859627397</v>
      </c>
      <c r="AD24" s="7">
        <f>AB24-'061421'!AB42</f>
        <v>8.7737563859627397</v>
      </c>
      <c r="AG24">
        <f>B42</f>
        <v>2</v>
      </c>
      <c r="AH24">
        <f>C42</f>
        <v>4</v>
      </c>
      <c r="AI24" s="7">
        <f>AVERAGE(J42:J44)</f>
        <v>25.296725318111356</v>
      </c>
      <c r="AJ24" s="7">
        <f t="shared" ref="AJ24:AN24" si="18">AVERAGE(K42:K44)</f>
        <v>24.743452492403261</v>
      </c>
      <c r="AK24" s="7">
        <f t="shared" si="18"/>
        <v>23.887382466307628</v>
      </c>
      <c r="AL24" s="7">
        <f t="shared" si="18"/>
        <v>21.341436888049241</v>
      </c>
      <c r="AM24" s="7">
        <f t="shared" si="18"/>
        <v>24.0387810665014</v>
      </c>
      <c r="AN24" s="7">
        <f t="shared" si="18"/>
        <v>13.576692503111644</v>
      </c>
    </row>
    <row r="25" spans="1:40" x14ac:dyDescent="0.25">
      <c r="A25">
        <v>2</v>
      </c>
      <c r="B25">
        <v>1</v>
      </c>
      <c r="C25">
        <v>4</v>
      </c>
      <c r="D25">
        <v>10140</v>
      </c>
      <c r="E25">
        <v>9934</v>
      </c>
      <c r="F25">
        <v>9551</v>
      </c>
      <c r="G25">
        <v>10863</v>
      </c>
      <c r="H25">
        <v>11099</v>
      </c>
      <c r="I25">
        <v>8143</v>
      </c>
      <c r="J25" s="58">
        <f t="shared" si="0"/>
        <v>25.475954543340745</v>
      </c>
      <c r="K25" s="59">
        <f t="shared" si="0"/>
        <v>24.787981492460247</v>
      </c>
      <c r="L25" s="59">
        <f t="shared" si="0"/>
        <v>23.508885965823215</v>
      </c>
      <c r="M25" s="59">
        <f t="shared" si="0"/>
        <v>27.89053957143101</v>
      </c>
      <c r="N25" s="59">
        <f t="shared" si="0"/>
        <v>28.678702872439732</v>
      </c>
      <c r="O25" s="59">
        <f t="shared" si="0"/>
        <v>18.806623559805097</v>
      </c>
      <c r="P25" s="60">
        <f t="shared" si="8"/>
        <v>4.6127863630022237</v>
      </c>
      <c r="Q25" s="61">
        <f t="shared" si="9"/>
        <v>5.066394447738074</v>
      </c>
      <c r="R25" s="61">
        <f t="shared" si="10"/>
        <v>4.8326657897469634</v>
      </c>
      <c r="S25" s="61">
        <f t="shared" si="11"/>
        <v>5.7571618714293029</v>
      </c>
      <c r="T25" s="61">
        <f t="shared" si="12"/>
        <v>4.5536108617319195</v>
      </c>
      <c r="U25" s="62">
        <f t="shared" si="13"/>
        <v>2.3419870679415289</v>
      </c>
      <c r="V25" s="59">
        <f t="shared" si="1"/>
        <v>27.16460640159001</v>
      </c>
      <c r="W25" s="58">
        <f t="shared" si="3"/>
        <v>10.694726929759847</v>
      </c>
      <c r="Y25" s="7"/>
      <c r="Z25">
        <f>B45</f>
        <v>2</v>
      </c>
      <c r="AA25">
        <f>C45</f>
        <v>5</v>
      </c>
      <c r="AB25" s="7">
        <f>AVERAGE(W45:W47)</f>
        <v>8.9793962169345871</v>
      </c>
      <c r="AD25" s="7">
        <f>AB25-'061421'!AB45</f>
        <v>8.9793962169345871</v>
      </c>
      <c r="AG25">
        <f>B45</f>
        <v>2</v>
      </c>
      <c r="AH25">
        <f>C45</f>
        <v>5</v>
      </c>
      <c r="AI25" s="7">
        <f>AVERAGE(J45:J47)</f>
        <v>25.461482618322218</v>
      </c>
      <c r="AJ25" s="7">
        <f t="shared" ref="AJ25:AN25" si="19">AVERAGE(K45:K47)</f>
        <v>24.459580117039948</v>
      </c>
      <c r="AK25" s="7">
        <f t="shared" si="19"/>
        <v>22.414585789422691</v>
      </c>
      <c r="AL25" s="7">
        <f t="shared" si="19"/>
        <v>23.020180190197749</v>
      </c>
      <c r="AM25" s="7">
        <f t="shared" si="19"/>
        <v>25.723090493657029</v>
      </c>
      <c r="AN25" s="7">
        <f t="shared" si="19"/>
        <v>13.546635428073175</v>
      </c>
    </row>
    <row r="26" spans="1:40" x14ac:dyDescent="0.25">
      <c r="A26">
        <v>3</v>
      </c>
      <c r="B26">
        <v>1</v>
      </c>
      <c r="C26">
        <v>4</v>
      </c>
      <c r="D26">
        <v>11063</v>
      </c>
      <c r="E26">
        <v>10578</v>
      </c>
      <c r="F26">
        <v>9779</v>
      </c>
      <c r="G26">
        <v>8954</v>
      </c>
      <c r="H26">
        <v>11433</v>
      </c>
      <c r="I26">
        <v>9940</v>
      </c>
      <c r="J26" s="58">
        <f t="shared" si="0"/>
        <v>28.558474572285864</v>
      </c>
      <c r="K26" s="59">
        <f t="shared" si="0"/>
        <v>26.938732195212857</v>
      </c>
      <c r="L26" s="59">
        <f t="shared" si="0"/>
        <v>24.270331866797747</v>
      </c>
      <c r="M26" s="59">
        <f t="shared" si="0"/>
        <v>21.515099988271498</v>
      </c>
      <c r="N26" s="59">
        <f t="shared" si="0"/>
        <v>29.794154323867328</v>
      </c>
      <c r="O26" s="59">
        <f t="shared" si="0"/>
        <v>24.808019542485894</v>
      </c>
      <c r="P26" s="60">
        <f t="shared" si="8"/>
        <v>5.5375423716857597</v>
      </c>
      <c r="Q26" s="61">
        <f t="shared" si="9"/>
        <v>5.7116196585638583</v>
      </c>
      <c r="R26" s="61">
        <f t="shared" si="10"/>
        <v>5.0610995600393247</v>
      </c>
      <c r="S26" s="61">
        <f t="shared" si="11"/>
        <v>3.8445299964814494</v>
      </c>
      <c r="T26" s="61">
        <f t="shared" si="12"/>
        <v>4.8882462971601983</v>
      </c>
      <c r="U26" s="62">
        <f t="shared" si="13"/>
        <v>4.1424058627457683</v>
      </c>
      <c r="V26" s="59">
        <f t="shared" si="1"/>
        <v>29.185443746676356</v>
      </c>
      <c r="W26" s="58">
        <f t="shared" si="3"/>
        <v>11.490332183730848</v>
      </c>
      <c r="Y26" s="7"/>
      <c r="Z26">
        <f>B48</f>
        <v>2</v>
      </c>
      <c r="AA26">
        <f>C48</f>
        <v>6</v>
      </c>
      <c r="AB26" s="7">
        <f>AVERAGE(W48:W50)</f>
        <v>9.178593367780076</v>
      </c>
      <c r="AD26" s="7">
        <f>AB26-'061421'!AB48</f>
        <v>9.178593367780076</v>
      </c>
      <c r="AG26">
        <f>B48</f>
        <v>2</v>
      </c>
      <c r="AH26">
        <f>C48</f>
        <v>6</v>
      </c>
      <c r="AI26" s="7">
        <f>AVERAGE(J48:J50)</f>
        <v>24.71339541736479</v>
      </c>
      <c r="AJ26" s="7">
        <f t="shared" ref="AJ26:AN26" si="20">AVERAGE(K48:K50)</f>
        <v>24.780188917450275</v>
      </c>
      <c r="AK26" s="7">
        <f t="shared" si="20"/>
        <v>22.633891114703371</v>
      </c>
      <c r="AL26" s="7">
        <f t="shared" si="20"/>
        <v>23.579019140912976</v>
      </c>
      <c r="AM26" s="7">
        <f t="shared" si="20"/>
        <v>26.652633369846701</v>
      </c>
      <c r="AN26" s="7">
        <f t="shared" si="20"/>
        <v>13.952962553593204</v>
      </c>
    </row>
    <row r="27" spans="1:40" x14ac:dyDescent="0.25">
      <c r="A27">
        <v>1</v>
      </c>
      <c r="B27">
        <v>1</v>
      </c>
      <c r="C27">
        <v>5</v>
      </c>
      <c r="D27">
        <v>9574</v>
      </c>
      <c r="E27">
        <v>9427</v>
      </c>
      <c r="F27">
        <v>9374</v>
      </c>
      <c r="G27">
        <v>9735</v>
      </c>
      <c r="H27">
        <v>10755</v>
      </c>
      <c r="I27">
        <v>9366</v>
      </c>
      <c r="J27" s="58">
        <f t="shared" si="0"/>
        <v>23.585698490921526</v>
      </c>
      <c r="K27" s="59">
        <f t="shared" si="0"/>
        <v>23.094766265293213</v>
      </c>
      <c r="L27" s="59">
        <f t="shared" si="0"/>
        <v>22.917763490066676</v>
      </c>
      <c r="M27" s="59">
        <f t="shared" si="0"/>
        <v>24.123386166609677</v>
      </c>
      <c r="N27" s="59">
        <f t="shared" si="0"/>
        <v>27.529854670969396</v>
      </c>
      <c r="O27" s="59">
        <f t="shared" si="0"/>
        <v>22.891046090032486</v>
      </c>
      <c r="P27" s="60">
        <f t="shared" si="8"/>
        <v>4.0457095472764584</v>
      </c>
      <c r="Q27" s="61">
        <f t="shared" si="9"/>
        <v>4.5584298795879636</v>
      </c>
      <c r="R27" s="61">
        <f t="shared" si="10"/>
        <v>4.6553290470200031</v>
      </c>
      <c r="S27" s="61">
        <f t="shared" si="11"/>
        <v>4.6270158499829037</v>
      </c>
      <c r="T27" s="61">
        <f t="shared" si="12"/>
        <v>4.2089564012908189</v>
      </c>
      <c r="U27" s="62">
        <f t="shared" si="13"/>
        <v>3.5673138270097455</v>
      </c>
      <c r="V27" s="58">
        <f t="shared" si="1"/>
        <v>25.662754552167893</v>
      </c>
      <c r="W27" s="58">
        <f t="shared" si="3"/>
        <v>10.103446674081848</v>
      </c>
      <c r="Y27" s="7"/>
    </row>
    <row r="28" spans="1:40" x14ac:dyDescent="0.25">
      <c r="A28">
        <v>2</v>
      </c>
      <c r="B28">
        <v>1</v>
      </c>
      <c r="C28">
        <v>5</v>
      </c>
      <c r="D28">
        <v>10220</v>
      </c>
      <c r="E28">
        <v>9993</v>
      </c>
      <c r="F28">
        <v>9725</v>
      </c>
      <c r="G28">
        <v>9279</v>
      </c>
      <c r="H28">
        <v>12153</v>
      </c>
      <c r="I28">
        <v>9993</v>
      </c>
      <c r="J28" s="58">
        <f t="shared" si="0"/>
        <v>25.74312854368268</v>
      </c>
      <c r="K28" s="59">
        <f t="shared" si="0"/>
        <v>24.985022317712431</v>
      </c>
      <c r="L28" s="59">
        <f t="shared" si="0"/>
        <v>24.089989416566937</v>
      </c>
      <c r="M28" s="59">
        <f t="shared" si="0"/>
        <v>22.600494364660623</v>
      </c>
      <c r="N28" s="59">
        <f t="shared" si="0"/>
        <v>32.198720326944773</v>
      </c>
      <c r="O28" s="59">
        <f t="shared" si="0"/>
        <v>24.985022317712431</v>
      </c>
      <c r="P28" s="60">
        <f t="shared" si="8"/>
        <v>4.6929385631048044</v>
      </c>
      <c r="Q28" s="61">
        <f t="shared" si="9"/>
        <v>5.1255066953137289</v>
      </c>
      <c r="R28" s="61">
        <f t="shared" si="10"/>
        <v>5.0069968249700816</v>
      </c>
      <c r="S28" s="61">
        <f t="shared" si="11"/>
        <v>4.1701483093981873</v>
      </c>
      <c r="T28" s="61">
        <f t="shared" si="12"/>
        <v>5.609616098083432</v>
      </c>
      <c r="U28" s="62">
        <f t="shared" si="13"/>
        <v>4.1955066953137292</v>
      </c>
      <c r="V28" s="59">
        <f t="shared" si="1"/>
        <v>28.800713186183962</v>
      </c>
      <c r="W28" s="58">
        <f t="shared" si="3"/>
        <v>11.338863459127545</v>
      </c>
      <c r="Y28" s="7"/>
    </row>
    <row r="29" spans="1:40" x14ac:dyDescent="0.25">
      <c r="A29">
        <v>3</v>
      </c>
      <c r="B29">
        <v>1</v>
      </c>
      <c r="C29">
        <v>5</v>
      </c>
      <c r="D29">
        <v>9363</v>
      </c>
      <c r="E29">
        <v>9945</v>
      </c>
      <c r="F29">
        <v>10326</v>
      </c>
      <c r="G29">
        <v>9994</v>
      </c>
      <c r="H29">
        <v>12317</v>
      </c>
      <c r="I29">
        <v>9341</v>
      </c>
      <c r="J29" s="58">
        <f t="shared" si="0"/>
        <v>22.881027065019666</v>
      </c>
      <c r="K29" s="59">
        <f t="shared" si="0"/>
        <v>24.824717917507272</v>
      </c>
      <c r="L29" s="59">
        <f t="shared" si="0"/>
        <v>26.09713409413575</v>
      </c>
      <c r="M29" s="59">
        <f t="shared" si="0"/>
        <v>24.988361992716701</v>
      </c>
      <c r="N29" s="59">
        <f t="shared" si="0"/>
        <v>32.746427027645751</v>
      </c>
      <c r="O29" s="59">
        <f t="shared" si="0"/>
        <v>22.807554214925631</v>
      </c>
      <c r="P29" s="60">
        <f t="shared" si="8"/>
        <v>3.8343081195058999</v>
      </c>
      <c r="Q29" s="61">
        <f t="shared" si="9"/>
        <v>5.0774153752521816</v>
      </c>
      <c r="R29" s="61">
        <f t="shared" si="10"/>
        <v>5.6091402282407241</v>
      </c>
      <c r="S29" s="61">
        <f t="shared" si="11"/>
        <v>4.88650859781501</v>
      </c>
      <c r="T29" s="61">
        <f t="shared" si="12"/>
        <v>5.7739281082937257</v>
      </c>
      <c r="U29" s="62">
        <f t="shared" si="13"/>
        <v>3.5422662644776892</v>
      </c>
      <c r="V29" s="59">
        <f t="shared" si="1"/>
        <v>28.723566693585234</v>
      </c>
      <c r="W29" s="58">
        <f t="shared" si="3"/>
        <v>11.308490824246155</v>
      </c>
      <c r="Y29" s="7"/>
    </row>
    <row r="30" spans="1:40" x14ac:dyDescent="0.25">
      <c r="A30">
        <v>1</v>
      </c>
      <c r="B30">
        <v>1</v>
      </c>
      <c r="C30">
        <v>6</v>
      </c>
      <c r="D30">
        <v>10853</v>
      </c>
      <c r="E30">
        <v>10448</v>
      </c>
      <c r="F30">
        <v>9989</v>
      </c>
      <c r="G30">
        <v>10573</v>
      </c>
      <c r="H30">
        <v>11862</v>
      </c>
      <c r="I30">
        <v>10370</v>
      </c>
      <c r="J30" s="58">
        <f t="shared" si="0"/>
        <v>27.857142821388269</v>
      </c>
      <c r="K30" s="59">
        <f t="shared" si="0"/>
        <v>26.504574444657202</v>
      </c>
      <c r="L30" s="59">
        <f t="shared" si="0"/>
        <v>24.971663617695334</v>
      </c>
      <c r="M30" s="59">
        <f t="shared" si="0"/>
        <v>26.922033820191483</v>
      </c>
      <c r="N30" s="59">
        <f t="shared" si="0"/>
        <v>31.226874900700974</v>
      </c>
      <c r="O30" s="59">
        <f t="shared" si="0"/>
        <v>26.24407979432382</v>
      </c>
      <c r="P30" s="60">
        <f t="shared" si="8"/>
        <v>5.3271428464164821</v>
      </c>
      <c r="Q30" s="61">
        <f t="shared" si="9"/>
        <v>5.5813723333971605</v>
      </c>
      <c r="R30" s="61">
        <f t="shared" si="10"/>
        <v>5.2714990853086015</v>
      </c>
      <c r="S30" s="61">
        <f t="shared" si="11"/>
        <v>5.4666101460574454</v>
      </c>
      <c r="T30" s="61">
        <f t="shared" si="12"/>
        <v>5.3180624702102923</v>
      </c>
      <c r="U30" s="62">
        <f t="shared" si="13"/>
        <v>4.5732239382971462</v>
      </c>
      <c r="V30" s="59">
        <f t="shared" si="1"/>
        <v>31.537910819687131</v>
      </c>
      <c r="W30" s="58">
        <f t="shared" si="3"/>
        <v>12.416500322711469</v>
      </c>
      <c r="Y30" s="7"/>
    </row>
    <row r="31" spans="1:40" x14ac:dyDescent="0.25">
      <c r="A31">
        <v>2</v>
      </c>
      <c r="B31">
        <v>1</v>
      </c>
      <c r="C31">
        <v>6</v>
      </c>
      <c r="D31">
        <v>10288</v>
      </c>
      <c r="E31">
        <v>9419</v>
      </c>
      <c r="F31">
        <v>9363</v>
      </c>
      <c r="G31">
        <v>9339</v>
      </c>
      <c r="H31">
        <v>11482</v>
      </c>
      <c r="I31">
        <v>9513</v>
      </c>
      <c r="J31" s="58">
        <f t="shared" ref="J31:O50" si="21">((D31/$I$5)*$I$2+$I$3)*1.321*100</f>
        <v>25.970226443973328</v>
      </c>
      <c r="K31" s="59">
        <f t="shared" si="21"/>
        <v>23.068048865259019</v>
      </c>
      <c r="L31" s="59">
        <f t="shared" si="21"/>
        <v>22.881027065019666</v>
      </c>
      <c r="M31" s="59">
        <f t="shared" si="21"/>
        <v>22.800874864917077</v>
      </c>
      <c r="N31" s="59">
        <f t="shared" si="21"/>
        <v>29.957798399076768</v>
      </c>
      <c r="O31" s="59">
        <f t="shared" si="21"/>
        <v>23.381978315660799</v>
      </c>
      <c r="P31" s="60">
        <f t="shared" si="8"/>
        <v>4.7610679331919981</v>
      </c>
      <c r="Q31" s="61">
        <f t="shared" si="9"/>
        <v>4.5504146595777062</v>
      </c>
      <c r="R31" s="61">
        <f t="shared" si="10"/>
        <v>4.6443081195058991</v>
      </c>
      <c r="S31" s="61">
        <f t="shared" si="11"/>
        <v>4.2302624594751235</v>
      </c>
      <c r="T31" s="61">
        <f t="shared" si="12"/>
        <v>4.9373395197230305</v>
      </c>
      <c r="U31" s="62">
        <f t="shared" si="13"/>
        <v>3.7145934946982395</v>
      </c>
      <c r="V31" s="59">
        <f t="shared" si="1"/>
        <v>26.837986186171992</v>
      </c>
      <c r="W31" s="58">
        <f t="shared" si="3"/>
        <v>10.566136293768501</v>
      </c>
    </row>
    <row r="32" spans="1:40" x14ac:dyDescent="0.25">
      <c r="A32">
        <v>3</v>
      </c>
      <c r="B32">
        <v>1</v>
      </c>
      <c r="C32">
        <v>6</v>
      </c>
      <c r="D32">
        <v>11761</v>
      </c>
      <c r="E32">
        <v>10701</v>
      </c>
      <c r="F32">
        <v>11492</v>
      </c>
      <c r="G32">
        <v>12303</v>
      </c>
      <c r="H32">
        <v>13482</v>
      </c>
      <c r="I32">
        <v>10636</v>
      </c>
      <c r="J32" s="58">
        <f t="shared" si="21"/>
        <v>30.889567725269281</v>
      </c>
      <c r="K32" s="59">
        <f t="shared" si="21"/>
        <v>27.349512220738593</v>
      </c>
      <c r="L32" s="59">
        <f t="shared" si="21"/>
        <v>29.991195149119505</v>
      </c>
      <c r="M32" s="59">
        <f t="shared" si="21"/>
        <v>32.69967157758591</v>
      </c>
      <c r="N32" s="59">
        <f t="shared" si="21"/>
        <v>36.637148407625233</v>
      </c>
      <c r="O32" s="59">
        <f t="shared" si="21"/>
        <v>27.132433345460761</v>
      </c>
      <c r="P32" s="60">
        <f t="shared" si="8"/>
        <v>6.2368703175807836</v>
      </c>
      <c r="Q32" s="61">
        <f t="shared" si="9"/>
        <v>5.8348536662215773</v>
      </c>
      <c r="R32" s="61">
        <f t="shared" si="10"/>
        <v>6.7773585447358515</v>
      </c>
      <c r="S32" s="61">
        <f t="shared" si="11"/>
        <v>7.1999014732757738</v>
      </c>
      <c r="T32" s="61">
        <f t="shared" si="12"/>
        <v>6.9411445222875701</v>
      </c>
      <c r="U32" s="62">
        <f t="shared" si="13"/>
        <v>4.8397300036382287</v>
      </c>
      <c r="V32" s="59">
        <f t="shared" si="1"/>
        <v>37.829858527739788</v>
      </c>
      <c r="W32" s="58">
        <f t="shared" si="3"/>
        <v>14.893645089661334</v>
      </c>
    </row>
    <row r="33" spans="1:23" x14ac:dyDescent="0.25">
      <c r="A33">
        <v>1</v>
      </c>
      <c r="B33">
        <v>2</v>
      </c>
      <c r="C33">
        <v>1</v>
      </c>
      <c r="D33">
        <v>9940</v>
      </c>
      <c r="E33">
        <v>9481</v>
      </c>
      <c r="F33">
        <v>10276</v>
      </c>
      <c r="G33">
        <v>9425</v>
      </c>
      <c r="H33">
        <v>10847</v>
      </c>
      <c r="I33">
        <v>8478</v>
      </c>
      <c r="J33" s="58">
        <f t="shared" si="21"/>
        <v>24.808019542485894</v>
      </c>
      <c r="K33" s="59">
        <f t="shared" si="21"/>
        <v>23.27510871552402</v>
      </c>
      <c r="L33" s="59">
        <f t="shared" si="21"/>
        <v>25.93015034392203</v>
      </c>
      <c r="M33" s="59">
        <f t="shared" si="21"/>
        <v>23.088086915284663</v>
      </c>
      <c r="N33" s="59">
        <f t="shared" si="21"/>
        <v>27.837104771362625</v>
      </c>
      <c r="O33" s="59">
        <f t="shared" si="21"/>
        <v>19.925414686236962</v>
      </c>
      <c r="P33" s="60">
        <f t="shared" si="8"/>
        <v>4.4124058627457687</v>
      </c>
      <c r="Q33" s="61">
        <f t="shared" si="9"/>
        <v>4.6125326146572059</v>
      </c>
      <c r="R33" s="61">
        <f t="shared" si="10"/>
        <v>5.5590451031766088</v>
      </c>
      <c r="S33" s="61">
        <f t="shared" si="11"/>
        <v>4.3164260745853991</v>
      </c>
      <c r="T33" s="61">
        <f t="shared" si="12"/>
        <v>4.3011314314087876</v>
      </c>
      <c r="U33" s="62">
        <f t="shared" si="13"/>
        <v>2.6776244058710885</v>
      </c>
      <c r="V33" s="59">
        <f t="shared" si="1"/>
        <v>25.879165492444862</v>
      </c>
      <c r="W33" s="58">
        <f t="shared" si="3"/>
        <v>10.188647831671206</v>
      </c>
    </row>
    <row r="34" spans="1:23" x14ac:dyDescent="0.25">
      <c r="A34">
        <v>2</v>
      </c>
      <c r="B34">
        <v>2</v>
      </c>
      <c r="C34">
        <v>1</v>
      </c>
      <c r="D34">
        <v>10247</v>
      </c>
      <c r="E34">
        <v>9725</v>
      </c>
      <c r="F34">
        <v>8903</v>
      </c>
      <c r="G34">
        <v>7762</v>
      </c>
      <c r="H34">
        <v>10637</v>
      </c>
      <c r="I34">
        <v>6636</v>
      </c>
      <c r="J34" s="58">
        <f t="shared" si="21"/>
        <v>25.833299768798085</v>
      </c>
      <c r="K34" s="59">
        <f t="shared" si="21"/>
        <v>24.089989416566937</v>
      </c>
      <c r="L34" s="59">
        <f t="shared" si="21"/>
        <v>21.344776563053514</v>
      </c>
      <c r="M34" s="59">
        <f t="shared" si="21"/>
        <v>17.534207383176607</v>
      </c>
      <c r="N34" s="59">
        <f t="shared" si="21"/>
        <v>27.135773020465031</v>
      </c>
      <c r="O34" s="59">
        <f t="shared" si="21"/>
        <v>13.773733328363818</v>
      </c>
      <c r="P34" s="60">
        <f t="shared" si="8"/>
        <v>4.719989930639426</v>
      </c>
      <c r="Q34" s="61">
        <f t="shared" si="9"/>
        <v>4.8569968249700812</v>
      </c>
      <c r="R34" s="61">
        <f t="shared" si="10"/>
        <v>4.1834329689160539</v>
      </c>
      <c r="S34" s="61">
        <f t="shared" si="11"/>
        <v>2.6502622149529822</v>
      </c>
      <c r="T34" s="61">
        <f t="shared" si="12"/>
        <v>4.0907319061395091</v>
      </c>
      <c r="U34" s="62">
        <f t="shared" si="13"/>
        <v>0.83211999850914542</v>
      </c>
      <c r="V34" s="59">
        <f t="shared" si="1"/>
        <v>21.333533844127199</v>
      </c>
      <c r="W34" s="58">
        <f t="shared" si="3"/>
        <v>8.3990290724910235</v>
      </c>
    </row>
    <row r="35" spans="1:23" x14ac:dyDescent="0.25">
      <c r="A35">
        <v>3</v>
      </c>
      <c r="B35">
        <v>2</v>
      </c>
      <c r="C35">
        <v>1</v>
      </c>
      <c r="D35">
        <v>10773</v>
      </c>
      <c r="E35">
        <v>10634</v>
      </c>
      <c r="F35">
        <v>10878</v>
      </c>
      <c r="G35">
        <v>10858</v>
      </c>
      <c r="H35">
        <v>11628</v>
      </c>
      <c r="I35">
        <v>7467</v>
      </c>
      <c r="J35" s="58">
        <f t="shared" si="21"/>
        <v>27.589968821046334</v>
      </c>
      <c r="K35" s="59">
        <f t="shared" si="21"/>
        <v>27.125753995452211</v>
      </c>
      <c r="L35" s="59">
        <f t="shared" si="21"/>
        <v>27.940634696495131</v>
      </c>
      <c r="M35" s="59">
        <f t="shared" si="21"/>
        <v>27.873841196409639</v>
      </c>
      <c r="N35" s="59">
        <f t="shared" si="21"/>
        <v>30.445390949700801</v>
      </c>
      <c r="O35" s="59">
        <f t="shared" si="21"/>
        <v>16.549003256915711</v>
      </c>
      <c r="P35" s="60">
        <f t="shared" si="8"/>
        <v>5.2469906463139004</v>
      </c>
      <c r="Q35" s="61">
        <f t="shared" si="9"/>
        <v>5.7677261986356623</v>
      </c>
      <c r="R35" s="61">
        <f t="shared" si="10"/>
        <v>6.1621904089485398</v>
      </c>
      <c r="S35" s="61">
        <f t="shared" si="11"/>
        <v>5.752152358922892</v>
      </c>
      <c r="T35" s="61">
        <f t="shared" si="12"/>
        <v>5.0836172849102406</v>
      </c>
      <c r="U35" s="62">
        <f t="shared" si="13"/>
        <v>1.6647009770747132</v>
      </c>
      <c r="V35" s="59">
        <f t="shared" si="1"/>
        <v>29.677377874805945</v>
      </c>
      <c r="W35" s="58">
        <f t="shared" si="3"/>
        <v>11.684007037325175</v>
      </c>
    </row>
    <row r="36" spans="1:23" x14ac:dyDescent="0.25">
      <c r="A36">
        <v>1</v>
      </c>
      <c r="B36">
        <v>2</v>
      </c>
      <c r="C36">
        <v>2</v>
      </c>
      <c r="D36">
        <v>10187</v>
      </c>
      <c r="E36">
        <v>9674</v>
      </c>
      <c r="F36">
        <v>8641</v>
      </c>
      <c r="G36">
        <v>8953</v>
      </c>
      <c r="H36">
        <v>10829</v>
      </c>
      <c r="I36">
        <v>6110</v>
      </c>
      <c r="J36" s="58">
        <f t="shared" si="21"/>
        <v>25.632919268541631</v>
      </c>
      <c r="K36" s="59">
        <f t="shared" si="21"/>
        <v>23.91966599134895</v>
      </c>
      <c r="L36" s="59">
        <f t="shared" si="21"/>
        <v>20.469781711933663</v>
      </c>
      <c r="M36" s="59">
        <f t="shared" si="21"/>
        <v>21.511760313267224</v>
      </c>
      <c r="N36" s="59">
        <f t="shared" si="21"/>
        <v>27.776990621285691</v>
      </c>
      <c r="O36" s="59">
        <f t="shared" si="21"/>
        <v>12.017064276115573</v>
      </c>
      <c r="P36" s="60">
        <f t="shared" si="8"/>
        <v>4.6598757805624897</v>
      </c>
      <c r="Q36" s="61">
        <f t="shared" si="9"/>
        <v>4.8058997974046855</v>
      </c>
      <c r="R36" s="61">
        <f t="shared" si="10"/>
        <v>3.9209345135800988</v>
      </c>
      <c r="S36" s="61">
        <f t="shared" si="11"/>
        <v>3.8435280939801673</v>
      </c>
      <c r="T36" s="61">
        <f t="shared" si="12"/>
        <v>4.2830971863857075</v>
      </c>
      <c r="U36" s="62">
        <f t="shared" si="13"/>
        <v>0.30511928283467177</v>
      </c>
      <c r="V36" s="59">
        <f t="shared" si="1"/>
        <v>21.818454654747818</v>
      </c>
      <c r="W36" s="58">
        <f t="shared" si="3"/>
        <v>8.5899427774597701</v>
      </c>
    </row>
    <row r="37" spans="1:23" x14ac:dyDescent="0.25">
      <c r="A37">
        <v>2</v>
      </c>
      <c r="B37">
        <v>2</v>
      </c>
      <c r="C37">
        <v>2</v>
      </c>
      <c r="D37">
        <v>10908</v>
      </c>
      <c r="E37">
        <v>10369</v>
      </c>
      <c r="F37">
        <v>10075</v>
      </c>
      <c r="G37">
        <v>9786</v>
      </c>
      <c r="H37">
        <v>9717</v>
      </c>
      <c r="I37">
        <v>6336</v>
      </c>
      <c r="J37" s="58">
        <f t="shared" si="21"/>
        <v>28.040824946623356</v>
      </c>
      <c r="K37" s="59">
        <f t="shared" si="21"/>
        <v>26.24074011931954</v>
      </c>
      <c r="L37" s="59">
        <f t="shared" si="21"/>
        <v>25.258875668062913</v>
      </c>
      <c r="M37" s="59">
        <f t="shared" si="21"/>
        <v>24.29370959182766</v>
      </c>
      <c r="N37" s="59">
        <f t="shared" si="21"/>
        <v>24.063272016532743</v>
      </c>
      <c r="O37" s="59">
        <f t="shared" si="21"/>
        <v>12.771830827081551</v>
      </c>
      <c r="P37" s="60">
        <f t="shared" si="8"/>
        <v>5.3822474839870074</v>
      </c>
      <c r="Q37" s="61">
        <f t="shared" si="9"/>
        <v>5.502222035795862</v>
      </c>
      <c r="R37" s="61">
        <f t="shared" si="10"/>
        <v>5.3576627004188744</v>
      </c>
      <c r="S37" s="61">
        <f t="shared" si="11"/>
        <v>4.6781128775482985</v>
      </c>
      <c r="T37" s="61">
        <f t="shared" si="12"/>
        <v>3.1689816049598227</v>
      </c>
      <c r="U37" s="62">
        <f t="shared" si="13"/>
        <v>0.53154924812446536</v>
      </c>
      <c r="V37" s="59">
        <f t="shared" si="1"/>
        <v>24.620775950834329</v>
      </c>
      <c r="W37" s="58">
        <f t="shared" si="3"/>
        <v>9.6932188782812307</v>
      </c>
    </row>
    <row r="38" spans="1:23" x14ac:dyDescent="0.25">
      <c r="A38">
        <v>3</v>
      </c>
      <c r="B38">
        <v>2</v>
      </c>
      <c r="C38">
        <v>2</v>
      </c>
      <c r="D38">
        <v>10485</v>
      </c>
      <c r="E38">
        <v>9923</v>
      </c>
      <c r="F38">
        <v>10279</v>
      </c>
      <c r="G38">
        <v>8750</v>
      </c>
      <c r="H38">
        <v>9566</v>
      </c>
      <c r="I38">
        <v>6999</v>
      </c>
      <c r="J38" s="58">
        <f t="shared" si="21"/>
        <v>26.628142419815347</v>
      </c>
      <c r="K38" s="59">
        <f t="shared" si="21"/>
        <v>24.751245067413233</v>
      </c>
      <c r="L38" s="59">
        <f t="shared" si="21"/>
        <v>25.94016936893486</v>
      </c>
      <c r="M38" s="59">
        <f t="shared" si="21"/>
        <v>20.833806287399558</v>
      </c>
      <c r="N38" s="59">
        <f t="shared" si="21"/>
        <v>23.558981090887332</v>
      </c>
      <c r="O38" s="59">
        <f t="shared" si="21"/>
        <v>14.986035354915369</v>
      </c>
      <c r="P38" s="60">
        <f t="shared" si="8"/>
        <v>4.9584427259446038</v>
      </c>
      <c r="Q38" s="61">
        <f t="shared" si="9"/>
        <v>5.0553735202239691</v>
      </c>
      <c r="R38" s="61">
        <f t="shared" si="10"/>
        <v>5.562050810680458</v>
      </c>
      <c r="S38" s="61">
        <f t="shared" si="11"/>
        <v>3.6401418862198676</v>
      </c>
      <c r="T38" s="61">
        <f t="shared" si="12"/>
        <v>3.0176943272662</v>
      </c>
      <c r="U38" s="62">
        <f t="shared" si="13"/>
        <v>1.1958106064746108</v>
      </c>
      <c r="V38" s="59">
        <f t="shared" si="1"/>
        <v>23.429513876809708</v>
      </c>
      <c r="W38" s="58">
        <f t="shared" si="3"/>
        <v>9.2242180617361047</v>
      </c>
    </row>
    <row r="39" spans="1:23" x14ac:dyDescent="0.25">
      <c r="A39">
        <v>1</v>
      </c>
      <c r="B39">
        <v>2</v>
      </c>
      <c r="C39">
        <v>3</v>
      </c>
      <c r="D39">
        <v>10577</v>
      </c>
      <c r="E39">
        <v>10150</v>
      </c>
      <c r="F39">
        <v>9977</v>
      </c>
      <c r="G39">
        <v>9668</v>
      </c>
      <c r="H39">
        <v>11084</v>
      </c>
      <c r="I39">
        <v>7321</v>
      </c>
      <c r="J39" s="58">
        <f t="shared" si="21"/>
        <v>26.93539252020858</v>
      </c>
      <c r="K39" s="59">
        <f t="shared" si="21"/>
        <v>25.509351293383482</v>
      </c>
      <c r="L39" s="59">
        <f t="shared" si="21"/>
        <v>24.93158751764404</v>
      </c>
      <c r="M39" s="59">
        <f t="shared" si="21"/>
        <v>23.899627941323303</v>
      </c>
      <c r="N39" s="59">
        <f t="shared" si="21"/>
        <v>28.628607747375618</v>
      </c>
      <c r="O39" s="59">
        <f t="shared" si="21"/>
        <v>16.061410706291674</v>
      </c>
      <c r="P39" s="60">
        <f t="shared" si="8"/>
        <v>5.0506177560625733</v>
      </c>
      <c r="Q39" s="61">
        <f t="shared" si="9"/>
        <v>5.2828053880150447</v>
      </c>
      <c r="R39" s="61">
        <f t="shared" si="10"/>
        <v>5.2594762552932126</v>
      </c>
      <c r="S39" s="61">
        <f t="shared" si="11"/>
        <v>4.5598883823969905</v>
      </c>
      <c r="T39" s="61">
        <f t="shared" si="12"/>
        <v>4.5385823242126859</v>
      </c>
      <c r="U39" s="62">
        <f t="shared" si="13"/>
        <v>1.5184232118875025</v>
      </c>
      <c r="V39" s="59">
        <f t="shared" si="1"/>
        <v>26.209793317868009</v>
      </c>
      <c r="W39" s="58">
        <f t="shared" si="3"/>
        <v>10.318816266877169</v>
      </c>
    </row>
    <row r="40" spans="1:23" x14ac:dyDescent="0.25">
      <c r="A40">
        <v>2</v>
      </c>
      <c r="B40">
        <v>2</v>
      </c>
      <c r="C40">
        <v>3</v>
      </c>
      <c r="D40">
        <v>10177</v>
      </c>
      <c r="E40">
        <v>9779</v>
      </c>
      <c r="F40">
        <v>9069</v>
      </c>
      <c r="G40">
        <v>8775</v>
      </c>
      <c r="H40">
        <v>9830</v>
      </c>
      <c r="I40">
        <v>6458</v>
      </c>
      <c r="J40" s="58">
        <f t="shared" si="21"/>
        <v>25.599522518498887</v>
      </c>
      <c r="K40" s="59">
        <f t="shared" si="21"/>
        <v>24.270331866797747</v>
      </c>
      <c r="L40" s="59">
        <f t="shared" si="21"/>
        <v>21.899162613763039</v>
      </c>
      <c r="M40" s="59">
        <f t="shared" si="21"/>
        <v>20.917298162506412</v>
      </c>
      <c r="N40" s="59">
        <f t="shared" si="21"/>
        <v>24.440655292015727</v>
      </c>
      <c r="O40" s="59">
        <f t="shared" si="21"/>
        <v>13.179271177603008</v>
      </c>
      <c r="P40" s="60">
        <f t="shared" si="8"/>
        <v>4.6498567555496662</v>
      </c>
      <c r="Q40" s="61">
        <f t="shared" si="9"/>
        <v>4.9110995600393244</v>
      </c>
      <c r="R40" s="61">
        <f t="shared" si="10"/>
        <v>4.3497487841289111</v>
      </c>
      <c r="S40" s="61">
        <f t="shared" si="11"/>
        <v>3.6651894487519239</v>
      </c>
      <c r="T40" s="61">
        <f t="shared" si="12"/>
        <v>3.2821965876047181</v>
      </c>
      <c r="U40" s="62">
        <f t="shared" si="13"/>
        <v>0.65378135328090237</v>
      </c>
      <c r="V40" s="59">
        <f t="shared" si="1"/>
        <v>21.511872489355447</v>
      </c>
      <c r="W40" s="58">
        <f t="shared" si="3"/>
        <v>8.4692411375415144</v>
      </c>
    </row>
    <row r="41" spans="1:23" x14ac:dyDescent="0.25">
      <c r="A41">
        <v>3</v>
      </c>
      <c r="B41">
        <v>2</v>
      </c>
      <c r="C41">
        <v>3</v>
      </c>
      <c r="D41">
        <v>10149</v>
      </c>
      <c r="E41">
        <v>9957</v>
      </c>
      <c r="F41">
        <v>9904</v>
      </c>
      <c r="G41">
        <v>10627</v>
      </c>
      <c r="H41">
        <v>10733</v>
      </c>
      <c r="I41">
        <v>5248</v>
      </c>
      <c r="J41" s="58">
        <f t="shared" si="21"/>
        <v>25.506011618379208</v>
      </c>
      <c r="K41" s="59">
        <f t="shared" si="21"/>
        <v>24.864794017558555</v>
      </c>
      <c r="L41" s="59">
        <f t="shared" si="21"/>
        <v>24.687791242332022</v>
      </c>
      <c r="M41" s="59">
        <f t="shared" si="21"/>
        <v>27.102376270422297</v>
      </c>
      <c r="N41" s="59">
        <f t="shared" si="21"/>
        <v>27.456381820875364</v>
      </c>
      <c r="O41" s="59">
        <f t="shared" si="21"/>
        <v>9.1382644224311864</v>
      </c>
      <c r="P41" s="60">
        <f t="shared" si="8"/>
        <v>4.6218034855137624</v>
      </c>
      <c r="Q41" s="61">
        <f t="shared" si="9"/>
        <v>5.089438205267566</v>
      </c>
      <c r="R41" s="61">
        <f t="shared" si="10"/>
        <v>5.1863373726996063</v>
      </c>
      <c r="S41" s="61">
        <f t="shared" si="11"/>
        <v>5.5207128811266895</v>
      </c>
      <c r="T41" s="61">
        <f t="shared" si="12"/>
        <v>4.1869145462626092</v>
      </c>
      <c r="U41" s="62">
        <f t="shared" si="13"/>
        <v>-0.55852067327064403</v>
      </c>
      <c r="V41" s="59">
        <f t="shared" si="1"/>
        <v>24.046685817599592</v>
      </c>
      <c r="W41" s="58">
        <f t="shared" si="3"/>
        <v>9.4671991407872405</v>
      </c>
    </row>
    <row r="42" spans="1:23" x14ac:dyDescent="0.25">
      <c r="A42">
        <v>1</v>
      </c>
      <c r="B42">
        <v>2</v>
      </c>
      <c r="C42">
        <v>4</v>
      </c>
      <c r="D42">
        <v>9570</v>
      </c>
      <c r="E42">
        <v>9632</v>
      </c>
      <c r="F42">
        <v>9678</v>
      </c>
      <c r="G42">
        <v>9319</v>
      </c>
      <c r="H42">
        <v>9835</v>
      </c>
      <c r="I42">
        <v>5620</v>
      </c>
      <c r="J42" s="58">
        <f t="shared" si="21"/>
        <v>23.572339790904426</v>
      </c>
      <c r="K42" s="59">
        <f t="shared" si="21"/>
        <v>23.77939964116943</v>
      </c>
      <c r="L42" s="59">
        <f t="shared" si="21"/>
        <v>23.933024691366047</v>
      </c>
      <c r="M42" s="59">
        <f t="shared" si="21"/>
        <v>22.734081364831596</v>
      </c>
      <c r="N42" s="59">
        <f t="shared" si="21"/>
        <v>24.457353667037101</v>
      </c>
      <c r="O42" s="59">
        <f t="shared" si="21"/>
        <v>10.380623524021198</v>
      </c>
      <c r="P42" s="60">
        <f t="shared" si="8"/>
        <v>4.0417019372713279</v>
      </c>
      <c r="Q42" s="61">
        <f t="shared" si="9"/>
        <v>4.7638198923508286</v>
      </c>
      <c r="R42" s="61">
        <f t="shared" si="10"/>
        <v>4.9599074074098128</v>
      </c>
      <c r="S42" s="61">
        <f t="shared" si="11"/>
        <v>4.210224409449479</v>
      </c>
      <c r="T42" s="61">
        <f t="shared" si="12"/>
        <v>3.2872061001111303</v>
      </c>
      <c r="U42" s="62">
        <f t="shared" si="13"/>
        <v>-0.18581294279364063</v>
      </c>
      <c r="V42" s="59">
        <f t="shared" si="1"/>
        <v>21.07704680379894</v>
      </c>
      <c r="W42" s="58">
        <f t="shared" si="3"/>
        <v>8.2980499227554887</v>
      </c>
    </row>
    <row r="43" spans="1:23" x14ac:dyDescent="0.25">
      <c r="A43">
        <v>2</v>
      </c>
      <c r="B43">
        <v>2</v>
      </c>
      <c r="C43">
        <v>4</v>
      </c>
      <c r="D43">
        <v>10164</v>
      </c>
      <c r="E43">
        <v>9801</v>
      </c>
      <c r="F43">
        <v>9841</v>
      </c>
      <c r="G43">
        <v>9133</v>
      </c>
      <c r="H43">
        <v>9377</v>
      </c>
      <c r="I43">
        <v>6836</v>
      </c>
      <c r="J43" s="58">
        <f t="shared" si="21"/>
        <v>25.556106743443323</v>
      </c>
      <c r="K43" s="59">
        <f t="shared" si="21"/>
        <v>24.343804716891775</v>
      </c>
      <c r="L43" s="59">
        <f t="shared" si="21"/>
        <v>24.477391717062744</v>
      </c>
      <c r="M43" s="59">
        <f t="shared" si="21"/>
        <v>22.11290181403659</v>
      </c>
      <c r="N43" s="59">
        <f t="shared" si="21"/>
        <v>22.927782515079503</v>
      </c>
      <c r="O43" s="59">
        <f t="shared" si="21"/>
        <v>14.441668329218674</v>
      </c>
      <c r="P43" s="60">
        <f t="shared" si="8"/>
        <v>4.6368320230329969</v>
      </c>
      <c r="Q43" s="61">
        <f t="shared" si="9"/>
        <v>4.9331414150675332</v>
      </c>
      <c r="R43" s="61">
        <f t="shared" si="10"/>
        <v>5.1232175151188235</v>
      </c>
      <c r="S43" s="61">
        <f t="shared" si="11"/>
        <v>4.0238705442109772</v>
      </c>
      <c r="T43" s="61">
        <f t="shared" si="12"/>
        <v>2.8283347545238509</v>
      </c>
      <c r="U43" s="62">
        <f t="shared" si="13"/>
        <v>1.0325004987656021</v>
      </c>
      <c r="V43" s="59">
        <f t="shared" si="1"/>
        <v>22.577896750719784</v>
      </c>
      <c r="W43" s="58">
        <f t="shared" si="3"/>
        <v>8.8889357286298356</v>
      </c>
    </row>
    <row r="44" spans="1:23" x14ac:dyDescent="0.25">
      <c r="A44">
        <v>3</v>
      </c>
      <c r="B44">
        <v>2</v>
      </c>
      <c r="C44">
        <v>4</v>
      </c>
      <c r="D44">
        <v>10525</v>
      </c>
      <c r="E44">
        <v>10329</v>
      </c>
      <c r="F44">
        <v>9474</v>
      </c>
      <c r="G44">
        <v>8254</v>
      </c>
      <c r="H44">
        <v>9917</v>
      </c>
      <c r="I44">
        <v>7275</v>
      </c>
      <c r="J44" s="58">
        <f t="shared" si="21"/>
        <v>26.76172941998632</v>
      </c>
      <c r="K44" s="59">
        <f t="shared" si="21"/>
        <v>26.107153119148581</v>
      </c>
      <c r="L44" s="59">
        <f t="shared" si="21"/>
        <v>23.251730990494103</v>
      </c>
      <c r="M44" s="59">
        <f t="shared" si="21"/>
        <v>19.177327485279534</v>
      </c>
      <c r="N44" s="59">
        <f t="shared" si="21"/>
        <v>24.731207017387593</v>
      </c>
      <c r="O44" s="59">
        <f t="shared" si="21"/>
        <v>15.907785656095061</v>
      </c>
      <c r="P44" s="60">
        <f t="shared" si="8"/>
        <v>4.9985188259958964</v>
      </c>
      <c r="Q44" s="61">
        <f t="shared" si="9"/>
        <v>5.4621459357445739</v>
      </c>
      <c r="R44" s="61">
        <f t="shared" si="10"/>
        <v>4.755519297148231</v>
      </c>
      <c r="S44" s="61">
        <f t="shared" si="11"/>
        <v>3.1431982455838603</v>
      </c>
      <c r="T44" s="61">
        <f t="shared" si="12"/>
        <v>3.3693621052162781</v>
      </c>
      <c r="U44" s="62">
        <f t="shared" si="13"/>
        <v>1.4723356968285186</v>
      </c>
      <c r="V44" s="59">
        <f t="shared" si="1"/>
        <v>23.20108010651736</v>
      </c>
      <c r="W44" s="58">
        <f t="shared" si="3"/>
        <v>9.1342835065028964</v>
      </c>
    </row>
    <row r="45" spans="1:23" x14ac:dyDescent="0.25">
      <c r="A45">
        <v>1</v>
      </c>
      <c r="B45">
        <v>2</v>
      </c>
      <c r="C45">
        <v>5</v>
      </c>
      <c r="D45">
        <v>10657</v>
      </c>
      <c r="E45">
        <v>9991</v>
      </c>
      <c r="F45">
        <v>9863</v>
      </c>
      <c r="G45">
        <v>9704</v>
      </c>
      <c r="H45">
        <v>10033</v>
      </c>
      <c r="I45">
        <v>7630</v>
      </c>
      <c r="J45" s="58">
        <f t="shared" si="21"/>
        <v>27.202566520550519</v>
      </c>
      <c r="K45" s="59">
        <f t="shared" si="21"/>
        <v>24.978342967703881</v>
      </c>
      <c r="L45" s="59">
        <f t="shared" si="21"/>
        <v>24.550864567156779</v>
      </c>
      <c r="M45" s="59">
        <f t="shared" si="21"/>
        <v>24.019856241477171</v>
      </c>
      <c r="N45" s="59">
        <f t="shared" si="21"/>
        <v>25.118609317883401</v>
      </c>
      <c r="O45" s="59">
        <f t="shared" si="21"/>
        <v>17.093370282612412</v>
      </c>
      <c r="P45" s="60">
        <f t="shared" si="8"/>
        <v>5.1307699561651559</v>
      </c>
      <c r="Q45" s="61">
        <f t="shared" si="9"/>
        <v>5.1235028903111655</v>
      </c>
      <c r="R45" s="61">
        <f t="shared" si="10"/>
        <v>5.1452593701470342</v>
      </c>
      <c r="S45" s="61">
        <f t="shared" si="11"/>
        <v>4.5959568724431517</v>
      </c>
      <c r="T45" s="61">
        <f t="shared" si="12"/>
        <v>3.4855827953650205</v>
      </c>
      <c r="U45" s="62">
        <f t="shared" si="13"/>
        <v>1.8280110847837236</v>
      </c>
      <c r="V45" s="59">
        <f t="shared" si="1"/>
        <v>25.309082969215254</v>
      </c>
      <c r="W45" s="58">
        <f t="shared" si="3"/>
        <v>9.9642058933918314</v>
      </c>
    </row>
    <row r="46" spans="1:23" x14ac:dyDescent="0.25">
      <c r="A46">
        <v>2</v>
      </c>
      <c r="B46">
        <v>2</v>
      </c>
      <c r="C46">
        <v>5</v>
      </c>
      <c r="D46">
        <v>10368</v>
      </c>
      <c r="E46">
        <v>9750</v>
      </c>
      <c r="F46">
        <v>8746</v>
      </c>
      <c r="G46">
        <v>9032</v>
      </c>
      <c r="H46">
        <v>10082</v>
      </c>
      <c r="I46">
        <v>5155</v>
      </c>
      <c r="J46" s="58">
        <f t="shared" si="21"/>
        <v>26.237400444315266</v>
      </c>
      <c r="K46" s="59">
        <f t="shared" si="21"/>
        <v>24.173481291673788</v>
      </c>
      <c r="L46" s="59">
        <f t="shared" si="21"/>
        <v>20.820447587382461</v>
      </c>
      <c r="M46" s="59">
        <f t="shared" si="21"/>
        <v>21.77559463860489</v>
      </c>
      <c r="N46" s="59">
        <f t="shared" si="21"/>
        <v>25.28225339309283</v>
      </c>
      <c r="O46" s="59">
        <f t="shared" si="21"/>
        <v>8.8276746470336835</v>
      </c>
      <c r="P46" s="60">
        <f t="shared" si="8"/>
        <v>4.8412201332945806</v>
      </c>
      <c r="Q46" s="61">
        <f t="shared" si="9"/>
        <v>4.8820443875021367</v>
      </c>
      <c r="R46" s="61">
        <f t="shared" si="10"/>
        <v>4.0261342762147381</v>
      </c>
      <c r="S46" s="61">
        <f t="shared" si="11"/>
        <v>3.9226783915814671</v>
      </c>
      <c r="T46" s="61">
        <f t="shared" si="12"/>
        <v>3.5346760179278487</v>
      </c>
      <c r="U46" s="62">
        <f t="shared" si="13"/>
        <v>-0.65169760588989489</v>
      </c>
      <c r="V46" s="59">
        <f t="shared" si="1"/>
        <v>20.55505560063088</v>
      </c>
      <c r="W46" s="58">
        <f t="shared" si="3"/>
        <v>8.092541575051527</v>
      </c>
    </row>
    <row r="47" spans="1:23" x14ac:dyDescent="0.25">
      <c r="A47">
        <v>3</v>
      </c>
      <c r="B47">
        <v>2</v>
      </c>
      <c r="C47">
        <v>5</v>
      </c>
      <c r="D47">
        <v>9382</v>
      </c>
      <c r="E47">
        <v>9766</v>
      </c>
      <c r="F47">
        <v>9061</v>
      </c>
      <c r="G47">
        <v>9478</v>
      </c>
      <c r="H47">
        <v>10527</v>
      </c>
      <c r="I47">
        <v>6919</v>
      </c>
      <c r="J47" s="58">
        <f t="shared" si="21"/>
        <v>22.94448089010087</v>
      </c>
      <c r="K47" s="59">
        <f t="shared" si="21"/>
        <v>24.226916091742179</v>
      </c>
      <c r="L47" s="59">
        <f t="shared" si="21"/>
        <v>21.872445213728842</v>
      </c>
      <c r="M47" s="59">
        <f t="shared" si="21"/>
        <v>23.265089690511196</v>
      </c>
      <c r="N47" s="59">
        <f t="shared" si="21"/>
        <v>26.768408769994867</v>
      </c>
      <c r="O47" s="59">
        <f t="shared" si="21"/>
        <v>14.718861354573434</v>
      </c>
      <c r="P47" s="60">
        <f t="shared" si="8"/>
        <v>3.8533442670302609</v>
      </c>
      <c r="Q47" s="61">
        <f t="shared" si="9"/>
        <v>4.8980748275226524</v>
      </c>
      <c r="R47" s="61">
        <f t="shared" si="10"/>
        <v>4.3417335641186527</v>
      </c>
      <c r="S47" s="61">
        <f t="shared" si="11"/>
        <v>4.3695269071533591</v>
      </c>
      <c r="T47" s="61">
        <f t="shared" si="12"/>
        <v>3.9805226309984603</v>
      </c>
      <c r="U47" s="62">
        <f t="shared" si="13"/>
        <v>1.1156584063720303</v>
      </c>
      <c r="V47" s="59">
        <f t="shared" si="1"/>
        <v>22.55886060319542</v>
      </c>
      <c r="W47" s="58">
        <f t="shared" si="3"/>
        <v>8.8814411823604011</v>
      </c>
    </row>
    <row r="48" spans="1:23" x14ac:dyDescent="0.25">
      <c r="A48">
        <v>1</v>
      </c>
      <c r="B48">
        <v>2</v>
      </c>
      <c r="C48">
        <v>6</v>
      </c>
      <c r="D48">
        <v>8876</v>
      </c>
      <c r="E48">
        <v>9870</v>
      </c>
      <c r="F48">
        <v>8750</v>
      </c>
      <c r="G48">
        <v>9439</v>
      </c>
      <c r="H48">
        <v>10327</v>
      </c>
      <c r="I48">
        <v>6312</v>
      </c>
      <c r="J48" s="58">
        <f t="shared" si="21"/>
        <v>21.254605337938106</v>
      </c>
      <c r="K48" s="59">
        <f t="shared" si="21"/>
        <v>24.574242292186696</v>
      </c>
      <c r="L48" s="59">
        <f t="shared" si="21"/>
        <v>20.833806287399558</v>
      </c>
      <c r="M48" s="59">
        <f t="shared" si="21"/>
        <v>23.1348423653445</v>
      </c>
      <c r="N48" s="59">
        <f t="shared" si="21"/>
        <v>26.10047376914002</v>
      </c>
      <c r="O48" s="59">
        <f t="shared" si="21"/>
        <v>12.69167862697897</v>
      </c>
      <c r="P48" s="60">
        <f t="shared" si="8"/>
        <v>3.3463816013814318</v>
      </c>
      <c r="Q48" s="61">
        <f t="shared" si="9"/>
        <v>5.0022726876560091</v>
      </c>
      <c r="R48" s="61">
        <f t="shared" si="10"/>
        <v>4.0301418862198668</v>
      </c>
      <c r="S48" s="61">
        <f t="shared" si="11"/>
        <v>4.3304527096033505</v>
      </c>
      <c r="T48" s="61">
        <f t="shared" si="12"/>
        <v>3.7801421307420058</v>
      </c>
      <c r="U48" s="62">
        <f t="shared" si="13"/>
        <v>0.50750358809369089</v>
      </c>
      <c r="V48" s="59">
        <f t="shared" si="1"/>
        <v>20.996894603696354</v>
      </c>
      <c r="W48" s="58">
        <f t="shared" si="3"/>
        <v>8.2664939384631317</v>
      </c>
    </row>
    <row r="49" spans="1:23" x14ac:dyDescent="0.25">
      <c r="A49">
        <v>2</v>
      </c>
      <c r="B49">
        <v>2</v>
      </c>
      <c r="C49">
        <v>6</v>
      </c>
      <c r="D49">
        <v>10557</v>
      </c>
      <c r="E49">
        <v>10379</v>
      </c>
      <c r="F49">
        <v>9671</v>
      </c>
      <c r="G49">
        <v>10444</v>
      </c>
      <c r="H49">
        <v>10361</v>
      </c>
      <c r="I49">
        <v>6830</v>
      </c>
      <c r="J49" s="58">
        <f t="shared" si="21"/>
        <v>26.868599020123096</v>
      </c>
      <c r="K49" s="59">
        <f t="shared" si="21"/>
        <v>26.274136869362287</v>
      </c>
      <c r="L49" s="59">
        <f t="shared" si="21"/>
        <v>23.909646966336126</v>
      </c>
      <c r="M49" s="59">
        <f t="shared" si="21"/>
        <v>26.491215744640108</v>
      </c>
      <c r="N49" s="59">
        <f t="shared" si="21"/>
        <v>26.214022719285353</v>
      </c>
      <c r="O49" s="59">
        <f t="shared" si="21"/>
        <v>14.421630279193021</v>
      </c>
      <c r="P49" s="60">
        <f t="shared" si="8"/>
        <v>5.0305797060369288</v>
      </c>
      <c r="Q49" s="61">
        <f t="shared" si="9"/>
        <v>5.5122410608086865</v>
      </c>
      <c r="R49" s="61">
        <f t="shared" si="10"/>
        <v>4.9528940899008385</v>
      </c>
      <c r="S49" s="61">
        <f t="shared" si="11"/>
        <v>5.3373647233920325</v>
      </c>
      <c r="T49" s="61">
        <f t="shared" si="12"/>
        <v>3.8142068157856057</v>
      </c>
      <c r="U49" s="62">
        <f t="shared" si="13"/>
        <v>1.0264890837579062</v>
      </c>
      <c r="V49" s="59">
        <f t="shared" si="1"/>
        <v>25.673775479681996</v>
      </c>
      <c r="W49" s="58">
        <f t="shared" si="3"/>
        <v>10.107785621922046</v>
      </c>
    </row>
    <row r="50" spans="1:23" x14ac:dyDescent="0.25">
      <c r="A50">
        <v>3</v>
      </c>
      <c r="B50">
        <v>2</v>
      </c>
      <c r="C50">
        <v>6</v>
      </c>
      <c r="D50">
        <v>10302</v>
      </c>
      <c r="E50">
        <v>9546</v>
      </c>
      <c r="F50">
        <v>9446</v>
      </c>
      <c r="G50">
        <v>8833</v>
      </c>
      <c r="H50">
        <v>10789</v>
      </c>
      <c r="I50">
        <v>6927</v>
      </c>
      <c r="J50" s="58">
        <f t="shared" si="21"/>
        <v>26.016981894033169</v>
      </c>
      <c r="K50" s="59">
        <f t="shared" si="21"/>
        <v>23.492187590801844</v>
      </c>
      <c r="L50" s="59">
        <f t="shared" si="21"/>
        <v>23.158220090374424</v>
      </c>
      <c r="M50" s="59">
        <f t="shared" si="21"/>
        <v>21.110999312754316</v>
      </c>
      <c r="N50" s="59">
        <f t="shared" si="21"/>
        <v>27.643403621114722</v>
      </c>
      <c r="O50" s="59">
        <f t="shared" si="21"/>
        <v>14.745578754607621</v>
      </c>
      <c r="P50" s="60">
        <f t="shared" si="8"/>
        <v>4.7750945682099504</v>
      </c>
      <c r="Q50" s="61">
        <f t="shared" si="9"/>
        <v>4.677656277240553</v>
      </c>
      <c r="R50" s="61">
        <f t="shared" si="10"/>
        <v>4.7274660271123272</v>
      </c>
      <c r="S50" s="61">
        <f t="shared" si="11"/>
        <v>3.7232997938262953</v>
      </c>
      <c r="T50" s="61">
        <f t="shared" si="12"/>
        <v>4.2430210863344167</v>
      </c>
      <c r="U50" s="62">
        <f t="shared" si="13"/>
        <v>1.1236736263822862</v>
      </c>
      <c r="V50" s="59">
        <f t="shared" si="1"/>
        <v>23.270211379105827</v>
      </c>
      <c r="W50" s="58">
        <f t="shared" si="3"/>
        <v>9.16150054295505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ED5CC-789C-4A9A-8694-6DABC9381B89}">
  <dimension ref="A1:AN50"/>
  <sheetViews>
    <sheetView topLeftCell="R1" workbookViewId="0">
      <selection activeCell="AF42" sqref="AF42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44411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6379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  <c r="AB13" s="99" t="s">
        <v>152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</row>
    <row r="15" spans="1:40" x14ac:dyDescent="0.25">
      <c r="A15">
        <v>1</v>
      </c>
      <c r="B15">
        <v>1</v>
      </c>
      <c r="C15">
        <v>1</v>
      </c>
      <c r="D15">
        <v>10775</v>
      </c>
      <c r="E15">
        <v>10342</v>
      </c>
      <c r="F15">
        <v>10038</v>
      </c>
      <c r="G15">
        <v>8764</v>
      </c>
      <c r="H15">
        <v>11620</v>
      </c>
      <c r="I15">
        <v>11669</v>
      </c>
      <c r="J15" s="53">
        <f t="shared" ref="J15:O30" si="0">((D15/$I$5)*$I$2+$I$3)*1.321*100</f>
        <v>24.606830169697442</v>
      </c>
      <c r="K15" s="36">
        <f t="shared" si="0"/>
        <v>23.280898567518417</v>
      </c>
      <c r="L15" s="36">
        <f t="shared" si="0"/>
        <v>22.349990468067094</v>
      </c>
      <c r="M15" s="36">
        <f t="shared" si="0"/>
        <v>18.448750603919109</v>
      </c>
      <c r="N15" s="36">
        <f t="shared" si="0"/>
        <v>27.194387222448661</v>
      </c>
      <c r="O15" s="36">
        <f t="shared" si="0"/>
        <v>27.344434909531273</v>
      </c>
      <c r="P15" s="54">
        <f>((J15-10.1)*30)/100</f>
        <v>4.3520490509092324</v>
      </c>
      <c r="Q15" s="55">
        <f>((K15-7.9)*30)/100</f>
        <v>4.6142695702555248</v>
      </c>
      <c r="R15" s="55">
        <f>((L15-7.4)*30)/100</f>
        <v>4.4849971404201288</v>
      </c>
      <c r="S15" s="55">
        <f>((M15-8.7)*30)/100</f>
        <v>2.9246251811757329</v>
      </c>
      <c r="T15" s="55">
        <f>((N15-13.5)*30)/100</f>
        <v>4.1083161667345989</v>
      </c>
      <c r="U15" s="56">
        <f>((O15-11)*30)/100</f>
        <v>4.9033304728593814</v>
      </c>
      <c r="V15" s="53">
        <f t="shared" ref="V15:V50" si="1">SUM(P15:U15)</f>
        <v>25.387587582354598</v>
      </c>
      <c r="W15" s="53">
        <f>SUM(P15:U15)/2.54</f>
        <v>9.995113221399448</v>
      </c>
      <c r="Y15" s="7"/>
      <c r="Z15" t="s">
        <v>137</v>
      </c>
      <c r="AA15" t="s">
        <v>138</v>
      </c>
      <c r="AB15" t="s">
        <v>48</v>
      </c>
      <c r="AG15" t="s">
        <v>137</v>
      </c>
      <c r="AH15" t="s">
        <v>138</v>
      </c>
      <c r="AI15">
        <v>6</v>
      </c>
      <c r="AJ15">
        <v>5</v>
      </c>
      <c r="AK15">
        <v>4</v>
      </c>
      <c r="AL15">
        <v>3</v>
      </c>
      <c r="AM15">
        <v>2</v>
      </c>
      <c r="AN15">
        <v>1</v>
      </c>
    </row>
    <row r="16" spans="1:40" x14ac:dyDescent="0.25">
      <c r="A16">
        <v>2</v>
      </c>
      <c r="B16">
        <v>1</v>
      </c>
      <c r="C16">
        <v>1</v>
      </c>
      <c r="D16">
        <v>9902</v>
      </c>
      <c r="E16">
        <v>10176</v>
      </c>
      <c r="F16">
        <v>10669</v>
      </c>
      <c r="G16">
        <v>10218</v>
      </c>
      <c r="H16">
        <v>11988</v>
      </c>
      <c r="I16">
        <v>11169</v>
      </c>
      <c r="J16" s="53">
        <f t="shared" si="0"/>
        <v>21.933531581470447</v>
      </c>
      <c r="K16" s="36">
        <f t="shared" si="0"/>
        <v>22.772573750054868</v>
      </c>
      <c r="L16" s="36">
        <f t="shared" si="0"/>
        <v>24.282237213967704</v>
      </c>
      <c r="M16" s="36">
        <f t="shared" si="0"/>
        <v>22.901186053268539</v>
      </c>
      <c r="N16" s="36">
        <f t="shared" si="0"/>
        <v>28.32127597441605</v>
      </c>
      <c r="O16" s="36">
        <f t="shared" si="0"/>
        <v>25.813336061749492</v>
      </c>
      <c r="P16" s="54">
        <f>((J16-10.1)*30)/100</f>
        <v>3.550059474441134</v>
      </c>
      <c r="Q16" s="55">
        <f>((K16-7.9)*30)/100</f>
        <v>4.4617721250164601</v>
      </c>
      <c r="R16" s="55">
        <f>((L16-7.4)*30)/100</f>
        <v>5.0646711641903117</v>
      </c>
      <c r="S16" s="55">
        <f>((M16-8.7)*30)/100</f>
        <v>4.2603558159805619</v>
      </c>
      <c r="T16" s="55">
        <f>((N16-13.5)*30)/100</f>
        <v>4.4463827923248154</v>
      </c>
      <c r="U16" s="56">
        <f>((O16-11)*30)/100</f>
        <v>4.4440008185248479</v>
      </c>
      <c r="V16" s="36">
        <f t="shared" si="1"/>
        <v>26.227242190478133</v>
      </c>
      <c r="W16" s="53">
        <f t="shared" ref="W16:W50" si="2">SUM(P16:U16)/2.54</f>
        <v>10.325685901763045</v>
      </c>
      <c r="Y16" s="7"/>
      <c r="Z16">
        <f>B16</f>
        <v>1</v>
      </c>
      <c r="AA16">
        <f>C16</f>
        <v>1</v>
      </c>
      <c r="AB16" s="7">
        <f>AVERAGE(W16:W18)</f>
        <v>10.66433603274092</v>
      </c>
      <c r="AC16" s="7"/>
      <c r="AD16" s="7">
        <f>AB16-'061421'!AB16</f>
        <v>-0.85423062590383303</v>
      </c>
      <c r="AE16" s="48"/>
      <c r="AG16">
        <f>B16</f>
        <v>1</v>
      </c>
      <c r="AH16">
        <f>C16</f>
        <v>1</v>
      </c>
      <c r="AI16" s="7">
        <f t="shared" ref="AI16:AN16" si="3">AVERAGE(J16:J18)</f>
        <v>25.439747942890733</v>
      </c>
      <c r="AJ16" s="7">
        <f t="shared" si="3"/>
        <v>22.442877131499188</v>
      </c>
      <c r="AK16" s="7">
        <f t="shared" si="3"/>
        <v>24.241407911360195</v>
      </c>
      <c r="AL16" s="7">
        <f t="shared" si="3"/>
        <v>23.176783845869256</v>
      </c>
      <c r="AM16" s="7">
        <f t="shared" si="3"/>
        <v>28.807144675445471</v>
      </c>
      <c r="AN16" s="7">
        <f t="shared" si="3"/>
        <v>24.783416903474944</v>
      </c>
    </row>
    <row r="17" spans="1:40" x14ac:dyDescent="0.25">
      <c r="A17">
        <v>3</v>
      </c>
      <c r="B17">
        <v>1</v>
      </c>
      <c r="C17">
        <v>1</v>
      </c>
      <c r="D17">
        <v>12297</v>
      </c>
      <c r="E17">
        <v>10130</v>
      </c>
      <c r="F17">
        <v>11308</v>
      </c>
      <c r="G17">
        <v>11276</v>
      </c>
      <c r="H17">
        <v>12341</v>
      </c>
      <c r="I17">
        <v>11008</v>
      </c>
      <c r="J17" s="53">
        <f t="shared" si="0"/>
        <v>29.267495062345201</v>
      </c>
      <c r="K17" s="36">
        <f t="shared" si="0"/>
        <v>22.631712656058944</v>
      </c>
      <c r="L17" s="36">
        <f t="shared" si="0"/>
        <v>26.238981541432828</v>
      </c>
      <c r="M17" s="36">
        <f t="shared" si="0"/>
        <v>26.140991215174793</v>
      </c>
      <c r="N17" s="36">
        <f t="shared" si="0"/>
        <v>29.402231760949991</v>
      </c>
      <c r="O17" s="36">
        <f t="shared" si="0"/>
        <v>25.320322232763758</v>
      </c>
      <c r="P17" s="54">
        <f>((J17-10.1)*30)/100</f>
        <v>5.750248518703561</v>
      </c>
      <c r="Q17" s="55">
        <f>((K17-7.9)*30)/100</f>
        <v>4.4195137968176832</v>
      </c>
      <c r="R17" s="55">
        <f>((L17-7.4)*30)/100</f>
        <v>5.6516944624298491</v>
      </c>
      <c r="S17" s="55">
        <f>((M17-8.7)*30)/100</f>
        <v>5.232297364552438</v>
      </c>
      <c r="T17" s="55">
        <f>((N17-13.5)*30)/100</f>
        <v>4.7706695282849969</v>
      </c>
      <c r="U17" s="56">
        <f>((O17-11)*30)/100</f>
        <v>4.2960966698291267</v>
      </c>
      <c r="V17" s="36">
        <f t="shared" si="1"/>
        <v>30.120520340617652</v>
      </c>
      <c r="W17" s="53">
        <f t="shared" si="2"/>
        <v>11.858472575046319</v>
      </c>
      <c r="Y17" s="7"/>
      <c r="Z17">
        <f>B19</f>
        <v>1</v>
      </c>
      <c r="AA17">
        <f>C19</f>
        <v>2</v>
      </c>
      <c r="AB17" s="7">
        <f>AVERAGE(W19:W21)</f>
        <v>9.7137285985078989</v>
      </c>
      <c r="AD17" s="7">
        <f>AB17-'061421'!AB19</f>
        <v>-1.5095679360186125</v>
      </c>
      <c r="AG17">
        <f>B19</f>
        <v>1</v>
      </c>
      <c r="AH17">
        <f>C19</f>
        <v>2</v>
      </c>
      <c r="AI17" s="7">
        <f t="shared" ref="AI17:AN17" si="4">AVERAGE(J19:J21)</f>
        <v>23.576911011422897</v>
      </c>
      <c r="AJ17" s="7">
        <f t="shared" si="4"/>
        <v>22.505141817975652</v>
      </c>
      <c r="AK17" s="7">
        <f t="shared" si="4"/>
        <v>21.532383683351625</v>
      </c>
      <c r="AL17" s="7">
        <f t="shared" si="4"/>
        <v>23.674901337680936</v>
      </c>
      <c r="AM17" s="7">
        <f t="shared" si="4"/>
        <v>27.409761793703296</v>
      </c>
      <c r="AN17" s="7">
        <f t="shared" si="4"/>
        <v>22.143802489899148</v>
      </c>
    </row>
    <row r="18" spans="1:40" x14ac:dyDescent="0.25">
      <c r="A18">
        <v>1</v>
      </c>
      <c r="B18">
        <v>1</v>
      </c>
      <c r="C18">
        <v>2</v>
      </c>
      <c r="D18">
        <v>10942</v>
      </c>
      <c r="E18">
        <v>9899</v>
      </c>
      <c r="F18">
        <v>9990</v>
      </c>
      <c r="G18">
        <v>9430</v>
      </c>
      <c r="H18">
        <v>12111</v>
      </c>
      <c r="I18">
        <v>10321</v>
      </c>
      <c r="J18" s="53">
        <f t="shared" si="0"/>
        <v>25.118217184856555</v>
      </c>
      <c r="K18" s="36">
        <f t="shared" si="0"/>
        <v>21.924344988383755</v>
      </c>
      <c r="L18" s="36">
        <f t="shared" si="0"/>
        <v>22.203004978680045</v>
      </c>
      <c r="M18" s="36">
        <f t="shared" si="0"/>
        <v>20.488174269164446</v>
      </c>
      <c r="N18" s="36">
        <f t="shared" si="0"/>
        <v>28.697926290970372</v>
      </c>
      <c r="O18" s="36">
        <f t="shared" si="0"/>
        <v>23.216592415911585</v>
      </c>
      <c r="P18" s="54">
        <f>((J18-10.1)*30)/100</f>
        <v>4.5054651554569665</v>
      </c>
      <c r="Q18" s="55">
        <f>((K18-7.9)*30)/100</f>
        <v>4.2073034965151264</v>
      </c>
      <c r="R18" s="55">
        <f>((L18-7.4)*30)/100</f>
        <v>4.4409014936040139</v>
      </c>
      <c r="S18" s="55">
        <f>((M18-8.7)*30)/100</f>
        <v>3.5364522807493342</v>
      </c>
      <c r="T18" s="55">
        <f>((N18-13.5)*30)/100</f>
        <v>4.5593778872911113</v>
      </c>
      <c r="U18" s="56">
        <f>((O18-11)*30)/100</f>
        <v>3.6649777247734754</v>
      </c>
      <c r="V18" s="36">
        <f t="shared" si="1"/>
        <v>24.914478038390026</v>
      </c>
      <c r="W18" s="53">
        <f t="shared" si="2"/>
        <v>9.8088496214133958</v>
      </c>
      <c r="Y18" s="7"/>
      <c r="Z18">
        <f>B22</f>
        <v>1</v>
      </c>
      <c r="AA18">
        <f>C22</f>
        <v>3</v>
      </c>
      <c r="AB18" s="7">
        <f>AVERAGE(W22:W24)</f>
        <v>10.371498308232106</v>
      </c>
      <c r="AD18" s="7">
        <f>AB18-'061421'!AB22</f>
        <v>-0.75143738358230117</v>
      </c>
      <c r="AG18">
        <f>B22</f>
        <v>1</v>
      </c>
      <c r="AH18">
        <f>C22</f>
        <v>3</v>
      </c>
      <c r="AI18" s="7">
        <f t="shared" ref="AI18:AN18" si="5">AVERAGE(J22:J24)</f>
        <v>24.733401007780742</v>
      </c>
      <c r="AJ18" s="7">
        <f t="shared" si="5"/>
        <v>23.885172246109629</v>
      </c>
      <c r="AK18" s="7">
        <f t="shared" si="5"/>
        <v>23.097166705784602</v>
      </c>
      <c r="AL18" s="7">
        <f t="shared" si="5"/>
        <v>24.249573771881696</v>
      </c>
      <c r="AM18" s="7">
        <f t="shared" si="5"/>
        <v>27.167848175753772</v>
      </c>
      <c r="AN18" s="7">
        <f t="shared" si="5"/>
        <v>23.278857102388045</v>
      </c>
    </row>
    <row r="19" spans="1:40" x14ac:dyDescent="0.25">
      <c r="A19">
        <v>2</v>
      </c>
      <c r="B19">
        <v>1</v>
      </c>
      <c r="C19">
        <v>2</v>
      </c>
      <c r="D19">
        <v>10807</v>
      </c>
      <c r="E19">
        <v>10233</v>
      </c>
      <c r="F19">
        <v>9659</v>
      </c>
      <c r="G19">
        <v>11583</v>
      </c>
      <c r="H19">
        <v>10856</v>
      </c>
      <c r="I19">
        <v>9035</v>
      </c>
      <c r="J19" s="53">
        <f t="shared" si="0"/>
        <v>24.704820495955477</v>
      </c>
      <c r="K19" s="36">
        <f t="shared" si="0"/>
        <v>22.947119018701994</v>
      </c>
      <c r="L19" s="36">
        <f t="shared" si="0"/>
        <v>21.189417541448503</v>
      </c>
      <c r="M19" s="36">
        <f t="shared" si="0"/>
        <v>27.081085907712811</v>
      </c>
      <c r="N19" s="36">
        <f t="shared" si="0"/>
        <v>24.854868183038093</v>
      </c>
      <c r="O19" s="36">
        <f t="shared" si="0"/>
        <v>19.278606179416833</v>
      </c>
      <c r="P19" s="54">
        <f>((J19-10.1)*30)/100</f>
        <v>4.3814461487866438</v>
      </c>
      <c r="Q19" s="55">
        <f>((K19-7.9)*30)/100</f>
        <v>4.514135705610598</v>
      </c>
      <c r="R19" s="55">
        <f>((L19-7.4)*30)/100</f>
        <v>4.1368252624345505</v>
      </c>
      <c r="S19" s="55">
        <f>((M19-8.7)*30)/100</f>
        <v>5.5143257723138435</v>
      </c>
      <c r="T19" s="55">
        <f>((N19-13.5)*30)/100</f>
        <v>3.4064604549114277</v>
      </c>
      <c r="U19" s="56">
        <f>((O19-11)*30)/100</f>
        <v>2.4835818538250498</v>
      </c>
      <c r="V19" s="36">
        <f t="shared" si="1"/>
        <v>24.436775197882117</v>
      </c>
      <c r="W19" s="53">
        <f t="shared" si="2"/>
        <v>9.6207776369614635</v>
      </c>
      <c r="Y19" s="7"/>
      <c r="Z19">
        <f>B25</f>
        <v>1</v>
      </c>
      <c r="AA19">
        <f>C25</f>
        <v>4</v>
      </c>
      <c r="AB19" s="7">
        <f>AVERAGE(W25:W27)</f>
        <v>9.6740646992228445</v>
      </c>
      <c r="AD19" s="7">
        <f>AB19-'061421'!AB25</f>
        <v>-2.0217156997063483</v>
      </c>
      <c r="AG19">
        <f>B25</f>
        <v>1</v>
      </c>
      <c r="AH19">
        <f>C25</f>
        <v>4</v>
      </c>
      <c r="AI19" s="7">
        <f t="shared" ref="AI19:AN19" si="6">AVERAGE(J25:J27)</f>
        <v>24.100546817364272</v>
      </c>
      <c r="AJ19" s="7">
        <f t="shared" si="6"/>
        <v>23.51056339468569</v>
      </c>
      <c r="AK19" s="7">
        <f t="shared" si="6"/>
        <v>22.250979409243872</v>
      </c>
      <c r="AL19" s="7">
        <f t="shared" si="6"/>
        <v>22.508204015671211</v>
      </c>
      <c r="AM19" s="7">
        <f t="shared" si="6"/>
        <v>26.365552379516121</v>
      </c>
      <c r="AN19" s="7">
        <f t="shared" si="6"/>
        <v>21.77123510360558</v>
      </c>
    </row>
    <row r="20" spans="1:40" x14ac:dyDescent="0.25">
      <c r="A20">
        <v>3</v>
      </c>
      <c r="B20">
        <v>1</v>
      </c>
      <c r="C20">
        <v>2</v>
      </c>
      <c r="D20">
        <v>11663</v>
      </c>
      <c r="E20">
        <v>10685</v>
      </c>
      <c r="F20">
        <v>10444</v>
      </c>
      <c r="G20">
        <v>10331</v>
      </c>
      <c r="H20">
        <v>11929</v>
      </c>
      <c r="I20">
        <v>11104</v>
      </c>
      <c r="J20" s="53">
        <f t="shared" si="0"/>
        <v>27.326061723357896</v>
      </c>
      <c r="K20" s="36">
        <f t="shared" si="0"/>
        <v>24.331232377096722</v>
      </c>
      <c r="L20" s="36">
        <f t="shared" si="0"/>
        <v>23.593242732465907</v>
      </c>
      <c r="M20" s="36">
        <f t="shared" si="0"/>
        <v>23.247214392867221</v>
      </c>
      <c r="N20" s="36">
        <f t="shared" si="0"/>
        <v>28.140606310377798</v>
      </c>
      <c r="O20" s="36">
        <f t="shared" si="0"/>
        <v>25.614293211537859</v>
      </c>
      <c r="P20" s="54">
        <f t="shared" ref="P20:P50" si="7">((J20-10.1)*30)/100</f>
        <v>5.1678185170073689</v>
      </c>
      <c r="Q20" s="55">
        <f t="shared" ref="Q20:Q50" si="8">((K20-7.9)*30)/100</f>
        <v>4.9293697131290166</v>
      </c>
      <c r="R20" s="55">
        <f t="shared" ref="R20:R50" si="9">((L20-7.4)*30)/100</f>
        <v>4.8579728197397714</v>
      </c>
      <c r="S20" s="55">
        <f t="shared" ref="S20:S50" si="10">((M20-8.7)*30)/100</f>
        <v>4.3641643178601663</v>
      </c>
      <c r="T20" s="55">
        <f t="shared" ref="T20:T50" si="11">((N20-13.5)*30)/100</f>
        <v>4.3921818931133396</v>
      </c>
      <c r="U20" s="56">
        <f t="shared" ref="U20:U50" si="12">((O20-11)*30)/100</f>
        <v>4.3842879634613574</v>
      </c>
      <c r="V20" s="36">
        <f t="shared" si="1"/>
        <v>28.095795224311019</v>
      </c>
      <c r="W20" s="53">
        <f t="shared" si="2"/>
        <v>11.061336702484653</v>
      </c>
      <c r="Y20" s="7"/>
      <c r="Z20">
        <f>B28</f>
        <v>1</v>
      </c>
      <c r="AA20">
        <f>C28</f>
        <v>5</v>
      </c>
      <c r="AB20" s="7">
        <f>AVERAGE(W28:W30)</f>
        <v>9.7858228592144751</v>
      </c>
      <c r="AC20" s="7"/>
      <c r="AD20" s="7">
        <f>AB20-'061421'!AB28</f>
        <v>9.7858228592144751</v>
      </c>
      <c r="AG20">
        <f>B28</f>
        <v>1</v>
      </c>
      <c r="AH20">
        <f>C28</f>
        <v>5</v>
      </c>
      <c r="AI20" s="7">
        <f t="shared" ref="AI20:AN20" si="13">AVERAGE(J28:J30)</f>
        <v>23.31458274216962</v>
      </c>
      <c r="AJ20" s="7">
        <f t="shared" si="13"/>
        <v>23.16045212482625</v>
      </c>
      <c r="AK20" s="7">
        <f t="shared" si="13"/>
        <v>21.916179127862254</v>
      </c>
      <c r="AL20" s="7">
        <f t="shared" si="13"/>
        <v>22.296912374677323</v>
      </c>
      <c r="AM20" s="7">
        <f t="shared" si="13"/>
        <v>28.188580740941632</v>
      </c>
      <c r="AN20" s="7">
        <f t="shared" si="13"/>
        <v>22.576593097538801</v>
      </c>
    </row>
    <row r="21" spans="1:40" x14ac:dyDescent="0.25">
      <c r="A21">
        <v>1</v>
      </c>
      <c r="B21">
        <v>1</v>
      </c>
      <c r="C21">
        <v>3</v>
      </c>
      <c r="D21">
        <v>8846</v>
      </c>
      <c r="E21">
        <v>9348</v>
      </c>
      <c r="F21">
        <v>9210</v>
      </c>
      <c r="G21">
        <v>9498</v>
      </c>
      <c r="H21">
        <v>12286</v>
      </c>
      <c r="I21">
        <v>9773</v>
      </c>
      <c r="J21" s="53">
        <f t="shared" si="0"/>
        <v>18.699850814955319</v>
      </c>
      <c r="K21" s="36">
        <f t="shared" si="0"/>
        <v>20.237074058128236</v>
      </c>
      <c r="L21" s="36">
        <f t="shared" si="0"/>
        <v>19.814490776140463</v>
      </c>
      <c r="M21" s="36">
        <f t="shared" si="0"/>
        <v>20.696403712462772</v>
      </c>
      <c r="N21" s="36">
        <f t="shared" si="0"/>
        <v>29.233810887693995</v>
      </c>
      <c r="O21" s="36">
        <f t="shared" si="0"/>
        <v>21.538508078742748</v>
      </c>
      <c r="P21" s="54">
        <f t="shared" si="7"/>
        <v>2.5799552444865959</v>
      </c>
      <c r="Q21" s="55">
        <f t="shared" si="8"/>
        <v>3.701122217438471</v>
      </c>
      <c r="R21" s="55">
        <f t="shared" si="9"/>
        <v>3.7243472328421388</v>
      </c>
      <c r="S21" s="55">
        <f t="shared" si="10"/>
        <v>3.5989211137388315</v>
      </c>
      <c r="T21" s="55">
        <f t="shared" si="11"/>
        <v>4.7201432663081979</v>
      </c>
      <c r="U21" s="56">
        <f t="shared" si="12"/>
        <v>3.1615524236228243</v>
      </c>
      <c r="V21" s="53">
        <f t="shared" si="1"/>
        <v>21.486041498437061</v>
      </c>
      <c r="W21" s="53">
        <f t="shared" si="2"/>
        <v>8.4590714560775826</v>
      </c>
      <c r="Y21" s="7"/>
      <c r="Z21">
        <f>B31</f>
        <v>1</v>
      </c>
      <c r="AA21">
        <f>C31</f>
        <v>6</v>
      </c>
      <c r="AB21" s="7">
        <f>AVERAGE(W31:W33)</f>
        <v>9.5889500703619035</v>
      </c>
      <c r="AD21" s="7">
        <f>AB21-'061421'!AB31</f>
        <v>9.5889500703619035</v>
      </c>
      <c r="AG21">
        <f>B31</f>
        <v>1</v>
      </c>
      <c r="AH21">
        <f>C31</f>
        <v>6</v>
      </c>
      <c r="AI21" s="7">
        <f t="shared" ref="AI21:AN21" si="14">AVERAGE(J31:J33)</f>
        <v>24.857930380733652</v>
      </c>
      <c r="AJ21" s="7">
        <f t="shared" si="14"/>
        <v>22.096848791900502</v>
      </c>
      <c r="AK21" s="7">
        <f t="shared" si="14"/>
        <v>23.028777623917023</v>
      </c>
      <c r="AL21" s="7">
        <f t="shared" si="14"/>
        <v>22.757262761577049</v>
      </c>
      <c r="AM21" s="7">
        <f t="shared" si="14"/>
        <v>25.965425213962479</v>
      </c>
      <c r="AN21" s="7">
        <f t="shared" si="14"/>
        <v>21.080199156973404</v>
      </c>
    </row>
    <row r="22" spans="1:40" x14ac:dyDescent="0.25">
      <c r="A22">
        <v>2</v>
      </c>
      <c r="B22">
        <v>1</v>
      </c>
      <c r="C22">
        <v>3</v>
      </c>
      <c r="D22">
        <v>10860</v>
      </c>
      <c r="E22">
        <v>10975</v>
      </c>
      <c r="F22">
        <v>10746</v>
      </c>
      <c r="G22">
        <v>10761</v>
      </c>
      <c r="H22">
        <v>11806</v>
      </c>
      <c r="I22">
        <v>9484</v>
      </c>
      <c r="J22" s="53">
        <f t="shared" si="0"/>
        <v>24.867116973820348</v>
      </c>
      <c r="K22" s="36">
        <f t="shared" si="0"/>
        <v>25.21926970881016</v>
      </c>
      <c r="L22" s="36">
        <f t="shared" si="0"/>
        <v>24.518026436526103</v>
      </c>
      <c r="M22" s="36">
        <f t="shared" si="0"/>
        <v>24.563959401959554</v>
      </c>
      <c r="N22" s="36">
        <f t="shared" si="0"/>
        <v>27.76395599382348</v>
      </c>
      <c r="O22" s="36">
        <f t="shared" si="0"/>
        <v>20.65353294472488</v>
      </c>
      <c r="P22" s="54">
        <f t="shared" si="7"/>
        <v>4.4301350921461049</v>
      </c>
      <c r="Q22" s="55">
        <f t="shared" si="8"/>
        <v>5.1957809126430483</v>
      </c>
      <c r="R22" s="55">
        <f t="shared" si="9"/>
        <v>5.1354079309578298</v>
      </c>
      <c r="S22" s="55">
        <f t="shared" si="10"/>
        <v>4.7591878205878659</v>
      </c>
      <c r="T22" s="55">
        <f t="shared" si="11"/>
        <v>4.2791867981470437</v>
      </c>
      <c r="U22" s="56">
        <f t="shared" si="12"/>
        <v>2.8960598834174642</v>
      </c>
      <c r="V22" s="36">
        <f t="shared" si="1"/>
        <v>26.695758437899357</v>
      </c>
      <c r="W22" s="53">
        <f t="shared" si="2"/>
        <v>10.510141117283212</v>
      </c>
      <c r="Y22" s="7"/>
      <c r="Z22">
        <f>B34</f>
        <v>2</v>
      </c>
      <c r="AA22">
        <f>C34</f>
        <v>1</v>
      </c>
      <c r="AB22" s="7">
        <f>AVERAGE(W34:W36)</f>
        <v>7.6645878807325474</v>
      </c>
      <c r="AD22" s="7">
        <f>AB22-'061421'!AB34</f>
        <v>7.6645878807325474</v>
      </c>
      <c r="AG22">
        <f>B34</f>
        <v>2</v>
      </c>
      <c r="AH22">
        <f>C34</f>
        <v>1</v>
      </c>
      <c r="AI22" s="7">
        <f t="shared" ref="AI22:AN22" si="15">AVERAGE(J34:J36)</f>
        <v>24.080132166060508</v>
      </c>
      <c r="AJ22" s="7">
        <f t="shared" si="15"/>
        <v>22.676624888927208</v>
      </c>
      <c r="AK22" s="7">
        <f t="shared" si="15"/>
        <v>20.77704158511261</v>
      </c>
      <c r="AL22" s="7">
        <f t="shared" si="15"/>
        <v>17.862850111501277</v>
      </c>
      <c r="AM22" s="7">
        <f t="shared" si="15"/>
        <v>21.587503241871769</v>
      </c>
      <c r="AN22" s="7">
        <f t="shared" si="15"/>
        <v>16.509358730062186</v>
      </c>
    </row>
    <row r="23" spans="1:40" x14ac:dyDescent="0.25">
      <c r="A23">
        <v>3</v>
      </c>
      <c r="B23">
        <v>1</v>
      </c>
      <c r="C23">
        <v>3</v>
      </c>
      <c r="D23">
        <v>10713</v>
      </c>
      <c r="E23">
        <v>10222</v>
      </c>
      <c r="F23">
        <v>10447</v>
      </c>
      <c r="G23">
        <v>10443</v>
      </c>
      <c r="H23">
        <v>11781</v>
      </c>
      <c r="I23">
        <v>10609</v>
      </c>
      <c r="J23" s="58">
        <f t="shared" si="0"/>
        <v>24.416973912572505</v>
      </c>
      <c r="K23" s="59">
        <f t="shared" si="0"/>
        <v>22.913434844050791</v>
      </c>
      <c r="L23" s="59">
        <f t="shared" si="0"/>
        <v>23.602429325552592</v>
      </c>
      <c r="M23" s="59">
        <f t="shared" si="0"/>
        <v>23.59018053477034</v>
      </c>
      <c r="N23" s="59">
        <f t="shared" si="0"/>
        <v>27.687401051434392</v>
      </c>
      <c r="O23" s="59">
        <f t="shared" si="0"/>
        <v>24.098505352233897</v>
      </c>
      <c r="P23" s="60">
        <f t="shared" si="7"/>
        <v>4.295092173771752</v>
      </c>
      <c r="Q23" s="61">
        <f t="shared" si="8"/>
        <v>4.5040304532152371</v>
      </c>
      <c r="R23" s="61">
        <f t="shared" si="9"/>
        <v>4.8607287976657778</v>
      </c>
      <c r="S23" s="61">
        <f t="shared" si="10"/>
        <v>4.4670541604311023</v>
      </c>
      <c r="T23" s="61">
        <f t="shared" si="11"/>
        <v>4.2562203154303173</v>
      </c>
      <c r="U23" s="62">
        <f t="shared" si="12"/>
        <v>3.9295516056701687</v>
      </c>
      <c r="V23" s="59">
        <f t="shared" si="1"/>
        <v>26.312677506184357</v>
      </c>
      <c r="W23" s="58">
        <f t="shared" si="2"/>
        <v>10.359321852828486</v>
      </c>
      <c r="Y23" s="7"/>
      <c r="Z23">
        <f>B37</f>
        <v>2</v>
      </c>
      <c r="AA23">
        <f>C37</f>
        <v>2</v>
      </c>
      <c r="AB23" s="7">
        <f>AVERAGE(W37:W39)</f>
        <v>7.8157688220804475</v>
      </c>
      <c r="AD23" s="7">
        <f>AB23-'061421'!AB37</f>
        <v>7.8157688220804475</v>
      </c>
      <c r="AG23">
        <f>B37</f>
        <v>2</v>
      </c>
      <c r="AH23">
        <f>C37</f>
        <v>2</v>
      </c>
      <c r="AI23" s="7">
        <f t="shared" ref="AI23:AN23" si="16">AVERAGE(J37:J39)</f>
        <v>24.649700937435338</v>
      </c>
      <c r="AJ23" s="7">
        <f t="shared" si="16"/>
        <v>22.867501878617336</v>
      </c>
      <c r="AK23" s="7">
        <f t="shared" si="16"/>
        <v>21.748778987171448</v>
      </c>
      <c r="AL23" s="7">
        <f t="shared" si="16"/>
        <v>17.448432690035009</v>
      </c>
      <c r="AM23" s="7">
        <f t="shared" si="16"/>
        <v>19.875734730051732</v>
      </c>
      <c r="AN23" s="7">
        <f t="shared" si="16"/>
        <v>18.183360136970268</v>
      </c>
    </row>
    <row r="24" spans="1:40" x14ac:dyDescent="0.25">
      <c r="A24">
        <v>1</v>
      </c>
      <c r="B24">
        <v>1</v>
      </c>
      <c r="C24">
        <v>4</v>
      </c>
      <c r="D24">
        <v>10876</v>
      </c>
      <c r="E24">
        <v>10421</v>
      </c>
      <c r="F24">
        <v>9653</v>
      </c>
      <c r="G24">
        <v>10771</v>
      </c>
      <c r="H24">
        <v>11247</v>
      </c>
      <c r="I24">
        <v>10931</v>
      </c>
      <c r="J24" s="58">
        <f t="shared" si="0"/>
        <v>24.916112136949366</v>
      </c>
      <c r="K24" s="59">
        <f t="shared" si="0"/>
        <v>23.522812185467938</v>
      </c>
      <c r="L24" s="59">
        <f t="shared" si="0"/>
        <v>21.171044355275118</v>
      </c>
      <c r="M24" s="59">
        <f t="shared" si="0"/>
        <v>24.594581378915194</v>
      </c>
      <c r="N24" s="59">
        <f t="shared" si="0"/>
        <v>26.052187482003447</v>
      </c>
      <c r="O24" s="59">
        <f t="shared" si="0"/>
        <v>25.084533010205362</v>
      </c>
      <c r="P24" s="60">
        <f t="shared" si="7"/>
        <v>4.4448336410848102</v>
      </c>
      <c r="Q24" s="61">
        <f t="shared" si="8"/>
        <v>4.6868436556403807</v>
      </c>
      <c r="R24" s="61">
        <f t="shared" si="9"/>
        <v>4.1313133065825358</v>
      </c>
      <c r="S24" s="61">
        <f t="shared" si="10"/>
        <v>4.7683744136745583</v>
      </c>
      <c r="T24" s="61">
        <f t="shared" si="11"/>
        <v>3.7656562446010344</v>
      </c>
      <c r="U24" s="62">
        <f t="shared" si="12"/>
        <v>4.2253599030616087</v>
      </c>
      <c r="V24" s="59">
        <f t="shared" si="1"/>
        <v>26.022381164644926</v>
      </c>
      <c r="W24" s="58">
        <f t="shared" si="2"/>
        <v>10.245031954584617</v>
      </c>
      <c r="Y24" s="7"/>
      <c r="Z24">
        <f>B40</f>
        <v>2</v>
      </c>
      <c r="AA24">
        <f>C40</f>
        <v>3</v>
      </c>
      <c r="AB24" s="7">
        <f>AVERAGE(W40:W42)</f>
        <v>7.169693331902292</v>
      </c>
      <c r="AD24" s="7">
        <f>AB24-'061421'!AB40</f>
        <v>7.169693331902292</v>
      </c>
      <c r="AG24">
        <f>B40</f>
        <v>2</v>
      </c>
      <c r="AH24">
        <f>C40</f>
        <v>3</v>
      </c>
      <c r="AI24" s="7">
        <f t="shared" ref="AI24:AN24" si="17">AVERAGE(J40:J42)</f>
        <v>22.834838436531328</v>
      </c>
      <c r="AJ24" s="7">
        <f t="shared" si="17"/>
        <v>21.566067858002821</v>
      </c>
      <c r="AK24" s="7">
        <f t="shared" si="17"/>
        <v>20.584123130292102</v>
      </c>
      <c r="AL24" s="7">
        <f t="shared" si="17"/>
        <v>17.407603387427496</v>
      </c>
      <c r="AM24" s="7">
        <f t="shared" si="17"/>
        <v>21.445621415310654</v>
      </c>
      <c r="AN24" s="7">
        <f t="shared" si="17"/>
        <v>15.465149315875005</v>
      </c>
    </row>
    <row r="25" spans="1:40" x14ac:dyDescent="0.25">
      <c r="A25">
        <v>2</v>
      </c>
      <c r="B25">
        <v>1</v>
      </c>
      <c r="C25">
        <v>4</v>
      </c>
      <c r="D25">
        <v>10748</v>
      </c>
      <c r="E25">
        <v>10408</v>
      </c>
      <c r="F25">
        <v>9691</v>
      </c>
      <c r="G25">
        <v>10682</v>
      </c>
      <c r="H25">
        <v>11177</v>
      </c>
      <c r="I25">
        <v>8846</v>
      </c>
      <c r="J25" s="58">
        <f t="shared" si="0"/>
        <v>24.524150831917229</v>
      </c>
      <c r="K25" s="59">
        <f t="shared" si="0"/>
        <v>23.483003615425613</v>
      </c>
      <c r="L25" s="59">
        <f t="shared" si="0"/>
        <v>21.287407867706541</v>
      </c>
      <c r="M25" s="59">
        <f t="shared" si="0"/>
        <v>24.322045784010033</v>
      </c>
      <c r="N25" s="59">
        <f t="shared" si="0"/>
        <v>25.837833643313996</v>
      </c>
      <c r="O25" s="59">
        <f t="shared" si="0"/>
        <v>18.699850814955319</v>
      </c>
      <c r="P25" s="60">
        <f t="shared" si="7"/>
        <v>4.327245249575169</v>
      </c>
      <c r="Q25" s="61">
        <f t="shared" si="8"/>
        <v>4.6749010846276837</v>
      </c>
      <c r="R25" s="61">
        <f t="shared" si="9"/>
        <v>4.1662223603119619</v>
      </c>
      <c r="S25" s="61">
        <f t="shared" si="10"/>
        <v>4.6866137352030099</v>
      </c>
      <c r="T25" s="61">
        <f t="shared" si="11"/>
        <v>3.7013500929941987</v>
      </c>
      <c r="U25" s="62">
        <f t="shared" si="12"/>
        <v>2.3099552444865958</v>
      </c>
      <c r="V25" s="59">
        <f t="shared" si="1"/>
        <v>23.866287767198621</v>
      </c>
      <c r="W25" s="58">
        <f t="shared" si="2"/>
        <v>9.3961762862986689</v>
      </c>
      <c r="Y25" s="7"/>
      <c r="Z25">
        <f>B43</f>
        <v>2</v>
      </c>
      <c r="AA25">
        <f>C43</f>
        <v>4</v>
      </c>
      <c r="AB25" s="7">
        <f>AVERAGE(W43:W45)</f>
        <v>7.5465606545925175</v>
      </c>
      <c r="AD25" s="7">
        <f>AB25-'061421'!AB43</f>
        <v>7.5465606545925175</v>
      </c>
      <c r="AG25">
        <f>B43</f>
        <v>2</v>
      </c>
      <c r="AH25">
        <f>C43</f>
        <v>4</v>
      </c>
      <c r="AI25" s="7">
        <f t="shared" ref="AI25:AN25" si="18">AVERAGE(J43:J45)</f>
        <v>24.639493611783461</v>
      </c>
      <c r="AJ25" s="7">
        <f t="shared" si="18"/>
        <v>22.478602771280766</v>
      </c>
      <c r="AK25" s="7">
        <f t="shared" si="18"/>
        <v>21.53748734617756</v>
      </c>
      <c r="AL25" s="7">
        <f t="shared" si="18"/>
        <v>16.098003506291477</v>
      </c>
      <c r="AM25" s="7">
        <f t="shared" si="18"/>
        <v>19.711396787056486</v>
      </c>
      <c r="AN25" s="7">
        <f t="shared" si="18"/>
        <v>18.029229519626899</v>
      </c>
    </row>
    <row r="26" spans="1:40" x14ac:dyDescent="0.25">
      <c r="A26">
        <v>3</v>
      </c>
      <c r="B26">
        <v>1</v>
      </c>
      <c r="C26">
        <v>4</v>
      </c>
      <c r="D26">
        <v>11286</v>
      </c>
      <c r="E26">
        <v>10984</v>
      </c>
      <c r="F26">
        <v>10621</v>
      </c>
      <c r="G26">
        <v>9397</v>
      </c>
      <c r="H26">
        <v>11880</v>
      </c>
      <c r="I26">
        <v>10544</v>
      </c>
      <c r="J26" s="58">
        <f t="shared" si="0"/>
        <v>26.171613192130426</v>
      </c>
      <c r="K26" s="59">
        <f t="shared" si="0"/>
        <v>25.246829488070233</v>
      </c>
      <c r="L26" s="59">
        <f t="shared" si="0"/>
        <v>24.135251724580655</v>
      </c>
      <c r="M26" s="59">
        <f t="shared" si="0"/>
        <v>20.387121745210848</v>
      </c>
      <c r="N26" s="59">
        <f t="shared" si="0"/>
        <v>27.990558623295186</v>
      </c>
      <c r="O26" s="59">
        <f t="shared" si="0"/>
        <v>23.89946250202226</v>
      </c>
      <c r="P26" s="60">
        <f t="shared" si="7"/>
        <v>4.8214839576391286</v>
      </c>
      <c r="Q26" s="61">
        <f t="shared" si="8"/>
        <v>5.2040488464210704</v>
      </c>
      <c r="R26" s="61">
        <f t="shared" si="9"/>
        <v>5.0205755173741968</v>
      </c>
      <c r="S26" s="61">
        <f t="shared" si="10"/>
        <v>3.5061365235632547</v>
      </c>
      <c r="T26" s="61">
        <f t="shared" si="11"/>
        <v>4.3471675869885562</v>
      </c>
      <c r="U26" s="62">
        <f t="shared" si="12"/>
        <v>3.8698387506066778</v>
      </c>
      <c r="V26" s="59">
        <f t="shared" si="1"/>
        <v>26.769251182592885</v>
      </c>
      <c r="W26" s="58">
        <f t="shared" si="2"/>
        <v>10.539075268737356</v>
      </c>
      <c r="Y26" s="7"/>
      <c r="Z26">
        <f>B46</f>
        <v>2</v>
      </c>
      <c r="AA26">
        <f>C46</f>
        <v>5</v>
      </c>
      <c r="AB26" s="7">
        <f>AVERAGE(W46:W48)</f>
        <v>6.6524953746594688</v>
      </c>
      <c r="AD26" s="7">
        <f>AB26-'061421'!AB46</f>
        <v>6.6524953746594688</v>
      </c>
      <c r="AG26">
        <f>B46</f>
        <v>2</v>
      </c>
      <c r="AH26">
        <f>C46</f>
        <v>5</v>
      </c>
      <c r="AI26" s="7">
        <f t="shared" ref="AI26:AN26" si="19">AVERAGE(J46:J48)</f>
        <v>21.042432052061447</v>
      </c>
      <c r="AJ26" s="7">
        <f t="shared" si="19"/>
        <v>22.165237873768092</v>
      </c>
      <c r="AK26" s="7">
        <f t="shared" si="19"/>
        <v>18.945847363165594</v>
      </c>
      <c r="AL26" s="7">
        <f t="shared" si="19"/>
        <v>16.570602683973451</v>
      </c>
      <c r="AM26" s="7">
        <f t="shared" si="19"/>
        <v>20.54329382768459</v>
      </c>
      <c r="AN26" s="7">
        <f t="shared" si="19"/>
        <v>15.657047038130321</v>
      </c>
    </row>
    <row r="27" spans="1:40" x14ac:dyDescent="0.25">
      <c r="A27">
        <v>1</v>
      </c>
      <c r="B27">
        <v>1</v>
      </c>
      <c r="C27">
        <v>5</v>
      </c>
      <c r="D27">
        <v>9795</v>
      </c>
      <c r="E27">
        <v>9859</v>
      </c>
      <c r="F27">
        <v>9705</v>
      </c>
      <c r="G27">
        <v>10190</v>
      </c>
      <c r="H27">
        <v>10991</v>
      </c>
      <c r="I27">
        <v>10157</v>
      </c>
      <c r="J27" s="58">
        <f t="shared" si="0"/>
        <v>21.60587642804515</v>
      </c>
      <c r="K27" s="59">
        <f t="shared" si="0"/>
        <v>21.801857080561216</v>
      </c>
      <c r="L27" s="59">
        <f t="shared" si="0"/>
        <v>21.330278635444429</v>
      </c>
      <c r="M27" s="59">
        <f t="shared" si="0"/>
        <v>22.815444517792756</v>
      </c>
      <c r="N27" s="59">
        <f t="shared" si="0"/>
        <v>25.268264871939177</v>
      </c>
      <c r="O27" s="59">
        <f t="shared" si="0"/>
        <v>22.714391993839161</v>
      </c>
      <c r="P27" s="60">
        <f t="shared" si="7"/>
        <v>3.4517629284135452</v>
      </c>
      <c r="Q27" s="61">
        <f t="shared" si="8"/>
        <v>4.170557124168365</v>
      </c>
      <c r="R27" s="61">
        <f t="shared" si="9"/>
        <v>4.1790835906333283</v>
      </c>
      <c r="S27" s="61">
        <f t="shared" si="10"/>
        <v>4.2346333553378273</v>
      </c>
      <c r="T27" s="61">
        <f t="shared" si="11"/>
        <v>3.530479461581753</v>
      </c>
      <c r="U27" s="62">
        <f t="shared" si="12"/>
        <v>3.5143175981517483</v>
      </c>
      <c r="V27" s="58">
        <f t="shared" si="1"/>
        <v>23.080834058286566</v>
      </c>
      <c r="W27" s="58">
        <f t="shared" si="2"/>
        <v>9.0869425426325066</v>
      </c>
      <c r="Y27" s="7"/>
      <c r="Z27">
        <f>B49</f>
        <v>2</v>
      </c>
      <c r="AA27">
        <f>C49</f>
        <v>6</v>
      </c>
      <c r="AB27" s="7">
        <f>AVERAGE(W49:W51)</f>
        <v>7.5311893866325033</v>
      </c>
      <c r="AD27" s="7">
        <f>AB27-'061421'!AB49</f>
        <v>7.5311893866325033</v>
      </c>
      <c r="AG27">
        <f>B49</f>
        <v>2</v>
      </c>
      <c r="AH27">
        <f>C49</f>
        <v>6</v>
      </c>
      <c r="AI27" s="7">
        <f t="shared" ref="AI27:AN27" si="20">AVERAGE(J49:J51)</f>
        <v>24.296017103597741</v>
      </c>
      <c r="AJ27" s="7">
        <f t="shared" si="20"/>
        <v>22.934870227919731</v>
      </c>
      <c r="AK27" s="7">
        <f t="shared" si="20"/>
        <v>20.54023162998903</v>
      </c>
      <c r="AL27" s="7">
        <f t="shared" si="20"/>
        <v>18.488559173961441</v>
      </c>
      <c r="AM27" s="7">
        <f t="shared" si="20"/>
        <v>20.338126582081831</v>
      </c>
      <c r="AN27" s="7">
        <f t="shared" si="20"/>
        <v>15.766265422605422</v>
      </c>
    </row>
    <row r="28" spans="1:40" x14ac:dyDescent="0.25">
      <c r="A28">
        <v>2</v>
      </c>
      <c r="B28">
        <v>1</v>
      </c>
      <c r="C28">
        <v>5</v>
      </c>
      <c r="D28">
        <v>10707</v>
      </c>
      <c r="E28">
        <v>10435</v>
      </c>
      <c r="F28">
        <v>9817</v>
      </c>
      <c r="G28">
        <v>9539</v>
      </c>
      <c r="H28">
        <v>12285</v>
      </c>
      <c r="I28">
        <v>10317</v>
      </c>
      <c r="J28" s="58">
        <f t="shared" si="0"/>
        <v>24.398600726399124</v>
      </c>
      <c r="K28" s="59">
        <f t="shared" si="0"/>
        <v>23.56568295320583</v>
      </c>
      <c r="L28" s="59">
        <f t="shared" si="0"/>
        <v>21.673244777347545</v>
      </c>
      <c r="M28" s="59">
        <f t="shared" si="0"/>
        <v>20.821953817980877</v>
      </c>
      <c r="N28" s="59">
        <f t="shared" si="0"/>
        <v>29.230748689998432</v>
      </c>
      <c r="O28" s="59">
        <f t="shared" si="0"/>
        <v>23.204343625129333</v>
      </c>
      <c r="P28" s="60">
        <f t="shared" si="7"/>
        <v>4.2895802179197373</v>
      </c>
      <c r="Q28" s="61">
        <f t="shared" si="8"/>
        <v>4.699704885961749</v>
      </c>
      <c r="R28" s="61">
        <f t="shared" si="9"/>
        <v>4.2819734332042634</v>
      </c>
      <c r="S28" s="61">
        <f t="shared" si="10"/>
        <v>3.6365861453942632</v>
      </c>
      <c r="T28" s="61">
        <f t="shared" si="11"/>
        <v>4.7192246069995294</v>
      </c>
      <c r="U28" s="62">
        <f t="shared" si="12"/>
        <v>3.6613030875388</v>
      </c>
      <c r="V28" s="59">
        <f t="shared" si="1"/>
        <v>25.288372377018341</v>
      </c>
      <c r="W28" s="58">
        <f t="shared" si="2"/>
        <v>9.9560521169363554</v>
      </c>
      <c r="Y28" s="7"/>
    </row>
    <row r="29" spans="1:40" x14ac:dyDescent="0.25">
      <c r="A29">
        <v>3</v>
      </c>
      <c r="B29">
        <v>1</v>
      </c>
      <c r="C29">
        <v>5</v>
      </c>
      <c r="D29">
        <v>9238</v>
      </c>
      <c r="E29">
        <v>9621</v>
      </c>
      <c r="F29">
        <v>9818</v>
      </c>
      <c r="G29">
        <v>9457</v>
      </c>
      <c r="H29">
        <v>11325</v>
      </c>
      <c r="I29">
        <v>9396</v>
      </c>
      <c r="J29" s="58">
        <f t="shared" si="0"/>
        <v>19.900232311616243</v>
      </c>
      <c r="K29" s="59">
        <f t="shared" si="0"/>
        <v>21.073054029017086</v>
      </c>
      <c r="L29" s="59">
        <f t="shared" si="0"/>
        <v>21.676306975043104</v>
      </c>
      <c r="M29" s="59">
        <f t="shared" si="0"/>
        <v>20.570853606944663</v>
      </c>
      <c r="N29" s="59">
        <f t="shared" si="0"/>
        <v>26.291038902257409</v>
      </c>
      <c r="O29" s="59">
        <f t="shared" si="0"/>
        <v>20.384059547515282</v>
      </c>
      <c r="P29" s="60">
        <f t="shared" si="7"/>
        <v>2.9400696934848729</v>
      </c>
      <c r="Q29" s="61">
        <f t="shared" si="8"/>
        <v>3.9519162087051258</v>
      </c>
      <c r="R29" s="61">
        <f t="shared" si="9"/>
        <v>4.282892092512931</v>
      </c>
      <c r="S29" s="61">
        <f t="shared" si="10"/>
        <v>3.5612560820833994</v>
      </c>
      <c r="T29" s="61">
        <f t="shared" si="11"/>
        <v>3.8373116706772223</v>
      </c>
      <c r="U29" s="62">
        <f t="shared" si="12"/>
        <v>2.8152178642545844</v>
      </c>
      <c r="V29" s="59">
        <f t="shared" si="1"/>
        <v>21.388663611718137</v>
      </c>
      <c r="W29" s="58">
        <f t="shared" si="2"/>
        <v>8.420733705400842</v>
      </c>
      <c r="Y29" s="7"/>
    </row>
    <row r="30" spans="1:40" x14ac:dyDescent="0.25">
      <c r="A30">
        <v>1</v>
      </c>
      <c r="B30">
        <v>1</v>
      </c>
      <c r="C30">
        <v>6</v>
      </c>
      <c r="D30">
        <v>11114</v>
      </c>
      <c r="E30">
        <v>10852</v>
      </c>
      <c r="F30">
        <v>10054</v>
      </c>
      <c r="G30">
        <v>11066</v>
      </c>
      <c r="H30">
        <v>12224</v>
      </c>
      <c r="I30">
        <v>10623</v>
      </c>
      <c r="J30" s="58">
        <f t="shared" si="0"/>
        <v>25.644915188493496</v>
      </c>
      <c r="K30" s="59">
        <f t="shared" si="0"/>
        <v>24.842619392255834</v>
      </c>
      <c r="L30" s="59">
        <f t="shared" si="0"/>
        <v>22.398985631196112</v>
      </c>
      <c r="M30" s="59">
        <f t="shared" si="0"/>
        <v>25.497929699106443</v>
      </c>
      <c r="N30" s="59">
        <f t="shared" si="0"/>
        <v>29.043954630569051</v>
      </c>
      <c r="O30" s="59">
        <f t="shared" si="0"/>
        <v>24.141376119971785</v>
      </c>
      <c r="P30" s="60">
        <f t="shared" si="7"/>
        <v>4.6634745565480493</v>
      </c>
      <c r="Q30" s="61">
        <f t="shared" si="8"/>
        <v>5.0827858176767506</v>
      </c>
      <c r="R30" s="61">
        <f t="shared" si="9"/>
        <v>4.4996956893588331</v>
      </c>
      <c r="S30" s="61">
        <f t="shared" si="10"/>
        <v>5.0393789097319335</v>
      </c>
      <c r="T30" s="61">
        <f t="shared" si="11"/>
        <v>4.6631863891707148</v>
      </c>
      <c r="U30" s="62">
        <f t="shared" si="12"/>
        <v>3.9424128359915351</v>
      </c>
      <c r="V30" s="59">
        <f t="shared" si="1"/>
        <v>27.890934198477819</v>
      </c>
      <c r="W30" s="58">
        <f t="shared" si="2"/>
        <v>10.980682755306228</v>
      </c>
      <c r="Y30" s="7"/>
    </row>
    <row r="31" spans="1:40" x14ac:dyDescent="0.25">
      <c r="A31">
        <v>2</v>
      </c>
      <c r="B31">
        <v>1</v>
      </c>
      <c r="C31">
        <v>6</v>
      </c>
      <c r="D31">
        <v>10530</v>
      </c>
      <c r="E31">
        <v>9569</v>
      </c>
      <c r="F31">
        <v>9338</v>
      </c>
      <c r="G31">
        <v>9143</v>
      </c>
      <c r="H31">
        <v>11198</v>
      </c>
      <c r="I31">
        <v>8980</v>
      </c>
      <c r="J31" s="58">
        <f t="shared" ref="J31:O50" si="21">((D31/$I$5)*$I$2+$I$3)*1.321*100</f>
        <v>23.856591734284368</v>
      </c>
      <c r="K31" s="59">
        <f t="shared" si="21"/>
        <v>20.913819748847782</v>
      </c>
      <c r="L31" s="59">
        <f t="shared" si="21"/>
        <v>20.206452081172593</v>
      </c>
      <c r="M31" s="59">
        <f t="shared" si="21"/>
        <v>19.609323530537704</v>
      </c>
      <c r="N31" s="59">
        <f t="shared" si="21"/>
        <v>25.902139794920835</v>
      </c>
      <c r="O31" s="59">
        <f t="shared" si="21"/>
        <v>19.110185306160837</v>
      </c>
      <c r="P31" s="60">
        <f t="shared" si="7"/>
        <v>4.126977520285311</v>
      </c>
      <c r="Q31" s="61">
        <f t="shared" si="8"/>
        <v>3.9041459246543342</v>
      </c>
      <c r="R31" s="61">
        <f t="shared" si="9"/>
        <v>3.8419356243517782</v>
      </c>
      <c r="S31" s="61">
        <f t="shared" si="10"/>
        <v>3.2727970591613116</v>
      </c>
      <c r="T31" s="61">
        <f t="shared" si="11"/>
        <v>3.7206419384762506</v>
      </c>
      <c r="U31" s="62">
        <f t="shared" si="12"/>
        <v>2.4330555918482508</v>
      </c>
      <c r="V31" s="59">
        <f t="shared" si="1"/>
        <v>21.299553658777238</v>
      </c>
      <c r="W31" s="58">
        <f t="shared" si="2"/>
        <v>8.3856510467626926</v>
      </c>
    </row>
    <row r="32" spans="1:40" x14ac:dyDescent="0.25">
      <c r="A32">
        <v>3</v>
      </c>
      <c r="B32">
        <v>1</v>
      </c>
      <c r="C32">
        <v>6</v>
      </c>
      <c r="D32">
        <v>11663</v>
      </c>
      <c r="E32">
        <v>10668</v>
      </c>
      <c r="F32">
        <v>11243</v>
      </c>
      <c r="G32">
        <v>12293</v>
      </c>
      <c r="H32">
        <v>12653</v>
      </c>
      <c r="I32">
        <v>10070</v>
      </c>
      <c r="J32" s="58">
        <f t="shared" si="21"/>
        <v>27.326061723357896</v>
      </c>
      <c r="K32" s="59">
        <f t="shared" si="21"/>
        <v>24.279175016272141</v>
      </c>
      <c r="L32" s="59">
        <f t="shared" si="21"/>
        <v>26.039938691221199</v>
      </c>
      <c r="M32" s="59">
        <f t="shared" si="21"/>
        <v>29.255246271562939</v>
      </c>
      <c r="N32" s="59">
        <f t="shared" si="21"/>
        <v>30.357637441965824</v>
      </c>
      <c r="O32" s="59">
        <f t="shared" si="21"/>
        <v>22.447980794325133</v>
      </c>
      <c r="P32" s="60">
        <f t="shared" si="7"/>
        <v>5.1678185170073689</v>
      </c>
      <c r="Q32" s="61">
        <f t="shared" si="8"/>
        <v>4.9137525048816428</v>
      </c>
      <c r="R32" s="61">
        <f t="shared" si="9"/>
        <v>5.5919816073663595</v>
      </c>
      <c r="S32" s="61">
        <f t="shared" si="10"/>
        <v>6.1665738814688815</v>
      </c>
      <c r="T32" s="61">
        <f t="shared" si="11"/>
        <v>5.0572912325897468</v>
      </c>
      <c r="U32" s="62">
        <f t="shared" si="12"/>
        <v>3.4343942382975401</v>
      </c>
      <c r="V32" s="59">
        <f t="shared" si="1"/>
        <v>30.331811981611541</v>
      </c>
      <c r="W32" s="58">
        <f t="shared" si="2"/>
        <v>11.941658260476984</v>
      </c>
    </row>
    <row r="33" spans="1:23" x14ac:dyDescent="0.25">
      <c r="A33">
        <v>1</v>
      </c>
      <c r="B33">
        <v>2</v>
      </c>
      <c r="C33">
        <v>1</v>
      </c>
      <c r="D33">
        <v>10378</v>
      </c>
      <c r="E33">
        <v>9629</v>
      </c>
      <c r="F33">
        <v>10198</v>
      </c>
      <c r="G33">
        <v>9077</v>
      </c>
      <c r="H33">
        <v>9805</v>
      </c>
      <c r="I33">
        <v>9820</v>
      </c>
      <c r="J33" s="58">
        <f t="shared" si="21"/>
        <v>23.391137684558704</v>
      </c>
      <c r="K33" s="59">
        <f t="shared" si="21"/>
        <v>21.097551610581593</v>
      </c>
      <c r="L33" s="59">
        <f t="shared" si="21"/>
        <v>22.839942099357266</v>
      </c>
      <c r="M33" s="59">
        <f t="shared" si="21"/>
        <v>19.407218482630505</v>
      </c>
      <c r="N33" s="59">
        <f t="shared" si="21"/>
        <v>21.636498405000783</v>
      </c>
      <c r="O33" s="59">
        <f t="shared" si="21"/>
        <v>21.682431370434234</v>
      </c>
      <c r="P33" s="60">
        <f t="shared" si="7"/>
        <v>3.9873413053676114</v>
      </c>
      <c r="Q33" s="61">
        <f t="shared" si="8"/>
        <v>3.959265483174478</v>
      </c>
      <c r="R33" s="61">
        <f t="shared" si="9"/>
        <v>4.6319826298071796</v>
      </c>
      <c r="S33" s="61">
        <f t="shared" si="10"/>
        <v>3.2121655447891517</v>
      </c>
      <c r="T33" s="61">
        <f t="shared" si="11"/>
        <v>2.4409495215002348</v>
      </c>
      <c r="U33" s="62">
        <f t="shared" si="12"/>
        <v>3.2047294111302698</v>
      </c>
      <c r="V33" s="59">
        <f t="shared" si="1"/>
        <v>21.436433895768925</v>
      </c>
      <c r="W33" s="58">
        <f t="shared" si="2"/>
        <v>8.4395409038460336</v>
      </c>
    </row>
    <row r="34" spans="1:23" x14ac:dyDescent="0.25">
      <c r="A34">
        <v>2</v>
      </c>
      <c r="B34">
        <v>2</v>
      </c>
      <c r="C34">
        <v>1</v>
      </c>
      <c r="D34">
        <v>10490</v>
      </c>
      <c r="E34">
        <v>9907</v>
      </c>
      <c r="F34">
        <v>9051</v>
      </c>
      <c r="G34">
        <v>7098</v>
      </c>
      <c r="H34">
        <v>9050</v>
      </c>
      <c r="I34">
        <v>8510</v>
      </c>
      <c r="J34" s="58">
        <f t="shared" si="21"/>
        <v>23.734103826461826</v>
      </c>
      <c r="K34" s="59">
        <f t="shared" si="21"/>
        <v>21.948842569948265</v>
      </c>
      <c r="L34" s="59">
        <f t="shared" si="21"/>
        <v>19.327601342545854</v>
      </c>
      <c r="M34" s="59">
        <f t="shared" si="21"/>
        <v>13.347129243110208</v>
      </c>
      <c r="N34" s="59">
        <f t="shared" si="21"/>
        <v>19.324539144850288</v>
      </c>
      <c r="O34" s="59">
        <f t="shared" si="21"/>
        <v>17.670952389245969</v>
      </c>
      <c r="P34" s="60">
        <f t="shared" si="7"/>
        <v>4.0902311479385478</v>
      </c>
      <c r="Q34" s="61">
        <f t="shared" si="8"/>
        <v>4.214652770984479</v>
      </c>
      <c r="R34" s="61">
        <f t="shared" si="9"/>
        <v>3.5782804027637565</v>
      </c>
      <c r="S34" s="61">
        <f t="shared" si="10"/>
        <v>1.3941387729330625</v>
      </c>
      <c r="T34" s="61">
        <f t="shared" si="11"/>
        <v>1.7473617434550863</v>
      </c>
      <c r="U34" s="62">
        <f t="shared" si="12"/>
        <v>2.0012857167737907</v>
      </c>
      <c r="V34" s="59">
        <f t="shared" si="1"/>
        <v>17.025950554848723</v>
      </c>
      <c r="W34" s="58">
        <f t="shared" si="2"/>
        <v>6.7031301397042213</v>
      </c>
    </row>
    <row r="35" spans="1:23" x14ac:dyDescent="0.25">
      <c r="A35">
        <v>3</v>
      </c>
      <c r="B35">
        <v>2</v>
      </c>
      <c r="C35">
        <v>1</v>
      </c>
      <c r="D35">
        <v>10857</v>
      </c>
      <c r="E35">
        <v>10512</v>
      </c>
      <c r="F35">
        <v>10773</v>
      </c>
      <c r="G35">
        <v>10393</v>
      </c>
      <c r="H35">
        <v>10440</v>
      </c>
      <c r="I35">
        <v>8142</v>
      </c>
      <c r="J35" s="58">
        <f t="shared" si="21"/>
        <v>24.857930380733659</v>
      </c>
      <c r="K35" s="59">
        <f t="shared" si="21"/>
        <v>23.801472175764228</v>
      </c>
      <c r="L35" s="59">
        <f t="shared" si="21"/>
        <v>24.600705774306316</v>
      </c>
      <c r="M35" s="59">
        <f t="shared" si="21"/>
        <v>23.437070649992162</v>
      </c>
      <c r="N35" s="59">
        <f t="shared" si="21"/>
        <v>23.580993941683651</v>
      </c>
      <c r="O35" s="59">
        <f t="shared" si="21"/>
        <v>16.544063637278565</v>
      </c>
      <c r="P35" s="60">
        <f t="shared" si="7"/>
        <v>4.4273791142200984</v>
      </c>
      <c r="Q35" s="61">
        <f t="shared" si="8"/>
        <v>4.7704416527292679</v>
      </c>
      <c r="R35" s="61">
        <f t="shared" si="9"/>
        <v>5.160211732291895</v>
      </c>
      <c r="S35" s="61">
        <f t="shared" si="10"/>
        <v>4.4211211949976486</v>
      </c>
      <c r="T35" s="61">
        <f t="shared" si="11"/>
        <v>3.0242981825050954</v>
      </c>
      <c r="U35" s="62">
        <f t="shared" si="12"/>
        <v>1.6632190911835696</v>
      </c>
      <c r="V35" s="59">
        <f t="shared" si="1"/>
        <v>23.466670967927577</v>
      </c>
      <c r="W35" s="58">
        <f t="shared" si="2"/>
        <v>9.2388468377667632</v>
      </c>
    </row>
    <row r="36" spans="1:23" x14ac:dyDescent="0.25">
      <c r="A36">
        <v>1</v>
      </c>
      <c r="B36">
        <v>2</v>
      </c>
      <c r="C36">
        <v>2</v>
      </c>
      <c r="D36">
        <v>10462</v>
      </c>
      <c r="E36">
        <v>10015</v>
      </c>
      <c r="F36">
        <v>8749</v>
      </c>
      <c r="G36">
        <v>8227</v>
      </c>
      <c r="H36">
        <v>9877</v>
      </c>
      <c r="I36">
        <v>7740</v>
      </c>
      <c r="J36" s="58">
        <f t="shared" si="21"/>
        <v>23.648362290986043</v>
      </c>
      <c r="K36" s="59">
        <f t="shared" si="21"/>
        <v>22.279559921069129</v>
      </c>
      <c r="L36" s="59">
        <f t="shared" si="21"/>
        <v>18.402817638485654</v>
      </c>
      <c r="M36" s="59">
        <f t="shared" si="21"/>
        <v>16.804350441401471</v>
      </c>
      <c r="N36" s="59">
        <f t="shared" si="21"/>
        <v>21.856976639081363</v>
      </c>
      <c r="O36" s="59">
        <f t="shared" si="21"/>
        <v>15.313060163662016</v>
      </c>
      <c r="P36" s="60">
        <f t="shared" si="7"/>
        <v>4.0645086872958132</v>
      </c>
      <c r="Q36" s="61">
        <f t="shared" si="8"/>
        <v>4.313867976320739</v>
      </c>
      <c r="R36" s="61">
        <f t="shared" si="9"/>
        <v>3.3008452915456963</v>
      </c>
      <c r="S36" s="61">
        <f t="shared" si="10"/>
        <v>2.4313051324204418</v>
      </c>
      <c r="T36" s="61">
        <f t="shared" si="11"/>
        <v>2.5070929917244089</v>
      </c>
      <c r="U36" s="62">
        <f t="shared" si="12"/>
        <v>1.2939180490986046</v>
      </c>
      <c r="V36" s="59">
        <f t="shared" si="1"/>
        <v>17.911538128405706</v>
      </c>
      <c r="W36" s="58">
        <f t="shared" si="2"/>
        <v>7.0517866647266558</v>
      </c>
    </row>
    <row r="37" spans="1:23" x14ac:dyDescent="0.25">
      <c r="A37">
        <v>2</v>
      </c>
      <c r="B37">
        <v>2</v>
      </c>
      <c r="C37">
        <v>2</v>
      </c>
      <c r="D37">
        <v>11175</v>
      </c>
      <c r="E37">
        <v>10584</v>
      </c>
      <c r="F37">
        <v>10212</v>
      </c>
      <c r="G37">
        <v>8920</v>
      </c>
      <c r="H37">
        <v>9262</v>
      </c>
      <c r="I37">
        <v>8333</v>
      </c>
      <c r="J37" s="58">
        <f t="shared" si="21"/>
        <v>25.831709247922873</v>
      </c>
      <c r="K37" s="59">
        <f t="shared" si="21"/>
        <v>24.021950409844798</v>
      </c>
      <c r="L37" s="59">
        <f t="shared" si="21"/>
        <v>22.882812867095158</v>
      </c>
      <c r="M37" s="59">
        <f t="shared" si="21"/>
        <v>18.926453444427025</v>
      </c>
      <c r="N37" s="59">
        <f t="shared" si="21"/>
        <v>19.973725056309767</v>
      </c>
      <c r="O37" s="59">
        <f t="shared" si="21"/>
        <v>17.128943397131216</v>
      </c>
      <c r="P37" s="60">
        <f t="shared" si="7"/>
        <v>4.7195127743768621</v>
      </c>
      <c r="Q37" s="61">
        <f t="shared" si="8"/>
        <v>4.8365851229534398</v>
      </c>
      <c r="R37" s="61">
        <f t="shared" si="9"/>
        <v>4.6448438601285469</v>
      </c>
      <c r="S37" s="61">
        <f t="shared" si="10"/>
        <v>3.0679360333281078</v>
      </c>
      <c r="T37" s="61">
        <f t="shared" si="11"/>
        <v>1.9421175168929301</v>
      </c>
      <c r="U37" s="62">
        <f t="shared" si="12"/>
        <v>1.8386830191393648</v>
      </c>
      <c r="V37" s="59">
        <f t="shared" si="1"/>
        <v>21.049678326819254</v>
      </c>
      <c r="W37" s="58">
        <f t="shared" si="2"/>
        <v>8.2872749318186045</v>
      </c>
    </row>
    <row r="38" spans="1:23" x14ac:dyDescent="0.25">
      <c r="A38">
        <v>3</v>
      </c>
      <c r="B38">
        <v>2</v>
      </c>
      <c r="C38">
        <v>2</v>
      </c>
      <c r="D38">
        <v>10254</v>
      </c>
      <c r="E38">
        <v>9790</v>
      </c>
      <c r="F38">
        <v>9472</v>
      </c>
      <c r="G38">
        <v>7222</v>
      </c>
      <c r="H38">
        <v>8844</v>
      </c>
      <c r="I38">
        <v>8396</v>
      </c>
      <c r="J38" s="58">
        <f t="shared" si="21"/>
        <v>23.011425170308826</v>
      </c>
      <c r="K38" s="59">
        <f t="shared" si="21"/>
        <v>21.590565439567332</v>
      </c>
      <c r="L38" s="59">
        <f t="shared" si="21"/>
        <v>20.616786572378118</v>
      </c>
      <c r="M38" s="59">
        <f t="shared" si="21"/>
        <v>13.72684175736009</v>
      </c>
      <c r="N38" s="59">
        <f t="shared" si="21"/>
        <v>18.693726419564193</v>
      </c>
      <c r="O38" s="59">
        <f t="shared" si="21"/>
        <v>17.321861851951713</v>
      </c>
      <c r="P38" s="60">
        <f t="shared" si="7"/>
        <v>3.8734275510926479</v>
      </c>
      <c r="Q38" s="61">
        <f t="shared" si="8"/>
        <v>4.1071696318701996</v>
      </c>
      <c r="R38" s="61">
        <f t="shared" si="9"/>
        <v>3.9650359717134354</v>
      </c>
      <c r="S38" s="61">
        <f t="shared" si="10"/>
        <v>1.5080525272080272</v>
      </c>
      <c r="T38" s="61">
        <f t="shared" si="11"/>
        <v>1.5581179258692577</v>
      </c>
      <c r="U38" s="62">
        <f t="shared" si="12"/>
        <v>1.896558555585514</v>
      </c>
      <c r="V38" s="59">
        <f t="shared" si="1"/>
        <v>16.908362163339081</v>
      </c>
      <c r="W38" s="58">
        <f t="shared" si="2"/>
        <v>6.6568354973775907</v>
      </c>
    </row>
    <row r="39" spans="1:23" x14ac:dyDescent="0.25">
      <c r="A39">
        <v>1</v>
      </c>
      <c r="B39">
        <v>2</v>
      </c>
      <c r="C39">
        <v>3</v>
      </c>
      <c r="D39">
        <v>10938</v>
      </c>
      <c r="E39">
        <v>10247</v>
      </c>
      <c r="F39">
        <v>9841</v>
      </c>
      <c r="G39">
        <v>9170</v>
      </c>
      <c r="H39">
        <v>9584</v>
      </c>
      <c r="I39">
        <v>9303</v>
      </c>
      <c r="J39" s="58">
        <f t="shared" si="21"/>
        <v>25.105968394074306</v>
      </c>
      <c r="K39" s="59">
        <f t="shared" si="21"/>
        <v>22.989989786439878</v>
      </c>
      <c r="L39" s="59">
        <f t="shared" si="21"/>
        <v>21.746737522041069</v>
      </c>
      <c r="M39" s="59">
        <f t="shared" si="21"/>
        <v>19.692002868317918</v>
      </c>
      <c r="N39" s="59">
        <f t="shared" si="21"/>
        <v>20.959752714281233</v>
      </c>
      <c r="O39" s="59">
        <f t="shared" si="21"/>
        <v>20.099275161827872</v>
      </c>
      <c r="P39" s="60">
        <f t="shared" si="7"/>
        <v>4.5017905182222924</v>
      </c>
      <c r="Q39" s="61">
        <f t="shared" si="8"/>
        <v>4.5269969359319635</v>
      </c>
      <c r="R39" s="61">
        <f t="shared" si="9"/>
        <v>4.3040212566123204</v>
      </c>
      <c r="S39" s="61">
        <f t="shared" si="10"/>
        <v>3.2976008604953755</v>
      </c>
      <c r="T39" s="61">
        <f t="shared" si="11"/>
        <v>2.2379258142843699</v>
      </c>
      <c r="U39" s="62">
        <f t="shared" si="12"/>
        <v>2.7297825485483616</v>
      </c>
      <c r="V39" s="59">
        <f t="shared" si="1"/>
        <v>21.598117934094681</v>
      </c>
      <c r="W39" s="58">
        <f t="shared" si="2"/>
        <v>8.50319603704515</v>
      </c>
    </row>
    <row r="40" spans="1:23" x14ac:dyDescent="0.25">
      <c r="A40">
        <v>2</v>
      </c>
      <c r="B40">
        <v>2</v>
      </c>
      <c r="C40">
        <v>3</v>
      </c>
      <c r="D40">
        <v>10340</v>
      </c>
      <c r="E40">
        <v>9705</v>
      </c>
      <c r="F40">
        <v>9012</v>
      </c>
      <c r="G40">
        <v>7799</v>
      </c>
      <c r="H40">
        <v>9021</v>
      </c>
      <c r="I40">
        <v>8494</v>
      </c>
      <c r="J40" s="58">
        <f t="shared" si="21"/>
        <v>23.274774172127291</v>
      </c>
      <c r="K40" s="59">
        <f t="shared" si="21"/>
        <v>21.330278635444429</v>
      </c>
      <c r="L40" s="59">
        <f t="shared" si="21"/>
        <v>19.208175632418875</v>
      </c>
      <c r="M40" s="59">
        <f t="shared" si="21"/>
        <v>15.493729827700262</v>
      </c>
      <c r="N40" s="59">
        <f t="shared" si="21"/>
        <v>19.235735411678945</v>
      </c>
      <c r="O40" s="59">
        <f t="shared" si="21"/>
        <v>17.621957226116947</v>
      </c>
      <c r="P40" s="60">
        <f t="shared" si="7"/>
        <v>3.9524322516381876</v>
      </c>
      <c r="Q40" s="61">
        <f t="shared" si="8"/>
        <v>4.0290835906333289</v>
      </c>
      <c r="R40" s="61">
        <f t="shared" si="9"/>
        <v>3.5424526897256623</v>
      </c>
      <c r="S40" s="61">
        <f t="shared" si="10"/>
        <v>2.0381189483100788</v>
      </c>
      <c r="T40" s="61">
        <f t="shared" si="11"/>
        <v>1.7207206235036836</v>
      </c>
      <c r="U40" s="62">
        <f t="shared" si="12"/>
        <v>1.9865871678350842</v>
      </c>
      <c r="V40" s="59">
        <f t="shared" si="1"/>
        <v>17.269395271646026</v>
      </c>
      <c r="W40" s="58">
        <f t="shared" si="2"/>
        <v>6.7989745163960729</v>
      </c>
    </row>
    <row r="41" spans="1:23" x14ac:dyDescent="0.25">
      <c r="A41">
        <v>3</v>
      </c>
      <c r="B41">
        <v>2</v>
      </c>
      <c r="C41">
        <v>3</v>
      </c>
      <c r="D41">
        <v>10472</v>
      </c>
      <c r="E41">
        <v>10122</v>
      </c>
      <c r="F41">
        <v>9794</v>
      </c>
      <c r="G41">
        <v>9544</v>
      </c>
      <c r="H41">
        <v>10761</v>
      </c>
      <c r="I41">
        <v>7354</v>
      </c>
      <c r="J41" s="58">
        <f t="shared" si="21"/>
        <v>23.678984267941686</v>
      </c>
      <c r="K41" s="59">
        <f t="shared" si="21"/>
        <v>22.607215074494434</v>
      </c>
      <c r="L41" s="59">
        <f t="shared" si="21"/>
        <v>21.602814230349583</v>
      </c>
      <c r="M41" s="59">
        <f t="shared" si="21"/>
        <v>20.837264806458691</v>
      </c>
      <c r="N41" s="59">
        <f t="shared" si="21"/>
        <v>24.563959401959554</v>
      </c>
      <c r="O41" s="59">
        <f t="shared" si="21"/>
        <v>14.131051853174478</v>
      </c>
      <c r="P41" s="60">
        <f t="shared" si="7"/>
        <v>4.0736952803825064</v>
      </c>
      <c r="Q41" s="61">
        <f t="shared" si="8"/>
        <v>4.4121645223483306</v>
      </c>
      <c r="R41" s="61">
        <f t="shared" si="9"/>
        <v>4.2608442691048749</v>
      </c>
      <c r="S41" s="61">
        <f t="shared" si="10"/>
        <v>3.6411794419376076</v>
      </c>
      <c r="T41" s="61">
        <f t="shared" si="11"/>
        <v>3.3191878205878664</v>
      </c>
      <c r="U41" s="62">
        <f t="shared" si="12"/>
        <v>0.9393155559523434</v>
      </c>
      <c r="V41" s="59">
        <f t="shared" si="1"/>
        <v>20.646386890313529</v>
      </c>
      <c r="W41" s="58">
        <f t="shared" si="2"/>
        <v>8.1284987757139877</v>
      </c>
    </row>
    <row r="42" spans="1:23" x14ac:dyDescent="0.25">
      <c r="A42">
        <v>1</v>
      </c>
      <c r="B42">
        <v>2</v>
      </c>
      <c r="C42">
        <v>4</v>
      </c>
      <c r="D42">
        <v>9777</v>
      </c>
      <c r="E42">
        <v>9519</v>
      </c>
      <c r="F42">
        <v>9578</v>
      </c>
      <c r="G42">
        <v>7929</v>
      </c>
      <c r="H42">
        <v>9446</v>
      </c>
      <c r="I42">
        <v>7521</v>
      </c>
      <c r="J42" s="58">
        <f t="shared" si="21"/>
        <v>21.550756869524999</v>
      </c>
      <c r="K42" s="59">
        <f t="shared" si="21"/>
        <v>20.7607098640696</v>
      </c>
      <c r="L42" s="59">
        <f t="shared" si="21"/>
        <v>20.941379528107856</v>
      </c>
      <c r="M42" s="59">
        <f t="shared" si="21"/>
        <v>15.891815528123532</v>
      </c>
      <c r="N42" s="59">
        <f t="shared" si="21"/>
        <v>20.53716943229346</v>
      </c>
      <c r="O42" s="59">
        <f t="shared" si="21"/>
        <v>14.642438868333594</v>
      </c>
      <c r="P42" s="60">
        <f t="shared" si="7"/>
        <v>3.4352270608574997</v>
      </c>
      <c r="Q42" s="61">
        <f t="shared" si="8"/>
        <v>3.85821295922088</v>
      </c>
      <c r="R42" s="61">
        <f t="shared" si="9"/>
        <v>4.0624138584323566</v>
      </c>
      <c r="S42" s="61">
        <f t="shared" si="10"/>
        <v>2.1575446584370597</v>
      </c>
      <c r="T42" s="61">
        <f t="shared" si="11"/>
        <v>2.1111508296880377</v>
      </c>
      <c r="U42" s="62">
        <f t="shared" si="12"/>
        <v>1.0927316605000781</v>
      </c>
      <c r="V42" s="59">
        <f t="shared" si="1"/>
        <v>16.717281027135911</v>
      </c>
      <c r="W42" s="58">
        <f t="shared" si="2"/>
        <v>6.5816067035968153</v>
      </c>
    </row>
    <row r="43" spans="1:23" x14ac:dyDescent="0.25">
      <c r="A43">
        <v>2</v>
      </c>
      <c r="B43">
        <v>2</v>
      </c>
      <c r="C43">
        <v>4</v>
      </c>
      <c r="D43">
        <v>10750</v>
      </c>
      <c r="E43">
        <v>9728</v>
      </c>
      <c r="F43">
        <v>9919</v>
      </c>
      <c r="G43">
        <v>8246</v>
      </c>
      <c r="H43">
        <v>9154</v>
      </c>
      <c r="I43">
        <v>8389</v>
      </c>
      <c r="J43" s="58">
        <f t="shared" si="21"/>
        <v>24.530275227308355</v>
      </c>
      <c r="K43" s="59">
        <f t="shared" si="21"/>
        <v>21.400709182442387</v>
      </c>
      <c r="L43" s="59">
        <f t="shared" si="21"/>
        <v>21.985588942295028</v>
      </c>
      <c r="M43" s="59">
        <f t="shared" si="21"/>
        <v>16.862532197617181</v>
      </c>
      <c r="N43" s="59">
        <f t="shared" si="21"/>
        <v>19.6430077051889</v>
      </c>
      <c r="O43" s="59">
        <f t="shared" si="21"/>
        <v>17.300426468082769</v>
      </c>
      <c r="P43" s="60">
        <f t="shared" si="7"/>
        <v>4.3290825681925069</v>
      </c>
      <c r="Q43" s="61">
        <f t="shared" si="8"/>
        <v>4.0502127547327156</v>
      </c>
      <c r="R43" s="61">
        <f t="shared" si="9"/>
        <v>4.3756766826885078</v>
      </c>
      <c r="S43" s="61">
        <f t="shared" si="10"/>
        <v>2.4487596592851544</v>
      </c>
      <c r="T43" s="61">
        <f t="shared" si="11"/>
        <v>1.8429023115566701</v>
      </c>
      <c r="U43" s="62">
        <f t="shared" si="12"/>
        <v>1.8901279404248306</v>
      </c>
      <c r="V43" s="59">
        <f t="shared" si="1"/>
        <v>18.936761916880386</v>
      </c>
      <c r="W43" s="58">
        <f t="shared" si="2"/>
        <v>7.4554180775119629</v>
      </c>
    </row>
    <row r="44" spans="1:23" x14ac:dyDescent="0.25">
      <c r="A44">
        <v>3</v>
      </c>
      <c r="B44">
        <v>2</v>
      </c>
      <c r="C44">
        <v>4</v>
      </c>
      <c r="D44">
        <v>10719</v>
      </c>
      <c r="E44">
        <v>10400</v>
      </c>
      <c r="F44">
        <v>9367</v>
      </c>
      <c r="G44">
        <v>6817</v>
      </c>
      <c r="H44">
        <v>8975</v>
      </c>
      <c r="I44">
        <v>8555</v>
      </c>
      <c r="J44" s="58">
        <f t="shared" si="21"/>
        <v>24.43534709874589</v>
      </c>
      <c r="K44" s="59">
        <f t="shared" si="21"/>
        <v>23.458506033861106</v>
      </c>
      <c r="L44" s="59">
        <f t="shared" si="21"/>
        <v>20.295255814343939</v>
      </c>
      <c r="M44" s="59">
        <f t="shared" si="21"/>
        <v>12.486651690656842</v>
      </c>
      <c r="N44" s="59">
        <f t="shared" si="21"/>
        <v>19.094874317683022</v>
      </c>
      <c r="O44" s="59">
        <f t="shared" si="21"/>
        <v>17.808751285546322</v>
      </c>
      <c r="P44" s="60">
        <f t="shared" si="7"/>
        <v>4.3006041296237667</v>
      </c>
      <c r="Q44" s="61">
        <f t="shared" si="8"/>
        <v>4.667551810158332</v>
      </c>
      <c r="R44" s="61">
        <f t="shared" si="9"/>
        <v>3.8685767443031818</v>
      </c>
      <c r="S44" s="61">
        <f t="shared" si="10"/>
        <v>1.1359955071970529</v>
      </c>
      <c r="T44" s="61">
        <f t="shared" si="11"/>
        <v>1.6784622953049066</v>
      </c>
      <c r="U44" s="62">
        <f t="shared" si="12"/>
        <v>2.0426253856638965</v>
      </c>
      <c r="V44" s="59">
        <f t="shared" si="1"/>
        <v>17.693815872251136</v>
      </c>
      <c r="W44" s="58">
        <f t="shared" si="2"/>
        <v>6.9660692410437539</v>
      </c>
    </row>
    <row r="45" spans="1:23" x14ac:dyDescent="0.25">
      <c r="A45">
        <v>1</v>
      </c>
      <c r="B45">
        <v>2</v>
      </c>
      <c r="C45">
        <v>5</v>
      </c>
      <c r="D45">
        <v>10888</v>
      </c>
      <c r="E45">
        <v>10112</v>
      </c>
      <c r="F45">
        <v>10032</v>
      </c>
      <c r="G45">
        <v>8926</v>
      </c>
      <c r="H45">
        <v>9400</v>
      </c>
      <c r="I45">
        <v>8937</v>
      </c>
      <c r="J45" s="58">
        <f t="shared" si="21"/>
        <v>24.952858509296131</v>
      </c>
      <c r="K45" s="59">
        <f t="shared" si="21"/>
        <v>22.576593097538801</v>
      </c>
      <c r="L45" s="59">
        <f t="shared" si="21"/>
        <v>22.331617281893717</v>
      </c>
      <c r="M45" s="59">
        <f t="shared" si="21"/>
        <v>18.944826630600403</v>
      </c>
      <c r="N45" s="59">
        <f t="shared" si="21"/>
        <v>20.396308338297541</v>
      </c>
      <c r="O45" s="59">
        <f t="shared" si="21"/>
        <v>18.978510805251609</v>
      </c>
      <c r="P45" s="60">
        <f t="shared" si="7"/>
        <v>4.4558575527888395</v>
      </c>
      <c r="Q45" s="61">
        <f t="shared" si="8"/>
        <v>4.40297792926164</v>
      </c>
      <c r="R45" s="61">
        <f t="shared" si="9"/>
        <v>4.479485184568115</v>
      </c>
      <c r="S45" s="61">
        <f t="shared" si="10"/>
        <v>3.0734479891801207</v>
      </c>
      <c r="T45" s="61">
        <f t="shared" si="11"/>
        <v>2.0688925014892621</v>
      </c>
      <c r="U45" s="62">
        <f t="shared" si="12"/>
        <v>2.393553241575483</v>
      </c>
      <c r="V45" s="59">
        <f t="shared" si="1"/>
        <v>20.874214398863462</v>
      </c>
      <c r="W45" s="58">
        <f t="shared" si="2"/>
        <v>8.2181946452218355</v>
      </c>
    </row>
    <row r="46" spans="1:23" x14ac:dyDescent="0.25">
      <c r="A46">
        <v>2</v>
      </c>
      <c r="B46">
        <v>2</v>
      </c>
      <c r="C46">
        <v>5</v>
      </c>
      <c r="D46">
        <v>10485</v>
      </c>
      <c r="E46">
        <v>10047</v>
      </c>
      <c r="F46">
        <v>8926</v>
      </c>
      <c r="G46">
        <v>8109</v>
      </c>
      <c r="H46">
        <v>9503</v>
      </c>
      <c r="I46">
        <v>6688</v>
      </c>
      <c r="J46" s="58">
        <f t="shared" si="21"/>
        <v>23.718792837984008</v>
      </c>
      <c r="K46" s="59">
        <f t="shared" si="21"/>
        <v>22.377550247327168</v>
      </c>
      <c r="L46" s="59">
        <f t="shared" si="21"/>
        <v>18.944826630600403</v>
      </c>
      <c r="M46" s="59">
        <f t="shared" si="21"/>
        <v>16.443011113324971</v>
      </c>
      <c r="N46" s="59">
        <f t="shared" si="21"/>
        <v>20.711714700940586</v>
      </c>
      <c r="O46" s="59">
        <f t="shared" si="21"/>
        <v>12.091628187929139</v>
      </c>
      <c r="P46" s="60">
        <f t="shared" si="7"/>
        <v>4.0856378513952025</v>
      </c>
      <c r="Q46" s="61">
        <f t="shared" si="8"/>
        <v>4.3432650741981504</v>
      </c>
      <c r="R46" s="61">
        <f t="shared" si="9"/>
        <v>3.4634479891801209</v>
      </c>
      <c r="S46" s="61">
        <f t="shared" si="10"/>
        <v>2.3229033339974916</v>
      </c>
      <c r="T46" s="61">
        <f t="shared" si="11"/>
        <v>2.1635144102821759</v>
      </c>
      <c r="U46" s="62">
        <f t="shared" si="12"/>
        <v>0.32748845637874169</v>
      </c>
      <c r="V46" s="59">
        <f t="shared" si="1"/>
        <v>16.706257115431882</v>
      </c>
      <c r="W46" s="58">
        <f t="shared" si="2"/>
        <v>6.5772665808786934</v>
      </c>
    </row>
    <row r="47" spans="1:23" x14ac:dyDescent="0.25">
      <c r="A47">
        <v>3</v>
      </c>
      <c r="B47">
        <v>2</v>
      </c>
      <c r="C47">
        <v>5</v>
      </c>
      <c r="D47">
        <v>9462</v>
      </c>
      <c r="E47">
        <v>9957</v>
      </c>
      <c r="F47">
        <v>8991</v>
      </c>
      <c r="G47">
        <v>8050</v>
      </c>
      <c r="H47">
        <v>9418</v>
      </c>
      <c r="I47">
        <v>9193</v>
      </c>
      <c r="J47" s="58">
        <f t="shared" si="21"/>
        <v>20.586164595422478</v>
      </c>
      <c r="K47" s="59">
        <f t="shared" si="21"/>
        <v>22.101952454726447</v>
      </c>
      <c r="L47" s="59">
        <f t="shared" si="21"/>
        <v>19.14386948081204</v>
      </c>
      <c r="M47" s="59">
        <f t="shared" si="21"/>
        <v>16.262341449286723</v>
      </c>
      <c r="N47" s="59">
        <f t="shared" si="21"/>
        <v>20.451427896817677</v>
      </c>
      <c r="O47" s="59">
        <f t="shared" si="21"/>
        <v>19.762433415315879</v>
      </c>
      <c r="P47" s="60">
        <f t="shared" si="7"/>
        <v>3.1458493786267434</v>
      </c>
      <c r="Q47" s="61">
        <f t="shared" si="8"/>
        <v>4.2605857364179345</v>
      </c>
      <c r="R47" s="61">
        <f t="shared" si="9"/>
        <v>3.5231608442436118</v>
      </c>
      <c r="S47" s="61">
        <f t="shared" si="10"/>
        <v>2.2687024347860172</v>
      </c>
      <c r="T47" s="61">
        <f t="shared" si="11"/>
        <v>2.085428369045303</v>
      </c>
      <c r="U47" s="62">
        <f t="shared" si="12"/>
        <v>2.6287300245947636</v>
      </c>
      <c r="V47" s="59">
        <f t="shared" si="1"/>
        <v>17.912456787714373</v>
      </c>
      <c r="W47" s="58">
        <f t="shared" si="2"/>
        <v>7.0521483416198318</v>
      </c>
    </row>
    <row r="48" spans="1:23" x14ac:dyDescent="0.25">
      <c r="A48">
        <v>1</v>
      </c>
      <c r="B48">
        <v>2</v>
      </c>
      <c r="C48">
        <v>6</v>
      </c>
      <c r="D48">
        <v>8886</v>
      </c>
      <c r="E48">
        <v>9929</v>
      </c>
      <c r="F48">
        <v>8862</v>
      </c>
      <c r="G48">
        <v>8293</v>
      </c>
      <c r="H48">
        <v>9423</v>
      </c>
      <c r="I48">
        <v>7676</v>
      </c>
      <c r="J48" s="58">
        <f t="shared" si="21"/>
        <v>18.822338722777861</v>
      </c>
      <c r="K48" s="59">
        <f t="shared" si="21"/>
        <v>22.016210919250668</v>
      </c>
      <c r="L48" s="59">
        <f t="shared" si="21"/>
        <v>18.74884597808434</v>
      </c>
      <c r="M48" s="59">
        <f t="shared" si="21"/>
        <v>17.006455489308667</v>
      </c>
      <c r="N48" s="59">
        <f t="shared" si="21"/>
        <v>20.466738885295502</v>
      </c>
      <c r="O48" s="59">
        <f t="shared" si="21"/>
        <v>15.117079511145946</v>
      </c>
      <c r="P48" s="60">
        <f t="shared" si="7"/>
        <v>2.6167016168333586</v>
      </c>
      <c r="Q48" s="61">
        <f t="shared" si="8"/>
        <v>4.2348632757751998</v>
      </c>
      <c r="R48" s="61">
        <f t="shared" si="9"/>
        <v>3.4046537934253021</v>
      </c>
      <c r="S48" s="61">
        <f t="shared" si="10"/>
        <v>2.4919366467926007</v>
      </c>
      <c r="T48" s="61">
        <f t="shared" si="11"/>
        <v>2.0900216655886505</v>
      </c>
      <c r="U48" s="62">
        <f t="shared" si="12"/>
        <v>1.2351238533437836</v>
      </c>
      <c r="V48" s="59">
        <f t="shared" si="1"/>
        <v>16.073300851758898</v>
      </c>
      <c r="W48" s="58">
        <f t="shared" si="2"/>
        <v>6.3280712014798812</v>
      </c>
    </row>
    <row r="49" spans="1:23" x14ac:dyDescent="0.25">
      <c r="A49">
        <v>2</v>
      </c>
      <c r="B49">
        <v>2</v>
      </c>
      <c r="C49">
        <v>6</v>
      </c>
      <c r="D49">
        <v>10880</v>
      </c>
      <c r="E49">
        <v>10683</v>
      </c>
      <c r="F49">
        <v>9702</v>
      </c>
      <c r="G49">
        <v>9496</v>
      </c>
      <c r="H49">
        <v>8953</v>
      </c>
      <c r="I49">
        <v>7780</v>
      </c>
      <c r="J49" s="58">
        <f t="shared" si="21"/>
        <v>24.928360927731617</v>
      </c>
      <c r="K49" s="59">
        <f t="shared" si="21"/>
        <v>24.325107981705592</v>
      </c>
      <c r="L49" s="59">
        <f t="shared" si="21"/>
        <v>21.321092042357737</v>
      </c>
      <c r="M49" s="59">
        <f t="shared" si="21"/>
        <v>20.690279317071646</v>
      </c>
      <c r="N49" s="59">
        <f t="shared" si="21"/>
        <v>19.027505968380623</v>
      </c>
      <c r="O49" s="59">
        <f t="shared" si="21"/>
        <v>15.435548071484556</v>
      </c>
      <c r="P49" s="60">
        <f t="shared" si="7"/>
        <v>4.4485082783194851</v>
      </c>
      <c r="Q49" s="61">
        <f t="shared" si="8"/>
        <v>4.9275323945116778</v>
      </c>
      <c r="R49" s="61">
        <f t="shared" si="9"/>
        <v>4.176327612707321</v>
      </c>
      <c r="S49" s="61">
        <f t="shared" si="10"/>
        <v>3.597083795121494</v>
      </c>
      <c r="T49" s="61">
        <f t="shared" si="11"/>
        <v>1.6582517905141869</v>
      </c>
      <c r="U49" s="62">
        <f t="shared" si="12"/>
        <v>1.3306644214453667</v>
      </c>
      <c r="V49" s="59">
        <f t="shared" si="1"/>
        <v>20.138368292619532</v>
      </c>
      <c r="W49" s="58">
        <f t="shared" si="2"/>
        <v>7.9284914537872169</v>
      </c>
    </row>
    <row r="50" spans="1:23" x14ac:dyDescent="0.25">
      <c r="A50">
        <v>3</v>
      </c>
      <c r="B50">
        <v>2</v>
      </c>
      <c r="C50">
        <v>6</v>
      </c>
      <c r="D50">
        <v>10467</v>
      </c>
      <c r="E50">
        <v>9775</v>
      </c>
      <c r="F50">
        <v>9192</v>
      </c>
      <c r="G50">
        <v>8058</v>
      </c>
      <c r="H50">
        <v>9809</v>
      </c>
      <c r="I50">
        <v>7996</v>
      </c>
      <c r="J50" s="58">
        <f t="shared" si="21"/>
        <v>23.663673279463865</v>
      </c>
      <c r="K50" s="59">
        <f t="shared" si="21"/>
        <v>21.544632474133874</v>
      </c>
      <c r="L50" s="59">
        <f t="shared" si="21"/>
        <v>19.75937121762032</v>
      </c>
      <c r="M50" s="59">
        <f t="shared" si="21"/>
        <v>16.286839030851233</v>
      </c>
      <c r="N50" s="59">
        <f t="shared" si="21"/>
        <v>21.648747195783038</v>
      </c>
      <c r="O50" s="59">
        <f t="shared" si="21"/>
        <v>16.096982773726289</v>
      </c>
      <c r="P50" s="60">
        <f t="shared" si="7"/>
        <v>4.0691019838391593</v>
      </c>
      <c r="Q50" s="61">
        <f t="shared" si="8"/>
        <v>4.0933897422401619</v>
      </c>
      <c r="R50" s="61">
        <f t="shared" si="9"/>
        <v>3.707811365286096</v>
      </c>
      <c r="S50" s="61">
        <f t="shared" si="10"/>
        <v>2.2760517092553703</v>
      </c>
      <c r="T50" s="61">
        <f t="shared" si="11"/>
        <v>2.4446241587349111</v>
      </c>
      <c r="U50" s="62">
        <f t="shared" si="12"/>
        <v>1.5290948321178865</v>
      </c>
      <c r="V50" s="59">
        <f t="shared" si="1"/>
        <v>18.120073791473587</v>
      </c>
      <c r="W50" s="58">
        <f t="shared" si="2"/>
        <v>7.1338873194777896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382F-4F74-4A49-86D1-AB5A0270F1A4}">
  <dimension ref="A1:AN50"/>
  <sheetViews>
    <sheetView topLeftCell="G1" workbookViewId="0">
      <selection activeCell="AB16" sqref="AB16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107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44418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6400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10986</v>
      </c>
      <c r="E15">
        <v>10566</v>
      </c>
      <c r="F15">
        <v>10604</v>
      </c>
      <c r="G15">
        <v>9261</v>
      </c>
      <c r="H15">
        <v>12209</v>
      </c>
      <c r="I15">
        <v>12326</v>
      </c>
      <c r="J15" s="53">
        <f t="shared" ref="J15:O30" si="0">((D15/$I$5)*$I$2+$I$3)*1.321*100</f>
        <v>25.142568355093747</v>
      </c>
      <c r="K15" s="36">
        <f t="shared" si="0"/>
        <v>23.860665414156248</v>
      </c>
      <c r="L15" s="36">
        <f t="shared" si="0"/>
        <v>23.9766471088125</v>
      </c>
      <c r="M15" s="36">
        <f t="shared" si="0"/>
        <v>19.877609847671874</v>
      </c>
      <c r="N15" s="36">
        <f t="shared" si="0"/>
        <v>28.875347633109378</v>
      </c>
      <c r="O15" s="36">
        <f t="shared" si="0"/>
        <v>29.232449166656249</v>
      </c>
      <c r="P15" s="54">
        <f>((J15-10.1)*30)/100</f>
        <v>4.5127705065281241</v>
      </c>
      <c r="Q15" s="55">
        <f>((K15-7.9)*30)/100</f>
        <v>4.7881996242468743</v>
      </c>
      <c r="R15" s="55">
        <f>((L15-7.4)*30)/100</f>
        <v>4.972994132643751</v>
      </c>
      <c r="S15" s="55">
        <f>((M15-8.7)*30)/100</f>
        <v>3.3532829543015623</v>
      </c>
      <c r="T15" s="55">
        <f>((N15-13.5)*30)/100</f>
        <v>4.612604289932813</v>
      </c>
      <c r="U15" s="56">
        <f>((O15-11)*30)/100</f>
        <v>5.4697347499968751</v>
      </c>
      <c r="V15" s="53">
        <f t="shared" ref="V15:V50" si="1">SUM(P15:U15)</f>
        <v>27.709586257650002</v>
      </c>
      <c r="W15" s="53">
        <f>SUM(P15:U15)/2.54</f>
        <v>10.909285928208662</v>
      </c>
      <c r="Y15" s="7"/>
      <c r="Z15">
        <f>B15</f>
        <v>1</v>
      </c>
      <c r="AA15">
        <f>C15</f>
        <v>1</v>
      </c>
      <c r="AB15" s="7">
        <f>AVERAGE(W15:W17)</f>
        <v>11.224955128231423</v>
      </c>
      <c r="AC15" s="7"/>
      <c r="AD15" s="7">
        <f>AB15-'061421'!AB15</f>
        <v>-0.38983910804591559</v>
      </c>
      <c r="AE15" s="48"/>
      <c r="AG15">
        <f>B15</f>
        <v>1</v>
      </c>
      <c r="AH15">
        <f>C15</f>
        <v>1</v>
      </c>
      <c r="AI15" s="7">
        <f>AVERAGE(J15:J17)</f>
        <v>25.387757727130207</v>
      </c>
      <c r="AJ15" s="7">
        <f t="shared" ref="AJ15:AN15" si="2">AVERAGE(K15:K17)</f>
        <v>23.312295822755207</v>
      </c>
      <c r="AK15" s="7">
        <f t="shared" si="2"/>
        <v>24.822092619859376</v>
      </c>
      <c r="AL15" s="7">
        <f t="shared" si="2"/>
        <v>23.167827396078124</v>
      </c>
      <c r="AM15" s="7">
        <f t="shared" si="2"/>
        <v>29.004555310489582</v>
      </c>
      <c r="AN15" s="7">
        <f t="shared" si="2"/>
        <v>27.943424542713544</v>
      </c>
    </row>
    <row r="16" spans="1:40" x14ac:dyDescent="0.25">
      <c r="A16">
        <v>2</v>
      </c>
      <c r="B16">
        <v>1</v>
      </c>
      <c r="C16">
        <v>1</v>
      </c>
      <c r="D16">
        <v>9989</v>
      </c>
      <c r="E16">
        <v>10232</v>
      </c>
      <c r="F16">
        <v>10630</v>
      </c>
      <c r="G16">
        <v>10366</v>
      </c>
      <c r="H16">
        <v>12165</v>
      </c>
      <c r="I16">
        <v>11809</v>
      </c>
      <c r="J16" s="53">
        <f t="shared" si="0"/>
        <v>22.099574945296872</v>
      </c>
      <c r="K16" s="36">
        <f t="shared" si="0"/>
        <v>22.841247361124996</v>
      </c>
      <c r="L16" s="36">
        <f t="shared" si="0"/>
        <v>24.056003005156249</v>
      </c>
      <c r="M16" s="36">
        <f t="shared" si="0"/>
        <v>23.250235442281248</v>
      </c>
      <c r="N16" s="36">
        <f t="shared" si="0"/>
        <v>28.741053039296876</v>
      </c>
      <c r="O16" s="36">
        <f t="shared" si="0"/>
        <v>27.654487689359375</v>
      </c>
      <c r="P16" s="54">
        <f>((J16-10.1)*30)/100</f>
        <v>3.5998724835890616</v>
      </c>
      <c r="Q16" s="55">
        <f>((K16-7.9)*30)/100</f>
        <v>4.4823742083374984</v>
      </c>
      <c r="R16" s="55">
        <f>((L16-7.4)*30)/100</f>
        <v>4.9968009015468748</v>
      </c>
      <c r="S16" s="55">
        <f>((M16-8.7)*30)/100</f>
        <v>4.3650706326843753</v>
      </c>
      <c r="T16" s="55">
        <f>((N16-13.5)*30)/100</f>
        <v>4.5723159117890626</v>
      </c>
      <c r="U16" s="56">
        <f>((O16-11)*30)/100</f>
        <v>4.996346306807812</v>
      </c>
      <c r="V16" s="36">
        <f t="shared" si="1"/>
        <v>27.012780444754686</v>
      </c>
      <c r="W16" s="53">
        <f t="shared" ref="W16:W50" si="3">SUM(P16:U16)/2.54</f>
        <v>10.634952931005781</v>
      </c>
      <c r="Y16" s="7"/>
      <c r="Z16">
        <f>B18</f>
        <v>1</v>
      </c>
      <c r="AA16">
        <f>C18</f>
        <v>2</v>
      </c>
      <c r="AB16" s="7">
        <f>AVERAGE(W18:W20)</f>
        <v>10.34932457605561</v>
      </c>
      <c r="AD16" s="7">
        <f>AB16-'061421'!AB16</f>
        <v>-1.1692420825891432</v>
      </c>
      <c r="AG16">
        <f>B18</f>
        <v>1</v>
      </c>
      <c r="AH16">
        <f>C18</f>
        <v>2</v>
      </c>
      <c r="AI16" s="7">
        <f>AVERAGE(J18:J20)</f>
        <v>25.30534968092708</v>
      </c>
      <c r="AJ16" s="7">
        <f t="shared" ref="AJ16:AN16" si="4">AVERAGE(K18:K20)</f>
        <v>22.728317816328126</v>
      </c>
      <c r="AK16" s="7">
        <f t="shared" si="4"/>
        <v>21.820811924807288</v>
      </c>
      <c r="AL16" s="7">
        <f t="shared" si="4"/>
        <v>23.40894723496875</v>
      </c>
      <c r="AM16" s="7">
        <f t="shared" si="4"/>
        <v>26.915867423390626</v>
      </c>
      <c r="AN16" s="7">
        <f t="shared" si="4"/>
        <v>26.044987330182284</v>
      </c>
    </row>
    <row r="17" spans="1:40" x14ac:dyDescent="0.25">
      <c r="A17">
        <v>3</v>
      </c>
      <c r="B17">
        <v>1</v>
      </c>
      <c r="C17">
        <v>1</v>
      </c>
      <c r="D17">
        <v>12224</v>
      </c>
      <c r="E17">
        <v>10361</v>
      </c>
      <c r="F17">
        <v>11409</v>
      </c>
      <c r="G17">
        <v>11390</v>
      </c>
      <c r="H17">
        <v>12380</v>
      </c>
      <c r="I17">
        <v>11576</v>
      </c>
      <c r="J17" s="53">
        <f t="shared" si="0"/>
        <v>28.921129881000002</v>
      </c>
      <c r="K17" s="36">
        <f t="shared" si="0"/>
        <v>23.234974692984377</v>
      </c>
      <c r="L17" s="36">
        <f t="shared" si="0"/>
        <v>26.433627745609378</v>
      </c>
      <c r="M17" s="36">
        <f t="shared" si="0"/>
        <v>26.37563689828125</v>
      </c>
      <c r="N17" s="36">
        <f t="shared" si="0"/>
        <v>29.3972652590625</v>
      </c>
      <c r="O17" s="36">
        <f t="shared" si="0"/>
        <v>26.943336772125004</v>
      </c>
      <c r="P17" s="54">
        <f>((J17-10.1)*30)/100</f>
        <v>5.6463389643000017</v>
      </c>
      <c r="Q17" s="55">
        <f>((K17-7.9)*30)/100</f>
        <v>4.6004924078953131</v>
      </c>
      <c r="R17" s="55">
        <f>((L17-7.4)*30)/100</f>
        <v>5.7100883236828146</v>
      </c>
      <c r="S17" s="55">
        <f>((M17-8.7)*30)/100</f>
        <v>5.302691069484375</v>
      </c>
      <c r="T17" s="55">
        <f>((N17-13.5)*30)/100</f>
        <v>4.7691795777187505</v>
      </c>
      <c r="U17" s="56">
        <f>((O17-11)*30)/100</f>
        <v>4.7830010316375011</v>
      </c>
      <c r="V17" s="36">
        <f t="shared" si="1"/>
        <v>30.811791374718755</v>
      </c>
      <c r="W17" s="53">
        <f t="shared" si="3"/>
        <v>12.130626525479824</v>
      </c>
      <c r="Y17" s="7"/>
      <c r="Z17">
        <f>B21</f>
        <v>1</v>
      </c>
      <c r="AA17">
        <f>C21</f>
        <v>3</v>
      </c>
      <c r="AB17" s="7">
        <f>AVERAGE(W21:W23)</f>
        <v>10.203806722523989</v>
      </c>
      <c r="AD17" s="7">
        <f>AB17-'061421'!AB17</f>
        <v>-1.2543109343327767</v>
      </c>
      <c r="AG17">
        <f>B21</f>
        <v>1</v>
      </c>
      <c r="AH17">
        <f>C21</f>
        <v>3</v>
      </c>
      <c r="AI17" s="7">
        <f>AVERAGE(J21:J23)</f>
        <v>22.765960997927081</v>
      </c>
      <c r="AJ17" s="7">
        <f t="shared" ref="AJ17:AN17" si="5">AVERAGE(K21:K23)</f>
        <v>22.558414807489584</v>
      </c>
      <c r="AK17" s="7">
        <f t="shared" si="5"/>
        <v>22.536032375187499</v>
      </c>
      <c r="AL17" s="7">
        <f t="shared" si="5"/>
        <v>22.958246439067707</v>
      </c>
      <c r="AM17" s="7">
        <f t="shared" si="5"/>
        <v>28.567080497312499</v>
      </c>
      <c r="AN17" s="7">
        <f t="shared" si="5"/>
        <v>25.606495133718749</v>
      </c>
    </row>
    <row r="18" spans="1:40" x14ac:dyDescent="0.25">
      <c r="A18">
        <v>1</v>
      </c>
      <c r="B18">
        <v>1</v>
      </c>
      <c r="C18">
        <v>2</v>
      </c>
      <c r="D18">
        <v>10696</v>
      </c>
      <c r="E18">
        <v>9922</v>
      </c>
      <c r="F18">
        <v>9750</v>
      </c>
      <c r="G18">
        <v>9316</v>
      </c>
      <c r="H18">
        <v>11992</v>
      </c>
      <c r="I18">
        <v>11884</v>
      </c>
      <c r="J18" s="53">
        <f t="shared" si="0"/>
        <v>24.257444895875</v>
      </c>
      <c r="K18" s="36">
        <f t="shared" si="0"/>
        <v>21.89508090471875</v>
      </c>
      <c r="L18" s="36">
        <f t="shared" si="0"/>
        <v>21.370111128906249</v>
      </c>
      <c r="M18" s="36">
        <f t="shared" si="0"/>
        <v>20.0454780899375</v>
      </c>
      <c r="N18" s="36">
        <f t="shared" si="0"/>
        <v>28.213031113624996</v>
      </c>
      <c r="O18" s="36">
        <f t="shared" si="0"/>
        <v>27.883398928812497</v>
      </c>
      <c r="P18" s="54">
        <f>((J18-10.1)*30)/100</f>
        <v>4.2472334687625004</v>
      </c>
      <c r="Q18" s="55">
        <f>((K18-7.9)*30)/100</f>
        <v>4.198524271415625</v>
      </c>
      <c r="R18" s="55">
        <f>((L18-7.4)*30)/100</f>
        <v>4.1910333386718746</v>
      </c>
      <c r="S18" s="55">
        <f>((M18-8.7)*30)/100</f>
        <v>3.4036434269812501</v>
      </c>
      <c r="T18" s="55">
        <f>((N18-13.5)*30)/100</f>
        <v>4.4139093340874993</v>
      </c>
      <c r="U18" s="56">
        <f>((O18-11)*30)/100</f>
        <v>5.0650196786437496</v>
      </c>
      <c r="V18" s="36">
        <f t="shared" si="1"/>
        <v>25.5193635185625</v>
      </c>
      <c r="W18" s="53">
        <f t="shared" si="3"/>
        <v>10.046993511245079</v>
      </c>
      <c r="Y18" s="7"/>
      <c r="Z18">
        <f>B24</f>
        <v>1</v>
      </c>
      <c r="AA18">
        <f>C24</f>
        <v>4</v>
      </c>
      <c r="AB18" s="7">
        <f>AVERAGE(W24:W26)</f>
        <v>10.409766756341659</v>
      </c>
      <c r="AD18" s="7">
        <f>AB18-'061421'!AB18</f>
        <v>-1.499135123250305</v>
      </c>
      <c r="AG18">
        <f>B24</f>
        <v>1</v>
      </c>
      <c r="AH18">
        <f>C24</f>
        <v>4</v>
      </c>
      <c r="AI18" s="7">
        <f>AVERAGE(J24:J26)</f>
        <v>25.033708343442708</v>
      </c>
      <c r="AJ18" s="7">
        <f t="shared" ref="AJ18:AN18" si="6">AVERAGE(K24:K26)</f>
        <v>23.881013079885417</v>
      </c>
      <c r="AK18" s="7">
        <f t="shared" si="6"/>
        <v>22.284738703432293</v>
      </c>
      <c r="AL18" s="7">
        <f t="shared" si="6"/>
        <v>23.370286670083335</v>
      </c>
      <c r="AM18" s="7">
        <f t="shared" si="6"/>
        <v>27.159022028854167</v>
      </c>
      <c r="AN18" s="7">
        <f t="shared" si="6"/>
        <v>25.007256377994793</v>
      </c>
    </row>
    <row r="19" spans="1:40" x14ac:dyDescent="0.25">
      <c r="A19">
        <v>2</v>
      </c>
      <c r="B19">
        <v>1</v>
      </c>
      <c r="C19">
        <v>2</v>
      </c>
      <c r="D19">
        <v>10688</v>
      </c>
      <c r="E19">
        <v>10154</v>
      </c>
      <c r="F19">
        <v>9780</v>
      </c>
      <c r="G19">
        <v>11528</v>
      </c>
      <c r="H19">
        <v>10795</v>
      </c>
      <c r="I19">
        <v>10313</v>
      </c>
      <c r="J19" s="53">
        <f t="shared" si="0"/>
        <v>24.233027696999997</v>
      </c>
      <c r="K19" s="36">
        <f t="shared" si="0"/>
        <v>22.603179672093752</v>
      </c>
      <c r="L19" s="36">
        <f t="shared" si="0"/>
        <v>21.461675624687498</v>
      </c>
      <c r="M19" s="36">
        <f t="shared" si="0"/>
        <v>26.796833578874995</v>
      </c>
      <c r="N19" s="36">
        <f t="shared" si="0"/>
        <v>24.559607731953125</v>
      </c>
      <c r="O19" s="36">
        <f t="shared" si="0"/>
        <v>23.088471499734371</v>
      </c>
      <c r="P19" s="54">
        <f>((J19-10.1)*30)/100</f>
        <v>4.2399083090999996</v>
      </c>
      <c r="Q19" s="55">
        <f>((K19-7.9)*30)/100</f>
        <v>4.4109539016281261</v>
      </c>
      <c r="R19" s="55">
        <f>((L19-7.4)*30)/100</f>
        <v>4.2185026874062492</v>
      </c>
      <c r="S19" s="55">
        <f>((M19-8.7)*30)/100</f>
        <v>5.4290500736624985</v>
      </c>
      <c r="T19" s="55">
        <f>((N19-13.5)*30)/100</f>
        <v>3.3178823195859377</v>
      </c>
      <c r="U19" s="56">
        <f>((O19-11)*30)/100</f>
        <v>3.6265414499203117</v>
      </c>
      <c r="V19" s="36">
        <f t="shared" si="1"/>
        <v>25.242838741303121</v>
      </c>
      <c r="W19" s="53">
        <f t="shared" si="3"/>
        <v>9.9381254887020152</v>
      </c>
      <c r="Y19" s="7"/>
      <c r="Z19">
        <f>B27</f>
        <v>1</v>
      </c>
      <c r="AA19">
        <f>C27</f>
        <v>5</v>
      </c>
      <c r="AB19" s="7">
        <f>AVERAGE(W27:W29)</f>
        <v>9.3691518830271914</v>
      </c>
      <c r="AC19" s="7"/>
      <c r="AD19" s="7">
        <f>AB19-'061421'!AB19</f>
        <v>-1.8541446514993201</v>
      </c>
      <c r="AG19">
        <f>B27</f>
        <v>1</v>
      </c>
      <c r="AH19">
        <f>C27</f>
        <v>5</v>
      </c>
      <c r="AI19" s="7">
        <f>AVERAGE(J27:J29)</f>
        <v>21.412841226937502</v>
      </c>
      <c r="AJ19" s="7">
        <f t="shared" ref="AJ19:AN19" si="7">AVERAGE(K27:K29)</f>
        <v>21.792325192786461</v>
      </c>
      <c r="AK19" s="7">
        <f t="shared" si="7"/>
        <v>21.5593444201875</v>
      </c>
      <c r="AL19" s="7">
        <f t="shared" si="7"/>
        <v>21.265320650401041</v>
      </c>
      <c r="AM19" s="7">
        <f t="shared" si="7"/>
        <v>27.26889942379167</v>
      </c>
      <c r="AN19" s="7">
        <f t="shared" si="7"/>
        <v>24.626755028859375</v>
      </c>
    </row>
    <row r="20" spans="1:40" x14ac:dyDescent="0.25">
      <c r="A20">
        <v>3</v>
      </c>
      <c r="B20">
        <v>1</v>
      </c>
      <c r="C20">
        <v>2</v>
      </c>
      <c r="D20">
        <v>11734</v>
      </c>
      <c r="E20">
        <v>10509</v>
      </c>
      <c r="F20">
        <v>10163</v>
      </c>
      <c r="G20">
        <v>10410</v>
      </c>
      <c r="H20">
        <v>11914</v>
      </c>
      <c r="I20">
        <v>11648</v>
      </c>
      <c r="J20" s="53">
        <f t="shared" si="0"/>
        <v>27.425576449906249</v>
      </c>
      <c r="K20" s="36">
        <f t="shared" si="0"/>
        <v>23.686692872171879</v>
      </c>
      <c r="L20" s="36">
        <f t="shared" si="0"/>
        <v>22.630649020828123</v>
      </c>
      <c r="M20" s="36">
        <f t="shared" si="0"/>
        <v>23.384530036093746</v>
      </c>
      <c r="N20" s="36">
        <f t="shared" si="0"/>
        <v>27.974963424593753</v>
      </c>
      <c r="O20" s="36">
        <f t="shared" si="0"/>
        <v>27.163091561999998</v>
      </c>
      <c r="P20" s="54">
        <f t="shared" ref="P20:P50" si="8">((J20-10.1)*30)/100</f>
        <v>5.1976729349718758</v>
      </c>
      <c r="Q20" s="55">
        <f t="shared" ref="Q20:Q50" si="9">((K20-7.9)*30)/100</f>
        <v>4.7360078616515633</v>
      </c>
      <c r="R20" s="55">
        <f t="shared" ref="R20:R50" si="10">((L20-7.4)*30)/100</f>
        <v>4.569194706248437</v>
      </c>
      <c r="S20" s="55">
        <f t="shared" ref="S20:S50" si="11">((M20-8.7)*30)/100</f>
        <v>4.405359010828124</v>
      </c>
      <c r="T20" s="55">
        <f t="shared" ref="T20:T50" si="12">((N20-13.5)*30)/100</f>
        <v>4.342489027378126</v>
      </c>
      <c r="U20" s="56">
        <f t="shared" ref="U20:U50" si="13">((O20-11)*30)/100</f>
        <v>4.8489274685999995</v>
      </c>
      <c r="V20" s="36">
        <f t="shared" si="1"/>
        <v>28.099651009678123</v>
      </c>
      <c r="W20" s="53">
        <f t="shared" si="3"/>
        <v>11.062854728219733</v>
      </c>
      <c r="Y20" s="7"/>
      <c r="Z20">
        <f>B30</f>
        <v>1</v>
      </c>
      <c r="AA20">
        <f>C30</f>
        <v>6</v>
      </c>
      <c r="AB20" s="7">
        <f>AVERAGE(W30:W32)</f>
        <v>10.933799257787895</v>
      </c>
      <c r="AD20" s="7">
        <f>AB20-'061421'!AB20</f>
        <v>-1.052988835646282</v>
      </c>
      <c r="AG20">
        <f>B30</f>
        <v>1</v>
      </c>
      <c r="AH20">
        <f>C30</f>
        <v>6</v>
      </c>
      <c r="AI20" s="7">
        <f>AVERAGE(J30:J32)</f>
        <v>26.03583088060417</v>
      </c>
      <c r="AJ20" s="7">
        <f t="shared" ref="AJ20:AN20" si="14">AVERAGE(K30:K32)</f>
        <v>23.18614029523437</v>
      </c>
      <c r="AK20" s="7">
        <f t="shared" si="14"/>
        <v>23.166810012791668</v>
      </c>
      <c r="AL20" s="7">
        <f t="shared" si="14"/>
        <v>24.792588504552082</v>
      </c>
      <c r="AM20" s="7">
        <f t="shared" si="14"/>
        <v>28.169283632307287</v>
      </c>
      <c r="AN20" s="7">
        <f t="shared" si="14"/>
        <v>25.822180390447915</v>
      </c>
    </row>
    <row r="21" spans="1:40" x14ac:dyDescent="0.25">
      <c r="A21">
        <v>1</v>
      </c>
      <c r="B21">
        <v>1</v>
      </c>
      <c r="C21">
        <v>3</v>
      </c>
      <c r="D21">
        <v>8801</v>
      </c>
      <c r="E21">
        <v>9460</v>
      </c>
      <c r="F21">
        <v>9359</v>
      </c>
      <c r="G21">
        <v>9606</v>
      </c>
      <c r="H21">
        <v>12563</v>
      </c>
      <c r="I21">
        <v>10850</v>
      </c>
      <c r="J21" s="53">
        <f t="shared" si="0"/>
        <v>18.473620912359376</v>
      </c>
      <c r="K21" s="36">
        <f t="shared" si="0"/>
        <v>20.484987669687499</v>
      </c>
      <c r="L21" s="36">
        <f t="shared" si="0"/>
        <v>20.176720533890624</v>
      </c>
      <c r="M21" s="36">
        <f t="shared" si="0"/>
        <v>20.93060154915625</v>
      </c>
      <c r="N21" s="36">
        <f t="shared" si="0"/>
        <v>29.955808683328122</v>
      </c>
      <c r="O21" s="36">
        <f t="shared" si="0"/>
        <v>24.727475974218745</v>
      </c>
      <c r="P21" s="54">
        <f t="shared" si="8"/>
        <v>2.5120862737078129</v>
      </c>
      <c r="Q21" s="55">
        <f t="shared" si="9"/>
        <v>3.7754963009062492</v>
      </c>
      <c r="R21" s="55">
        <f t="shared" si="10"/>
        <v>3.8330161601671868</v>
      </c>
      <c r="S21" s="55">
        <f t="shared" si="11"/>
        <v>3.6691804647468751</v>
      </c>
      <c r="T21" s="55">
        <f t="shared" si="12"/>
        <v>4.9367426049984369</v>
      </c>
      <c r="U21" s="56">
        <f t="shared" si="13"/>
        <v>4.1182427922656233</v>
      </c>
      <c r="V21" s="53">
        <f t="shared" si="1"/>
        <v>22.844764596792182</v>
      </c>
      <c r="W21" s="53">
        <f t="shared" si="3"/>
        <v>8.994001809760702</v>
      </c>
      <c r="Y21" s="7"/>
      <c r="Z21">
        <f>B33</f>
        <v>2</v>
      </c>
      <c r="AA21">
        <f>C33</f>
        <v>1</v>
      </c>
      <c r="AB21" s="7">
        <f>AVERAGE(W33:W35)</f>
        <v>8.0568476068762305</v>
      </c>
      <c r="AD21" s="7">
        <f>AB21-'061421'!AB21</f>
        <v>-3.5079599548456564</v>
      </c>
      <c r="AG21">
        <f>B33</f>
        <v>2</v>
      </c>
      <c r="AH21">
        <f>C33</f>
        <v>1</v>
      </c>
      <c r="AI21" s="7">
        <f>AVERAGE(J33:J35)</f>
        <v>23.077280283583331</v>
      </c>
      <c r="AJ21" s="7">
        <f t="shared" ref="AJ21:AN21" si="15">AVERAGE(K33:K35)</f>
        <v>21.893046138145831</v>
      </c>
      <c r="AK21" s="7">
        <f t="shared" si="15"/>
        <v>22.076175129708336</v>
      </c>
      <c r="AL21" s="7">
        <f t="shared" si="15"/>
        <v>17.490828657640623</v>
      </c>
      <c r="AM21" s="7">
        <f t="shared" si="15"/>
        <v>20.736281341442709</v>
      </c>
      <c r="AN21" s="7">
        <f t="shared" si="15"/>
        <v>21.541031521031254</v>
      </c>
    </row>
    <row r="22" spans="1:40" x14ac:dyDescent="0.25">
      <c r="A22">
        <v>2</v>
      </c>
      <c r="B22">
        <v>1</v>
      </c>
      <c r="C22">
        <v>3</v>
      </c>
      <c r="D22">
        <v>11017</v>
      </c>
      <c r="E22">
        <v>10895</v>
      </c>
      <c r="F22">
        <v>10870</v>
      </c>
      <c r="G22">
        <v>10788</v>
      </c>
      <c r="H22">
        <v>11551</v>
      </c>
      <c r="I22">
        <v>10942</v>
      </c>
      <c r="J22" s="53">
        <f t="shared" si="0"/>
        <v>25.237185000734367</v>
      </c>
      <c r="K22" s="36">
        <f t="shared" si="0"/>
        <v>24.864822717890625</v>
      </c>
      <c r="L22" s="36">
        <f t="shared" si="0"/>
        <v>24.788518971406251</v>
      </c>
      <c r="M22" s="36">
        <f t="shared" si="0"/>
        <v>24.538242682937501</v>
      </c>
      <c r="N22" s="36">
        <f t="shared" si="0"/>
        <v>26.867033025640623</v>
      </c>
      <c r="O22" s="36">
        <f t="shared" si="0"/>
        <v>25.008273761281245</v>
      </c>
      <c r="P22" s="54">
        <f t="shared" si="8"/>
        <v>4.5411555002203103</v>
      </c>
      <c r="Q22" s="55">
        <f t="shared" si="9"/>
        <v>5.0894468153671877</v>
      </c>
      <c r="R22" s="55">
        <f t="shared" si="10"/>
        <v>5.2165556914218749</v>
      </c>
      <c r="S22" s="55">
        <f t="shared" si="11"/>
        <v>4.7514728048812502</v>
      </c>
      <c r="T22" s="55">
        <f t="shared" si="12"/>
        <v>4.0101099076921862</v>
      </c>
      <c r="U22" s="56">
        <f t="shared" si="13"/>
        <v>4.2024821283843732</v>
      </c>
      <c r="V22" s="36">
        <f t="shared" si="1"/>
        <v>27.81122284796718</v>
      </c>
      <c r="W22" s="53">
        <f t="shared" si="3"/>
        <v>10.949300333845347</v>
      </c>
      <c r="Y22" s="7"/>
      <c r="Z22">
        <f>B36</f>
        <v>2</v>
      </c>
      <c r="AA22">
        <f>C36</f>
        <v>2</v>
      </c>
      <c r="AB22" s="7">
        <f>AVERAGE(W36:W38)</f>
        <v>6.8678309589031734</v>
      </c>
      <c r="AD22" s="7">
        <f>AB22-'061421'!AB22</f>
        <v>-4.2551047329112333</v>
      </c>
      <c r="AG22">
        <f>B36</f>
        <v>2</v>
      </c>
      <c r="AH22">
        <f>C36</f>
        <v>2</v>
      </c>
      <c r="AI22" s="7">
        <f>AVERAGE(J36:J38)</f>
        <v>23.142392813916668</v>
      </c>
      <c r="AJ22" s="7">
        <f t="shared" ref="AJ22:AN22" si="16">AVERAGE(K36:K38)</f>
        <v>21.378250195197918</v>
      </c>
      <c r="AK22" s="7">
        <f t="shared" si="16"/>
        <v>19.079981351088538</v>
      </c>
      <c r="AL22" s="7">
        <f t="shared" si="16"/>
        <v>14.474287213291666</v>
      </c>
      <c r="AM22" s="7">
        <f t="shared" si="16"/>
        <v>19.598846827182292</v>
      </c>
      <c r="AN22" s="7">
        <f t="shared" si="16"/>
        <v>19.073877051369792</v>
      </c>
    </row>
    <row r="23" spans="1:40" x14ac:dyDescent="0.25">
      <c r="A23">
        <v>3</v>
      </c>
      <c r="B23">
        <v>1</v>
      </c>
      <c r="C23">
        <v>3</v>
      </c>
      <c r="D23">
        <v>10804</v>
      </c>
      <c r="E23">
        <v>10063</v>
      </c>
      <c r="F23">
        <v>10167</v>
      </c>
      <c r="G23">
        <v>10417</v>
      </c>
      <c r="H23">
        <v>12210</v>
      </c>
      <c r="I23">
        <v>11622</v>
      </c>
      <c r="J23" s="58">
        <f t="shared" si="0"/>
        <v>24.5870770806875</v>
      </c>
      <c r="K23" s="59">
        <f t="shared" si="0"/>
        <v>22.325434034890623</v>
      </c>
      <c r="L23" s="59">
        <f t="shared" si="0"/>
        <v>22.642857620265623</v>
      </c>
      <c r="M23" s="59">
        <f t="shared" si="0"/>
        <v>23.405895085109375</v>
      </c>
      <c r="N23" s="59">
        <f t="shared" si="0"/>
        <v>28.878399782968746</v>
      </c>
      <c r="O23" s="59">
        <f t="shared" si="0"/>
        <v>27.083735665656249</v>
      </c>
      <c r="P23" s="60">
        <f t="shared" si="8"/>
        <v>4.3461231242062501</v>
      </c>
      <c r="Q23" s="61">
        <f t="shared" si="9"/>
        <v>4.3276302104671869</v>
      </c>
      <c r="R23" s="61">
        <f t="shared" si="10"/>
        <v>4.572857286079687</v>
      </c>
      <c r="S23" s="61">
        <f t="shared" si="11"/>
        <v>4.4117685255328123</v>
      </c>
      <c r="T23" s="61">
        <f t="shared" si="12"/>
        <v>4.6135199348906237</v>
      </c>
      <c r="U23" s="62">
        <f t="shared" si="13"/>
        <v>4.8251206996968747</v>
      </c>
      <c r="V23" s="59">
        <f t="shared" si="1"/>
        <v>27.097019780873438</v>
      </c>
      <c r="W23" s="58">
        <f t="shared" si="3"/>
        <v>10.668118023965921</v>
      </c>
      <c r="Y23" s="7"/>
      <c r="Z23">
        <f>B39</f>
        <v>2</v>
      </c>
      <c r="AA23">
        <f>C39</f>
        <v>3</v>
      </c>
      <c r="AB23" s="7">
        <f>AVERAGE(W39:W41)</f>
        <v>7.5477153645859998</v>
      </c>
      <c r="AD23" s="7">
        <f>AB23-'061421'!AB23</f>
        <v>-4.3318661658481146</v>
      </c>
      <c r="AG23">
        <f>B39</f>
        <v>2</v>
      </c>
      <c r="AH23">
        <f>C39</f>
        <v>3</v>
      </c>
      <c r="AI23" s="7">
        <f>AVERAGE(J39:J41)</f>
        <v>23.169862162651043</v>
      </c>
      <c r="AJ23" s="7">
        <f t="shared" ref="AJ23:AN23" si="17">AVERAGE(K39:K41)</f>
        <v>21.30906813171875</v>
      </c>
      <c r="AK23" s="7">
        <f t="shared" si="17"/>
        <v>20.263198113239586</v>
      </c>
      <c r="AL23" s="7">
        <f t="shared" si="17"/>
        <v>17.128640207661459</v>
      </c>
      <c r="AM23" s="7">
        <f t="shared" si="17"/>
        <v>21.059809226536458</v>
      </c>
      <c r="AN23" s="7">
        <f t="shared" si="17"/>
        <v>19.573412245020833</v>
      </c>
    </row>
    <row r="24" spans="1:40" x14ac:dyDescent="0.25">
      <c r="A24">
        <v>1</v>
      </c>
      <c r="B24">
        <v>1</v>
      </c>
      <c r="C24">
        <v>4</v>
      </c>
      <c r="D24">
        <v>10516</v>
      </c>
      <c r="E24">
        <v>10338</v>
      </c>
      <c r="F24">
        <v>9598</v>
      </c>
      <c r="G24">
        <v>11015</v>
      </c>
      <c r="H24">
        <v>11338</v>
      </c>
      <c r="I24">
        <v>11757</v>
      </c>
      <c r="J24" s="58">
        <f t="shared" si="0"/>
        <v>23.7080579211875</v>
      </c>
      <c r="K24" s="59">
        <f t="shared" si="0"/>
        <v>23.164775246218749</v>
      </c>
      <c r="L24" s="59">
        <f t="shared" si="0"/>
        <v>20.906184350281251</v>
      </c>
      <c r="M24" s="59">
        <f t="shared" si="0"/>
        <v>25.231080701015628</v>
      </c>
      <c r="N24" s="59">
        <f t="shared" si="0"/>
        <v>26.216925105593752</v>
      </c>
      <c r="O24" s="59">
        <f t="shared" si="0"/>
        <v>27.495775896671876</v>
      </c>
      <c r="P24" s="60">
        <f t="shared" si="8"/>
        <v>4.0824173763562497</v>
      </c>
      <c r="Q24" s="61">
        <f t="shared" si="9"/>
        <v>4.5794325738656241</v>
      </c>
      <c r="R24" s="61">
        <f t="shared" si="10"/>
        <v>4.0518553050843753</v>
      </c>
      <c r="S24" s="61">
        <f t="shared" si="11"/>
        <v>4.9593242103046888</v>
      </c>
      <c r="T24" s="61">
        <f t="shared" si="12"/>
        <v>3.8150775316781256</v>
      </c>
      <c r="U24" s="62">
        <f t="shared" si="13"/>
        <v>4.9487327690015626</v>
      </c>
      <c r="V24" s="59">
        <f t="shared" si="1"/>
        <v>26.436839766290625</v>
      </c>
      <c r="W24" s="58">
        <f t="shared" si="3"/>
        <v>10.408204632397883</v>
      </c>
      <c r="Y24" s="7"/>
      <c r="Z24">
        <f>B42</f>
        <v>2</v>
      </c>
      <c r="AA24">
        <f>C42</f>
        <v>4</v>
      </c>
      <c r="AB24" s="7">
        <f>AVERAGE(W42:W44)</f>
        <v>6.6467303391689221</v>
      </c>
      <c r="AD24" s="7">
        <f>AB24-'061421'!AB24</f>
        <v>-4.7719921348986656</v>
      </c>
      <c r="AG24">
        <f>B42</f>
        <v>2</v>
      </c>
      <c r="AH24">
        <f>C42</f>
        <v>4</v>
      </c>
      <c r="AI24" s="7">
        <f>AVERAGE(J42:J44)</f>
        <v>22.626579487682289</v>
      </c>
      <c r="AJ24" s="7">
        <f t="shared" ref="AJ24:AN24" si="18">AVERAGE(K42:K44)</f>
        <v>20.951966598171875</v>
      </c>
      <c r="AK24" s="7">
        <f t="shared" si="18"/>
        <v>19.822671150203124</v>
      </c>
      <c r="AL24" s="7">
        <f t="shared" si="18"/>
        <v>13.681745633140622</v>
      </c>
      <c r="AM24" s="7">
        <f t="shared" si="18"/>
        <v>19.584603461171874</v>
      </c>
      <c r="AN24" s="7">
        <f t="shared" si="18"/>
        <v>18.208083874593751</v>
      </c>
    </row>
    <row r="25" spans="1:40" x14ac:dyDescent="0.25">
      <c r="A25">
        <v>2</v>
      </c>
      <c r="B25">
        <v>1</v>
      </c>
      <c r="C25">
        <v>4</v>
      </c>
      <c r="D25">
        <v>10683</v>
      </c>
      <c r="E25">
        <v>10216</v>
      </c>
      <c r="F25">
        <v>9776</v>
      </c>
      <c r="G25">
        <v>10467</v>
      </c>
      <c r="H25">
        <v>11493</v>
      </c>
      <c r="I25">
        <v>9846</v>
      </c>
      <c r="J25" s="58">
        <f t="shared" si="0"/>
        <v>24.217766947703126</v>
      </c>
      <c r="K25" s="59">
        <f t="shared" si="0"/>
        <v>22.792412963374996</v>
      </c>
      <c r="L25" s="59">
        <f t="shared" si="0"/>
        <v>21.449467025250001</v>
      </c>
      <c r="M25" s="59">
        <f t="shared" si="0"/>
        <v>23.558502578078127</v>
      </c>
      <c r="N25" s="59">
        <f t="shared" si="0"/>
        <v>26.690008333796879</v>
      </c>
      <c r="O25" s="59">
        <f t="shared" si="0"/>
        <v>21.663117515406249</v>
      </c>
      <c r="P25" s="60">
        <f t="shared" si="8"/>
        <v>4.235330084310938</v>
      </c>
      <c r="Q25" s="61">
        <f t="shared" si="9"/>
        <v>4.4677238890124986</v>
      </c>
      <c r="R25" s="61">
        <f t="shared" si="10"/>
        <v>4.2148401075750002</v>
      </c>
      <c r="S25" s="61">
        <f t="shared" si="11"/>
        <v>4.4575507734234385</v>
      </c>
      <c r="T25" s="61">
        <f t="shared" si="12"/>
        <v>3.9570025001390636</v>
      </c>
      <c r="U25" s="62">
        <f t="shared" si="13"/>
        <v>3.1989352546218748</v>
      </c>
      <c r="V25" s="59">
        <f t="shared" si="1"/>
        <v>24.531382609082815</v>
      </c>
      <c r="W25" s="58">
        <f t="shared" si="3"/>
        <v>9.6580246492452027</v>
      </c>
      <c r="Y25" s="7"/>
      <c r="Z25">
        <f>B45</f>
        <v>2</v>
      </c>
      <c r="AA25">
        <f>C45</f>
        <v>5</v>
      </c>
      <c r="AB25" s="7">
        <f>AVERAGE(W45:W47)</f>
        <v>6.8719165138330451</v>
      </c>
      <c r="AD25" s="7">
        <f>AB25-'061421'!AB25</f>
        <v>-4.8238638850961477</v>
      </c>
      <c r="AG25">
        <f>B45</f>
        <v>2</v>
      </c>
      <c r="AH25">
        <f>C45</f>
        <v>5</v>
      </c>
      <c r="AI25" s="7">
        <f>AVERAGE(J45:J47)</f>
        <v>22.745613332197916</v>
      </c>
      <c r="AJ25" s="7">
        <f t="shared" ref="AJ25:AN25" si="19">AVERAGE(K45:K47)</f>
        <v>21.392493561208337</v>
      </c>
      <c r="AK25" s="7">
        <f t="shared" si="19"/>
        <v>18.989434238593748</v>
      </c>
      <c r="AL25" s="7">
        <f t="shared" si="19"/>
        <v>15.469288067447918</v>
      </c>
      <c r="AM25" s="7">
        <f t="shared" si="19"/>
        <v>20.196050816333337</v>
      </c>
      <c r="AN25" s="7">
        <f t="shared" si="19"/>
        <v>17.989346468005206</v>
      </c>
    </row>
    <row r="26" spans="1:40" x14ac:dyDescent="0.25">
      <c r="A26">
        <v>3</v>
      </c>
      <c r="B26">
        <v>1</v>
      </c>
      <c r="C26">
        <v>4</v>
      </c>
      <c r="D26">
        <v>11652</v>
      </c>
      <c r="E26">
        <v>11164</v>
      </c>
      <c r="F26">
        <v>10775</v>
      </c>
      <c r="G26">
        <v>9734</v>
      </c>
      <c r="H26">
        <v>12109</v>
      </c>
      <c r="I26">
        <v>11222</v>
      </c>
      <c r="J26" s="58">
        <f t="shared" si="0"/>
        <v>27.175300161437498</v>
      </c>
      <c r="K26" s="59">
        <f t="shared" si="0"/>
        <v>25.685851030062501</v>
      </c>
      <c r="L26" s="59">
        <f t="shared" si="0"/>
        <v>24.498564734765626</v>
      </c>
      <c r="M26" s="59">
        <f t="shared" si="0"/>
        <v>21.321276731156249</v>
      </c>
      <c r="N26" s="59">
        <f t="shared" si="0"/>
        <v>28.570132647171882</v>
      </c>
      <c r="O26" s="59">
        <f t="shared" si="0"/>
        <v>25.862875721906249</v>
      </c>
      <c r="P26" s="60">
        <f t="shared" si="8"/>
        <v>5.122590048431249</v>
      </c>
      <c r="Q26" s="61">
        <f t="shared" si="9"/>
        <v>5.3357553090187499</v>
      </c>
      <c r="R26" s="61">
        <f t="shared" si="10"/>
        <v>5.1295694204296876</v>
      </c>
      <c r="S26" s="61">
        <f t="shared" si="11"/>
        <v>3.786383019346875</v>
      </c>
      <c r="T26" s="61">
        <f t="shared" si="12"/>
        <v>4.521039794151565</v>
      </c>
      <c r="U26" s="62">
        <f t="shared" si="13"/>
        <v>4.4588627165718746</v>
      </c>
      <c r="V26" s="59">
        <f t="shared" si="1"/>
        <v>28.354200307950002</v>
      </c>
      <c r="W26" s="58">
        <f t="shared" si="3"/>
        <v>11.163070987381891</v>
      </c>
      <c r="Y26" s="7"/>
      <c r="Z26">
        <f>B48</f>
        <v>2</v>
      </c>
      <c r="AA26">
        <f>C48</f>
        <v>6</v>
      </c>
      <c r="AB26" s="7">
        <f>AVERAGE(W48:W50)</f>
        <v>6.864706711015625</v>
      </c>
      <c r="AD26" s="7">
        <f>AB26-'061421'!AB26</f>
        <v>-4.8039491358292157</v>
      </c>
      <c r="AG26">
        <f>B48</f>
        <v>2</v>
      </c>
      <c r="AH26">
        <f>C48</f>
        <v>6</v>
      </c>
      <c r="AI26" s="7">
        <f>AVERAGE(J48:J50)</f>
        <v>21.537979371171872</v>
      </c>
      <c r="AJ26" s="7">
        <f t="shared" ref="AJ26:AN26" si="20">AVERAGE(K48:K50)</f>
        <v>21.78215135992188</v>
      </c>
      <c r="AK26" s="7">
        <f t="shared" si="20"/>
        <v>19.146111264708335</v>
      </c>
      <c r="AL26" s="7">
        <f t="shared" si="20"/>
        <v>16.12041337078125</v>
      </c>
      <c r="AM26" s="7">
        <f t="shared" si="20"/>
        <v>20.250989513802082</v>
      </c>
      <c r="AN26" s="7">
        <f t="shared" si="20"/>
        <v>17.883538606213545</v>
      </c>
    </row>
    <row r="27" spans="1:40" x14ac:dyDescent="0.25">
      <c r="A27">
        <v>1</v>
      </c>
      <c r="B27">
        <v>1</v>
      </c>
      <c r="C27">
        <v>5</v>
      </c>
      <c r="D27">
        <v>9765</v>
      </c>
      <c r="E27">
        <v>9753</v>
      </c>
      <c r="F27">
        <v>9630</v>
      </c>
      <c r="G27">
        <v>9833</v>
      </c>
      <c r="H27">
        <v>11088</v>
      </c>
      <c r="I27">
        <v>10561</v>
      </c>
      <c r="J27" s="58">
        <f t="shared" si="0"/>
        <v>21.415893376796877</v>
      </c>
      <c r="K27" s="59">
        <f t="shared" si="0"/>
        <v>21.379267578484377</v>
      </c>
      <c r="L27" s="59">
        <f t="shared" si="0"/>
        <v>21.00385314578125</v>
      </c>
      <c r="M27" s="59">
        <f t="shared" si="0"/>
        <v>21.623439567234374</v>
      </c>
      <c r="N27" s="59">
        <f t="shared" si="0"/>
        <v>25.453887640750001</v>
      </c>
      <c r="O27" s="59">
        <f t="shared" si="0"/>
        <v>23.845404664859373</v>
      </c>
      <c r="P27" s="60">
        <f t="shared" si="8"/>
        <v>3.3947680130390632</v>
      </c>
      <c r="Q27" s="61">
        <f t="shared" si="9"/>
        <v>4.0437802735453126</v>
      </c>
      <c r="R27" s="61">
        <f t="shared" si="10"/>
        <v>4.081155943734375</v>
      </c>
      <c r="S27" s="61">
        <f t="shared" si="11"/>
        <v>3.8770318701703128</v>
      </c>
      <c r="T27" s="61">
        <f t="shared" si="12"/>
        <v>3.5861662922250002</v>
      </c>
      <c r="U27" s="62">
        <f t="shared" si="13"/>
        <v>3.8536213994578121</v>
      </c>
      <c r="V27" s="58">
        <f t="shared" si="1"/>
        <v>22.836523792171878</v>
      </c>
      <c r="W27" s="58">
        <f t="shared" si="3"/>
        <v>8.9907573984928657</v>
      </c>
      <c r="Y27" s="7"/>
    </row>
    <row r="28" spans="1:40" x14ac:dyDescent="0.25">
      <c r="A28">
        <v>2</v>
      </c>
      <c r="B28">
        <v>1</v>
      </c>
      <c r="C28">
        <v>5</v>
      </c>
      <c r="D28">
        <v>10551</v>
      </c>
      <c r="E28">
        <v>10461</v>
      </c>
      <c r="F28">
        <v>10082</v>
      </c>
      <c r="G28">
        <v>9677</v>
      </c>
      <c r="H28">
        <v>12460</v>
      </c>
      <c r="I28">
        <v>11316</v>
      </c>
      <c r="J28" s="58">
        <f t="shared" si="0"/>
        <v>23.814883166265624</v>
      </c>
      <c r="K28" s="59">
        <f t="shared" si="0"/>
        <v>23.540189678921873</v>
      </c>
      <c r="L28" s="59">
        <f t="shared" si="0"/>
        <v>22.383424882218748</v>
      </c>
      <c r="M28" s="59">
        <f t="shared" si="0"/>
        <v>21.147304189171876</v>
      </c>
      <c r="N28" s="59">
        <f t="shared" si="0"/>
        <v>29.641437247812497</v>
      </c>
      <c r="O28" s="59">
        <f t="shared" si="0"/>
        <v>26.149777808687503</v>
      </c>
      <c r="P28" s="60">
        <f t="shared" si="8"/>
        <v>4.1144649498796868</v>
      </c>
      <c r="Q28" s="61">
        <f t="shared" si="9"/>
        <v>4.692056903676562</v>
      </c>
      <c r="R28" s="61">
        <f t="shared" si="10"/>
        <v>4.4950274646656245</v>
      </c>
      <c r="S28" s="61">
        <f t="shared" si="11"/>
        <v>3.7341912567515632</v>
      </c>
      <c r="T28" s="61">
        <f t="shared" si="12"/>
        <v>4.8424311743437496</v>
      </c>
      <c r="U28" s="62">
        <f t="shared" si="13"/>
        <v>4.5449333426062513</v>
      </c>
      <c r="V28" s="59">
        <f t="shared" si="1"/>
        <v>26.423105091923439</v>
      </c>
      <c r="W28" s="58">
        <f t="shared" si="3"/>
        <v>10.402797280284819</v>
      </c>
      <c r="Y28" s="7"/>
    </row>
    <row r="29" spans="1:40" x14ac:dyDescent="0.25">
      <c r="A29">
        <v>3</v>
      </c>
      <c r="B29">
        <v>1</v>
      </c>
      <c r="C29">
        <v>5</v>
      </c>
      <c r="D29">
        <v>8976</v>
      </c>
      <c r="E29">
        <v>9451</v>
      </c>
      <c r="F29">
        <v>9724</v>
      </c>
      <c r="G29">
        <v>9637</v>
      </c>
      <c r="H29">
        <v>11500</v>
      </c>
      <c r="I29">
        <v>10574</v>
      </c>
      <c r="J29" s="58">
        <f t="shared" si="0"/>
        <v>19.007747137750002</v>
      </c>
      <c r="K29" s="59">
        <f t="shared" si="0"/>
        <v>20.457518320953124</v>
      </c>
      <c r="L29" s="59">
        <f t="shared" si="0"/>
        <v>21.290755232562496</v>
      </c>
      <c r="M29" s="59">
        <f t="shared" si="0"/>
        <v>21.025218194796874</v>
      </c>
      <c r="N29" s="59">
        <f t="shared" si="0"/>
        <v>26.711373382812504</v>
      </c>
      <c r="O29" s="59">
        <f t="shared" si="0"/>
        <v>23.885082613031248</v>
      </c>
      <c r="P29" s="60">
        <f t="shared" si="8"/>
        <v>2.6723241413250007</v>
      </c>
      <c r="Q29" s="61">
        <f t="shared" si="9"/>
        <v>3.7672554962859368</v>
      </c>
      <c r="R29" s="61">
        <f t="shared" si="10"/>
        <v>4.1672265697687489</v>
      </c>
      <c r="S29" s="61">
        <f t="shared" si="11"/>
        <v>3.6975654584390623</v>
      </c>
      <c r="T29" s="61">
        <f t="shared" si="12"/>
        <v>3.9634120148437511</v>
      </c>
      <c r="U29" s="62">
        <f t="shared" si="13"/>
        <v>3.8655247839093745</v>
      </c>
      <c r="V29" s="59">
        <f t="shared" si="1"/>
        <v>22.133308464571876</v>
      </c>
      <c r="W29" s="58">
        <f t="shared" si="3"/>
        <v>8.7139009703038877</v>
      </c>
      <c r="Y29" s="7"/>
    </row>
    <row r="30" spans="1:40" x14ac:dyDescent="0.25">
      <c r="A30">
        <v>1</v>
      </c>
      <c r="B30">
        <v>1</v>
      </c>
      <c r="C30">
        <v>6</v>
      </c>
      <c r="D30">
        <v>11117</v>
      </c>
      <c r="E30">
        <v>10732</v>
      </c>
      <c r="F30">
        <v>10378</v>
      </c>
      <c r="G30">
        <v>11346</v>
      </c>
      <c r="H30">
        <v>12203</v>
      </c>
      <c r="I30">
        <v>11898</v>
      </c>
      <c r="J30" s="58">
        <f t="shared" si="0"/>
        <v>25.542399986671878</v>
      </c>
      <c r="K30" s="59">
        <f t="shared" si="0"/>
        <v>24.367322290812496</v>
      </c>
      <c r="L30" s="59">
        <f t="shared" si="0"/>
        <v>23.286861240593748</v>
      </c>
      <c r="M30" s="59">
        <f t="shared" si="0"/>
        <v>26.241342304468745</v>
      </c>
      <c r="N30" s="59">
        <f t="shared" si="0"/>
        <v>28.857034733953125</v>
      </c>
      <c r="O30" s="59">
        <f t="shared" si="0"/>
        <v>27.926129026843753</v>
      </c>
      <c r="P30" s="60">
        <f t="shared" si="8"/>
        <v>4.6327199960015637</v>
      </c>
      <c r="Q30" s="61">
        <f t="shared" si="9"/>
        <v>4.9401966872437493</v>
      </c>
      <c r="R30" s="61">
        <f t="shared" si="10"/>
        <v>4.766058372178124</v>
      </c>
      <c r="S30" s="61">
        <f t="shared" si="11"/>
        <v>5.2624026913406237</v>
      </c>
      <c r="T30" s="61">
        <f t="shared" si="12"/>
        <v>4.6071104201859372</v>
      </c>
      <c r="U30" s="62">
        <f t="shared" si="13"/>
        <v>5.0778387080531262</v>
      </c>
      <c r="V30" s="59">
        <f t="shared" si="1"/>
        <v>29.286326875003123</v>
      </c>
      <c r="W30" s="58">
        <f t="shared" si="3"/>
        <v>11.530049950788632</v>
      </c>
      <c r="Y30" s="7"/>
      <c r="AI30" s="7">
        <f>AI15-'061421'!AI15</f>
        <v>-1.1007618964953672</v>
      </c>
      <c r="AJ30" s="7">
        <f>AJ15-'061421'!AJ15</f>
        <v>-2.0027984557634362</v>
      </c>
      <c r="AK30" s="7">
        <f>AK15-'061421'!AK15</f>
        <v>-2.0426230137538823</v>
      </c>
      <c r="AL30" s="7">
        <f>AL15-'061421'!AL15</f>
        <v>-2.1658579643294473</v>
      </c>
      <c r="AM30" s="7">
        <f>AM15-'061421'!AM15</f>
        <v>-1.4777661400982538</v>
      </c>
      <c r="AN30" s="7">
        <f>AN15-'061421'!AN15</f>
        <v>5.4891696889849619</v>
      </c>
    </row>
    <row r="31" spans="1:40" x14ac:dyDescent="0.25">
      <c r="A31">
        <v>2</v>
      </c>
      <c r="B31">
        <v>1</v>
      </c>
      <c r="C31">
        <v>6</v>
      </c>
      <c r="D31">
        <v>10690</v>
      </c>
      <c r="E31">
        <v>9635</v>
      </c>
      <c r="F31">
        <v>9425</v>
      </c>
      <c r="G31">
        <v>9261</v>
      </c>
      <c r="H31">
        <v>11041</v>
      </c>
      <c r="I31">
        <v>10455</v>
      </c>
      <c r="J31" s="58">
        <f t="shared" ref="J31:O50" si="21">((D31/$I$5)*$I$2+$I$3)*1.321*100</f>
        <v>24.239131996718751</v>
      </c>
      <c r="K31" s="59">
        <f t="shared" si="21"/>
        <v>21.019113895078124</v>
      </c>
      <c r="L31" s="59">
        <f t="shared" si="21"/>
        <v>20.378162424609375</v>
      </c>
      <c r="M31" s="59">
        <f t="shared" si="21"/>
        <v>19.877609847671874</v>
      </c>
      <c r="N31" s="59">
        <f t="shared" si="21"/>
        <v>25.310436597359377</v>
      </c>
      <c r="O31" s="59">
        <f t="shared" si="21"/>
        <v>23.52187677976562</v>
      </c>
      <c r="P31" s="60">
        <f t="shared" si="8"/>
        <v>4.2417395990156255</v>
      </c>
      <c r="Q31" s="61">
        <f t="shared" si="9"/>
        <v>3.935734168523437</v>
      </c>
      <c r="R31" s="61">
        <f t="shared" si="10"/>
        <v>3.8934487273828124</v>
      </c>
      <c r="S31" s="61">
        <f t="shared" si="11"/>
        <v>3.3532829543015623</v>
      </c>
      <c r="T31" s="61">
        <f t="shared" si="12"/>
        <v>3.5431309792078132</v>
      </c>
      <c r="U31" s="62">
        <f t="shared" si="13"/>
        <v>3.756563033929686</v>
      </c>
      <c r="V31" s="59">
        <f t="shared" si="1"/>
        <v>22.72389946236094</v>
      </c>
      <c r="W31" s="58">
        <f t="shared" si="3"/>
        <v>8.946417111165724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-2.4747033374527199</v>
      </c>
      <c r="AJ31" s="7">
        <f>AJ16-'061421'!AJ16</f>
        <v>-2.7125396632038417</v>
      </c>
      <c r="AK31" s="7">
        <f>AK16-'061421'!AK16</f>
        <v>-3.6145775894632273</v>
      </c>
      <c r="AL31" s="7">
        <f>AL16-'061421'!AL16</f>
        <v>-2.5032488501001104</v>
      </c>
      <c r="AM31" s="7">
        <f>AM16-'061421'!AM16</f>
        <v>-3.0601204439870457</v>
      </c>
      <c r="AN31" s="7">
        <f>AN16-'061421'!AN16</f>
        <v>4.4656069182855198</v>
      </c>
    </row>
    <row r="32" spans="1:40" x14ac:dyDescent="0.25">
      <c r="A32">
        <v>3</v>
      </c>
      <c r="B32">
        <v>1</v>
      </c>
      <c r="C32">
        <v>6</v>
      </c>
      <c r="D32">
        <v>12029</v>
      </c>
      <c r="E32">
        <v>10668</v>
      </c>
      <c r="F32">
        <v>11213</v>
      </c>
      <c r="G32">
        <v>12007</v>
      </c>
      <c r="H32">
        <v>12689</v>
      </c>
      <c r="I32">
        <v>11273</v>
      </c>
      <c r="J32" s="58">
        <f t="shared" si="21"/>
        <v>28.325960658421877</v>
      </c>
      <c r="K32" s="59">
        <f t="shared" si="21"/>
        <v>24.171984699812501</v>
      </c>
      <c r="L32" s="59">
        <f t="shared" si="21"/>
        <v>25.835406373171878</v>
      </c>
      <c r="M32" s="59">
        <f t="shared" si="21"/>
        <v>28.258813361515621</v>
      </c>
      <c r="N32" s="59">
        <f t="shared" si="21"/>
        <v>30.340379565609375</v>
      </c>
      <c r="O32" s="59">
        <f t="shared" si="21"/>
        <v>26.018535364734376</v>
      </c>
      <c r="P32" s="60">
        <f t="shared" si="8"/>
        <v>5.4677881975265628</v>
      </c>
      <c r="Q32" s="61">
        <f t="shared" si="9"/>
        <v>4.88159540994375</v>
      </c>
      <c r="R32" s="61">
        <f t="shared" si="10"/>
        <v>5.5306219119515641</v>
      </c>
      <c r="S32" s="61">
        <f t="shared" si="11"/>
        <v>5.867644008454687</v>
      </c>
      <c r="T32" s="61">
        <f t="shared" si="12"/>
        <v>5.0521138696828123</v>
      </c>
      <c r="U32" s="62">
        <f t="shared" si="13"/>
        <v>4.5055606094203133</v>
      </c>
      <c r="V32" s="59">
        <f t="shared" si="1"/>
        <v>31.305324006979689</v>
      </c>
      <c r="W32" s="58">
        <f t="shared" si="3"/>
        <v>12.324930711409326</v>
      </c>
      <c r="AB32">
        <f t="shared" ref="AB32:AC32" si="22">Z15</f>
        <v>1</v>
      </c>
      <c r="AC32">
        <f t="shared" si="22"/>
        <v>1</v>
      </c>
      <c r="AD32" s="7">
        <f t="shared" ref="AD32:AD43" si="23">AD15</f>
        <v>-0.38983910804591559</v>
      </c>
      <c r="AI32" s="7">
        <f>AI17-'061421'!AI17</f>
        <v>-2.4977344071339438</v>
      </c>
      <c r="AJ32" s="7">
        <f>AJ17-'061421'!AJ17</f>
        <v>-3.1120972130232367</v>
      </c>
      <c r="AK32" s="7">
        <f>AK17-'061421'!AK17</f>
        <v>-3.2110311589856053</v>
      </c>
      <c r="AL32" s="7">
        <f>AL17-'061421'!AL17</f>
        <v>-3.0633089512301304</v>
      </c>
      <c r="AM32" s="7">
        <f>AM17-'061421'!AM17</f>
        <v>-2.0814670972233884</v>
      </c>
      <c r="AN32" s="7">
        <f>AN17-'061421'!AN17</f>
        <v>3.345806250245456</v>
      </c>
    </row>
    <row r="33" spans="1:40" x14ac:dyDescent="0.25">
      <c r="A33">
        <v>1</v>
      </c>
      <c r="B33">
        <v>2</v>
      </c>
      <c r="C33">
        <v>1</v>
      </c>
      <c r="D33">
        <v>10033</v>
      </c>
      <c r="E33">
        <v>9546</v>
      </c>
      <c r="F33">
        <v>10266</v>
      </c>
      <c r="G33">
        <v>8763</v>
      </c>
      <c r="H33">
        <v>9313</v>
      </c>
      <c r="I33">
        <v>10816</v>
      </c>
      <c r="J33" s="58">
        <f t="shared" si="21"/>
        <v>22.233869539109371</v>
      </c>
      <c r="K33" s="59">
        <f t="shared" si="21"/>
        <v>20.747472557593746</v>
      </c>
      <c r="L33" s="59">
        <f t="shared" si="21"/>
        <v>22.945020456343752</v>
      </c>
      <c r="M33" s="59">
        <f t="shared" si="21"/>
        <v>18.357639217703124</v>
      </c>
      <c r="N33" s="59">
        <f t="shared" si="21"/>
        <v>20.036321640359375</v>
      </c>
      <c r="O33" s="59">
        <f t="shared" si="21"/>
        <v>24.623702879</v>
      </c>
      <c r="P33" s="60">
        <f t="shared" si="8"/>
        <v>3.6401608617328112</v>
      </c>
      <c r="Q33" s="61">
        <f t="shared" si="9"/>
        <v>3.8542417672781237</v>
      </c>
      <c r="R33" s="61">
        <f t="shared" si="10"/>
        <v>4.6635061369031252</v>
      </c>
      <c r="S33" s="61">
        <f t="shared" si="11"/>
        <v>2.8972917653109374</v>
      </c>
      <c r="T33" s="61">
        <f t="shared" si="12"/>
        <v>1.9608964921078127</v>
      </c>
      <c r="U33" s="62">
        <f t="shared" si="13"/>
        <v>4.0871108636999995</v>
      </c>
      <c r="V33" s="59">
        <f t="shared" si="1"/>
        <v>21.103207887032809</v>
      </c>
      <c r="W33" s="58">
        <f t="shared" si="3"/>
        <v>8.30834956182394</v>
      </c>
      <c r="AB33">
        <f t="shared" ref="AB33:AC33" si="24">Z16</f>
        <v>1</v>
      </c>
      <c r="AC33">
        <f t="shared" si="24"/>
        <v>2</v>
      </c>
      <c r="AD33" s="7">
        <f t="shared" si="23"/>
        <v>-1.1692420825891432</v>
      </c>
      <c r="AI33" s="7">
        <f>AI18-'061421'!AI18</f>
        <v>-3.4429634492456813</v>
      </c>
      <c r="AJ33" s="7">
        <f>AJ18-'061421'!AJ18</f>
        <v>-3.3259971790945428</v>
      </c>
      <c r="AK33" s="7">
        <f>AK18-'061421'!AK18</f>
        <v>-3.4590440515839447</v>
      </c>
      <c r="AL33" s="7">
        <f>AL18-'061421'!AL18</f>
        <v>-4.1298065269102828</v>
      </c>
      <c r="AM33" s="7">
        <f>AM18-'061421'!AM18</f>
        <v>-3.4501562157992858</v>
      </c>
      <c r="AN33" s="7">
        <f>AN18-'061421'!AN18</f>
        <v>5.1152900457811548</v>
      </c>
    </row>
    <row r="34" spans="1:40" x14ac:dyDescent="0.25">
      <c r="A34">
        <v>2</v>
      </c>
      <c r="B34">
        <v>2</v>
      </c>
      <c r="C34">
        <v>1</v>
      </c>
      <c r="D34">
        <v>10396</v>
      </c>
      <c r="E34">
        <v>9777</v>
      </c>
      <c r="F34">
        <v>9147</v>
      </c>
      <c r="G34">
        <v>6778</v>
      </c>
      <c r="H34">
        <v>9009</v>
      </c>
      <c r="I34">
        <v>9586</v>
      </c>
      <c r="J34" s="58">
        <f t="shared" si="21"/>
        <v>23.341799938062497</v>
      </c>
      <c r="K34" s="59">
        <f t="shared" si="21"/>
        <v>21.452519175109373</v>
      </c>
      <c r="L34" s="59">
        <f t="shared" si="21"/>
        <v>19.529664763703124</v>
      </c>
      <c r="M34" s="59">
        <f t="shared" si="21"/>
        <v>12.299121746843751</v>
      </c>
      <c r="N34" s="59">
        <f t="shared" si="21"/>
        <v>19.108468083109372</v>
      </c>
      <c r="O34" s="59">
        <f t="shared" si="21"/>
        <v>20.869558551968751</v>
      </c>
      <c r="P34" s="60">
        <f t="shared" si="8"/>
        <v>3.9725399814187496</v>
      </c>
      <c r="Q34" s="61">
        <f t="shared" si="9"/>
        <v>4.0657557525328114</v>
      </c>
      <c r="R34" s="61">
        <f t="shared" si="10"/>
        <v>3.6388994291109373</v>
      </c>
      <c r="S34" s="61">
        <f t="shared" si="11"/>
        <v>1.0797365240531256</v>
      </c>
      <c r="T34" s="61">
        <f t="shared" si="12"/>
        <v>1.6825404249328115</v>
      </c>
      <c r="U34" s="62">
        <f t="shared" si="13"/>
        <v>2.9608675655906258</v>
      </c>
      <c r="V34" s="59">
        <f t="shared" si="1"/>
        <v>17.40033967763906</v>
      </c>
      <c r="W34" s="58">
        <f t="shared" si="3"/>
        <v>6.8505274321413623</v>
      </c>
      <c r="AB34">
        <f t="shared" ref="AB34:AC34" si="25">Z17</f>
        <v>1</v>
      </c>
      <c r="AC34">
        <f t="shared" si="25"/>
        <v>3</v>
      </c>
      <c r="AD34" s="7">
        <f t="shared" si="23"/>
        <v>-1.2543109343327767</v>
      </c>
      <c r="AI34" s="7">
        <f>AI19-'061421'!AI19</f>
        <v>-3.592766217783133</v>
      </c>
      <c r="AJ34" s="7">
        <f>AJ19-'061421'!AJ19</f>
        <v>-3.2734298698101156</v>
      </c>
      <c r="AK34" s="7">
        <f>AK19-'061421'!AK19</f>
        <v>-3.8421437094620323</v>
      </c>
      <c r="AL34" s="7">
        <f>AL19-'061421'!AL19</f>
        <v>-5.1575833900871473</v>
      </c>
      <c r="AM34" s="7">
        <f>AM19-'061421'!AM19</f>
        <v>-4.3529459872821192</v>
      </c>
      <c r="AN34" s="7">
        <f>AN19-'061421'!AN19</f>
        <v>4.5204444583969412</v>
      </c>
    </row>
    <row r="35" spans="1:40" x14ac:dyDescent="0.25">
      <c r="A35">
        <v>3</v>
      </c>
      <c r="B35">
        <v>2</v>
      </c>
      <c r="C35">
        <v>1</v>
      </c>
      <c r="D35">
        <v>10499</v>
      </c>
      <c r="E35">
        <v>10441</v>
      </c>
      <c r="F35">
        <v>10531</v>
      </c>
      <c r="G35">
        <v>9896</v>
      </c>
      <c r="H35">
        <v>10305</v>
      </c>
      <c r="I35">
        <v>9016</v>
      </c>
      <c r="J35" s="58">
        <f t="shared" si="21"/>
        <v>23.656171373578122</v>
      </c>
      <c r="K35" s="59">
        <f t="shared" si="21"/>
        <v>23.479146681734374</v>
      </c>
      <c r="L35" s="59">
        <f t="shared" si="21"/>
        <v>23.753840169078128</v>
      </c>
      <c r="M35" s="59">
        <f t="shared" si="21"/>
        <v>21.815725008374997</v>
      </c>
      <c r="N35" s="59">
        <f t="shared" si="21"/>
        <v>23.064054300859375</v>
      </c>
      <c r="O35" s="59">
        <f t="shared" si="21"/>
        <v>19.129833132125</v>
      </c>
      <c r="P35" s="60">
        <f t="shared" si="8"/>
        <v>4.0668514120734365</v>
      </c>
      <c r="Q35" s="61">
        <f t="shared" si="9"/>
        <v>4.6737440045203122</v>
      </c>
      <c r="R35" s="61">
        <f t="shared" si="10"/>
        <v>4.9061520507234375</v>
      </c>
      <c r="S35" s="61">
        <f t="shared" si="11"/>
        <v>3.9347175025124996</v>
      </c>
      <c r="T35" s="61">
        <f t="shared" si="12"/>
        <v>2.8692162902578127</v>
      </c>
      <c r="U35" s="62">
        <f t="shared" si="13"/>
        <v>2.4389499396375003</v>
      </c>
      <c r="V35" s="59">
        <f t="shared" si="1"/>
        <v>22.889631199724999</v>
      </c>
      <c r="W35" s="58">
        <f t="shared" si="3"/>
        <v>9.0116658266633856</v>
      </c>
      <c r="AB35">
        <f t="shared" ref="AB35:AC35" si="26">Z18</f>
        <v>1</v>
      </c>
      <c r="AC35">
        <f t="shared" si="26"/>
        <v>4</v>
      </c>
      <c r="AD35" s="7">
        <f t="shared" si="23"/>
        <v>-1.499135123250305</v>
      </c>
      <c r="AI35" s="7">
        <f>AI20-'061421'!AI20</f>
        <v>-2.1444771949136907</v>
      </c>
      <c r="AJ35" s="7">
        <f>AJ20-'061421'!AJ20</f>
        <v>-2.5204602960040141</v>
      </c>
      <c r="AK35" s="7">
        <f>AK20-'061421'!AK20</f>
        <v>-2.5780663352768585</v>
      </c>
      <c r="AL35" s="7">
        <f>AL20-'061421'!AL20</f>
        <v>-2.8496717892392027</v>
      </c>
      <c r="AM35" s="7">
        <f>AM20-'061421'!AM20</f>
        <v>-3.8889054066301192</v>
      </c>
      <c r="AN35" s="7">
        <f>AN20-'061421'!AN20</f>
        <v>5.066275546925354</v>
      </c>
    </row>
    <row r="36" spans="1:40" x14ac:dyDescent="0.25">
      <c r="A36">
        <v>1</v>
      </c>
      <c r="B36">
        <v>2</v>
      </c>
      <c r="C36">
        <v>2</v>
      </c>
      <c r="D36">
        <v>10306</v>
      </c>
      <c r="E36">
        <v>9831</v>
      </c>
      <c r="F36">
        <v>8408</v>
      </c>
      <c r="G36">
        <v>7356</v>
      </c>
      <c r="H36">
        <v>9838</v>
      </c>
      <c r="I36">
        <v>8544</v>
      </c>
      <c r="J36" s="58">
        <f t="shared" si="21"/>
        <v>23.06710645071875</v>
      </c>
      <c r="K36" s="59">
        <f t="shared" si="21"/>
        <v>21.617335267515625</v>
      </c>
      <c r="L36" s="59">
        <f t="shared" si="21"/>
        <v>17.274126017624997</v>
      </c>
      <c r="M36" s="59">
        <f t="shared" si="21"/>
        <v>14.0632643655625</v>
      </c>
      <c r="N36" s="59">
        <f t="shared" si="21"/>
        <v>21.638700316531249</v>
      </c>
      <c r="O36" s="59">
        <f t="shared" si="21"/>
        <v>17.6892183985</v>
      </c>
      <c r="P36" s="60">
        <f t="shared" si="8"/>
        <v>3.8901319352156252</v>
      </c>
      <c r="Q36" s="61">
        <f t="shared" si="9"/>
        <v>4.1152005802546867</v>
      </c>
      <c r="R36" s="61">
        <f t="shared" si="10"/>
        <v>2.9622378052874989</v>
      </c>
      <c r="S36" s="61">
        <f t="shared" si="11"/>
        <v>1.6089793096687501</v>
      </c>
      <c r="T36" s="61">
        <f t="shared" si="12"/>
        <v>2.4416100949593749</v>
      </c>
      <c r="U36" s="62">
        <f t="shared" si="13"/>
        <v>2.0067655195499996</v>
      </c>
      <c r="V36" s="59">
        <f t="shared" si="1"/>
        <v>17.024925244935936</v>
      </c>
      <c r="W36" s="58">
        <f t="shared" si="3"/>
        <v>6.7027264743842263</v>
      </c>
      <c r="AB36">
        <f t="shared" ref="AB36:AC36" si="27">Z19</f>
        <v>1</v>
      </c>
      <c r="AC36">
        <f t="shared" si="27"/>
        <v>5</v>
      </c>
      <c r="AD36" s="7">
        <f t="shared" si="23"/>
        <v>-1.8541446514993201</v>
      </c>
      <c r="AI36" s="7">
        <f>AI21-'061421'!AI21</f>
        <v>-4.036774565951994</v>
      </c>
      <c r="AJ36" s="7">
        <f>AJ21-'061421'!AJ21</f>
        <v>-4.3012969544137896</v>
      </c>
      <c r="AK36" s="7">
        <f>AK21-'061421'!AK21</f>
        <v>-4.2920492581653598</v>
      </c>
      <c r="AL36" s="7">
        <f>AL21-'061421'!AL21</f>
        <v>-7.6536651047208153</v>
      </c>
      <c r="AM36" s="7">
        <f>AM21-'061421'!AM21</f>
        <v>-8.908347831091163</v>
      </c>
      <c r="AN36" s="7">
        <f>AN21-'061421'!AN21</f>
        <v>-0.50859390335011057</v>
      </c>
    </row>
    <row r="37" spans="1:40" x14ac:dyDescent="0.25">
      <c r="A37">
        <v>2</v>
      </c>
      <c r="B37">
        <v>2</v>
      </c>
      <c r="C37">
        <v>2</v>
      </c>
      <c r="D37">
        <v>10524</v>
      </c>
      <c r="E37">
        <v>9909</v>
      </c>
      <c r="F37">
        <v>9661</v>
      </c>
      <c r="G37">
        <v>7800</v>
      </c>
      <c r="H37">
        <v>8625</v>
      </c>
      <c r="I37">
        <v>8974</v>
      </c>
      <c r="J37" s="58">
        <f t="shared" si="21"/>
        <v>23.732475120062499</v>
      </c>
      <c r="K37" s="59">
        <f t="shared" si="21"/>
        <v>21.855402956546875</v>
      </c>
      <c r="L37" s="59">
        <f t="shared" si="21"/>
        <v>21.098469791421877</v>
      </c>
      <c r="M37" s="59">
        <f t="shared" si="21"/>
        <v>15.418418903125</v>
      </c>
      <c r="N37" s="59">
        <f t="shared" si="21"/>
        <v>17.936442537109375</v>
      </c>
      <c r="O37" s="59">
        <f t="shared" si="21"/>
        <v>19.001642838031248</v>
      </c>
      <c r="P37" s="60">
        <f t="shared" si="8"/>
        <v>4.0897425360187496</v>
      </c>
      <c r="Q37" s="61">
        <f t="shared" si="9"/>
        <v>4.1866208869640626</v>
      </c>
      <c r="R37" s="61">
        <f t="shared" si="10"/>
        <v>4.109540937426563</v>
      </c>
      <c r="S37" s="61">
        <f t="shared" si="11"/>
        <v>2.0155256709375</v>
      </c>
      <c r="T37" s="61">
        <f t="shared" si="12"/>
        <v>1.3309327611328126</v>
      </c>
      <c r="U37" s="62">
        <f t="shared" si="13"/>
        <v>2.4004928514093744</v>
      </c>
      <c r="V37" s="59">
        <f t="shared" si="1"/>
        <v>18.132855643889059</v>
      </c>
      <c r="W37" s="58">
        <f t="shared" si="3"/>
        <v>7.1389195448382123</v>
      </c>
      <c r="AB37">
        <f t="shared" ref="AB37:AC37" si="28">Z20</f>
        <v>1</v>
      </c>
      <c r="AC37">
        <f t="shared" si="28"/>
        <v>6</v>
      </c>
      <c r="AD37" s="7">
        <f t="shared" si="23"/>
        <v>-1.052988835646282</v>
      </c>
      <c r="AI37" s="7">
        <f>AI22-'061421'!AI22</f>
        <v>-3.7846576236771057</v>
      </c>
      <c r="AJ37" s="7">
        <f>AJ22-'061421'!AJ22</f>
        <v>-4.4234929915896757</v>
      </c>
      <c r="AK37" s="7">
        <f>AK22-'061421'!AK22</f>
        <v>-5.7517447983180219</v>
      </c>
      <c r="AL37" s="7">
        <f>AL22-'061421'!AL22</f>
        <v>-10.806905680605992</v>
      </c>
      <c r="AM37" s="7">
        <f>AM22-'061421'!AM22</f>
        <v>-10.710686921143758</v>
      </c>
      <c r="AN37" s="7">
        <f>AN22-'061421'!AN22</f>
        <v>-0.5490653899805622</v>
      </c>
    </row>
    <row r="38" spans="1:40" x14ac:dyDescent="0.25">
      <c r="A38">
        <v>3</v>
      </c>
      <c r="B38">
        <v>2</v>
      </c>
      <c r="C38">
        <v>2</v>
      </c>
      <c r="D38">
        <v>10162</v>
      </c>
      <c r="E38">
        <v>9518</v>
      </c>
      <c r="F38">
        <v>8930</v>
      </c>
      <c r="G38">
        <v>7316</v>
      </c>
      <c r="H38">
        <v>9046</v>
      </c>
      <c r="I38">
        <v>9475</v>
      </c>
      <c r="J38" s="58">
        <f t="shared" si="21"/>
        <v>22.627596870968748</v>
      </c>
      <c r="K38" s="59">
        <f t="shared" si="21"/>
        <v>20.662012361531254</v>
      </c>
      <c r="L38" s="59">
        <f t="shared" si="21"/>
        <v>18.86734824421875</v>
      </c>
      <c r="M38" s="59">
        <f t="shared" si="21"/>
        <v>13.941178371187499</v>
      </c>
      <c r="N38" s="59">
        <f t="shared" si="21"/>
        <v>19.221397627906249</v>
      </c>
      <c r="O38" s="59">
        <f t="shared" si="21"/>
        <v>20.530769917578127</v>
      </c>
      <c r="P38" s="60">
        <f t="shared" si="8"/>
        <v>3.7582790612906245</v>
      </c>
      <c r="Q38" s="61">
        <f t="shared" si="9"/>
        <v>3.8286037084593763</v>
      </c>
      <c r="R38" s="61">
        <f t="shared" si="10"/>
        <v>3.440204473265625</v>
      </c>
      <c r="S38" s="61">
        <f t="shared" si="11"/>
        <v>1.5723535113562499</v>
      </c>
      <c r="T38" s="61">
        <f t="shared" si="12"/>
        <v>1.716419288371875</v>
      </c>
      <c r="U38" s="62">
        <f t="shared" si="13"/>
        <v>2.8592309752734377</v>
      </c>
      <c r="V38" s="59">
        <f t="shared" si="1"/>
        <v>17.175091018017188</v>
      </c>
      <c r="W38" s="58">
        <f t="shared" si="3"/>
        <v>6.7618468574870816</v>
      </c>
      <c r="AB38">
        <f t="shared" ref="AB38:AC38" si="29">Z21</f>
        <v>2</v>
      </c>
      <c r="AC38">
        <f t="shared" si="29"/>
        <v>1</v>
      </c>
      <c r="AD38" s="7">
        <f t="shared" si="23"/>
        <v>-3.5079599548456564</v>
      </c>
      <c r="AI38" s="7">
        <f>AI23-'061421'!AI23</f>
        <v>-3.8567052427010964</v>
      </c>
      <c r="AJ38" s="7">
        <f>AJ23-'061421'!AJ23</f>
        <v>-4.6807730600626876</v>
      </c>
      <c r="AK38" s="7">
        <f>AK23-'061421'!AK23</f>
        <v>-5.6085350288945506</v>
      </c>
      <c r="AL38" s="7">
        <f>AL23-'061421'!AL23</f>
        <v>-10.187729356547479</v>
      </c>
      <c r="AM38" s="7">
        <f>AM23-'061421'!AM23</f>
        <v>-11.278339633787134</v>
      </c>
      <c r="AN38" s="7">
        <f>AN23-'061421'!AN23</f>
        <v>-1.0643845488544343</v>
      </c>
    </row>
    <row r="39" spans="1:40" x14ac:dyDescent="0.25">
      <c r="A39">
        <v>1</v>
      </c>
      <c r="B39">
        <v>2</v>
      </c>
      <c r="C39">
        <v>3</v>
      </c>
      <c r="D39">
        <v>10892</v>
      </c>
      <c r="E39">
        <v>10288</v>
      </c>
      <c r="F39">
        <v>10208</v>
      </c>
      <c r="G39">
        <v>8764</v>
      </c>
      <c r="H39">
        <v>9564</v>
      </c>
      <c r="I39">
        <v>10537</v>
      </c>
      <c r="J39" s="58">
        <f t="shared" si="21"/>
        <v>24.8556662683125</v>
      </c>
      <c r="K39" s="59">
        <f t="shared" si="21"/>
        <v>23.012167753249997</v>
      </c>
      <c r="L39" s="59">
        <f t="shared" si="21"/>
        <v>22.7679957645</v>
      </c>
      <c r="M39" s="59">
        <f t="shared" si="21"/>
        <v>18.360691367562499</v>
      </c>
      <c r="N39" s="59">
        <f t="shared" si="21"/>
        <v>20.802411255062498</v>
      </c>
      <c r="O39" s="59">
        <f t="shared" si="21"/>
        <v>23.772153068234378</v>
      </c>
      <c r="P39" s="60">
        <f t="shared" si="8"/>
        <v>4.4266998804937501</v>
      </c>
      <c r="Q39" s="61">
        <f t="shared" si="9"/>
        <v>4.5336503259749996</v>
      </c>
      <c r="R39" s="61">
        <f t="shared" si="10"/>
        <v>4.6103987293499999</v>
      </c>
      <c r="S39" s="61">
        <f t="shared" si="11"/>
        <v>2.8982074102687498</v>
      </c>
      <c r="T39" s="61">
        <f t="shared" si="12"/>
        <v>2.1907233765187497</v>
      </c>
      <c r="U39" s="62">
        <f t="shared" si="13"/>
        <v>3.8316459204703133</v>
      </c>
      <c r="V39" s="59">
        <f t="shared" si="1"/>
        <v>22.491325643076564</v>
      </c>
      <c r="W39" s="58">
        <f t="shared" si="3"/>
        <v>8.8548526153844733</v>
      </c>
      <c r="AB39">
        <f t="shared" ref="AB39:AC39" si="30">Z22</f>
        <v>2</v>
      </c>
      <c r="AC39">
        <f t="shared" si="30"/>
        <v>2</v>
      </c>
      <c r="AD39" s="7">
        <f t="shared" si="23"/>
        <v>-4.2551047329112333</v>
      </c>
      <c r="AI39" s="7">
        <f>AI24-'061421'!AI24</f>
        <v>-4.2490720764538636</v>
      </c>
      <c r="AJ39" s="7">
        <f>AJ24-'061421'!AJ24</f>
        <v>-5.2642483554335406</v>
      </c>
      <c r="AK39" s="7">
        <f>AK24-'061421'!AK24</f>
        <v>-5.7297328206624023</v>
      </c>
      <c r="AL39" s="7">
        <f>AL24-'061421'!AL24</f>
        <v>-11.674905181365034</v>
      </c>
      <c r="AM39" s="7">
        <f>AM24-'061421'!AM24</f>
        <v>-11.36358862969141</v>
      </c>
      <c r="AN39" s="7">
        <f>AN24-'061421'!AN24</f>
        <v>-2.1213196785357979</v>
      </c>
    </row>
    <row r="40" spans="1:40" x14ac:dyDescent="0.25">
      <c r="A40">
        <v>2</v>
      </c>
      <c r="B40">
        <v>2</v>
      </c>
      <c r="C40">
        <v>3</v>
      </c>
      <c r="D40">
        <v>9744</v>
      </c>
      <c r="E40">
        <v>8837</v>
      </c>
      <c r="F40">
        <v>8089</v>
      </c>
      <c r="G40">
        <v>7108</v>
      </c>
      <c r="H40">
        <v>8708</v>
      </c>
      <c r="I40">
        <v>8910</v>
      </c>
      <c r="J40" s="58">
        <f t="shared" si="21"/>
        <v>21.351798229749999</v>
      </c>
      <c r="K40" s="59">
        <f t="shared" si="21"/>
        <v>18.583498307296878</v>
      </c>
      <c r="L40" s="59">
        <f t="shared" si="21"/>
        <v>16.300490212484377</v>
      </c>
      <c r="M40" s="59">
        <f t="shared" si="21"/>
        <v>13.306331200437501</v>
      </c>
      <c r="N40" s="59">
        <f t="shared" si="21"/>
        <v>18.189770975437501</v>
      </c>
      <c r="O40" s="59">
        <f t="shared" si="21"/>
        <v>18.806305247031251</v>
      </c>
      <c r="P40" s="60">
        <f t="shared" si="8"/>
        <v>3.375539468925</v>
      </c>
      <c r="Q40" s="61">
        <f t="shared" si="9"/>
        <v>3.2050494921890635</v>
      </c>
      <c r="R40" s="61">
        <f t="shared" si="10"/>
        <v>2.6701470637453126</v>
      </c>
      <c r="S40" s="61">
        <f t="shared" si="11"/>
        <v>1.3818993601312508</v>
      </c>
      <c r="T40" s="61">
        <f t="shared" si="12"/>
        <v>1.4069312926312503</v>
      </c>
      <c r="U40" s="62">
        <f t="shared" si="13"/>
        <v>2.3418915741093751</v>
      </c>
      <c r="V40" s="59">
        <f t="shared" si="1"/>
        <v>14.381458251731255</v>
      </c>
      <c r="W40" s="58">
        <f t="shared" si="3"/>
        <v>5.66199143768947</v>
      </c>
      <c r="AB40">
        <f t="shared" ref="AB40:AC40" si="31">Z23</f>
        <v>2</v>
      </c>
      <c r="AC40">
        <f t="shared" si="31"/>
        <v>3</v>
      </c>
      <c r="AD40" s="7">
        <f t="shared" si="23"/>
        <v>-4.3318661658481146</v>
      </c>
      <c r="AI40" s="7">
        <f>AI25-'061421'!AI25</f>
        <v>-4.2186192691737077</v>
      </c>
      <c r="AJ40" s="7">
        <f>AJ25-'061421'!AJ25</f>
        <v>-4.5437615710109043</v>
      </c>
      <c r="AK40" s="7">
        <f>AK25-'061421'!AK25</f>
        <v>-5.9997693103425433</v>
      </c>
      <c r="AL40" s="7">
        <f>AL25-'061421'!AL25</f>
        <v>-11.412925055001976</v>
      </c>
      <c r="AM40" s="7">
        <f>AM25-'061421'!AM25</f>
        <v>-10.896495557432193</v>
      </c>
      <c r="AN40" s="7">
        <f>AN25-'061421'!AN25</f>
        <v>-3.7704767975193718</v>
      </c>
    </row>
    <row r="41" spans="1:40" x14ac:dyDescent="0.25">
      <c r="A41">
        <v>3</v>
      </c>
      <c r="B41">
        <v>2</v>
      </c>
      <c r="C41">
        <v>3</v>
      </c>
      <c r="D41">
        <v>10383</v>
      </c>
      <c r="E41">
        <v>10065</v>
      </c>
      <c r="F41">
        <v>9865</v>
      </c>
      <c r="G41">
        <v>9209</v>
      </c>
      <c r="H41">
        <v>10673</v>
      </c>
      <c r="I41">
        <v>8037</v>
      </c>
      <c r="J41" s="58">
        <f t="shared" si="21"/>
        <v>23.302121989890622</v>
      </c>
      <c r="K41" s="59">
        <f t="shared" si="21"/>
        <v>22.331538334609377</v>
      </c>
      <c r="L41" s="59">
        <f t="shared" si="21"/>
        <v>21.721108362734377</v>
      </c>
      <c r="M41" s="59">
        <f t="shared" si="21"/>
        <v>19.718898054984376</v>
      </c>
      <c r="N41" s="59">
        <f t="shared" si="21"/>
        <v>24.187245449109376</v>
      </c>
      <c r="O41" s="59">
        <f t="shared" si="21"/>
        <v>16.141778419796875</v>
      </c>
      <c r="P41" s="60">
        <f t="shared" si="8"/>
        <v>3.9606365969671868</v>
      </c>
      <c r="Q41" s="61">
        <f t="shared" si="9"/>
        <v>4.3294615003828127</v>
      </c>
      <c r="R41" s="61">
        <f t="shared" si="10"/>
        <v>4.2963325088203126</v>
      </c>
      <c r="S41" s="61">
        <f t="shared" si="11"/>
        <v>3.3056694164953124</v>
      </c>
      <c r="T41" s="61">
        <f t="shared" si="12"/>
        <v>3.2061736347328127</v>
      </c>
      <c r="U41" s="62">
        <f t="shared" si="13"/>
        <v>1.5425335259390625</v>
      </c>
      <c r="V41" s="59">
        <f t="shared" si="1"/>
        <v>20.640807183337504</v>
      </c>
      <c r="W41" s="58">
        <f t="shared" si="3"/>
        <v>8.126302040684056</v>
      </c>
      <c r="AB41">
        <f t="shared" ref="AB41:AC41" si="32">Z24</f>
        <v>2</v>
      </c>
      <c r="AC41">
        <f t="shared" si="32"/>
        <v>4</v>
      </c>
      <c r="AD41" s="7">
        <f t="shared" si="23"/>
        <v>-4.7719921348986656</v>
      </c>
      <c r="AI41" s="7">
        <f>AI26-'061421'!AI26</f>
        <v>-4.7788461432442055</v>
      </c>
      <c r="AJ41" s="7">
        <f>AJ26-'061421'!AJ26</f>
        <v>-4.2120642040687137</v>
      </c>
      <c r="AK41" s="7">
        <f>AK26-'061421'!AK26</f>
        <v>-5.8080973065546857</v>
      </c>
      <c r="AL41" s="7">
        <f>AL26-'061421'!AL26</f>
        <v>-11.262665369617363</v>
      </c>
      <c r="AM41" s="7">
        <f>AM26-'061421'!AM26</f>
        <v>-10.5473803288975</v>
      </c>
      <c r="AN41" s="7">
        <f>AN26-'061421'!AN26</f>
        <v>-4.0643826643048797</v>
      </c>
    </row>
    <row r="42" spans="1:40" x14ac:dyDescent="0.25">
      <c r="A42">
        <v>1</v>
      </c>
      <c r="B42">
        <v>2</v>
      </c>
      <c r="C42">
        <v>4</v>
      </c>
      <c r="D42">
        <v>9609</v>
      </c>
      <c r="E42">
        <v>9534</v>
      </c>
      <c r="F42">
        <v>9279</v>
      </c>
      <c r="G42">
        <v>7578</v>
      </c>
      <c r="H42">
        <v>9533</v>
      </c>
      <c r="I42">
        <v>8817</v>
      </c>
      <c r="J42" s="58">
        <f t="shared" si="21"/>
        <v>20.939757998734372</v>
      </c>
      <c r="K42" s="59">
        <f t="shared" si="21"/>
        <v>20.71084675928125</v>
      </c>
      <c r="L42" s="59">
        <f t="shared" si="21"/>
        <v>19.932548545140623</v>
      </c>
      <c r="M42" s="59">
        <f t="shared" si="21"/>
        <v>14.740841634343749</v>
      </c>
      <c r="N42" s="59">
        <f t="shared" si="21"/>
        <v>20.707794609421875</v>
      </c>
      <c r="O42" s="59">
        <f t="shared" si="21"/>
        <v>18.522455310109375</v>
      </c>
      <c r="P42" s="60">
        <f t="shared" si="8"/>
        <v>3.2519273996203117</v>
      </c>
      <c r="Q42" s="61">
        <f t="shared" si="9"/>
        <v>3.8432540277843747</v>
      </c>
      <c r="R42" s="61">
        <f t="shared" si="10"/>
        <v>3.7597645635421868</v>
      </c>
      <c r="S42" s="61">
        <f t="shared" si="11"/>
        <v>1.8122524903031247</v>
      </c>
      <c r="T42" s="61">
        <f t="shared" si="12"/>
        <v>2.1623383828265621</v>
      </c>
      <c r="U42" s="62">
        <f t="shared" si="13"/>
        <v>2.2567365930328127</v>
      </c>
      <c r="V42" s="59">
        <f t="shared" si="1"/>
        <v>17.086273457109375</v>
      </c>
      <c r="W42" s="58">
        <f t="shared" si="3"/>
        <v>6.7268793138225886</v>
      </c>
      <c r="AB42">
        <f>Z25</f>
        <v>2</v>
      </c>
      <c r="AC42">
        <f>AA25</f>
        <v>5</v>
      </c>
      <c r="AD42" s="7">
        <f>AD25</f>
        <v>-4.8238638850961477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10579</v>
      </c>
      <c r="E43">
        <v>9159</v>
      </c>
      <c r="F43">
        <v>9488</v>
      </c>
      <c r="G43">
        <v>7396</v>
      </c>
      <c r="H43">
        <v>8900</v>
      </c>
      <c r="I43">
        <v>8566</v>
      </c>
      <c r="J43" s="58">
        <f t="shared" si="21"/>
        <v>23.900343362328126</v>
      </c>
      <c r="K43" s="59">
        <f t="shared" si="21"/>
        <v>19.566290562015627</v>
      </c>
      <c r="L43" s="59">
        <f t="shared" si="21"/>
        <v>20.570447865750001</v>
      </c>
      <c r="M43" s="59">
        <f t="shared" si="21"/>
        <v>14.185350359937496</v>
      </c>
      <c r="N43" s="59">
        <f t="shared" si="21"/>
        <v>18.775783748437501</v>
      </c>
      <c r="O43" s="59">
        <f t="shared" si="21"/>
        <v>17.756365695406252</v>
      </c>
      <c r="P43" s="60">
        <f t="shared" si="8"/>
        <v>4.1401030086984374</v>
      </c>
      <c r="Q43" s="61">
        <f t="shared" si="9"/>
        <v>3.4998871686046882</v>
      </c>
      <c r="R43" s="61">
        <f t="shared" si="10"/>
        <v>3.9511343597250006</v>
      </c>
      <c r="S43" s="61">
        <f t="shared" si="11"/>
        <v>1.645605107981249</v>
      </c>
      <c r="T43" s="61">
        <f t="shared" si="12"/>
        <v>1.5827351245312502</v>
      </c>
      <c r="U43" s="62">
        <f t="shared" si="13"/>
        <v>2.0269097086218757</v>
      </c>
      <c r="V43" s="59">
        <f t="shared" si="1"/>
        <v>16.846374478162502</v>
      </c>
      <c r="W43" s="58">
        <f t="shared" si="3"/>
        <v>6.6324308969143706</v>
      </c>
      <c r="AB43">
        <f t="shared" ref="AB43" si="33">Z26</f>
        <v>2</v>
      </c>
      <c r="AC43">
        <f t="shared" ref="AC43" si="34">AA26</f>
        <v>6</v>
      </c>
      <c r="AD43" s="7">
        <f t="shared" si="23"/>
        <v>-4.8039491358292157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10297</v>
      </c>
      <c r="E44">
        <v>10146</v>
      </c>
      <c r="F44">
        <v>8962</v>
      </c>
      <c r="G44">
        <v>6719</v>
      </c>
      <c r="H44">
        <v>9062</v>
      </c>
      <c r="I44">
        <v>8759</v>
      </c>
      <c r="J44" s="58">
        <f t="shared" si="21"/>
        <v>23.039637101984372</v>
      </c>
      <c r="K44" s="59">
        <f t="shared" si="21"/>
        <v>22.578762473218745</v>
      </c>
      <c r="L44" s="59">
        <f t="shared" si="21"/>
        <v>18.965017039718752</v>
      </c>
      <c r="M44" s="59">
        <f t="shared" si="21"/>
        <v>12.119044905140623</v>
      </c>
      <c r="N44" s="59">
        <f t="shared" si="21"/>
        <v>19.270232025656249</v>
      </c>
      <c r="O44" s="59">
        <f t="shared" si="21"/>
        <v>18.345430618265624</v>
      </c>
      <c r="P44" s="60">
        <f t="shared" si="8"/>
        <v>3.8818911305953119</v>
      </c>
      <c r="Q44" s="61">
        <f t="shared" si="9"/>
        <v>4.4036287419656235</v>
      </c>
      <c r="R44" s="61">
        <f t="shared" si="10"/>
        <v>3.4695051119156255</v>
      </c>
      <c r="S44" s="61">
        <f t="shared" si="11"/>
        <v>1.0257134715421869</v>
      </c>
      <c r="T44" s="61">
        <f t="shared" si="12"/>
        <v>1.7310696076968748</v>
      </c>
      <c r="U44" s="62">
        <f t="shared" si="13"/>
        <v>2.203629185479687</v>
      </c>
      <c r="V44" s="59">
        <f t="shared" si="1"/>
        <v>16.715437249195311</v>
      </c>
      <c r="W44" s="58">
        <f t="shared" si="3"/>
        <v>6.580880806769807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10821</v>
      </c>
      <c r="E45">
        <v>10023</v>
      </c>
      <c r="F45">
        <v>9800</v>
      </c>
      <c r="G45">
        <v>8609</v>
      </c>
      <c r="H45">
        <v>9411</v>
      </c>
      <c r="I45">
        <v>9579</v>
      </c>
      <c r="J45" s="58">
        <f t="shared" si="21"/>
        <v>24.638963628296874</v>
      </c>
      <c r="K45" s="59">
        <f t="shared" si="21"/>
        <v>22.203348040515628</v>
      </c>
      <c r="L45" s="59">
        <f t="shared" si="21"/>
        <v>21.522718621874997</v>
      </c>
      <c r="M45" s="59">
        <f t="shared" si="21"/>
        <v>17.887608139359376</v>
      </c>
      <c r="N45" s="59">
        <f t="shared" si="21"/>
        <v>20.335432326578125</v>
      </c>
      <c r="O45" s="59">
        <f t="shared" si="21"/>
        <v>20.848193502953126</v>
      </c>
      <c r="P45" s="60">
        <f t="shared" si="8"/>
        <v>4.3616890884890624</v>
      </c>
      <c r="Q45" s="61">
        <f t="shared" si="9"/>
        <v>4.2910044121546882</v>
      </c>
      <c r="R45" s="61">
        <f t="shared" si="10"/>
        <v>4.236815586562499</v>
      </c>
      <c r="S45" s="61">
        <f t="shared" si="11"/>
        <v>2.7562824418078127</v>
      </c>
      <c r="T45" s="61">
        <f t="shared" si="12"/>
        <v>2.0506296979734375</v>
      </c>
      <c r="U45" s="62">
        <f t="shared" si="13"/>
        <v>2.9544580508859379</v>
      </c>
      <c r="V45" s="59">
        <f t="shared" si="1"/>
        <v>20.650879277873436</v>
      </c>
      <c r="W45" s="58">
        <f t="shared" si="3"/>
        <v>8.1302674322336355</v>
      </c>
    </row>
    <row r="46" spans="1:40" x14ac:dyDescent="0.25">
      <c r="A46">
        <v>2</v>
      </c>
      <c r="B46">
        <v>2</v>
      </c>
      <c r="C46">
        <v>5</v>
      </c>
      <c r="D46">
        <v>10579</v>
      </c>
      <c r="E46">
        <v>9798</v>
      </c>
      <c r="F46">
        <v>8636</v>
      </c>
      <c r="G46">
        <v>7446</v>
      </c>
      <c r="H46">
        <v>9400</v>
      </c>
      <c r="I46">
        <v>7166</v>
      </c>
      <c r="J46" s="58">
        <f t="shared" si="21"/>
        <v>23.900343362328126</v>
      </c>
      <c r="K46" s="59">
        <f t="shared" si="21"/>
        <v>21.516614322156251</v>
      </c>
      <c r="L46" s="59">
        <f t="shared" si="21"/>
        <v>17.9700161855625</v>
      </c>
      <c r="M46" s="59">
        <f t="shared" si="21"/>
        <v>14.33795785290625</v>
      </c>
      <c r="N46" s="59">
        <f t="shared" si="21"/>
        <v>20.301858678125001</v>
      </c>
      <c r="O46" s="59">
        <f t="shared" si="21"/>
        <v>13.483355892281249</v>
      </c>
      <c r="P46" s="60">
        <f t="shared" si="8"/>
        <v>4.1401030086984374</v>
      </c>
      <c r="Q46" s="61">
        <f t="shared" si="9"/>
        <v>4.0849842966468755</v>
      </c>
      <c r="R46" s="61">
        <f t="shared" si="10"/>
        <v>3.1710048556687496</v>
      </c>
      <c r="S46" s="61">
        <f t="shared" si="11"/>
        <v>1.6913873558718751</v>
      </c>
      <c r="T46" s="61">
        <f t="shared" si="12"/>
        <v>2.0405576034375001</v>
      </c>
      <c r="U46" s="62">
        <f t="shared" si="13"/>
        <v>0.74500676768437468</v>
      </c>
      <c r="V46" s="59">
        <f t="shared" si="1"/>
        <v>15.873043888007812</v>
      </c>
      <c r="W46" s="58">
        <f t="shared" si="3"/>
        <v>6.24922987716843</v>
      </c>
    </row>
    <row r="47" spans="1:40" x14ac:dyDescent="0.25">
      <c r="A47">
        <v>3</v>
      </c>
      <c r="B47">
        <v>2</v>
      </c>
      <c r="C47">
        <v>5</v>
      </c>
      <c r="D47">
        <v>9202</v>
      </c>
      <c r="E47">
        <v>9451</v>
      </c>
      <c r="F47">
        <v>8474</v>
      </c>
      <c r="G47">
        <v>7395</v>
      </c>
      <c r="H47">
        <v>9285</v>
      </c>
      <c r="I47">
        <v>9182</v>
      </c>
      <c r="J47" s="58">
        <f t="shared" si="21"/>
        <v>19.697533005968747</v>
      </c>
      <c r="K47" s="59">
        <f t="shared" si="21"/>
        <v>20.457518320953124</v>
      </c>
      <c r="L47" s="59">
        <f t="shared" si="21"/>
        <v>17.475567908343752</v>
      </c>
      <c r="M47" s="59">
        <f t="shared" si="21"/>
        <v>14.182298210078123</v>
      </c>
      <c r="N47" s="59">
        <f t="shared" si="21"/>
        <v>19.950861444296873</v>
      </c>
      <c r="O47" s="59">
        <f t="shared" si="21"/>
        <v>19.636490008781244</v>
      </c>
      <c r="P47" s="60">
        <f t="shared" si="8"/>
        <v>2.8792599017906242</v>
      </c>
      <c r="Q47" s="61">
        <f t="shared" si="9"/>
        <v>3.7672554962859368</v>
      </c>
      <c r="R47" s="61">
        <f t="shared" si="10"/>
        <v>3.0226703725031259</v>
      </c>
      <c r="S47" s="61">
        <f t="shared" si="11"/>
        <v>1.644689463023437</v>
      </c>
      <c r="T47" s="61">
        <f t="shared" si="12"/>
        <v>1.9352584332890617</v>
      </c>
      <c r="U47" s="62">
        <f t="shared" si="13"/>
        <v>2.5909470026343735</v>
      </c>
      <c r="V47" s="59">
        <f t="shared" si="1"/>
        <v>15.840080669526557</v>
      </c>
      <c r="W47" s="58">
        <f t="shared" si="3"/>
        <v>6.2362522320970699</v>
      </c>
    </row>
    <row r="48" spans="1:40" x14ac:dyDescent="0.25">
      <c r="A48">
        <v>1</v>
      </c>
      <c r="B48">
        <v>2</v>
      </c>
      <c r="C48">
        <v>6</v>
      </c>
      <c r="D48">
        <v>8615</v>
      </c>
      <c r="E48">
        <v>9656</v>
      </c>
      <c r="F48">
        <v>8479</v>
      </c>
      <c r="G48">
        <v>7592</v>
      </c>
      <c r="H48">
        <v>9419</v>
      </c>
      <c r="I48">
        <v>8479</v>
      </c>
      <c r="J48" s="58">
        <f t="shared" si="21"/>
        <v>17.905921038515626</v>
      </c>
      <c r="K48" s="59">
        <f t="shared" si="21"/>
        <v>21.083209042125002</v>
      </c>
      <c r="L48" s="59">
        <f t="shared" si="21"/>
        <v>17.490828657640627</v>
      </c>
      <c r="M48" s="59">
        <f t="shared" si="21"/>
        <v>14.783571732375</v>
      </c>
      <c r="N48" s="59">
        <f t="shared" si="21"/>
        <v>20.359849525453125</v>
      </c>
      <c r="O48" s="59">
        <f t="shared" si="21"/>
        <v>17.490828657640627</v>
      </c>
      <c r="P48" s="60">
        <f t="shared" si="8"/>
        <v>2.3417763115546877</v>
      </c>
      <c r="Q48" s="61">
        <f t="shared" si="9"/>
        <v>3.9549627126375002</v>
      </c>
      <c r="R48" s="61">
        <f t="shared" si="10"/>
        <v>3.0272485972921879</v>
      </c>
      <c r="S48" s="61">
        <f t="shared" si="11"/>
        <v>1.8250715197125</v>
      </c>
      <c r="T48" s="61">
        <f t="shared" si="12"/>
        <v>2.0579548576359374</v>
      </c>
      <c r="U48" s="62">
        <f t="shared" si="13"/>
        <v>1.947248597292188</v>
      </c>
      <c r="V48" s="59">
        <f t="shared" si="1"/>
        <v>15.154262596125001</v>
      </c>
      <c r="W48" s="58">
        <f t="shared" si="3"/>
        <v>5.9662451165846457</v>
      </c>
    </row>
    <row r="49" spans="1:23" x14ac:dyDescent="0.25">
      <c r="A49">
        <v>2</v>
      </c>
      <c r="B49">
        <v>2</v>
      </c>
      <c r="C49">
        <v>6</v>
      </c>
      <c r="D49">
        <v>10487</v>
      </c>
      <c r="E49">
        <v>10326</v>
      </c>
      <c r="F49">
        <v>9492</v>
      </c>
      <c r="G49">
        <v>8688</v>
      </c>
      <c r="H49">
        <v>8878</v>
      </c>
      <c r="I49">
        <v>8448</v>
      </c>
      <c r="J49" s="58">
        <f t="shared" si="21"/>
        <v>23.619545575265626</v>
      </c>
      <c r="K49" s="59">
        <f t="shared" si="21"/>
        <v>23.128149447906253</v>
      </c>
      <c r="L49" s="59">
        <f t="shared" si="21"/>
        <v>20.582656465187501</v>
      </c>
      <c r="M49" s="59">
        <f t="shared" si="21"/>
        <v>18.128727978249998</v>
      </c>
      <c r="N49" s="59">
        <f t="shared" si="21"/>
        <v>18.708636451531248</v>
      </c>
      <c r="O49" s="59">
        <f t="shared" si="21"/>
        <v>17.396212011999999</v>
      </c>
      <c r="P49" s="60">
        <f t="shared" si="8"/>
        <v>4.0558636725796875</v>
      </c>
      <c r="Q49" s="61">
        <f t="shared" si="9"/>
        <v>4.568444834371876</v>
      </c>
      <c r="R49" s="61">
        <f t="shared" si="10"/>
        <v>3.9547969395562501</v>
      </c>
      <c r="S49" s="61">
        <f t="shared" si="11"/>
        <v>2.8286183934749993</v>
      </c>
      <c r="T49" s="61">
        <f t="shared" si="12"/>
        <v>1.5625909354593746</v>
      </c>
      <c r="U49" s="62">
        <f t="shared" si="13"/>
        <v>1.9188636035999997</v>
      </c>
      <c r="V49" s="59">
        <f t="shared" si="1"/>
        <v>18.889178379042185</v>
      </c>
      <c r="W49" s="58">
        <f t="shared" si="3"/>
        <v>7.4366844011977111</v>
      </c>
    </row>
    <row r="50" spans="1:23" x14ac:dyDescent="0.25">
      <c r="A50">
        <v>3</v>
      </c>
      <c r="B50">
        <v>2</v>
      </c>
      <c r="C50">
        <v>6</v>
      </c>
      <c r="D50">
        <v>10313</v>
      </c>
      <c r="E50">
        <v>9673</v>
      </c>
      <c r="F50">
        <v>9093</v>
      </c>
      <c r="G50">
        <v>7810</v>
      </c>
      <c r="H50">
        <v>9853</v>
      </c>
      <c r="I50">
        <v>8896</v>
      </c>
      <c r="J50" s="58">
        <f t="shared" si="21"/>
        <v>23.088471499734371</v>
      </c>
      <c r="K50" s="59">
        <f t="shared" si="21"/>
        <v>21.135095589734377</v>
      </c>
      <c r="L50" s="59">
        <f t="shared" si="21"/>
        <v>19.364848671296876</v>
      </c>
      <c r="M50" s="59">
        <f t="shared" si="21"/>
        <v>15.448940401718747</v>
      </c>
      <c r="N50" s="59">
        <f t="shared" si="21"/>
        <v>21.684482564421874</v>
      </c>
      <c r="O50" s="59">
        <f t="shared" si="21"/>
        <v>18.763575149000001</v>
      </c>
      <c r="P50" s="60">
        <f t="shared" si="8"/>
        <v>3.8965414499203117</v>
      </c>
      <c r="Q50" s="61">
        <f t="shared" si="9"/>
        <v>3.9705286769203125</v>
      </c>
      <c r="R50" s="61">
        <f t="shared" si="10"/>
        <v>3.5894546013890629</v>
      </c>
      <c r="S50" s="61">
        <f t="shared" si="11"/>
        <v>2.0246821205156245</v>
      </c>
      <c r="T50" s="61">
        <f t="shared" si="12"/>
        <v>2.4553447693265622</v>
      </c>
      <c r="U50" s="62">
        <f t="shared" si="13"/>
        <v>2.3290725447000002</v>
      </c>
      <c r="V50" s="59">
        <f t="shared" si="1"/>
        <v>18.265624162771875</v>
      </c>
      <c r="W50" s="58">
        <f t="shared" si="3"/>
        <v>7.1911906152645173</v>
      </c>
    </row>
  </sheetData>
  <sortState xmlns:xlrd2="http://schemas.microsoft.com/office/spreadsheetml/2017/richdata2" ref="A15:I50">
    <sortCondition ref="B15:B50"/>
    <sortCondition ref="C15:C50"/>
    <sortCondition ref="A15:A5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0E27-51AA-40A6-8AFB-38E423FF2775}">
  <dimension ref="A1:AN50"/>
  <sheetViews>
    <sheetView topLeftCell="Q1" workbookViewId="0">
      <selection activeCell="AB15" sqref="AB15"/>
    </sheetView>
  </sheetViews>
  <sheetFormatPr defaultColWidth="10.33203125" defaultRowHeight="13.2" x14ac:dyDescent="0.25"/>
  <cols>
    <col min="2" max="2" width="11.109375" customWidth="1"/>
    <col min="9" max="9" width="11.109375" customWidth="1"/>
    <col min="14" max="14" width="10.33203125" style="20"/>
  </cols>
  <sheetData>
    <row r="1" spans="1:40" x14ac:dyDescent="0.25">
      <c r="A1" s="1" t="s">
        <v>0</v>
      </c>
      <c r="G1" t="s">
        <v>1</v>
      </c>
      <c r="I1">
        <v>8346</v>
      </c>
      <c r="K1" s="2" t="s">
        <v>2</v>
      </c>
      <c r="L1" s="2"/>
      <c r="M1" s="2"/>
      <c r="N1" s="19"/>
      <c r="O1" s="2"/>
      <c r="P1" s="2"/>
      <c r="Q1" s="2"/>
      <c r="R1" s="2"/>
    </row>
    <row r="2" spans="1:40" x14ac:dyDescent="0.25">
      <c r="A2" t="s">
        <v>3</v>
      </c>
      <c r="B2" t="s">
        <v>151</v>
      </c>
      <c r="G2" t="s">
        <v>4</v>
      </c>
      <c r="I2">
        <v>0.147871</v>
      </c>
      <c r="K2" s="2" t="s">
        <v>5</v>
      </c>
      <c r="L2" s="2" t="s">
        <v>6</v>
      </c>
      <c r="M2" s="2"/>
      <c r="N2" s="19" t="s">
        <v>7</v>
      </c>
      <c r="O2" s="2"/>
      <c r="P2" s="2"/>
      <c r="Q2" s="2"/>
      <c r="R2" s="2"/>
    </row>
    <row r="3" spans="1:40" x14ac:dyDescent="0.25">
      <c r="A3" t="s">
        <v>8</v>
      </c>
      <c r="B3" s="3">
        <v>44425</v>
      </c>
      <c r="C3" s="3"/>
      <c r="D3" s="3"/>
      <c r="G3" t="s">
        <v>9</v>
      </c>
      <c r="I3">
        <v>-6.3500000000000001E-2</v>
      </c>
      <c r="K3" s="2">
        <v>4940</v>
      </c>
      <c r="L3" s="2" t="s">
        <v>10</v>
      </c>
      <c r="M3" s="2"/>
      <c r="N3" s="19" t="s">
        <v>11</v>
      </c>
      <c r="O3" s="2"/>
      <c r="P3" s="2"/>
      <c r="Q3" s="2"/>
      <c r="R3" s="2"/>
    </row>
    <row r="4" spans="1:40" x14ac:dyDescent="0.25">
      <c r="A4" t="s">
        <v>12</v>
      </c>
      <c r="B4" s="48" t="s">
        <v>89</v>
      </c>
      <c r="K4" s="2">
        <v>5326</v>
      </c>
      <c r="L4" s="2" t="s">
        <v>13</v>
      </c>
      <c r="M4" s="2"/>
      <c r="N4" s="19" t="s">
        <v>14</v>
      </c>
      <c r="O4" s="2"/>
      <c r="P4" s="2"/>
      <c r="Q4" s="2"/>
      <c r="R4" s="2"/>
    </row>
    <row r="5" spans="1:40" x14ac:dyDescent="0.25">
      <c r="A5" t="s">
        <v>15</v>
      </c>
      <c r="B5" s="48"/>
      <c r="F5" t="s">
        <v>16</v>
      </c>
      <c r="I5">
        <v>6440</v>
      </c>
      <c r="K5">
        <v>6753</v>
      </c>
      <c r="L5">
        <v>0.18670800000000001</v>
      </c>
      <c r="N5" s="25">
        <v>-5.25464E-2</v>
      </c>
    </row>
    <row r="6" spans="1:40" x14ac:dyDescent="0.25">
      <c r="B6" s="48"/>
      <c r="I6" s="4"/>
      <c r="K6" s="2">
        <v>8346</v>
      </c>
      <c r="L6">
        <v>0.147871</v>
      </c>
      <c r="N6" s="25">
        <v>-6.3500000000000001E-2</v>
      </c>
      <c r="Q6" s="89"/>
      <c r="R6" s="89"/>
      <c r="S6" s="89"/>
      <c r="T6" s="89"/>
      <c r="U6" s="89"/>
      <c r="V6" s="89"/>
      <c r="W6" s="89"/>
      <c r="X6" s="8"/>
    </row>
    <row r="7" spans="1:40" x14ac:dyDescent="0.25">
      <c r="A7" t="s">
        <v>17</v>
      </c>
      <c r="B7" t="s">
        <v>40</v>
      </c>
      <c r="I7" s="4"/>
      <c r="Q7" s="89"/>
      <c r="R7" s="89"/>
      <c r="S7" s="89"/>
      <c r="T7" s="9"/>
      <c r="U7" s="9"/>
      <c r="V7" s="9"/>
      <c r="W7" s="9"/>
      <c r="X7" s="8"/>
    </row>
    <row r="8" spans="1:40" x14ac:dyDescent="0.25">
      <c r="I8" s="4"/>
      <c r="K8" s="5" t="s">
        <v>36</v>
      </c>
      <c r="L8" s="5"/>
      <c r="M8" s="5"/>
      <c r="N8" s="21"/>
      <c r="O8" s="5"/>
      <c r="Q8" s="89"/>
      <c r="R8" s="89"/>
      <c r="S8" s="89"/>
      <c r="T8" s="9"/>
      <c r="U8" s="9"/>
      <c r="V8" s="9"/>
      <c r="W8" s="9"/>
      <c r="X8" s="8"/>
    </row>
    <row r="9" spans="1:40" x14ac:dyDescent="0.25">
      <c r="I9" s="4"/>
    </row>
    <row r="10" spans="1:40" x14ac:dyDescent="0.25">
      <c r="B10" t="s">
        <v>35</v>
      </c>
      <c r="I10" s="4"/>
    </row>
    <row r="11" spans="1:40" x14ac:dyDescent="0.25">
      <c r="V11" s="26" t="s">
        <v>41</v>
      </c>
    </row>
    <row r="12" spans="1:40" x14ac:dyDescent="0.25">
      <c r="N12"/>
      <c r="O12" s="20"/>
      <c r="V12" t="s">
        <v>18</v>
      </c>
      <c r="W12" t="s">
        <v>18</v>
      </c>
    </row>
    <row r="13" spans="1:40" x14ac:dyDescent="0.25">
      <c r="D13" t="s">
        <v>19</v>
      </c>
      <c r="J13" t="s">
        <v>20</v>
      </c>
      <c r="N13"/>
      <c r="O13" s="20"/>
      <c r="P13" t="s">
        <v>21</v>
      </c>
      <c r="V13" t="s">
        <v>22</v>
      </c>
      <c r="W13" t="s">
        <v>22</v>
      </c>
    </row>
    <row r="14" spans="1:40" x14ac:dyDescent="0.25">
      <c r="A14" s="6" t="s">
        <v>136</v>
      </c>
      <c r="B14" s="6" t="s">
        <v>137</v>
      </c>
      <c r="C14" s="94" t="s">
        <v>138</v>
      </c>
      <c r="D14" s="6">
        <v>6</v>
      </c>
      <c r="E14" s="6">
        <v>5</v>
      </c>
      <c r="F14" s="6">
        <v>4</v>
      </c>
      <c r="G14" s="6">
        <v>3</v>
      </c>
      <c r="H14" s="6">
        <v>2</v>
      </c>
      <c r="I14" s="6">
        <v>1</v>
      </c>
      <c r="J14" s="6">
        <v>6</v>
      </c>
      <c r="K14" s="6">
        <v>5</v>
      </c>
      <c r="L14" s="6">
        <v>4</v>
      </c>
      <c r="M14" s="6">
        <v>3</v>
      </c>
      <c r="N14" s="6">
        <v>2</v>
      </c>
      <c r="O14" s="22">
        <v>1</v>
      </c>
      <c r="P14" s="6">
        <v>6</v>
      </c>
      <c r="Q14" s="6">
        <v>5</v>
      </c>
      <c r="R14" s="6">
        <v>4</v>
      </c>
      <c r="S14" s="6">
        <v>3</v>
      </c>
      <c r="T14" s="6">
        <v>2</v>
      </c>
      <c r="U14" s="6">
        <v>1</v>
      </c>
      <c r="V14" s="6" t="s">
        <v>25</v>
      </c>
      <c r="W14" s="23" t="s">
        <v>34</v>
      </c>
      <c r="X14" t="s">
        <v>58</v>
      </c>
      <c r="Z14" t="s">
        <v>137</v>
      </c>
      <c r="AA14" t="s">
        <v>138</v>
      </c>
      <c r="AB14" t="s">
        <v>48</v>
      </c>
      <c r="AD14" t="s">
        <v>48</v>
      </c>
      <c r="AG14" t="s">
        <v>137</v>
      </c>
      <c r="AH14" t="s">
        <v>138</v>
      </c>
      <c r="AI14">
        <v>6</v>
      </c>
      <c r="AJ14">
        <v>5</v>
      </c>
      <c r="AK14">
        <v>4</v>
      </c>
      <c r="AL14">
        <v>3</v>
      </c>
      <c r="AM14">
        <v>2</v>
      </c>
      <c r="AN14">
        <v>1</v>
      </c>
    </row>
    <row r="15" spans="1:40" x14ac:dyDescent="0.25">
      <c r="A15">
        <v>1</v>
      </c>
      <c r="B15">
        <v>1</v>
      </c>
      <c r="C15">
        <v>1</v>
      </c>
      <c r="D15">
        <v>10740</v>
      </c>
      <c r="E15">
        <v>10598</v>
      </c>
      <c r="F15">
        <v>10494</v>
      </c>
      <c r="G15">
        <v>9192</v>
      </c>
      <c r="H15">
        <v>11979</v>
      </c>
      <c r="I15">
        <v>12449</v>
      </c>
      <c r="J15" s="53">
        <f t="shared" ref="J15:O30" si="0">((D15/$I$5)*$I$2+$I$3)*1.321*100</f>
        <v>24.188136449378884</v>
      </c>
      <c r="K15" s="36">
        <f t="shared" si="0"/>
        <v>23.757423127608693</v>
      </c>
      <c r="L15" s="36">
        <f t="shared" si="0"/>
        <v>23.441971117298138</v>
      </c>
      <c r="M15" s="36">
        <f t="shared" si="0"/>
        <v>19.492754603602481</v>
      </c>
      <c r="N15" s="36">
        <f t="shared" si="0"/>
        <v>27.946261841444098</v>
      </c>
      <c r="O15" s="36">
        <f t="shared" si="0"/>
        <v>29.371862272655282</v>
      </c>
      <c r="P15" s="54">
        <f>((J15-10.1)*30)/100</f>
        <v>4.2264409348136658</v>
      </c>
      <c r="Q15" s="55">
        <f>((K15-7.9)*30)/100</f>
        <v>4.7572269382826082</v>
      </c>
      <c r="R15" s="55">
        <f>((L15-7.4)*30)/100</f>
        <v>4.8125913351894418</v>
      </c>
      <c r="S15" s="55">
        <f>((M15-8.7)*30)/100</f>
        <v>3.2378263810807448</v>
      </c>
      <c r="T15" s="55">
        <f>((N15-13.5)*30)/100</f>
        <v>4.3338785524332302</v>
      </c>
      <c r="U15" s="56">
        <f>((O15-11)*30)/100</f>
        <v>5.5115586817965845</v>
      </c>
      <c r="V15" s="53">
        <f t="shared" ref="V15:V50" si="1">SUM(P15:U15)</f>
        <v>26.879522823596275</v>
      </c>
      <c r="W15" s="53">
        <f>SUM(P15:U15)/2.54</f>
        <v>10.582489300628454</v>
      </c>
      <c r="Y15" s="7"/>
      <c r="Z15">
        <f>B15</f>
        <v>1</v>
      </c>
      <c r="AA15">
        <f>C15</f>
        <v>1</v>
      </c>
      <c r="AB15" s="7">
        <f>AVERAGE(W15:W17)</f>
        <v>10.866701817489121</v>
      </c>
      <c r="AC15" s="7"/>
      <c r="AD15" s="7">
        <f>AB15-'061421'!AB15</f>
        <v>-0.74809241878821808</v>
      </c>
      <c r="AE15" s="48"/>
      <c r="AG15">
        <f>B15</f>
        <v>1</v>
      </c>
      <c r="AH15">
        <f>C15</f>
        <v>1</v>
      </c>
      <c r="AI15" s="7">
        <f>AVERAGE(J15:J17)</f>
        <v>24.84633920166149</v>
      </c>
      <c r="AJ15" s="7">
        <f t="shared" ref="AJ15:AN15" si="2">AVERAGE(K15:K17)</f>
        <v>22.984970128002072</v>
      </c>
      <c r="AK15" s="7">
        <f t="shared" si="2"/>
        <v>24.142638563276403</v>
      </c>
      <c r="AL15" s="7">
        <f t="shared" si="2"/>
        <v>22.126576676868535</v>
      </c>
      <c r="AM15" s="7">
        <f t="shared" si="2"/>
        <v>28.387085804570393</v>
      </c>
      <c r="AN15" s="7">
        <f t="shared" si="2"/>
        <v>28.11713168036232</v>
      </c>
    </row>
    <row r="16" spans="1:40" x14ac:dyDescent="0.25">
      <c r="A16">
        <v>2</v>
      </c>
      <c r="B16">
        <v>1</v>
      </c>
      <c r="C16">
        <v>1</v>
      </c>
      <c r="D16">
        <v>9952</v>
      </c>
      <c r="E16">
        <v>10164</v>
      </c>
      <c r="F16">
        <v>10538</v>
      </c>
      <c r="G16">
        <v>9908</v>
      </c>
      <c r="H16">
        <v>11924</v>
      </c>
      <c r="I16">
        <v>11763</v>
      </c>
      <c r="J16" s="53">
        <f t="shared" si="0"/>
        <v>21.797980832795027</v>
      </c>
      <c r="K16" s="36">
        <f t="shared" si="0"/>
        <v>22.441017623043479</v>
      </c>
      <c r="L16" s="36">
        <f t="shared" si="0"/>
        <v>23.57543158319876</v>
      </c>
      <c r="M16" s="36">
        <f t="shared" si="0"/>
        <v>21.664520366894415</v>
      </c>
      <c r="N16" s="36">
        <f t="shared" si="0"/>
        <v>27.779436259068323</v>
      </c>
      <c r="O16" s="36">
        <f t="shared" si="0"/>
        <v>27.291092281568318</v>
      </c>
      <c r="P16" s="54">
        <f>((J16-10.1)*30)/100</f>
        <v>3.509394249838508</v>
      </c>
      <c r="Q16" s="55">
        <f>((K16-7.9)*30)/100</f>
        <v>4.3623052869130436</v>
      </c>
      <c r="R16" s="55">
        <f>((L16-7.4)*30)/100</f>
        <v>4.8526294749596275</v>
      </c>
      <c r="S16" s="55">
        <f>((M16-8.7)*30)/100</f>
        <v>3.8893561100683245</v>
      </c>
      <c r="T16" s="55">
        <f>((N16-13.5)*30)/100</f>
        <v>4.2838308777204972</v>
      </c>
      <c r="U16" s="56">
        <f>((O16-11)*30)/100</f>
        <v>4.8873276844704954</v>
      </c>
      <c r="V16" s="36">
        <f t="shared" si="1"/>
        <v>25.784843683970497</v>
      </c>
      <c r="W16" s="53">
        <f t="shared" ref="W16:W50" si="3">SUM(P16:U16)/2.54</f>
        <v>10.151513261405707</v>
      </c>
      <c r="Y16" s="7"/>
      <c r="Z16">
        <f>B18</f>
        <v>1</v>
      </c>
      <c r="AA16">
        <f>C18</f>
        <v>2</v>
      </c>
      <c r="AB16" s="7">
        <f>AVERAGE(W18:W20)</f>
        <v>9.90288701766457</v>
      </c>
      <c r="AD16" s="7">
        <f>AB16-'061421'!AB16</f>
        <v>-1.6156796409801828</v>
      </c>
      <c r="AG16">
        <f>B18</f>
        <v>1</v>
      </c>
      <c r="AH16">
        <f>C18</f>
        <v>2</v>
      </c>
      <c r="AI16" s="7">
        <f>AVERAGE(J18:J20)</f>
        <v>24.92419114010352</v>
      </c>
      <c r="AJ16" s="7">
        <f t="shared" ref="AJ16:AN16" si="4">AVERAGE(K18:K20)</f>
        <v>22.464272098162525</v>
      </c>
      <c r="AK16" s="7">
        <f t="shared" si="4"/>
        <v>21.208530441733952</v>
      </c>
      <c r="AL16" s="7">
        <f t="shared" si="4"/>
        <v>22.180163076055901</v>
      </c>
      <c r="AM16" s="7">
        <f t="shared" si="4"/>
        <v>25.410512989332293</v>
      </c>
      <c r="AN16" s="7">
        <f t="shared" si="4"/>
        <v>26.256773670838513</v>
      </c>
    </row>
    <row r="17" spans="1:40" x14ac:dyDescent="0.25">
      <c r="A17">
        <v>3</v>
      </c>
      <c r="B17">
        <v>1</v>
      </c>
      <c r="C17">
        <v>1</v>
      </c>
      <c r="D17">
        <v>12179</v>
      </c>
      <c r="E17">
        <v>10268</v>
      </c>
      <c r="F17">
        <v>11143</v>
      </c>
      <c r="G17">
        <v>11081</v>
      </c>
      <c r="H17">
        <v>12470</v>
      </c>
      <c r="I17">
        <v>11894</v>
      </c>
      <c r="J17" s="53">
        <f t="shared" si="0"/>
        <v>28.552900322810558</v>
      </c>
      <c r="K17" s="36">
        <f t="shared" si="0"/>
        <v>22.756469633354037</v>
      </c>
      <c r="L17" s="36">
        <f t="shared" si="0"/>
        <v>25.4105129893323</v>
      </c>
      <c r="M17" s="36">
        <f t="shared" si="0"/>
        <v>25.222455060108693</v>
      </c>
      <c r="N17" s="36">
        <f t="shared" si="0"/>
        <v>29.435559313198763</v>
      </c>
      <c r="O17" s="36">
        <f t="shared" si="0"/>
        <v>27.688440486863353</v>
      </c>
      <c r="P17" s="54">
        <f>((J17-10.1)*30)/100</f>
        <v>5.5358700968431673</v>
      </c>
      <c r="Q17" s="55">
        <f>((K17-7.9)*30)/100</f>
        <v>4.4569408900062113</v>
      </c>
      <c r="R17" s="55">
        <f>((L17-7.4)*30)/100</f>
        <v>5.4031538967996893</v>
      </c>
      <c r="S17" s="55">
        <f>((M17-8.7)*30)/100</f>
        <v>4.9567365180326082</v>
      </c>
      <c r="T17" s="55">
        <f>((N17-13.5)*30)/100</f>
        <v>4.7806677939596289</v>
      </c>
      <c r="U17" s="56">
        <f>((O17-11)*30)/100</f>
        <v>5.0065321460590058</v>
      </c>
      <c r="V17" s="36">
        <f t="shared" si="1"/>
        <v>30.139901341700313</v>
      </c>
      <c r="W17" s="53">
        <f t="shared" si="3"/>
        <v>11.866102890433194</v>
      </c>
      <c r="Y17" s="7"/>
      <c r="Z17">
        <f>B21</f>
        <v>1</v>
      </c>
      <c r="AA17">
        <f>C21</f>
        <v>3</v>
      </c>
      <c r="AB17" s="7">
        <f>AVERAGE(W21:W23)</f>
        <v>9.8449697610774205</v>
      </c>
      <c r="AD17" s="7">
        <f>AB17-'061421'!AB17</f>
        <v>-1.6131478957793455</v>
      </c>
      <c r="AG17">
        <f>B21</f>
        <v>1</v>
      </c>
      <c r="AH17">
        <f>C21</f>
        <v>3</v>
      </c>
      <c r="AI17" s="7">
        <f>AVERAGE(J21:J23)</f>
        <v>22.080067726630432</v>
      </c>
      <c r="AJ17" s="7">
        <f t="shared" ref="AJ17:AN17" si="5">AVERAGE(K21:K23)</f>
        <v>22.333844824668734</v>
      </c>
      <c r="AK17" s="7">
        <f t="shared" si="5"/>
        <v>21.784836999032091</v>
      </c>
      <c r="AL17" s="7">
        <f t="shared" si="5"/>
        <v>21.948629389001038</v>
      </c>
      <c r="AM17" s="7">
        <f t="shared" si="5"/>
        <v>27.505437878317807</v>
      </c>
      <c r="AN17" s="7">
        <f t="shared" si="5"/>
        <v>26.301260492805383</v>
      </c>
    </row>
    <row r="18" spans="1:40" x14ac:dyDescent="0.25">
      <c r="A18">
        <v>1</v>
      </c>
      <c r="B18">
        <v>1</v>
      </c>
      <c r="C18">
        <v>2</v>
      </c>
      <c r="D18">
        <v>10849</v>
      </c>
      <c r="E18">
        <v>9769</v>
      </c>
      <c r="F18">
        <v>9325</v>
      </c>
      <c r="G18">
        <v>9067</v>
      </c>
      <c r="H18">
        <v>11794</v>
      </c>
      <c r="I18">
        <v>12041</v>
      </c>
      <c r="J18" s="53">
        <f t="shared" si="0"/>
        <v>24.518754421723603</v>
      </c>
      <c r="K18" s="36">
        <f t="shared" si="0"/>
        <v>21.242906622344719</v>
      </c>
      <c r="L18" s="36">
        <f t="shared" si="0"/>
        <v>19.896169193711177</v>
      </c>
      <c r="M18" s="36">
        <f t="shared" si="0"/>
        <v>19.113605552748446</v>
      </c>
      <c r="N18" s="36">
        <f t="shared" si="0"/>
        <v>27.385121246180123</v>
      </c>
      <c r="O18" s="36">
        <f t="shared" si="0"/>
        <v>28.134319770667705</v>
      </c>
      <c r="P18" s="54">
        <f>((J18-10.1)*30)/100</f>
        <v>4.3256263265170807</v>
      </c>
      <c r="Q18" s="55">
        <f>((K18-7.9)*30)/100</f>
        <v>4.0028719867034157</v>
      </c>
      <c r="R18" s="55">
        <f>((L18-7.4)*30)/100</f>
        <v>3.748850758113353</v>
      </c>
      <c r="S18" s="55">
        <f>((M18-8.7)*30)/100</f>
        <v>3.1240816658245341</v>
      </c>
      <c r="T18" s="55">
        <f>((N18-13.5)*30)/100</f>
        <v>4.165536373854037</v>
      </c>
      <c r="U18" s="56">
        <f>((O18-11)*30)/100</f>
        <v>5.1402959312003107</v>
      </c>
      <c r="V18" s="36">
        <f t="shared" si="1"/>
        <v>24.507263042212731</v>
      </c>
      <c r="W18" s="53">
        <f t="shared" si="3"/>
        <v>9.6485287567766651</v>
      </c>
      <c r="Y18" s="7"/>
      <c r="Z18">
        <f>B24</f>
        <v>1</v>
      </c>
      <c r="AA18">
        <f>C24</f>
        <v>4</v>
      </c>
      <c r="AB18" s="7">
        <f>AVERAGE(W24:W26)</f>
        <v>10.167276308559323</v>
      </c>
      <c r="AD18" s="7">
        <f>AB18-'061421'!AB18</f>
        <v>-1.7416255710326407</v>
      </c>
      <c r="AG18">
        <f>B24</f>
        <v>1</v>
      </c>
      <c r="AH18">
        <f>C24</f>
        <v>4</v>
      </c>
      <c r="AI18" s="7">
        <f>AVERAGE(J24:J26)</f>
        <v>25.195156328447208</v>
      </c>
      <c r="AJ18" s="7">
        <f t="shared" ref="AJ18:AN18" si="6">AVERAGE(K24:K26)</f>
        <v>23.431860475942027</v>
      </c>
      <c r="AK18" s="7">
        <f t="shared" si="6"/>
        <v>22.020414942629397</v>
      </c>
      <c r="AL18" s="7">
        <f t="shared" si="6"/>
        <v>21.694852290962729</v>
      </c>
      <c r="AM18" s="7">
        <f t="shared" si="6"/>
        <v>25.961542943240165</v>
      </c>
      <c r="AN18" s="7">
        <f t="shared" si="6"/>
        <v>26.379112431247407</v>
      </c>
    </row>
    <row r="19" spans="1:40" x14ac:dyDescent="0.25">
      <c r="A19">
        <v>2</v>
      </c>
      <c r="B19">
        <v>1</v>
      </c>
      <c r="C19">
        <v>2</v>
      </c>
      <c r="D19">
        <v>10587</v>
      </c>
      <c r="E19">
        <v>10222</v>
      </c>
      <c r="F19">
        <v>9887</v>
      </c>
      <c r="G19">
        <v>10948</v>
      </c>
      <c r="H19">
        <v>10431</v>
      </c>
      <c r="I19">
        <v>10391</v>
      </c>
      <c r="J19" s="53">
        <f t="shared" si="0"/>
        <v>23.724058011133543</v>
      </c>
      <c r="K19" s="36">
        <f t="shared" si="0"/>
        <v>22.616942782639747</v>
      </c>
      <c r="L19" s="36">
        <f t="shared" si="0"/>
        <v>21.60082332635093</v>
      </c>
      <c r="M19" s="36">
        <f t="shared" si="0"/>
        <v>24.819040470000001</v>
      </c>
      <c r="N19" s="36">
        <f t="shared" si="0"/>
        <v>23.250879995667699</v>
      </c>
      <c r="O19" s="36">
        <f t="shared" si="0"/>
        <v>23.129552299394408</v>
      </c>
      <c r="P19" s="54">
        <f>((J19-10.1)*30)/100</f>
        <v>4.0872174033400634</v>
      </c>
      <c r="Q19" s="55">
        <f>((K19-7.9)*30)/100</f>
        <v>4.4150828347919244</v>
      </c>
      <c r="R19" s="55">
        <f>((L19-7.4)*30)/100</f>
        <v>4.2602469979052788</v>
      </c>
      <c r="S19" s="55">
        <f>((M19-8.7)*30)/100</f>
        <v>4.8357121410000001</v>
      </c>
      <c r="T19" s="55">
        <f>((N19-13.5)*30)/100</f>
        <v>2.9252639987003097</v>
      </c>
      <c r="U19" s="56">
        <f>((O19-11)*30)/100</f>
        <v>3.6388656898183225</v>
      </c>
      <c r="V19" s="36">
        <f t="shared" si="1"/>
        <v>24.162389065555899</v>
      </c>
      <c r="W19" s="53">
        <f t="shared" si="3"/>
        <v>9.5127516006125585</v>
      </c>
      <c r="Y19" s="7"/>
      <c r="Z19">
        <f>B27</f>
        <v>1</v>
      </c>
      <c r="AA19">
        <f>C27</f>
        <v>5</v>
      </c>
      <c r="AB19" s="7">
        <f>AVERAGE(W27:W29)</f>
        <v>8.9045606979355156</v>
      </c>
      <c r="AC19" s="7"/>
      <c r="AD19" s="7">
        <f>AB19-'061421'!AB19</f>
        <v>-2.3187358365909958</v>
      </c>
      <c r="AG19">
        <f>B27</f>
        <v>1</v>
      </c>
      <c r="AH19">
        <f>C27</f>
        <v>5</v>
      </c>
      <c r="AI19" s="7">
        <f>AVERAGE(J27:J29)</f>
        <v>21.627110993876812</v>
      </c>
      <c r="AJ19" s="7">
        <f t="shared" ref="AJ19:AN19" si="7">AVERAGE(K27:K29)</f>
        <v>21.327836009736021</v>
      </c>
      <c r="AK19" s="7">
        <f t="shared" si="7"/>
        <v>21.030583153866459</v>
      </c>
      <c r="AL19" s="7">
        <f t="shared" si="7"/>
        <v>20.333959964430644</v>
      </c>
      <c r="AM19" s="7">
        <f t="shared" si="7"/>
        <v>26.016140406563149</v>
      </c>
      <c r="AN19" s="7">
        <f t="shared" si="7"/>
        <v>23.65631671404762</v>
      </c>
    </row>
    <row r="20" spans="1:40" x14ac:dyDescent="0.25">
      <c r="A20">
        <v>3</v>
      </c>
      <c r="B20">
        <v>1</v>
      </c>
      <c r="C20">
        <v>2</v>
      </c>
      <c r="D20">
        <v>11512</v>
      </c>
      <c r="E20">
        <v>10524</v>
      </c>
      <c r="F20">
        <v>10061</v>
      </c>
      <c r="G20">
        <v>10219</v>
      </c>
      <c r="H20">
        <v>11204</v>
      </c>
      <c r="I20">
        <v>11834</v>
      </c>
      <c r="J20" s="53">
        <f t="shared" si="0"/>
        <v>26.529760987453415</v>
      </c>
      <c r="K20" s="36">
        <f t="shared" si="0"/>
        <v>23.532966889503104</v>
      </c>
      <c r="L20" s="36">
        <f t="shared" si="0"/>
        <v>22.128598805139752</v>
      </c>
      <c r="M20" s="36">
        <f t="shared" si="0"/>
        <v>22.607843205419254</v>
      </c>
      <c r="N20" s="36">
        <f t="shared" si="0"/>
        <v>25.595537726149065</v>
      </c>
      <c r="O20" s="36">
        <f t="shared" si="0"/>
        <v>27.506448942453421</v>
      </c>
      <c r="P20" s="54">
        <f t="shared" ref="P20:P50" si="8">((J20-10.1)*30)/100</f>
        <v>4.9289282962360241</v>
      </c>
      <c r="Q20" s="55">
        <f t="shared" ref="Q20:Q50" si="9">((K20-7.9)*30)/100</f>
        <v>4.6898900668509311</v>
      </c>
      <c r="R20" s="55">
        <f t="shared" ref="R20:R50" si="10">((L20-7.4)*30)/100</f>
        <v>4.4185796415419256</v>
      </c>
      <c r="S20" s="55">
        <f t="shared" ref="S20:S50" si="11">((M20-8.7)*30)/100</f>
        <v>4.1723529616257764</v>
      </c>
      <c r="T20" s="55">
        <f t="shared" ref="T20:T50" si="12">((N20-13.5)*30)/100</f>
        <v>3.6286613178447191</v>
      </c>
      <c r="U20" s="56">
        <f t="shared" ref="U20:U50" si="13">((O20-11)*30)/100</f>
        <v>4.9519346827360264</v>
      </c>
      <c r="V20" s="36">
        <f t="shared" si="1"/>
        <v>26.790346966835404</v>
      </c>
      <c r="W20" s="53">
        <f t="shared" si="3"/>
        <v>10.54738069560449</v>
      </c>
      <c r="Y20" s="7"/>
      <c r="Z20">
        <f>B30</f>
        <v>1</v>
      </c>
      <c r="AA20">
        <f>C30</f>
        <v>6</v>
      </c>
      <c r="AB20" s="7">
        <f>AVERAGE(W30:W32)</f>
        <v>10.519078860942315</v>
      </c>
      <c r="AD20" s="7">
        <f>AB20-'061421'!AB20</f>
        <v>-1.4677092324918615</v>
      </c>
      <c r="AG20">
        <f>B30</f>
        <v>1</v>
      </c>
      <c r="AH20">
        <f>C30</f>
        <v>6</v>
      </c>
      <c r="AI20" s="7">
        <f>AVERAGE(J30:J32)</f>
        <v>25.571272186894408</v>
      </c>
      <c r="AJ20" s="7">
        <f t="shared" ref="AJ20:AN20" si="14">AVERAGE(K30:K32)</f>
        <v>22.884874778576602</v>
      </c>
      <c r="AK20" s="7">
        <f t="shared" si="14"/>
        <v>22.756469633354033</v>
      </c>
      <c r="AL20" s="7">
        <f t="shared" si="14"/>
        <v>23.362097050584882</v>
      </c>
      <c r="AM20" s="7">
        <f t="shared" si="14"/>
        <v>26.690520185015529</v>
      </c>
      <c r="AN20" s="7">
        <f t="shared" si="14"/>
        <v>26.396300521552792</v>
      </c>
    </row>
    <row r="21" spans="1:40" x14ac:dyDescent="0.25">
      <c r="A21">
        <v>1</v>
      </c>
      <c r="B21">
        <v>1</v>
      </c>
      <c r="C21">
        <v>3</v>
      </c>
      <c r="D21">
        <v>8540</v>
      </c>
      <c r="E21">
        <v>9099</v>
      </c>
      <c r="F21">
        <v>8994</v>
      </c>
      <c r="G21">
        <v>9235</v>
      </c>
      <c r="H21">
        <v>11829</v>
      </c>
      <c r="I21">
        <v>11117</v>
      </c>
      <c r="J21" s="53">
        <f t="shared" si="0"/>
        <v>17.515113154347826</v>
      </c>
      <c r="K21" s="36">
        <f t="shared" si="0"/>
        <v>19.210667709767083</v>
      </c>
      <c r="L21" s="36">
        <f t="shared" si="0"/>
        <v>18.892182507049689</v>
      </c>
      <c r="M21" s="36">
        <f t="shared" si="0"/>
        <v>19.623181877096272</v>
      </c>
      <c r="N21" s="36">
        <f t="shared" si="0"/>
        <v>27.491282980419257</v>
      </c>
      <c r="O21" s="36">
        <f t="shared" si="0"/>
        <v>25.331649986754655</v>
      </c>
      <c r="P21" s="54">
        <f t="shared" si="8"/>
        <v>2.2245339463043483</v>
      </c>
      <c r="Q21" s="55">
        <f t="shared" si="9"/>
        <v>3.3932003129301251</v>
      </c>
      <c r="R21" s="55">
        <f t="shared" si="10"/>
        <v>3.4476547521149068</v>
      </c>
      <c r="S21" s="55">
        <f t="shared" si="11"/>
        <v>3.2769545631288817</v>
      </c>
      <c r="T21" s="55">
        <f t="shared" si="12"/>
        <v>4.1973848941257765</v>
      </c>
      <c r="U21" s="56">
        <f t="shared" si="13"/>
        <v>4.2994949960263966</v>
      </c>
      <c r="V21" s="53">
        <f t="shared" si="1"/>
        <v>20.839223464630436</v>
      </c>
      <c r="W21" s="53">
        <f t="shared" si="3"/>
        <v>8.2044186868623754</v>
      </c>
      <c r="Y21" s="7"/>
      <c r="Z21">
        <f>B33</f>
        <v>2</v>
      </c>
      <c r="AA21">
        <f>C33</f>
        <v>1</v>
      </c>
      <c r="AB21" s="7">
        <f>AVERAGE(W33:W35)</f>
        <v>6.9101769819313335</v>
      </c>
      <c r="AD21" s="7">
        <f>AB21-'061421'!AB21</f>
        <v>-4.6546305797905534</v>
      </c>
      <c r="AG21">
        <f>B33</f>
        <v>2</v>
      </c>
      <c r="AH21">
        <f>C33</f>
        <v>1</v>
      </c>
      <c r="AI21" s="7">
        <f>AVERAGE(J33:J35)</f>
        <v>23.077988028478259</v>
      </c>
      <c r="AJ21" s="7">
        <f t="shared" ref="AJ21:AN21" si="15">AVERAGE(K33:K35)</f>
        <v>21.403665819906834</v>
      </c>
      <c r="AK21" s="7">
        <f t="shared" si="15"/>
        <v>20.275318244565216</v>
      </c>
      <c r="AL21" s="7">
        <f t="shared" si="15"/>
        <v>15.333236749699793</v>
      </c>
      <c r="AM21" s="7">
        <f t="shared" si="15"/>
        <v>19.229877928343686</v>
      </c>
      <c r="AN21" s="7">
        <f t="shared" si="15"/>
        <v>17.786078342691511</v>
      </c>
    </row>
    <row r="22" spans="1:40" x14ac:dyDescent="0.25">
      <c r="A22">
        <v>2</v>
      </c>
      <c r="B22">
        <v>1</v>
      </c>
      <c r="C22">
        <v>3</v>
      </c>
      <c r="D22">
        <v>10946</v>
      </c>
      <c r="E22">
        <v>11142</v>
      </c>
      <c r="F22">
        <v>10738</v>
      </c>
      <c r="G22">
        <v>10163</v>
      </c>
      <c r="H22">
        <v>11540</v>
      </c>
      <c r="I22">
        <v>11230</v>
      </c>
      <c r="J22" s="53">
        <f t="shared" si="0"/>
        <v>24.812974085186337</v>
      </c>
      <c r="K22" s="36">
        <f t="shared" si="0"/>
        <v>25.407479796925465</v>
      </c>
      <c r="L22" s="36">
        <f t="shared" si="0"/>
        <v>24.18207006456522</v>
      </c>
      <c r="M22" s="36">
        <f t="shared" si="0"/>
        <v>22.437984430636643</v>
      </c>
      <c r="N22" s="36">
        <f t="shared" si="0"/>
        <v>26.61469037484472</v>
      </c>
      <c r="O22" s="36">
        <f t="shared" si="0"/>
        <v>25.67440072872671</v>
      </c>
      <c r="P22" s="54">
        <f t="shared" si="8"/>
        <v>4.4138922255559008</v>
      </c>
      <c r="Q22" s="55">
        <f t="shared" si="9"/>
        <v>5.2522439390776405</v>
      </c>
      <c r="R22" s="55">
        <f t="shared" si="10"/>
        <v>5.0346210193695651</v>
      </c>
      <c r="S22" s="55">
        <f t="shared" si="11"/>
        <v>4.1213953291909933</v>
      </c>
      <c r="T22" s="55">
        <f t="shared" si="12"/>
        <v>3.9344071124534161</v>
      </c>
      <c r="U22" s="56">
        <f t="shared" si="13"/>
        <v>4.402320218618013</v>
      </c>
      <c r="V22" s="36">
        <f t="shared" si="1"/>
        <v>27.158879844265531</v>
      </c>
      <c r="W22" s="53">
        <f t="shared" si="3"/>
        <v>10.692472379632099</v>
      </c>
      <c r="Y22" s="7"/>
      <c r="Z22">
        <f>B36</f>
        <v>2</v>
      </c>
      <c r="AA22">
        <f>C36</f>
        <v>2</v>
      </c>
      <c r="AB22" s="7">
        <f>AVERAGE(W36:W38)</f>
        <v>6.0393880437179055</v>
      </c>
      <c r="AD22" s="7">
        <f>AB22-'061421'!AB22</f>
        <v>-5.0835476480965012</v>
      </c>
      <c r="AG22">
        <f>B36</f>
        <v>2</v>
      </c>
      <c r="AH22">
        <f>C36</f>
        <v>2</v>
      </c>
      <c r="AI22" s="7">
        <f>AVERAGE(J36:J38)</f>
        <v>23.142696133157354</v>
      </c>
      <c r="AJ22" s="7">
        <f t="shared" ref="AJ22:AN22" si="16">AVERAGE(K36:K38)</f>
        <v>21.784836999032091</v>
      </c>
      <c r="AK22" s="7">
        <f t="shared" si="16"/>
        <v>18.139950790155279</v>
      </c>
      <c r="AL22" s="7">
        <f t="shared" si="16"/>
        <v>12.314199240766046</v>
      </c>
      <c r="AM22" s="7">
        <f t="shared" si="16"/>
        <v>18.240046139580741</v>
      </c>
      <c r="AN22" s="7">
        <f t="shared" si="16"/>
        <v>16.111756134120082</v>
      </c>
    </row>
    <row r="23" spans="1:40" x14ac:dyDescent="0.25">
      <c r="A23">
        <v>3</v>
      </c>
      <c r="B23">
        <v>1</v>
      </c>
      <c r="C23">
        <v>3</v>
      </c>
      <c r="D23">
        <v>10649</v>
      </c>
      <c r="E23">
        <v>10145</v>
      </c>
      <c r="F23">
        <v>10111</v>
      </c>
      <c r="G23">
        <v>10607</v>
      </c>
      <c r="H23">
        <v>12132</v>
      </c>
      <c r="I23">
        <v>11963</v>
      </c>
      <c r="J23" s="58">
        <f t="shared" si="0"/>
        <v>23.91211594035714</v>
      </c>
      <c r="K23" s="59">
        <f t="shared" si="0"/>
        <v>22.383386967313662</v>
      </c>
      <c r="L23" s="59">
        <f t="shared" si="0"/>
        <v>22.280258425481367</v>
      </c>
      <c r="M23" s="59">
        <f t="shared" si="0"/>
        <v>23.784721859270189</v>
      </c>
      <c r="N23" s="59">
        <f t="shared" si="0"/>
        <v>28.410340279689443</v>
      </c>
      <c r="O23" s="59">
        <f t="shared" si="0"/>
        <v>27.897730762934785</v>
      </c>
      <c r="P23" s="60">
        <f t="shared" si="8"/>
        <v>4.1436347821071422</v>
      </c>
      <c r="Q23" s="61">
        <f t="shared" si="9"/>
        <v>4.3450160901940986</v>
      </c>
      <c r="R23" s="61">
        <f t="shared" si="10"/>
        <v>4.4640775276444096</v>
      </c>
      <c r="S23" s="61">
        <f t="shared" si="11"/>
        <v>4.5254165577810568</v>
      </c>
      <c r="T23" s="61">
        <f t="shared" si="12"/>
        <v>4.4731020839068325</v>
      </c>
      <c r="U23" s="62">
        <f t="shared" si="13"/>
        <v>5.0693192288804356</v>
      </c>
      <c r="V23" s="59">
        <f t="shared" si="1"/>
        <v>27.020566270513971</v>
      </c>
      <c r="W23" s="58">
        <f t="shared" si="3"/>
        <v>10.638018216737784</v>
      </c>
      <c r="Y23" s="7"/>
      <c r="Z23">
        <f>B39</f>
        <v>2</v>
      </c>
      <c r="AA23">
        <f>C39</f>
        <v>3</v>
      </c>
      <c r="AB23" s="7">
        <f>AVERAGE(W39:W41)</f>
        <v>6.7053767859582081</v>
      </c>
      <c r="AD23" s="7">
        <f>AB23-'061421'!AB23</f>
        <v>-5.1742047444759063</v>
      </c>
      <c r="AG23">
        <f>B39</f>
        <v>2</v>
      </c>
      <c r="AH23">
        <f>C39</f>
        <v>3</v>
      </c>
      <c r="AI23" s="7">
        <f>AVERAGE(J39:J41)</f>
        <v>23.114386337360244</v>
      </c>
      <c r="AJ23" s="7">
        <f t="shared" ref="AJ23:AN23" si="17">AVERAGE(K39:K41)</f>
        <v>21.280315995362319</v>
      </c>
      <c r="AK23" s="7">
        <f t="shared" si="17"/>
        <v>19.457367358856107</v>
      </c>
      <c r="AL23" s="7">
        <f t="shared" si="17"/>
        <v>14.898479171387166</v>
      </c>
      <c r="AM23" s="7">
        <f t="shared" si="17"/>
        <v>19.779896818115944</v>
      </c>
      <c r="AN23" s="7">
        <f t="shared" si="17"/>
        <v>16.841744440031054</v>
      </c>
    </row>
    <row r="24" spans="1:40" x14ac:dyDescent="0.25">
      <c r="A24">
        <v>1</v>
      </c>
      <c r="B24">
        <v>1</v>
      </c>
      <c r="C24">
        <v>4</v>
      </c>
      <c r="D24">
        <v>11086</v>
      </c>
      <c r="E24">
        <v>10353</v>
      </c>
      <c r="F24">
        <v>10007</v>
      </c>
      <c r="G24">
        <v>10571</v>
      </c>
      <c r="H24">
        <v>10915</v>
      </c>
      <c r="I24">
        <v>12614</v>
      </c>
      <c r="J24" s="58">
        <f t="shared" si="0"/>
        <v>25.237621022142857</v>
      </c>
      <c r="K24" s="59">
        <f t="shared" si="0"/>
        <v>23.014290987934785</v>
      </c>
      <c r="L24" s="59">
        <f t="shared" si="0"/>
        <v>21.964806415170806</v>
      </c>
      <c r="M24" s="59">
        <f t="shared" si="0"/>
        <v>23.675526932624223</v>
      </c>
      <c r="N24" s="59">
        <f t="shared" si="0"/>
        <v>24.718945120574539</v>
      </c>
      <c r="O24" s="59">
        <f t="shared" si="0"/>
        <v>29.872339019782601</v>
      </c>
      <c r="P24" s="60">
        <f t="shared" si="8"/>
        <v>4.5412863066428573</v>
      </c>
      <c r="Q24" s="61">
        <f t="shared" si="9"/>
        <v>4.5342872963804357</v>
      </c>
      <c r="R24" s="61">
        <f t="shared" si="10"/>
        <v>4.3694419245512419</v>
      </c>
      <c r="S24" s="61">
        <f t="shared" si="11"/>
        <v>4.4926580797872671</v>
      </c>
      <c r="T24" s="61">
        <f t="shared" si="12"/>
        <v>3.3656835361723614</v>
      </c>
      <c r="U24" s="62">
        <f t="shared" si="13"/>
        <v>5.6617017059347798</v>
      </c>
      <c r="V24" s="59">
        <f t="shared" si="1"/>
        <v>26.965058849468946</v>
      </c>
      <c r="W24" s="58">
        <f t="shared" si="3"/>
        <v>10.616164901365726</v>
      </c>
      <c r="Y24" s="7"/>
      <c r="Z24">
        <f>B42</f>
        <v>2</v>
      </c>
      <c r="AA24">
        <f>C42</f>
        <v>4</v>
      </c>
      <c r="AB24" s="7">
        <f>AVERAGE(W42:W44)</f>
        <v>5.6463866180925066</v>
      </c>
      <c r="AD24" s="7">
        <f>AB24-'061421'!AB24</f>
        <v>-5.772335855975081</v>
      </c>
      <c r="AG24">
        <f>B42</f>
        <v>2</v>
      </c>
      <c r="AH24">
        <f>C42</f>
        <v>4</v>
      </c>
      <c r="AI24" s="7">
        <f>AVERAGE(J42:J44)</f>
        <v>22.475393803654246</v>
      </c>
      <c r="AJ24" s="7">
        <f t="shared" ref="AJ24:AN24" si="18">AVERAGE(K42:K44)</f>
        <v>20.767706478607661</v>
      </c>
      <c r="AK24" s="7">
        <f t="shared" si="18"/>
        <v>17.934704770626293</v>
      </c>
      <c r="AL24" s="7">
        <f t="shared" si="18"/>
        <v>11.51849176604037</v>
      </c>
      <c r="AM24" s="7">
        <f t="shared" si="18"/>
        <v>17.887184756252584</v>
      </c>
      <c r="AN24" s="7">
        <f t="shared" si="18"/>
        <v>15.822591791335403</v>
      </c>
    </row>
    <row r="25" spans="1:40" x14ac:dyDescent="0.25">
      <c r="A25">
        <v>2</v>
      </c>
      <c r="B25">
        <v>1</v>
      </c>
      <c r="C25">
        <v>4</v>
      </c>
      <c r="D25">
        <v>10558</v>
      </c>
      <c r="E25">
        <v>10138</v>
      </c>
      <c r="F25">
        <v>9832</v>
      </c>
      <c r="G25">
        <v>9909</v>
      </c>
      <c r="H25">
        <v>10988</v>
      </c>
      <c r="I25">
        <v>10128</v>
      </c>
      <c r="J25" s="58">
        <f t="shared" si="0"/>
        <v>23.636095431335406</v>
      </c>
      <c r="K25" s="59">
        <f t="shared" si="0"/>
        <v>22.362154620465837</v>
      </c>
      <c r="L25" s="59">
        <f t="shared" si="0"/>
        <v>21.433997743975151</v>
      </c>
      <c r="M25" s="59">
        <f t="shared" si="0"/>
        <v>21.66755355930124</v>
      </c>
      <c r="N25" s="59">
        <f t="shared" si="0"/>
        <v>24.940368166273288</v>
      </c>
      <c r="O25" s="59">
        <f t="shared" si="0"/>
        <v>22.331822696397516</v>
      </c>
      <c r="P25" s="60">
        <f t="shared" si="8"/>
        <v>4.0608286294006213</v>
      </c>
      <c r="Q25" s="61">
        <f t="shared" si="9"/>
        <v>4.3386463861397511</v>
      </c>
      <c r="R25" s="61">
        <f t="shared" si="10"/>
        <v>4.210199323192545</v>
      </c>
      <c r="S25" s="61">
        <f t="shared" si="11"/>
        <v>3.890266067790372</v>
      </c>
      <c r="T25" s="61">
        <f t="shared" si="12"/>
        <v>3.4321104498819865</v>
      </c>
      <c r="U25" s="62">
        <f t="shared" si="13"/>
        <v>3.3995468089192546</v>
      </c>
      <c r="V25" s="59">
        <f t="shared" si="1"/>
        <v>23.331597665324527</v>
      </c>
      <c r="W25" s="58">
        <f t="shared" si="3"/>
        <v>9.1856683721750105</v>
      </c>
      <c r="Y25" s="7"/>
      <c r="Z25">
        <f>B45</f>
        <v>2</v>
      </c>
      <c r="AA25">
        <f>C45</f>
        <v>5</v>
      </c>
      <c r="AB25" s="7">
        <f>AVERAGE(W45:W47)</f>
        <v>5.5557490969592118</v>
      </c>
      <c r="AD25" s="7">
        <f>AB25-'061421'!AB25</f>
        <v>-6.140031301969981</v>
      </c>
      <c r="AG25">
        <f>B45</f>
        <v>2</v>
      </c>
      <c r="AH25">
        <f>C45</f>
        <v>5</v>
      </c>
      <c r="AI25" s="7">
        <f>AVERAGE(J45:J47)</f>
        <v>22.286324810295032</v>
      </c>
      <c r="AJ25" s="7">
        <f t="shared" ref="AJ25:AN25" si="19">AVERAGE(K45:K47)</f>
        <v>20.539205983959629</v>
      </c>
      <c r="AK25" s="7">
        <f t="shared" si="19"/>
        <v>16.840733375895443</v>
      </c>
      <c r="AL25" s="7">
        <f t="shared" si="19"/>
        <v>12.598308262872671</v>
      </c>
      <c r="AM25" s="7">
        <f t="shared" si="19"/>
        <v>18.087375455103516</v>
      </c>
      <c r="AN25" s="7">
        <f t="shared" si="19"/>
        <v>15.286727799461696</v>
      </c>
    </row>
    <row r="26" spans="1:40" x14ac:dyDescent="0.25">
      <c r="A26">
        <v>3</v>
      </c>
      <c r="B26">
        <v>1</v>
      </c>
      <c r="C26">
        <v>4</v>
      </c>
      <c r="D26">
        <v>11572</v>
      </c>
      <c r="E26">
        <v>10981</v>
      </c>
      <c r="F26">
        <v>10237</v>
      </c>
      <c r="G26">
        <v>9274</v>
      </c>
      <c r="H26">
        <v>12071</v>
      </c>
      <c r="I26">
        <v>11645</v>
      </c>
      <c r="J26" s="58">
        <f t="shared" si="0"/>
        <v>26.711752531863354</v>
      </c>
      <c r="K26" s="59">
        <f t="shared" si="0"/>
        <v>24.919135819425463</v>
      </c>
      <c r="L26" s="59">
        <f t="shared" si="0"/>
        <v>22.662440668742239</v>
      </c>
      <c r="M26" s="59">
        <f t="shared" si="0"/>
        <v>19.74147638096273</v>
      </c>
      <c r="N26" s="59">
        <f t="shared" si="0"/>
        <v>28.225315542872675</v>
      </c>
      <c r="O26" s="59">
        <f t="shared" si="0"/>
        <v>26.933175577562107</v>
      </c>
      <c r="P26" s="60">
        <f t="shared" si="8"/>
        <v>4.9835257595590061</v>
      </c>
      <c r="Q26" s="61">
        <f t="shared" si="9"/>
        <v>5.1057407458276396</v>
      </c>
      <c r="R26" s="61">
        <f t="shared" si="10"/>
        <v>4.5787322006226709</v>
      </c>
      <c r="S26" s="61">
        <f t="shared" si="11"/>
        <v>3.3124429142888192</v>
      </c>
      <c r="T26" s="61">
        <f t="shared" si="12"/>
        <v>4.417594662861803</v>
      </c>
      <c r="U26" s="62">
        <f t="shared" si="13"/>
        <v>4.7799526732686317</v>
      </c>
      <c r="V26" s="59">
        <f t="shared" si="1"/>
        <v>27.177988956428571</v>
      </c>
      <c r="W26" s="58">
        <f t="shared" si="3"/>
        <v>10.699995652137233</v>
      </c>
      <c r="Y26" s="7"/>
      <c r="Z26">
        <f>B48</f>
        <v>2</v>
      </c>
      <c r="AA26">
        <f>C48</f>
        <v>6</v>
      </c>
      <c r="AB26" s="7">
        <f>AVERAGE(W48:W50)</f>
        <v>5.4800387038122951</v>
      </c>
      <c r="AD26" s="7">
        <f>AB26-'061421'!AB26</f>
        <v>-6.1886171430325456</v>
      </c>
      <c r="AG26">
        <f>B48</f>
        <v>2</v>
      </c>
      <c r="AH26">
        <f>C48</f>
        <v>6</v>
      </c>
      <c r="AI26" s="7">
        <f>AVERAGE(J48:J50)</f>
        <v>21.027549961459627</v>
      </c>
      <c r="AJ26" s="7">
        <f t="shared" ref="AJ26:AN26" si="20">AVERAGE(K48:K50)</f>
        <v>21.496683720383022</v>
      </c>
      <c r="AK26" s="7">
        <f t="shared" si="20"/>
        <v>17.160229642748444</v>
      </c>
      <c r="AL26" s="7">
        <f t="shared" si="20"/>
        <v>12.562921018126296</v>
      </c>
      <c r="AM26" s="7">
        <f t="shared" si="20"/>
        <v>18.163205265274328</v>
      </c>
      <c r="AN26" s="7">
        <f t="shared" si="20"/>
        <v>14.587071417619049</v>
      </c>
    </row>
    <row r="27" spans="1:40" x14ac:dyDescent="0.25">
      <c r="A27">
        <v>1</v>
      </c>
      <c r="B27">
        <v>1</v>
      </c>
      <c r="C27">
        <v>5</v>
      </c>
      <c r="D27">
        <v>9750</v>
      </c>
      <c r="E27">
        <v>9720</v>
      </c>
      <c r="F27">
        <v>9571</v>
      </c>
      <c r="G27">
        <v>9679</v>
      </c>
      <c r="H27">
        <v>10821</v>
      </c>
      <c r="I27">
        <v>10019</v>
      </c>
      <c r="J27" s="58">
        <f t="shared" si="0"/>
        <v>21.185275966614906</v>
      </c>
      <c r="K27" s="59">
        <f t="shared" si="0"/>
        <v>21.09428019440994</v>
      </c>
      <c r="L27" s="59">
        <f t="shared" si="0"/>
        <v>20.642334525791924</v>
      </c>
      <c r="M27" s="59">
        <f t="shared" si="0"/>
        <v>20.969919305729814</v>
      </c>
      <c r="N27" s="59">
        <f t="shared" si="0"/>
        <v>24.433825034332298</v>
      </c>
      <c r="O27" s="59">
        <f t="shared" si="0"/>
        <v>22.001204724052791</v>
      </c>
      <c r="P27" s="60">
        <f t="shared" si="8"/>
        <v>3.3255827899844719</v>
      </c>
      <c r="Q27" s="61">
        <f t="shared" si="9"/>
        <v>3.9582840583229819</v>
      </c>
      <c r="R27" s="61">
        <f t="shared" si="10"/>
        <v>3.972700357737577</v>
      </c>
      <c r="S27" s="61">
        <f t="shared" si="11"/>
        <v>3.6809757917189443</v>
      </c>
      <c r="T27" s="61">
        <f t="shared" si="12"/>
        <v>3.2801475102996891</v>
      </c>
      <c r="U27" s="62">
        <f t="shared" si="13"/>
        <v>3.3003614172158371</v>
      </c>
      <c r="V27" s="58">
        <f t="shared" si="1"/>
        <v>21.518051925279501</v>
      </c>
      <c r="W27" s="58">
        <f t="shared" si="3"/>
        <v>8.4716739863305115</v>
      </c>
      <c r="Y27" s="7"/>
    </row>
    <row r="28" spans="1:40" x14ac:dyDescent="0.25">
      <c r="A28">
        <v>2</v>
      </c>
      <c r="B28">
        <v>1</v>
      </c>
      <c r="C28">
        <v>5</v>
      </c>
      <c r="D28">
        <v>10890</v>
      </c>
      <c r="E28">
        <v>10346</v>
      </c>
      <c r="F28">
        <v>9775</v>
      </c>
      <c r="G28">
        <v>9391</v>
      </c>
      <c r="H28">
        <v>12488</v>
      </c>
      <c r="I28">
        <v>11789</v>
      </c>
      <c r="J28" s="58">
        <f t="shared" si="0"/>
        <v>24.643115310403729</v>
      </c>
      <c r="K28" s="59">
        <f t="shared" si="0"/>
        <v>22.993058641086954</v>
      </c>
      <c r="L28" s="59">
        <f t="shared" si="0"/>
        <v>21.261105776785712</v>
      </c>
      <c r="M28" s="59">
        <f t="shared" si="0"/>
        <v>20.096359892562116</v>
      </c>
      <c r="N28" s="59">
        <f t="shared" si="0"/>
        <v>29.490156776521744</v>
      </c>
      <c r="O28" s="59">
        <f t="shared" si="0"/>
        <v>27.369955284145963</v>
      </c>
      <c r="P28" s="60">
        <f t="shared" si="8"/>
        <v>4.3629345931211194</v>
      </c>
      <c r="Q28" s="61">
        <f t="shared" si="9"/>
        <v>4.5279175923260864</v>
      </c>
      <c r="R28" s="61">
        <f t="shared" si="10"/>
        <v>4.1583317330357135</v>
      </c>
      <c r="S28" s="61">
        <f t="shared" si="11"/>
        <v>3.4189079677686349</v>
      </c>
      <c r="T28" s="61">
        <f t="shared" si="12"/>
        <v>4.7970470329565229</v>
      </c>
      <c r="U28" s="62">
        <f t="shared" si="13"/>
        <v>4.9109865852437888</v>
      </c>
      <c r="V28" s="59">
        <f t="shared" si="1"/>
        <v>26.176125504451868</v>
      </c>
      <c r="W28" s="58">
        <f t="shared" si="3"/>
        <v>10.305561222225144</v>
      </c>
      <c r="Y28" s="7"/>
    </row>
    <row r="29" spans="1:40" x14ac:dyDescent="0.25">
      <c r="A29">
        <v>3</v>
      </c>
      <c r="B29">
        <v>1</v>
      </c>
      <c r="C29">
        <v>5</v>
      </c>
      <c r="D29">
        <v>9047</v>
      </c>
      <c r="E29">
        <v>9325</v>
      </c>
      <c r="F29">
        <v>9751</v>
      </c>
      <c r="G29">
        <v>9338</v>
      </c>
      <c r="H29">
        <v>10719</v>
      </c>
      <c r="I29">
        <v>9886</v>
      </c>
      <c r="J29" s="58">
        <f t="shared" si="0"/>
        <v>19.052941704611801</v>
      </c>
      <c r="K29" s="59">
        <f t="shared" si="0"/>
        <v>19.896169193711177</v>
      </c>
      <c r="L29" s="59">
        <f t="shared" si="0"/>
        <v>21.188309159021738</v>
      </c>
      <c r="M29" s="59">
        <f t="shared" si="0"/>
        <v>19.935600694999998</v>
      </c>
      <c r="N29" s="59">
        <f t="shared" si="0"/>
        <v>24.124439408835403</v>
      </c>
      <c r="O29" s="59">
        <f t="shared" si="0"/>
        <v>21.597790133944098</v>
      </c>
      <c r="P29" s="60">
        <f t="shared" si="8"/>
        <v>2.6858825113835407</v>
      </c>
      <c r="Q29" s="61">
        <f t="shared" si="9"/>
        <v>3.5988507581133531</v>
      </c>
      <c r="R29" s="61">
        <f t="shared" si="10"/>
        <v>4.1364927477065212</v>
      </c>
      <c r="S29" s="61">
        <f t="shared" si="11"/>
        <v>3.3706802084999996</v>
      </c>
      <c r="T29" s="61">
        <f t="shared" si="12"/>
        <v>3.1873318226506213</v>
      </c>
      <c r="U29" s="62">
        <f t="shared" si="13"/>
        <v>3.1793370401832295</v>
      </c>
      <c r="V29" s="59">
        <f t="shared" si="1"/>
        <v>20.158575088537262</v>
      </c>
      <c r="W29" s="58">
        <f t="shared" si="3"/>
        <v>7.9364468852508905</v>
      </c>
      <c r="Y29" s="7"/>
    </row>
    <row r="30" spans="1:40" x14ac:dyDescent="0.25">
      <c r="A30">
        <v>1</v>
      </c>
      <c r="B30">
        <v>1</v>
      </c>
      <c r="C30">
        <v>6</v>
      </c>
      <c r="D30">
        <v>11084</v>
      </c>
      <c r="E30">
        <v>10542</v>
      </c>
      <c r="F30">
        <v>10389</v>
      </c>
      <c r="G30">
        <v>10853</v>
      </c>
      <c r="H30">
        <v>11795</v>
      </c>
      <c r="I30">
        <v>11831</v>
      </c>
      <c r="J30" s="58">
        <f t="shared" si="0"/>
        <v>25.231554637329197</v>
      </c>
      <c r="K30" s="59">
        <f t="shared" si="0"/>
        <v>23.587564352826085</v>
      </c>
      <c r="L30" s="59">
        <f t="shared" si="0"/>
        <v>23.123485914580748</v>
      </c>
      <c r="M30" s="59">
        <f t="shared" si="0"/>
        <v>24.530887191350935</v>
      </c>
      <c r="N30" s="59">
        <f t="shared" si="0"/>
        <v>27.388154438586959</v>
      </c>
      <c r="O30" s="59">
        <f t="shared" si="0"/>
        <v>27.497349365232921</v>
      </c>
      <c r="P30" s="60">
        <f t="shared" si="8"/>
        <v>4.5394663911987587</v>
      </c>
      <c r="Q30" s="61">
        <f t="shared" si="9"/>
        <v>4.7062693058478251</v>
      </c>
      <c r="R30" s="61">
        <f t="shared" si="10"/>
        <v>4.717045774374224</v>
      </c>
      <c r="S30" s="61">
        <f t="shared" si="11"/>
        <v>4.7492661574052804</v>
      </c>
      <c r="T30" s="61">
        <f t="shared" si="12"/>
        <v>4.166446331576088</v>
      </c>
      <c r="U30" s="62">
        <f t="shared" si="13"/>
        <v>4.949204809569876</v>
      </c>
      <c r="V30" s="59">
        <f t="shared" si="1"/>
        <v>27.827698769972052</v>
      </c>
      <c r="W30" s="58">
        <f t="shared" si="3"/>
        <v>10.955786917311832</v>
      </c>
      <c r="Y30" s="7"/>
      <c r="AI30" s="7">
        <f>AI15-'061421'!AI15</f>
        <v>-1.6421804219640848</v>
      </c>
      <c r="AJ30" s="7">
        <f>AJ15-'061421'!AJ15</f>
        <v>-2.3301241505165713</v>
      </c>
      <c r="AK30" s="7">
        <f>AK15-'061421'!AK15</f>
        <v>-2.7220770703368551</v>
      </c>
      <c r="AL30" s="7">
        <f>AL15-'061421'!AL15</f>
        <v>-3.2071086835390368</v>
      </c>
      <c r="AM30" s="7">
        <f>AM15-'061421'!AM15</f>
        <v>-2.0952356460174428</v>
      </c>
      <c r="AN30" s="7">
        <f>AN15-'061421'!AN15</f>
        <v>5.6628768266337381</v>
      </c>
    </row>
    <row r="31" spans="1:40" x14ac:dyDescent="0.25">
      <c r="A31">
        <v>2</v>
      </c>
      <c r="B31">
        <v>1</v>
      </c>
      <c r="C31">
        <v>6</v>
      </c>
      <c r="D31">
        <v>10459</v>
      </c>
      <c r="E31">
        <v>9733</v>
      </c>
      <c r="F31">
        <v>9231</v>
      </c>
      <c r="G31">
        <v>8890</v>
      </c>
      <c r="H31">
        <v>10507</v>
      </c>
      <c r="I31">
        <v>10720</v>
      </c>
      <c r="J31" s="58">
        <f t="shared" ref="J31:O50" si="21">((D31/$I$5)*$I$2+$I$3)*1.321*100</f>
        <v>23.335809383059004</v>
      </c>
      <c r="K31" s="59">
        <f t="shared" si="21"/>
        <v>21.133711695698761</v>
      </c>
      <c r="L31" s="59">
        <f t="shared" si="21"/>
        <v>19.611049107468943</v>
      </c>
      <c r="M31" s="59">
        <f t="shared" si="21"/>
        <v>18.576730496739128</v>
      </c>
      <c r="N31" s="59">
        <f t="shared" si="21"/>
        <v>23.481402618586959</v>
      </c>
      <c r="O31" s="59">
        <f t="shared" si="21"/>
        <v>24.127472601242239</v>
      </c>
      <c r="P31" s="60">
        <f t="shared" si="8"/>
        <v>3.9707428149177013</v>
      </c>
      <c r="Q31" s="61">
        <f t="shared" si="9"/>
        <v>3.9701135087096282</v>
      </c>
      <c r="R31" s="61">
        <f t="shared" si="10"/>
        <v>3.6633147322406829</v>
      </c>
      <c r="S31" s="61">
        <f t="shared" si="11"/>
        <v>2.9630191490217386</v>
      </c>
      <c r="T31" s="61">
        <f t="shared" si="12"/>
        <v>2.9944207855760876</v>
      </c>
      <c r="U31" s="62">
        <f t="shared" si="13"/>
        <v>3.9382417803726719</v>
      </c>
      <c r="V31" s="59">
        <f t="shared" si="1"/>
        <v>21.499852770838508</v>
      </c>
      <c r="W31" s="58">
        <f t="shared" si="3"/>
        <v>8.4645089648970497</v>
      </c>
      <c r="AB31" t="str">
        <f>Z14</f>
        <v>Water</v>
      </c>
      <c r="AC31" t="str">
        <f>AA14</f>
        <v>Nrate</v>
      </c>
      <c r="AD31" t="str">
        <f>AD14</f>
        <v>inches</v>
      </c>
      <c r="AI31" s="7">
        <f>AI16-'061421'!AI16</f>
        <v>-2.8558618782762792</v>
      </c>
      <c r="AJ31" s="7">
        <f>AJ16-'061421'!AJ16</f>
        <v>-2.9765853813694427</v>
      </c>
      <c r="AK31" s="7">
        <f>AK16-'061421'!AK16</f>
        <v>-4.2268590725365627</v>
      </c>
      <c r="AL31" s="7">
        <f>AL16-'061421'!AL16</f>
        <v>-3.7320330090129588</v>
      </c>
      <c r="AM31" s="7">
        <f>AM16-'061421'!AM16</f>
        <v>-4.5654748780453787</v>
      </c>
      <c r="AN31" s="7">
        <f>AN16-'061421'!AN16</f>
        <v>4.6773932589417484</v>
      </c>
    </row>
    <row r="32" spans="1:40" x14ac:dyDescent="0.25">
      <c r="A32">
        <v>3</v>
      </c>
      <c r="B32">
        <v>1</v>
      </c>
      <c r="C32">
        <v>6</v>
      </c>
      <c r="D32">
        <v>12045</v>
      </c>
      <c r="E32">
        <v>10656</v>
      </c>
      <c r="F32">
        <v>11184</v>
      </c>
      <c r="G32">
        <v>11660</v>
      </c>
      <c r="H32">
        <v>12393</v>
      </c>
      <c r="I32">
        <v>11853</v>
      </c>
      <c r="J32" s="58">
        <f t="shared" si="21"/>
        <v>28.146452540295037</v>
      </c>
      <c r="K32" s="59">
        <f t="shared" si="21"/>
        <v>23.933348287204971</v>
      </c>
      <c r="L32" s="59">
        <f t="shared" si="21"/>
        <v>25.534873878012419</v>
      </c>
      <c r="M32" s="59">
        <f t="shared" si="21"/>
        <v>26.978673463664592</v>
      </c>
      <c r="N32" s="59">
        <f t="shared" si="21"/>
        <v>29.202003497872671</v>
      </c>
      <c r="O32" s="59">
        <f t="shared" si="21"/>
        <v>27.564079598183227</v>
      </c>
      <c r="P32" s="60">
        <f t="shared" si="8"/>
        <v>5.4139357620885109</v>
      </c>
      <c r="Q32" s="61">
        <f t="shared" si="9"/>
        <v>4.8100044861614917</v>
      </c>
      <c r="R32" s="61">
        <f t="shared" si="10"/>
        <v>5.4404621634037262</v>
      </c>
      <c r="S32" s="61">
        <f t="shared" si="11"/>
        <v>5.4836020390993783</v>
      </c>
      <c r="T32" s="61">
        <f t="shared" si="12"/>
        <v>4.7106010493618014</v>
      </c>
      <c r="U32" s="62">
        <f t="shared" si="13"/>
        <v>4.9692238794549679</v>
      </c>
      <c r="V32" s="59">
        <f t="shared" si="1"/>
        <v>30.827829379569877</v>
      </c>
      <c r="W32" s="58">
        <f t="shared" si="3"/>
        <v>12.136940700618062</v>
      </c>
      <c r="AB32">
        <f t="shared" ref="AB32:AC41" si="22">Z15</f>
        <v>1</v>
      </c>
      <c r="AC32">
        <f t="shared" si="22"/>
        <v>1</v>
      </c>
      <c r="AD32" s="7">
        <f t="shared" ref="AD32:AD43" si="23">AD15</f>
        <v>-0.74809241878821808</v>
      </c>
      <c r="AI32" s="7">
        <f>AI17-'061421'!AI17</f>
        <v>-3.183627678430593</v>
      </c>
      <c r="AJ32" s="7">
        <f>AJ17-'061421'!AJ17</f>
        <v>-3.3366671958440861</v>
      </c>
      <c r="AK32" s="7">
        <f>AK17-'061421'!AK17</f>
        <v>-3.9622265351410135</v>
      </c>
      <c r="AL32" s="7">
        <f>AL17-'061421'!AL17</f>
        <v>-4.0729260012967998</v>
      </c>
      <c r="AM32" s="7">
        <f>AM17-'061421'!AM17</f>
        <v>-3.1431097162180812</v>
      </c>
      <c r="AN32" s="7">
        <f>AN17-'061421'!AN17</f>
        <v>4.0405716093320905</v>
      </c>
    </row>
    <row r="33" spans="1:40" x14ac:dyDescent="0.25">
      <c r="A33">
        <v>1</v>
      </c>
      <c r="B33">
        <v>2</v>
      </c>
      <c r="C33">
        <v>1</v>
      </c>
      <c r="D33">
        <v>10265</v>
      </c>
      <c r="E33">
        <v>9466</v>
      </c>
      <c r="F33">
        <v>9963</v>
      </c>
      <c r="G33">
        <v>8336</v>
      </c>
      <c r="H33">
        <v>8733</v>
      </c>
      <c r="I33">
        <v>9229</v>
      </c>
      <c r="J33" s="58">
        <f t="shared" si="21"/>
        <v>22.747370056133541</v>
      </c>
      <c r="K33" s="59">
        <f t="shared" si="21"/>
        <v>20.32384932307453</v>
      </c>
      <c r="L33" s="59">
        <f t="shared" si="21"/>
        <v>21.831345949270183</v>
      </c>
      <c r="M33" s="59">
        <f t="shared" si="21"/>
        <v>16.896341903354038</v>
      </c>
      <c r="N33" s="59">
        <f t="shared" si="21"/>
        <v>18.100519288866458</v>
      </c>
      <c r="O33" s="59">
        <f t="shared" si="21"/>
        <v>19.604982722655283</v>
      </c>
      <c r="P33" s="60">
        <f t="shared" si="8"/>
        <v>3.794211016840062</v>
      </c>
      <c r="Q33" s="61">
        <f t="shared" si="9"/>
        <v>3.7271547969223588</v>
      </c>
      <c r="R33" s="61">
        <f t="shared" si="10"/>
        <v>4.3294037847810545</v>
      </c>
      <c r="S33" s="61">
        <f t="shared" si="11"/>
        <v>2.4589025710062118</v>
      </c>
      <c r="T33" s="61">
        <f t="shared" si="12"/>
        <v>1.3801557866599377</v>
      </c>
      <c r="U33" s="62">
        <f t="shared" si="13"/>
        <v>2.5814948167965848</v>
      </c>
      <c r="V33" s="59">
        <f t="shared" si="1"/>
        <v>18.271322773006208</v>
      </c>
      <c r="W33" s="58">
        <f t="shared" si="3"/>
        <v>7.1934341626008695</v>
      </c>
      <c r="AB33">
        <f t="shared" si="22"/>
        <v>1</v>
      </c>
      <c r="AC33">
        <f t="shared" si="22"/>
        <v>2</v>
      </c>
      <c r="AD33" s="7">
        <f t="shared" si="23"/>
        <v>-1.6156796409801828</v>
      </c>
      <c r="AI33" s="7">
        <f>AI18-'061421'!AI18</f>
        <v>-3.2815154642411812</v>
      </c>
      <c r="AJ33" s="7">
        <f>AJ18-'061421'!AJ18</f>
        <v>-3.7751497830379321</v>
      </c>
      <c r="AK33" s="7">
        <f>AK18-'061421'!AK18</f>
        <v>-3.7233678123868401</v>
      </c>
      <c r="AL33" s="7">
        <f>AL18-'061421'!AL18</f>
        <v>-5.8052409060308889</v>
      </c>
      <c r="AM33" s="7">
        <f>AM18-'061421'!AM18</f>
        <v>-4.6476353014132883</v>
      </c>
      <c r="AN33" s="7">
        <f>AN18-'061421'!AN18</f>
        <v>6.4871460990337688</v>
      </c>
    </row>
    <row r="34" spans="1:40" x14ac:dyDescent="0.25">
      <c r="A34">
        <v>2</v>
      </c>
      <c r="B34">
        <v>2</v>
      </c>
      <c r="C34">
        <v>1</v>
      </c>
      <c r="D34">
        <v>10333</v>
      </c>
      <c r="E34">
        <v>9593</v>
      </c>
      <c r="F34">
        <v>8111</v>
      </c>
      <c r="G34">
        <v>5917</v>
      </c>
      <c r="H34">
        <v>8766</v>
      </c>
      <c r="I34">
        <v>8357</v>
      </c>
      <c r="J34" s="58">
        <f t="shared" si="21"/>
        <v>22.953627139798137</v>
      </c>
      <c r="K34" s="59">
        <f t="shared" si="21"/>
        <v>20.709064758742237</v>
      </c>
      <c r="L34" s="59">
        <f t="shared" si="21"/>
        <v>16.213873611816769</v>
      </c>
      <c r="M34" s="59">
        <f t="shared" si="21"/>
        <v>9.5590494712267091</v>
      </c>
      <c r="N34" s="59">
        <f t="shared" si="21"/>
        <v>18.200614638291928</v>
      </c>
      <c r="O34" s="59">
        <f t="shared" si="21"/>
        <v>16.960038943897516</v>
      </c>
      <c r="P34" s="60">
        <f t="shared" si="8"/>
        <v>3.8560881419394413</v>
      </c>
      <c r="Q34" s="61">
        <f t="shared" si="9"/>
        <v>3.8427194276226708</v>
      </c>
      <c r="R34" s="61">
        <f t="shared" si="10"/>
        <v>2.6441620835450306</v>
      </c>
      <c r="S34" s="61">
        <f t="shared" si="11"/>
        <v>0.25771484136801293</v>
      </c>
      <c r="T34" s="61">
        <f t="shared" si="12"/>
        <v>1.4101843914875785</v>
      </c>
      <c r="U34" s="62">
        <f t="shared" si="13"/>
        <v>1.7880116831692547</v>
      </c>
      <c r="V34" s="59">
        <f t="shared" si="1"/>
        <v>13.798880569131988</v>
      </c>
      <c r="W34" s="58">
        <f t="shared" si="3"/>
        <v>5.4326301453275541</v>
      </c>
      <c r="AB34">
        <f t="shared" si="22"/>
        <v>1</v>
      </c>
      <c r="AC34">
        <f t="shared" si="22"/>
        <v>3</v>
      </c>
      <c r="AD34" s="7">
        <f t="shared" si="23"/>
        <v>-1.6131478957793455</v>
      </c>
      <c r="AI34" s="7">
        <f>AI19-'061421'!AI19</f>
        <v>-3.3784964508438229</v>
      </c>
      <c r="AJ34" s="7">
        <f>AJ19-'061421'!AJ19</f>
        <v>-3.7379190528605548</v>
      </c>
      <c r="AK34" s="7">
        <f>AK19-'061421'!AK19</f>
        <v>-4.3709049757830734</v>
      </c>
      <c r="AL34" s="7">
        <f>AL19-'061421'!AL19</f>
        <v>-6.088944076057544</v>
      </c>
      <c r="AM34" s="7">
        <f>AM19-'061421'!AM19</f>
        <v>-5.6057050045106394</v>
      </c>
      <c r="AN34" s="7">
        <f>AN19-'061421'!AN19</f>
        <v>3.5500061435851862</v>
      </c>
    </row>
    <row r="35" spans="1:40" x14ac:dyDescent="0.25">
      <c r="A35">
        <v>3</v>
      </c>
      <c r="B35">
        <v>2</v>
      </c>
      <c r="C35">
        <v>1</v>
      </c>
      <c r="D35">
        <v>10524</v>
      </c>
      <c r="E35">
        <v>10407</v>
      </c>
      <c r="F35">
        <v>10276</v>
      </c>
      <c r="G35">
        <v>9209</v>
      </c>
      <c r="H35">
        <v>9817</v>
      </c>
      <c r="I35">
        <v>8302</v>
      </c>
      <c r="J35" s="58">
        <f t="shared" si="21"/>
        <v>23.532966889503104</v>
      </c>
      <c r="K35" s="59">
        <f t="shared" si="21"/>
        <v>23.178083377903729</v>
      </c>
      <c r="L35" s="59">
        <f t="shared" si="21"/>
        <v>22.780735172608694</v>
      </c>
      <c r="M35" s="59">
        <f t="shared" si="21"/>
        <v>19.54431887451863</v>
      </c>
      <c r="N35" s="59">
        <f t="shared" si="21"/>
        <v>21.38849985787267</v>
      </c>
      <c r="O35" s="59">
        <f t="shared" si="21"/>
        <v>16.79321336152174</v>
      </c>
      <c r="P35" s="60">
        <f t="shared" si="8"/>
        <v>4.0298900668509319</v>
      </c>
      <c r="Q35" s="61">
        <f t="shared" si="9"/>
        <v>4.5834250133711185</v>
      </c>
      <c r="R35" s="61">
        <f t="shared" si="10"/>
        <v>4.6142205517826076</v>
      </c>
      <c r="S35" s="61">
        <f t="shared" si="11"/>
        <v>3.2532956623555895</v>
      </c>
      <c r="T35" s="61">
        <f t="shared" si="12"/>
        <v>2.366549957361801</v>
      </c>
      <c r="U35" s="62">
        <f t="shared" si="13"/>
        <v>1.7379640084565222</v>
      </c>
      <c r="V35" s="59">
        <f t="shared" si="1"/>
        <v>20.585345260178574</v>
      </c>
      <c r="W35" s="58">
        <f t="shared" si="3"/>
        <v>8.1044666378655794</v>
      </c>
      <c r="AB35">
        <f t="shared" si="22"/>
        <v>1</v>
      </c>
      <c r="AC35">
        <f t="shared" si="22"/>
        <v>4</v>
      </c>
      <c r="AD35" s="7">
        <f t="shared" si="23"/>
        <v>-1.7416255710326407</v>
      </c>
      <c r="AI35" s="7">
        <f>AI20-'061421'!AI20</f>
        <v>-2.6090358886234526</v>
      </c>
      <c r="AJ35" s="7">
        <f>AJ20-'061421'!AJ20</f>
        <v>-2.8217258126617821</v>
      </c>
      <c r="AK35" s="7">
        <f>AK20-'061421'!AK20</f>
        <v>-2.9884067147144933</v>
      </c>
      <c r="AL35" s="7">
        <f>AL20-'061421'!AL20</f>
        <v>-4.2801632432064025</v>
      </c>
      <c r="AM35" s="7">
        <f>AM20-'061421'!AM20</f>
        <v>-5.3676688539218773</v>
      </c>
      <c r="AN35" s="7">
        <f>AN20-'061421'!AN20</f>
        <v>5.6403956780302309</v>
      </c>
    </row>
    <row r="36" spans="1:40" x14ac:dyDescent="0.25">
      <c r="A36">
        <v>1</v>
      </c>
      <c r="B36">
        <v>2</v>
      </c>
      <c r="C36">
        <v>2</v>
      </c>
      <c r="D36">
        <v>10466</v>
      </c>
      <c r="E36">
        <v>9656</v>
      </c>
      <c r="F36">
        <v>8056</v>
      </c>
      <c r="G36">
        <v>6461</v>
      </c>
      <c r="H36">
        <v>9053</v>
      </c>
      <c r="I36">
        <v>7406</v>
      </c>
      <c r="J36" s="58">
        <f t="shared" si="21"/>
        <v>23.357041729906836</v>
      </c>
      <c r="K36" s="59">
        <f t="shared" si="21"/>
        <v>20.900155880372672</v>
      </c>
      <c r="L36" s="59">
        <f t="shared" si="21"/>
        <v>16.047048029440994</v>
      </c>
      <c r="M36" s="59">
        <f t="shared" si="21"/>
        <v>11.209106140543479</v>
      </c>
      <c r="N36" s="59">
        <f t="shared" si="21"/>
        <v>19.071140859052797</v>
      </c>
      <c r="O36" s="59">
        <f t="shared" si="21"/>
        <v>14.075472964999999</v>
      </c>
      <c r="P36" s="60">
        <f t="shared" si="8"/>
        <v>3.9771125189720511</v>
      </c>
      <c r="Q36" s="61">
        <f t="shared" si="9"/>
        <v>3.900046764111802</v>
      </c>
      <c r="R36" s="61">
        <f t="shared" si="10"/>
        <v>2.5941144088322985</v>
      </c>
      <c r="S36" s="61">
        <f t="shared" si="11"/>
        <v>0.75273184216304401</v>
      </c>
      <c r="T36" s="61">
        <f t="shared" si="12"/>
        <v>1.6713422577158388</v>
      </c>
      <c r="U36" s="62">
        <f t="shared" si="13"/>
        <v>0.92264188949999981</v>
      </c>
      <c r="V36" s="59">
        <f t="shared" si="1"/>
        <v>13.817989681295034</v>
      </c>
      <c r="W36" s="58">
        <f t="shared" si="3"/>
        <v>5.4401534178326907</v>
      </c>
      <c r="AB36">
        <f t="shared" si="22"/>
        <v>1</v>
      </c>
      <c r="AC36">
        <f t="shared" si="22"/>
        <v>5</v>
      </c>
      <c r="AD36" s="7">
        <f t="shared" si="23"/>
        <v>-2.3187358365909958</v>
      </c>
      <c r="AI36" s="7">
        <f>AI21-'061421'!AI21</f>
        <v>-4.0360668210570658</v>
      </c>
      <c r="AJ36" s="7">
        <f>AJ21-'061421'!AJ21</f>
        <v>-4.7906772726527862</v>
      </c>
      <c r="AK36" s="7">
        <f>AK21-'061421'!AK21</f>
        <v>-6.092906143308479</v>
      </c>
      <c r="AL36" s="7">
        <f>AL21-'061421'!AL21</f>
        <v>-9.8112570126616454</v>
      </c>
      <c r="AM36" s="7">
        <f>AM21-'061421'!AM21</f>
        <v>-10.414751244190185</v>
      </c>
      <c r="AN36" s="7">
        <f>AN21-'061421'!AN21</f>
        <v>-4.263547081689854</v>
      </c>
    </row>
    <row r="37" spans="1:40" x14ac:dyDescent="0.25">
      <c r="A37">
        <v>2</v>
      </c>
      <c r="B37">
        <v>2</v>
      </c>
      <c r="C37">
        <v>2</v>
      </c>
      <c r="D37">
        <v>10753</v>
      </c>
      <c r="E37">
        <v>10763</v>
      </c>
      <c r="F37">
        <v>9803</v>
      </c>
      <c r="G37">
        <v>7376</v>
      </c>
      <c r="H37">
        <v>8831</v>
      </c>
      <c r="I37">
        <v>8815</v>
      </c>
      <c r="J37" s="58">
        <f t="shared" si="21"/>
        <v>24.227567950667702</v>
      </c>
      <c r="K37" s="59">
        <f t="shared" si="21"/>
        <v>24.257899874736026</v>
      </c>
      <c r="L37" s="59">
        <f t="shared" si="21"/>
        <v>21.346035164177017</v>
      </c>
      <c r="M37" s="59">
        <f t="shared" si="21"/>
        <v>13.984477192795028</v>
      </c>
      <c r="N37" s="59">
        <f t="shared" si="21"/>
        <v>18.39777214473602</v>
      </c>
      <c r="O37" s="59">
        <f t="shared" si="21"/>
        <v>18.349241066226714</v>
      </c>
      <c r="P37" s="60">
        <f t="shared" si="8"/>
        <v>4.2382703852003107</v>
      </c>
      <c r="Q37" s="61">
        <f t="shared" si="9"/>
        <v>4.907369962420808</v>
      </c>
      <c r="R37" s="61">
        <f t="shared" si="10"/>
        <v>4.1838105492531055</v>
      </c>
      <c r="S37" s="61">
        <f t="shared" si="11"/>
        <v>1.5853431578385087</v>
      </c>
      <c r="T37" s="61">
        <f t="shared" si="12"/>
        <v>1.4693316434208059</v>
      </c>
      <c r="U37" s="62">
        <f t="shared" si="13"/>
        <v>2.2047723198680145</v>
      </c>
      <c r="V37" s="59">
        <f t="shared" si="1"/>
        <v>18.588898018001551</v>
      </c>
      <c r="W37" s="58">
        <f t="shared" si="3"/>
        <v>7.3184637866147835</v>
      </c>
      <c r="AB37">
        <f t="shared" si="22"/>
        <v>1</v>
      </c>
      <c r="AC37">
        <f t="shared" si="22"/>
        <v>6</v>
      </c>
      <c r="AD37" s="7">
        <f t="shared" si="23"/>
        <v>-1.4677092324918615</v>
      </c>
      <c r="AI37" s="7">
        <f>AI22-'061421'!AI22</f>
        <v>-3.7843543044364196</v>
      </c>
      <c r="AJ37" s="7">
        <f>AJ22-'061421'!AJ22</f>
        <v>-4.0169061877555023</v>
      </c>
      <c r="AK37" s="7">
        <f>AK22-'061421'!AK22</f>
        <v>-6.691775359251281</v>
      </c>
      <c r="AL37" s="7">
        <f>AL22-'061421'!AL22</f>
        <v>-12.966993653131611</v>
      </c>
      <c r="AM37" s="7">
        <f>AM22-'061421'!AM22</f>
        <v>-12.069487608745309</v>
      </c>
      <c r="AN37" s="7">
        <f>AN22-'061421'!AN22</f>
        <v>-3.5111863072302718</v>
      </c>
    </row>
    <row r="38" spans="1:40" x14ac:dyDescent="0.25">
      <c r="A38">
        <v>3</v>
      </c>
      <c r="B38">
        <v>2</v>
      </c>
      <c r="C38">
        <v>2</v>
      </c>
      <c r="D38">
        <v>9967</v>
      </c>
      <c r="E38">
        <v>9424</v>
      </c>
      <c r="F38">
        <v>8379</v>
      </c>
      <c r="G38">
        <v>6639</v>
      </c>
      <c r="H38">
        <v>8453</v>
      </c>
      <c r="I38">
        <v>8011</v>
      </c>
      <c r="J38" s="58">
        <f t="shared" si="21"/>
        <v>21.843478718897519</v>
      </c>
      <c r="K38" s="59">
        <f t="shared" si="21"/>
        <v>20.196455241987579</v>
      </c>
      <c r="L38" s="59">
        <f t="shared" si="21"/>
        <v>17.026769176847825</v>
      </c>
      <c r="M38" s="59">
        <f t="shared" si="21"/>
        <v>11.749014388959628</v>
      </c>
      <c r="N38" s="59">
        <f t="shared" si="21"/>
        <v>17.251225414953414</v>
      </c>
      <c r="O38" s="59">
        <f t="shared" si="21"/>
        <v>15.910554371133538</v>
      </c>
      <c r="P38" s="60">
        <f t="shared" si="8"/>
        <v>3.5230436156692559</v>
      </c>
      <c r="Q38" s="61">
        <f t="shared" si="9"/>
        <v>3.6889365725962735</v>
      </c>
      <c r="R38" s="61">
        <f t="shared" si="10"/>
        <v>2.8880307530543474</v>
      </c>
      <c r="S38" s="61">
        <f t="shared" si="11"/>
        <v>0.91470431668788865</v>
      </c>
      <c r="T38" s="61">
        <f t="shared" si="12"/>
        <v>1.1253676244860242</v>
      </c>
      <c r="U38" s="62">
        <f t="shared" si="13"/>
        <v>1.4731663113400613</v>
      </c>
      <c r="V38" s="59">
        <f t="shared" si="1"/>
        <v>13.613249193833852</v>
      </c>
      <c r="W38" s="58">
        <f t="shared" si="3"/>
        <v>5.3595469267062406</v>
      </c>
      <c r="AB38">
        <f t="shared" si="22"/>
        <v>2</v>
      </c>
      <c r="AC38">
        <f t="shared" si="22"/>
        <v>1</v>
      </c>
      <c r="AD38" s="7">
        <f t="shared" si="23"/>
        <v>-4.6546305797905534</v>
      </c>
      <c r="AI38" s="7">
        <f>AI23-'061421'!AI23</f>
        <v>-3.9121810679918951</v>
      </c>
      <c r="AJ38" s="7">
        <f>AJ23-'061421'!AJ23</f>
        <v>-4.7095251964191185</v>
      </c>
      <c r="AK38" s="7">
        <f>AK23-'061421'!AK23</f>
        <v>-6.4143657832780292</v>
      </c>
      <c r="AL38" s="7">
        <f>AL23-'061421'!AL23</f>
        <v>-12.417890392821771</v>
      </c>
      <c r="AM38" s="7">
        <f>AM23-'061421'!AM23</f>
        <v>-12.558252042207648</v>
      </c>
      <c r="AN38" s="7">
        <f>AN23-'061421'!AN23</f>
        <v>-3.7960523538442139</v>
      </c>
    </row>
    <row r="39" spans="1:40" x14ac:dyDescent="0.25">
      <c r="A39">
        <v>1</v>
      </c>
      <c r="B39">
        <v>2</v>
      </c>
      <c r="C39">
        <v>3</v>
      </c>
      <c r="D39">
        <v>10721</v>
      </c>
      <c r="E39">
        <v>10084</v>
      </c>
      <c r="F39">
        <v>9682</v>
      </c>
      <c r="G39">
        <v>7764</v>
      </c>
      <c r="H39">
        <v>8864</v>
      </c>
      <c r="I39">
        <v>9454</v>
      </c>
      <c r="J39" s="58">
        <f t="shared" si="21"/>
        <v>24.130505793649064</v>
      </c>
      <c r="K39" s="59">
        <f t="shared" si="21"/>
        <v>22.198362230496894</v>
      </c>
      <c r="L39" s="59">
        <f t="shared" si="21"/>
        <v>20.97901888295031</v>
      </c>
      <c r="M39" s="59">
        <f t="shared" si="21"/>
        <v>15.161355846645963</v>
      </c>
      <c r="N39" s="59">
        <f t="shared" si="21"/>
        <v>18.49786749416149</v>
      </c>
      <c r="O39" s="59">
        <f t="shared" si="21"/>
        <v>20.287451014192545</v>
      </c>
      <c r="P39" s="60">
        <f t="shared" si="8"/>
        <v>4.209151738094719</v>
      </c>
      <c r="Q39" s="61">
        <f t="shared" si="9"/>
        <v>4.2895086691490683</v>
      </c>
      <c r="R39" s="61">
        <f t="shared" si="10"/>
        <v>4.0737056648850931</v>
      </c>
      <c r="S39" s="61">
        <f t="shared" si="11"/>
        <v>1.938406753993789</v>
      </c>
      <c r="T39" s="61">
        <f t="shared" si="12"/>
        <v>1.4993602482484472</v>
      </c>
      <c r="U39" s="62">
        <f t="shared" si="13"/>
        <v>2.7862353042577634</v>
      </c>
      <c r="V39" s="59">
        <f t="shared" si="1"/>
        <v>18.796368378628877</v>
      </c>
      <c r="W39" s="58">
        <f t="shared" si="3"/>
        <v>7.4001450309562502</v>
      </c>
      <c r="AB39">
        <f t="shared" si="22"/>
        <v>2</v>
      </c>
      <c r="AC39">
        <f t="shared" si="22"/>
        <v>2</v>
      </c>
      <c r="AD39" s="7">
        <f t="shared" si="23"/>
        <v>-5.0835476480965012</v>
      </c>
      <c r="AI39" s="7">
        <f>AI24-'061421'!AI24</f>
        <v>-4.4002577604819066</v>
      </c>
      <c r="AJ39" s="7">
        <f>AJ24-'061421'!AJ24</f>
        <v>-5.4485084749977553</v>
      </c>
      <c r="AK39" s="7">
        <f>AK24-'061421'!AK24</f>
        <v>-7.6176992002392332</v>
      </c>
      <c r="AL39" s="7">
        <f>AL24-'061421'!AL24</f>
        <v>-13.838159048465286</v>
      </c>
      <c r="AM39" s="7">
        <f>AM24-'061421'!AM24</f>
        <v>-13.0610073346107</v>
      </c>
      <c r="AN39" s="7">
        <f>AN24-'061421'!AN24</f>
        <v>-4.506811761794145</v>
      </c>
    </row>
    <row r="40" spans="1:40" x14ac:dyDescent="0.25">
      <c r="A40">
        <v>2</v>
      </c>
      <c r="B40">
        <v>2</v>
      </c>
      <c r="C40">
        <v>3</v>
      </c>
      <c r="D40">
        <v>10046</v>
      </c>
      <c r="E40">
        <v>9379</v>
      </c>
      <c r="F40">
        <v>8166</v>
      </c>
      <c r="G40">
        <v>6991</v>
      </c>
      <c r="H40">
        <v>8847</v>
      </c>
      <c r="I40">
        <v>8310</v>
      </c>
      <c r="J40" s="58">
        <f t="shared" si="21"/>
        <v>22.083100919037268</v>
      </c>
      <c r="K40" s="59">
        <f t="shared" si="21"/>
        <v>20.059961583680121</v>
      </c>
      <c r="L40" s="59">
        <f t="shared" si="21"/>
        <v>16.380699194192548</v>
      </c>
      <c r="M40" s="59">
        <f t="shared" si="21"/>
        <v>12.816698116164599</v>
      </c>
      <c r="N40" s="59">
        <f t="shared" si="21"/>
        <v>18.446303223245341</v>
      </c>
      <c r="O40" s="59">
        <f t="shared" si="21"/>
        <v>16.817478900776397</v>
      </c>
      <c r="P40" s="60">
        <f t="shared" si="8"/>
        <v>3.5949302757111803</v>
      </c>
      <c r="Q40" s="61">
        <f t="shared" si="9"/>
        <v>3.6479884751040363</v>
      </c>
      <c r="R40" s="61">
        <f t="shared" si="10"/>
        <v>2.6942097582577644</v>
      </c>
      <c r="S40" s="61">
        <f t="shared" si="11"/>
        <v>1.2350094348493799</v>
      </c>
      <c r="T40" s="61">
        <f t="shared" si="12"/>
        <v>1.4838909669736022</v>
      </c>
      <c r="U40" s="62">
        <f t="shared" si="13"/>
        <v>1.7452436702329193</v>
      </c>
      <c r="V40" s="59">
        <f t="shared" si="1"/>
        <v>14.401272581128882</v>
      </c>
      <c r="W40" s="58">
        <f t="shared" si="3"/>
        <v>5.6697923547751508</v>
      </c>
      <c r="AB40">
        <f t="shared" si="22"/>
        <v>2</v>
      </c>
      <c r="AC40">
        <f t="shared" si="22"/>
        <v>3</v>
      </c>
      <c r="AD40" s="7">
        <f t="shared" si="23"/>
        <v>-5.1742047444759063</v>
      </c>
      <c r="AI40" s="7">
        <f>AI25-'061421'!AI25</f>
        <v>-4.677907791076592</v>
      </c>
      <c r="AJ40" s="7">
        <f>AJ25-'061421'!AJ25</f>
        <v>-5.3970491482596117</v>
      </c>
      <c r="AK40" s="7">
        <f>AK25-'061421'!AK25</f>
        <v>-8.1484701730408489</v>
      </c>
      <c r="AL40" s="7">
        <f>AL25-'061421'!AL25</f>
        <v>-14.283904859577223</v>
      </c>
      <c r="AM40" s="7">
        <f>AM25-'061421'!AM25</f>
        <v>-13.005170918662014</v>
      </c>
      <c r="AN40" s="7">
        <f>AN25-'061421'!AN25</f>
        <v>-6.4730954660628814</v>
      </c>
    </row>
    <row r="41" spans="1:40" x14ac:dyDescent="0.25">
      <c r="A41">
        <v>3</v>
      </c>
      <c r="B41">
        <v>2</v>
      </c>
      <c r="C41">
        <v>3</v>
      </c>
      <c r="D41">
        <v>10391</v>
      </c>
      <c r="E41">
        <v>9881</v>
      </c>
      <c r="F41">
        <v>9693</v>
      </c>
      <c r="G41">
        <v>8277</v>
      </c>
      <c r="H41">
        <v>10149</v>
      </c>
      <c r="I41">
        <v>7190</v>
      </c>
      <c r="J41" s="58">
        <f t="shared" si="21"/>
        <v>23.129552299394408</v>
      </c>
      <c r="K41" s="59">
        <f t="shared" si="21"/>
        <v>21.582624171909938</v>
      </c>
      <c r="L41" s="59">
        <f t="shared" si="21"/>
        <v>21.012383999425467</v>
      </c>
      <c r="M41" s="59">
        <f t="shared" si="21"/>
        <v>16.717383551350935</v>
      </c>
      <c r="N41" s="59">
        <f t="shared" si="21"/>
        <v>22.395519736940994</v>
      </c>
      <c r="O41" s="59">
        <f t="shared" si="21"/>
        <v>13.420303405124221</v>
      </c>
      <c r="P41" s="60">
        <f t="shared" si="8"/>
        <v>3.9088656898183229</v>
      </c>
      <c r="Q41" s="61">
        <f t="shared" si="9"/>
        <v>4.1047872515729811</v>
      </c>
      <c r="R41" s="61">
        <f t="shared" si="10"/>
        <v>4.0837151998276395</v>
      </c>
      <c r="S41" s="61">
        <f t="shared" si="11"/>
        <v>2.4052150654052808</v>
      </c>
      <c r="T41" s="61">
        <f t="shared" si="12"/>
        <v>2.6686559210822982</v>
      </c>
      <c r="U41" s="62">
        <f t="shared" si="13"/>
        <v>0.72609102153726623</v>
      </c>
      <c r="V41" s="59">
        <f t="shared" si="1"/>
        <v>17.897330149243789</v>
      </c>
      <c r="W41" s="58">
        <f t="shared" si="3"/>
        <v>7.0461929721432242</v>
      </c>
      <c r="AB41">
        <f t="shared" si="22"/>
        <v>2</v>
      </c>
      <c r="AC41">
        <f t="shared" si="22"/>
        <v>4</v>
      </c>
      <c r="AD41" s="7">
        <f t="shared" si="23"/>
        <v>-5.772335855975081</v>
      </c>
      <c r="AI41" s="7">
        <f>AI26-'061421'!AI26</f>
        <v>-5.2892755529564504</v>
      </c>
      <c r="AJ41" s="7">
        <f>AJ26-'061421'!AJ26</f>
        <v>-4.4975318436075717</v>
      </c>
      <c r="AK41" s="7">
        <f>AK26-'061421'!AK26</f>
        <v>-7.7939789285145764</v>
      </c>
      <c r="AL41" s="7">
        <f>AL26-'061421'!AL26</f>
        <v>-14.820157722272317</v>
      </c>
      <c r="AM41" s="7">
        <f>AM26-'061421'!AM26</f>
        <v>-12.635164577425254</v>
      </c>
      <c r="AN41" s="7">
        <f>AN26-'061421'!AN26</f>
        <v>-7.360849852899376</v>
      </c>
    </row>
    <row r="42" spans="1:40" x14ac:dyDescent="0.25">
      <c r="A42">
        <v>1</v>
      </c>
      <c r="B42">
        <v>2</v>
      </c>
      <c r="C42">
        <v>4</v>
      </c>
      <c r="D42">
        <v>9541</v>
      </c>
      <c r="E42">
        <v>9146</v>
      </c>
      <c r="F42">
        <v>8348</v>
      </c>
      <c r="G42">
        <v>6498</v>
      </c>
      <c r="H42">
        <v>8589</v>
      </c>
      <c r="I42">
        <v>7697</v>
      </c>
      <c r="J42" s="58">
        <f t="shared" si="21"/>
        <v>20.551338753586958</v>
      </c>
      <c r="K42" s="59">
        <f t="shared" si="21"/>
        <v>19.353227752888198</v>
      </c>
      <c r="L42" s="59">
        <f t="shared" si="21"/>
        <v>16.932740212236023</v>
      </c>
      <c r="M42" s="59">
        <f t="shared" si="21"/>
        <v>11.32133425959627</v>
      </c>
      <c r="N42" s="59">
        <f t="shared" si="21"/>
        <v>17.663739582282609</v>
      </c>
      <c r="O42" s="59">
        <f t="shared" si="21"/>
        <v>14.958131955388195</v>
      </c>
      <c r="P42" s="60">
        <f t="shared" si="8"/>
        <v>3.1354016260760873</v>
      </c>
      <c r="Q42" s="61">
        <f t="shared" si="9"/>
        <v>3.4359683258664591</v>
      </c>
      <c r="R42" s="61">
        <f t="shared" si="10"/>
        <v>2.8598220636708067</v>
      </c>
      <c r="S42" s="61">
        <f t="shared" si="11"/>
        <v>0.78640027787888134</v>
      </c>
      <c r="T42" s="61">
        <f t="shared" si="12"/>
        <v>1.2491218746847828</v>
      </c>
      <c r="U42" s="62">
        <f t="shared" si="13"/>
        <v>1.1874395866164584</v>
      </c>
      <c r="V42" s="59">
        <f t="shared" si="1"/>
        <v>12.654153754793475</v>
      </c>
      <c r="W42" s="58">
        <f t="shared" si="3"/>
        <v>4.9819502971627854</v>
      </c>
      <c r="AB42">
        <f>Z25</f>
        <v>2</v>
      </c>
      <c r="AC42">
        <f>AA25</f>
        <v>5</v>
      </c>
      <c r="AD42" s="7">
        <f>AD25</f>
        <v>-6.140031301969981</v>
      </c>
      <c r="AI42" s="7"/>
      <c r="AJ42" s="7"/>
      <c r="AK42" s="7"/>
      <c r="AL42" s="7"/>
      <c r="AM42" s="7"/>
      <c r="AN42" s="7"/>
    </row>
    <row r="43" spans="1:40" x14ac:dyDescent="0.25">
      <c r="A43">
        <v>2</v>
      </c>
      <c r="B43">
        <v>2</v>
      </c>
      <c r="C43">
        <v>4</v>
      </c>
      <c r="D43">
        <v>10895</v>
      </c>
      <c r="E43">
        <v>9635</v>
      </c>
      <c r="F43">
        <v>9561</v>
      </c>
      <c r="G43">
        <v>7023</v>
      </c>
      <c r="H43">
        <v>8949</v>
      </c>
      <c r="I43">
        <v>7844</v>
      </c>
      <c r="J43" s="58">
        <f t="shared" si="21"/>
        <v>24.65828127243789</v>
      </c>
      <c r="K43" s="59">
        <f t="shared" si="21"/>
        <v>20.836458839829191</v>
      </c>
      <c r="L43" s="59">
        <f t="shared" si="21"/>
        <v>20.612002601723599</v>
      </c>
      <c r="M43" s="59">
        <f t="shared" si="21"/>
        <v>12.913760273183229</v>
      </c>
      <c r="N43" s="59">
        <f t="shared" si="21"/>
        <v>18.755688848742231</v>
      </c>
      <c r="O43" s="59">
        <f t="shared" si="21"/>
        <v>15.404011239192547</v>
      </c>
      <c r="P43" s="60">
        <f t="shared" si="8"/>
        <v>4.3674843817313675</v>
      </c>
      <c r="Q43" s="61">
        <f t="shared" si="9"/>
        <v>3.8809376519487575</v>
      </c>
      <c r="R43" s="61">
        <f t="shared" si="10"/>
        <v>3.9636007805170794</v>
      </c>
      <c r="S43" s="61">
        <f t="shared" si="11"/>
        <v>1.264128081954969</v>
      </c>
      <c r="T43" s="61">
        <f t="shared" si="12"/>
        <v>1.5767066546226693</v>
      </c>
      <c r="U43" s="62">
        <f t="shared" si="13"/>
        <v>1.3212033717577643</v>
      </c>
      <c r="V43" s="59">
        <f t="shared" si="1"/>
        <v>16.374060922532607</v>
      </c>
      <c r="W43" s="58">
        <f t="shared" si="3"/>
        <v>6.4464806781624437</v>
      </c>
      <c r="AB43">
        <f t="shared" ref="AB43:AC43" si="24">Z26</f>
        <v>2</v>
      </c>
      <c r="AC43">
        <f t="shared" si="24"/>
        <v>6</v>
      </c>
      <c r="AD43" s="7">
        <f t="shared" si="23"/>
        <v>-6.1886171430325456</v>
      </c>
      <c r="AI43" s="7"/>
      <c r="AJ43" s="7"/>
      <c r="AK43" s="7"/>
      <c r="AL43" s="7"/>
      <c r="AM43" s="7"/>
      <c r="AN43" s="7"/>
    </row>
    <row r="44" spans="1:40" x14ac:dyDescent="0.25">
      <c r="A44">
        <v>3</v>
      </c>
      <c r="B44">
        <v>2</v>
      </c>
      <c r="C44">
        <v>4</v>
      </c>
      <c r="D44">
        <v>10090</v>
      </c>
      <c r="E44">
        <v>10056</v>
      </c>
      <c r="F44">
        <v>8126</v>
      </c>
      <c r="G44">
        <v>6168</v>
      </c>
      <c r="H44">
        <v>8450</v>
      </c>
      <c r="I44">
        <v>8405</v>
      </c>
      <c r="J44" s="58">
        <f t="shared" si="21"/>
        <v>22.21656138493789</v>
      </c>
      <c r="K44" s="59">
        <f t="shared" si="21"/>
        <v>22.113432843105592</v>
      </c>
      <c r="L44" s="59">
        <f t="shared" si="21"/>
        <v>16.259371497919251</v>
      </c>
      <c r="M44" s="59">
        <f t="shared" si="21"/>
        <v>10.320380765341614</v>
      </c>
      <c r="N44" s="59">
        <f t="shared" si="21"/>
        <v>17.242125837732917</v>
      </c>
      <c r="O44" s="59">
        <f t="shared" si="21"/>
        <v>17.105632179425466</v>
      </c>
      <c r="P44" s="60">
        <f t="shared" si="8"/>
        <v>3.6349684154813673</v>
      </c>
      <c r="Q44" s="61">
        <f t="shared" si="9"/>
        <v>4.264029852931678</v>
      </c>
      <c r="R44" s="61">
        <f t="shared" si="10"/>
        <v>2.657811449375775</v>
      </c>
      <c r="S44" s="61">
        <f t="shared" si="11"/>
        <v>0.48611422960248446</v>
      </c>
      <c r="T44" s="61">
        <f t="shared" si="12"/>
        <v>1.1226377513198753</v>
      </c>
      <c r="U44" s="62">
        <f t="shared" si="13"/>
        <v>1.8316896538276399</v>
      </c>
      <c r="V44" s="59">
        <f t="shared" si="1"/>
        <v>13.99725135253882</v>
      </c>
      <c r="W44" s="58">
        <f t="shared" si="3"/>
        <v>5.5107288789522908</v>
      </c>
      <c r="AI44" s="7"/>
      <c r="AJ44" s="7"/>
      <c r="AK44" s="7"/>
      <c r="AL44" s="7"/>
      <c r="AM44" s="7"/>
      <c r="AN44" s="7"/>
    </row>
    <row r="45" spans="1:40" x14ac:dyDescent="0.25">
      <c r="A45">
        <v>1</v>
      </c>
      <c r="B45">
        <v>2</v>
      </c>
      <c r="C45">
        <v>5</v>
      </c>
      <c r="D45">
        <v>10767</v>
      </c>
      <c r="E45">
        <v>9720</v>
      </c>
      <c r="F45">
        <v>9468</v>
      </c>
      <c r="G45">
        <v>7411</v>
      </c>
      <c r="H45">
        <v>8475</v>
      </c>
      <c r="I45">
        <v>8533</v>
      </c>
      <c r="J45" s="58">
        <f t="shared" si="21"/>
        <v>24.270032644363354</v>
      </c>
      <c r="K45" s="59">
        <f t="shared" si="21"/>
        <v>21.09428019440994</v>
      </c>
      <c r="L45" s="59">
        <f t="shared" si="21"/>
        <v>20.329915707888201</v>
      </c>
      <c r="M45" s="59">
        <f t="shared" si="21"/>
        <v>14.09063892703416</v>
      </c>
      <c r="N45" s="59">
        <f t="shared" si="21"/>
        <v>17.317955647903727</v>
      </c>
      <c r="O45" s="59">
        <f t="shared" si="21"/>
        <v>17.493880807500002</v>
      </c>
      <c r="P45" s="60">
        <f t="shared" si="8"/>
        <v>4.2510097933090067</v>
      </c>
      <c r="Q45" s="61">
        <f t="shared" si="9"/>
        <v>3.9582840583229819</v>
      </c>
      <c r="R45" s="61">
        <f t="shared" si="10"/>
        <v>3.8789747123664604</v>
      </c>
      <c r="S45" s="61">
        <f t="shared" si="11"/>
        <v>1.6171916781102482</v>
      </c>
      <c r="T45" s="61">
        <f t="shared" si="12"/>
        <v>1.145386694371118</v>
      </c>
      <c r="U45" s="62">
        <f t="shared" si="13"/>
        <v>1.9481642422500005</v>
      </c>
      <c r="V45" s="59">
        <f t="shared" si="1"/>
        <v>16.799011178729817</v>
      </c>
      <c r="W45" s="58">
        <f t="shared" si="3"/>
        <v>6.6137839286337865</v>
      </c>
    </row>
    <row r="46" spans="1:40" x14ac:dyDescent="0.25">
      <c r="A46">
        <v>2</v>
      </c>
      <c r="B46">
        <v>2</v>
      </c>
      <c r="C46">
        <v>5</v>
      </c>
      <c r="D46">
        <v>10576</v>
      </c>
      <c r="E46">
        <v>9611</v>
      </c>
      <c r="F46">
        <v>8007</v>
      </c>
      <c r="G46">
        <v>6807</v>
      </c>
      <c r="H46">
        <v>8942</v>
      </c>
      <c r="I46">
        <v>6609</v>
      </c>
      <c r="J46" s="58">
        <f t="shared" si="21"/>
        <v>23.690692894658387</v>
      </c>
      <c r="K46" s="59">
        <f t="shared" si="21"/>
        <v>20.763662222065218</v>
      </c>
      <c r="L46" s="59">
        <f t="shared" si="21"/>
        <v>15.898421601506213</v>
      </c>
      <c r="M46" s="59">
        <f t="shared" si="21"/>
        <v>12.258590713307454</v>
      </c>
      <c r="N46" s="59">
        <f t="shared" si="21"/>
        <v>18.73445650189441</v>
      </c>
      <c r="O46" s="59">
        <f t="shared" si="21"/>
        <v>11.658018616754658</v>
      </c>
      <c r="P46" s="60">
        <f t="shared" si="8"/>
        <v>4.0772078683975161</v>
      </c>
      <c r="Q46" s="61">
        <f t="shared" si="9"/>
        <v>3.8590986666195652</v>
      </c>
      <c r="R46" s="61">
        <f t="shared" si="10"/>
        <v>2.5495264804518638</v>
      </c>
      <c r="S46" s="61">
        <f t="shared" si="11"/>
        <v>1.0675772139922364</v>
      </c>
      <c r="T46" s="61">
        <f t="shared" si="12"/>
        <v>1.5703369505683229</v>
      </c>
      <c r="U46" s="62">
        <f t="shared" si="13"/>
        <v>0.19740558502639746</v>
      </c>
      <c r="V46" s="59">
        <f t="shared" si="1"/>
        <v>13.321152765055901</v>
      </c>
      <c r="W46" s="58">
        <f t="shared" si="3"/>
        <v>5.2445483326991731</v>
      </c>
    </row>
    <row r="47" spans="1:40" x14ac:dyDescent="0.25">
      <c r="A47">
        <v>3</v>
      </c>
      <c r="B47">
        <v>2</v>
      </c>
      <c r="C47">
        <v>5</v>
      </c>
      <c r="D47">
        <v>8996</v>
      </c>
      <c r="E47">
        <v>9280</v>
      </c>
      <c r="F47">
        <v>7478</v>
      </c>
      <c r="G47">
        <v>6539</v>
      </c>
      <c r="H47">
        <v>8769</v>
      </c>
      <c r="I47">
        <v>8274</v>
      </c>
      <c r="J47" s="58">
        <f t="shared" si="21"/>
        <v>18.898248891863354</v>
      </c>
      <c r="K47" s="59">
        <f t="shared" si="21"/>
        <v>19.75967553540373</v>
      </c>
      <c r="L47" s="59">
        <f t="shared" si="21"/>
        <v>14.293862818291924</v>
      </c>
      <c r="M47" s="59">
        <f t="shared" si="21"/>
        <v>11.445695148276398</v>
      </c>
      <c r="N47" s="59">
        <f t="shared" si="21"/>
        <v>18.209714215512417</v>
      </c>
      <c r="O47" s="59">
        <f t="shared" si="21"/>
        <v>16.708283974130435</v>
      </c>
      <c r="P47" s="60">
        <f t="shared" si="8"/>
        <v>2.6394746675590062</v>
      </c>
      <c r="Q47" s="61">
        <f t="shared" si="9"/>
        <v>3.5579026606211186</v>
      </c>
      <c r="R47" s="61">
        <f t="shared" si="10"/>
        <v>2.0681588454875772</v>
      </c>
      <c r="S47" s="61">
        <f t="shared" si="11"/>
        <v>0.82370854448291964</v>
      </c>
      <c r="T47" s="61">
        <f t="shared" si="12"/>
        <v>1.4129142646537249</v>
      </c>
      <c r="U47" s="62">
        <f t="shared" si="13"/>
        <v>1.7124851922391304</v>
      </c>
      <c r="V47" s="59">
        <f t="shared" si="1"/>
        <v>12.214644175043476</v>
      </c>
      <c r="W47" s="58">
        <f t="shared" si="3"/>
        <v>4.8089150295446759</v>
      </c>
    </row>
    <row r="48" spans="1:40" x14ac:dyDescent="0.25">
      <c r="A48">
        <v>1</v>
      </c>
      <c r="B48">
        <v>2</v>
      </c>
      <c r="C48">
        <v>6</v>
      </c>
      <c r="D48">
        <v>8388</v>
      </c>
      <c r="E48">
        <v>9536</v>
      </c>
      <c r="F48">
        <v>7645</v>
      </c>
      <c r="G48">
        <v>6783</v>
      </c>
      <c r="H48">
        <v>8748</v>
      </c>
      <c r="I48">
        <v>7042</v>
      </c>
      <c r="J48" s="58">
        <f t="shared" si="21"/>
        <v>17.054067908509317</v>
      </c>
      <c r="K48" s="59">
        <f t="shared" si="21"/>
        <v>20.536172791552794</v>
      </c>
      <c r="L48" s="59">
        <f t="shared" si="21"/>
        <v>14.800405950232914</v>
      </c>
      <c r="M48" s="59">
        <f t="shared" si="21"/>
        <v>12.18579409554348</v>
      </c>
      <c r="N48" s="59">
        <f t="shared" si="21"/>
        <v>18.146017174968947</v>
      </c>
      <c r="O48" s="59">
        <f t="shared" si="21"/>
        <v>12.971390928913044</v>
      </c>
      <c r="P48" s="60">
        <f t="shared" si="8"/>
        <v>2.0862203725527952</v>
      </c>
      <c r="Q48" s="61">
        <f t="shared" si="9"/>
        <v>3.7908518374658384</v>
      </c>
      <c r="R48" s="61">
        <f t="shared" si="10"/>
        <v>2.2201217850698742</v>
      </c>
      <c r="S48" s="61">
        <f t="shared" si="11"/>
        <v>1.0457382286630443</v>
      </c>
      <c r="T48" s="61">
        <f t="shared" si="12"/>
        <v>1.393805152490684</v>
      </c>
      <c r="U48" s="62">
        <f t="shared" si="13"/>
        <v>0.59141727867391314</v>
      </c>
      <c r="V48" s="59">
        <f t="shared" si="1"/>
        <v>11.128154654916148</v>
      </c>
      <c r="W48" s="58">
        <f t="shared" si="3"/>
        <v>4.3811632499669875</v>
      </c>
    </row>
    <row r="49" spans="1:23" x14ac:dyDescent="0.25">
      <c r="A49">
        <v>2</v>
      </c>
      <c r="B49">
        <v>2</v>
      </c>
      <c r="C49">
        <v>6</v>
      </c>
      <c r="D49">
        <v>10580</v>
      </c>
      <c r="E49">
        <v>10355</v>
      </c>
      <c r="F49">
        <v>9182</v>
      </c>
      <c r="G49">
        <v>7454</v>
      </c>
      <c r="H49">
        <v>8359</v>
      </c>
      <c r="I49">
        <v>7459</v>
      </c>
      <c r="J49" s="58">
        <f t="shared" si="21"/>
        <v>23.702825664285712</v>
      </c>
      <c r="K49" s="59">
        <f t="shared" si="21"/>
        <v>23.02035737274845</v>
      </c>
      <c r="L49" s="59">
        <f t="shared" si="21"/>
        <v>19.462422679534161</v>
      </c>
      <c r="M49" s="59">
        <f t="shared" si="21"/>
        <v>14.221066200527952</v>
      </c>
      <c r="N49" s="59">
        <f t="shared" si="21"/>
        <v>16.96610532871118</v>
      </c>
      <c r="O49" s="59">
        <f t="shared" si="21"/>
        <v>14.236232162562112</v>
      </c>
      <c r="P49" s="60">
        <f t="shared" si="8"/>
        <v>4.0808476992857132</v>
      </c>
      <c r="Q49" s="61">
        <f t="shared" si="9"/>
        <v>4.5361072118245342</v>
      </c>
      <c r="R49" s="61">
        <f t="shared" si="10"/>
        <v>3.6187268038602478</v>
      </c>
      <c r="S49" s="61">
        <f t="shared" si="11"/>
        <v>1.6563198601583857</v>
      </c>
      <c r="T49" s="61">
        <f t="shared" si="12"/>
        <v>1.0398315986133539</v>
      </c>
      <c r="U49" s="62">
        <f t="shared" si="13"/>
        <v>0.9708696487686338</v>
      </c>
      <c r="V49" s="59">
        <f t="shared" si="1"/>
        <v>15.90270282251087</v>
      </c>
      <c r="W49" s="58">
        <f t="shared" si="3"/>
        <v>6.2609066230357753</v>
      </c>
    </row>
    <row r="50" spans="1:23" x14ac:dyDescent="0.25">
      <c r="A50">
        <v>3</v>
      </c>
      <c r="B50">
        <v>2</v>
      </c>
      <c r="C50">
        <v>6</v>
      </c>
      <c r="D50">
        <v>10126</v>
      </c>
      <c r="E50">
        <v>9667</v>
      </c>
      <c r="F50">
        <v>8442</v>
      </c>
      <c r="G50">
        <v>6485</v>
      </c>
      <c r="H50">
        <v>9154</v>
      </c>
      <c r="I50">
        <v>8223</v>
      </c>
      <c r="J50" s="58">
        <f t="shared" si="21"/>
        <v>22.325756311583852</v>
      </c>
      <c r="K50" s="59">
        <f t="shared" si="21"/>
        <v>20.933520996847825</v>
      </c>
      <c r="L50" s="59">
        <f t="shared" si="21"/>
        <v>17.217860298478261</v>
      </c>
      <c r="M50" s="59">
        <f t="shared" si="21"/>
        <v>11.281902758307458</v>
      </c>
      <c r="N50" s="59">
        <f t="shared" si="21"/>
        <v>19.377493292142859</v>
      </c>
      <c r="O50" s="59">
        <f t="shared" si="21"/>
        <v>16.553591161381988</v>
      </c>
      <c r="P50" s="60">
        <f t="shared" si="8"/>
        <v>3.6677268934751557</v>
      </c>
      <c r="Q50" s="61">
        <f t="shared" si="9"/>
        <v>3.9100562990543479</v>
      </c>
      <c r="R50" s="61">
        <f t="shared" si="10"/>
        <v>2.9453580895434781</v>
      </c>
      <c r="S50" s="61">
        <f t="shared" si="11"/>
        <v>0.77457082749223771</v>
      </c>
      <c r="T50" s="61">
        <f t="shared" si="12"/>
        <v>1.7632479876428575</v>
      </c>
      <c r="U50" s="62">
        <f t="shared" si="13"/>
        <v>1.6660773484145963</v>
      </c>
      <c r="V50" s="59">
        <f t="shared" si="1"/>
        <v>14.727037445622672</v>
      </c>
      <c r="W50" s="58">
        <f t="shared" si="3"/>
        <v>5.7980462384341225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4" ma:contentTypeDescription="Create a new document." ma:contentTypeScope="" ma:versionID="c7d852918a03801212ae1c5666f1a5a7">
  <xsd:schema xmlns:xsd="http://www.w3.org/2001/XMLSchema" xmlns:xs="http://www.w3.org/2001/XMLSchema" xmlns:p="http://schemas.microsoft.com/office/2006/metadata/properties" xmlns:ns2="8dd9fe24-28b0-42d3-b99c-75af96becd31" xmlns:ns3="b8334bb6-2399-45fa-878a-2a352e25d9fd" targetNamespace="http://schemas.microsoft.com/office/2006/metadata/properties" ma:root="true" ma:fieldsID="d492f249eeba4db3b9236cde9d91cf2f" ns2:_="" ns3:_="">
    <xsd:import namespace="8dd9fe24-28b0-42d3-b99c-75af96becd31"/>
    <xsd:import namespace="b8334bb6-2399-45fa-878a-2a352e25d9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D04333-129D-46DC-89FF-41A0D378C283}"/>
</file>

<file path=customXml/itemProps2.xml><?xml version="1.0" encoding="utf-8"?>
<ds:datastoreItem xmlns:ds="http://schemas.openxmlformats.org/officeDocument/2006/customXml" ds:itemID="{24FF14D3-8C44-4389-BD5E-DEC622DD25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061421</vt:lpstr>
      <vt:lpstr>062221</vt:lpstr>
      <vt:lpstr>062821</vt:lpstr>
      <vt:lpstr>070621</vt:lpstr>
      <vt:lpstr>071221</vt:lpstr>
      <vt:lpstr>072121</vt:lpstr>
      <vt:lpstr>080321</vt:lpstr>
      <vt:lpstr>081021</vt:lpstr>
      <vt:lpstr>801721</vt:lpstr>
      <vt:lpstr>093021</vt:lpstr>
      <vt:lpstr>072721-4940</vt:lpstr>
      <vt:lpstr>Soil Moisture Graphs</vt:lpstr>
      <vt:lpstr>Precip</vt:lpstr>
      <vt:lpstr>Irrigation</vt:lpstr>
      <vt:lpstr>WATERBAL</vt:lpstr>
      <vt:lpstr>VolWat</vt:lpstr>
      <vt:lpstr>VolWatAvgs</vt:lpstr>
      <vt:lpstr>Cum ET</vt:lpstr>
    </vt:vector>
  </TitlesOfParts>
  <Company>USDA-ARS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Campbell</dc:creator>
  <cp:lastModifiedBy>Stevens, Bo - ARS</cp:lastModifiedBy>
  <cp:lastPrinted>2018-10-29T20:22:23Z</cp:lastPrinted>
  <dcterms:created xsi:type="dcterms:W3CDTF">2003-07-22T19:30:51Z</dcterms:created>
  <dcterms:modified xsi:type="dcterms:W3CDTF">2022-03-02T21:33:05Z</dcterms:modified>
</cp:coreProperties>
</file>