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ЭтаКнига"/>
  <xr:revisionPtr revIDLastSave="0" documentId="13_ncr:1_{3F17F8FD-08B2-427B-8591-C329B8D089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Опросник" sheetId="1" r:id="rId1"/>
    <sheet name="Входные_данные" sheetId="2" r:id="rId2"/>
    <sheet name="Затраты" sheetId="3" r:id="rId3"/>
    <sheet name="КП" sheetId="4" r:id="rId4"/>
  </sheets>
  <externalReferences>
    <externalReference r:id="rId5"/>
  </externalReferences>
  <definedNames>
    <definedName name="ip">Входные_данные!$B$3:$B$5</definedName>
    <definedName name="гор">Входные_данные!$B$27:$B$48</definedName>
    <definedName name="да">Входные_данные!$B$86:$B$87</definedName>
    <definedName name="зд">Входные_данные!$B$50:$B$53</definedName>
    <definedName name="коэф">Входные_данные!$B$55:$B$64</definedName>
    <definedName name="мбит">Входные_данные!$I$2:$I$1001</definedName>
    <definedName name="мес">Входные_данные!$B$119:$B$128</definedName>
    <definedName name="нед">Входные_данные!$B$108:$B$117</definedName>
    <definedName name="Обл">Входные_данные!$B$10:$B$25</definedName>
    <definedName name="скидка">Входные_данные!$B$145:$B$155</definedName>
    <definedName name="тг">Входные_данные!$B$96:$B$99</definedName>
    <definedName name="тип">Входные_данные!$B$73:$B$74</definedName>
    <definedName name="услуги">Входные_данные!$B$89:$B$94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3" l="1"/>
  <c r="D31" i="3" l="1"/>
  <c r="J903" i="2" l="1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9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8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7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6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5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4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3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2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102" i="2"/>
  <c r="F140" i="2" l="1"/>
  <c r="E8" i="4" l="1"/>
  <c r="G8" i="4"/>
  <c r="H8" i="4" s="1"/>
  <c r="I8" i="4" s="1"/>
  <c r="E140" i="2" l="1"/>
  <c r="D140" i="2"/>
  <c r="C140" i="2"/>
  <c r="F141" i="2" l="1"/>
  <c r="F142" i="2" s="1"/>
  <c r="B13" i="4" s="1"/>
  <c r="D23" i="4"/>
  <c r="G33" i="3" l="1"/>
  <c r="G34" i="3"/>
  <c r="G35" i="3"/>
  <c r="G36" i="3"/>
  <c r="G37" i="3"/>
  <c r="G18" i="3"/>
  <c r="G7" i="3"/>
  <c r="G8" i="3"/>
  <c r="G9" i="3"/>
  <c r="G10" i="3"/>
  <c r="G11" i="3"/>
  <c r="G12" i="3"/>
  <c r="G6" i="3"/>
  <c r="G13" i="3" s="1"/>
  <c r="D21" i="4" l="1"/>
  <c r="J14" i="4"/>
  <c r="G19" i="3" l="1"/>
  <c r="G20" i="3"/>
  <c r="G21" i="3"/>
  <c r="G22" i="3"/>
  <c r="G23" i="3"/>
  <c r="G24" i="3"/>
  <c r="J7" i="4"/>
  <c r="B10" i="4"/>
  <c r="D19" i="4" s="1"/>
  <c r="G25" i="3" l="1"/>
  <c r="G32" i="3"/>
  <c r="G31" i="3"/>
  <c r="G38" i="3" s="1"/>
  <c r="B3" i="4"/>
  <c r="E7" i="4" s="1"/>
  <c r="B2" i="4"/>
  <c r="D31" i="4"/>
  <c r="D29" i="4"/>
  <c r="B5" i="4"/>
  <c r="B4" i="4"/>
  <c r="H3" i="4" l="1"/>
  <c r="E14" i="4"/>
  <c r="E16" i="4"/>
  <c r="G16" i="4"/>
  <c r="H16" i="4" s="1"/>
  <c r="I16" i="4" s="1"/>
  <c r="G7" i="4"/>
  <c r="B6" i="4"/>
  <c r="H4" i="4" l="1"/>
  <c r="B16" i="4"/>
  <c r="C76" i="2"/>
  <c r="I4" i="4" s="1"/>
  <c r="B17" i="4" s="1"/>
  <c r="G14" i="4"/>
  <c r="H14" i="4" s="1"/>
  <c r="I14" i="4" s="1"/>
  <c r="I3" i="4"/>
  <c r="H7" i="4"/>
  <c r="I7" i="4" s="1"/>
  <c r="I9" i="4" s="1"/>
  <c r="G15" i="4" l="1"/>
  <c r="H15" i="4" s="1"/>
  <c r="I15" i="4" s="1"/>
  <c r="I17" i="4" s="1"/>
  <c r="H9" i="4"/>
  <c r="H1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Указать БИН/ИИН компании. Перед вводом БИН/ИИН необходимо поставить апостров ( ' ). Например: '001256256001</t>
        </r>
      </text>
    </comment>
    <comment ref="E1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Выбрать требуемое количество ip адресов. Запрос на более чем 8 адресов необходимо прописать в комментариях!!!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7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выброть исходя из текущей утилизации канала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Вводить сумму единовременного платежа ручками</t>
        </r>
      </text>
    </comment>
    <comment ref="B14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выбрать из списка</t>
        </r>
      </text>
    </comment>
    <comment ref="B15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1 вариант - Абонентская плата и плата за LM считаются отдельно
2 вариант- часть платы за LM садится в Абон плату</t>
        </r>
      </text>
    </comment>
  </commentList>
</comments>
</file>

<file path=xl/sharedStrings.xml><?xml version="1.0" encoding="utf-8"?>
<sst xmlns="http://schemas.openxmlformats.org/spreadsheetml/2006/main" count="334" uniqueCount="189">
  <si>
    <t>Мбит/с</t>
  </si>
  <si>
    <t>Данные Клиента:</t>
  </si>
  <si>
    <t>Наименование компании Арендодателя здания</t>
  </si>
  <si>
    <t>ФИО Арендодателя</t>
  </si>
  <si>
    <t>Контактные данные Арендодателя</t>
  </si>
  <si>
    <t>Ожидаемый или текущий бюджет по данной услуге:</t>
  </si>
  <si>
    <t>* Обязательно к заполнению</t>
  </si>
  <si>
    <t>Блок из 4-х IP адресов (/30)</t>
  </si>
  <si>
    <t>Цена</t>
  </si>
  <si>
    <t>Область</t>
  </si>
  <si>
    <t>Республика</t>
  </si>
  <si>
    <t>Город</t>
  </si>
  <si>
    <t>OPEX</t>
  </si>
  <si>
    <t>Другой</t>
  </si>
  <si>
    <t>жилой комплекс</t>
  </si>
  <si>
    <t>отдельностоящее здание</t>
  </si>
  <si>
    <t>бизнес центр</t>
  </si>
  <si>
    <t>другое</t>
  </si>
  <si>
    <t>Наименование</t>
  </si>
  <si>
    <t>Итого</t>
  </si>
  <si>
    <t>№</t>
  </si>
  <si>
    <t>Итого:</t>
  </si>
  <si>
    <t>Количество IP</t>
  </si>
  <si>
    <t>Стоимость оборудования</t>
  </si>
  <si>
    <t>Intercity coef. (usage)</t>
  </si>
  <si>
    <t>Единовременные платежи:</t>
  </si>
  <si>
    <t>Описание</t>
  </si>
  <si>
    <t>Кол-во</t>
  </si>
  <si>
    <t>Цена за ед., тенге с НДС</t>
  </si>
  <si>
    <t>Сумма, в тенге с НДС</t>
  </si>
  <si>
    <t>В том числе НДС 12%, тенге</t>
  </si>
  <si>
    <t>Адрес точки подключения</t>
  </si>
  <si>
    <t>Ежемесячные платежи:</t>
  </si>
  <si>
    <t>Ежемесячная платеж за организацию последней мили</t>
  </si>
  <si>
    <t>Примечание:</t>
  </si>
  <si>
    <t>Тарифы на Услуги определены в национальной валюте Республики Казахстан.</t>
  </si>
  <si>
    <t>В случае прекращения действия Договора Клиент утрачивает права на использование IP-адресов, предоставляемых Оператором.</t>
  </si>
  <si>
    <t>Примечание для KAE/KASE:</t>
  </si>
  <si>
    <t>Примечание для лизинга:</t>
  </si>
  <si>
    <t>Стоимость материалов и монтажных работ</t>
  </si>
  <si>
    <t>Internet Cost</t>
  </si>
  <si>
    <t>Intercity</t>
  </si>
  <si>
    <t>Internet coef. (usage)</t>
  </si>
  <si>
    <t>Equipment coef. (usage)</t>
  </si>
  <si>
    <t>единовременный платёж</t>
  </si>
  <si>
    <t>срок контракта, мес</t>
  </si>
  <si>
    <t>Вариант рассчёта LM</t>
  </si>
  <si>
    <t>скидка</t>
  </si>
  <si>
    <t>usage</t>
  </si>
  <si>
    <t>type абон платы</t>
  </si>
  <si>
    <t>Ежемесячные затраты на LM, тг</t>
  </si>
  <si>
    <t>Абонентская плата, тг</t>
  </si>
  <si>
    <t>Стандарт</t>
  </si>
  <si>
    <t>срок окупаемости</t>
  </si>
  <si>
    <t>Срок окупаемости без оплаты LM, мес</t>
  </si>
  <si>
    <t>Блока из 4-х IP адресов (/30)</t>
  </si>
  <si>
    <t>Блок из 8 IP адресов (/29)</t>
  </si>
  <si>
    <t>Блок из 16 IP адресов (/28)</t>
  </si>
  <si>
    <t>Блока из 8 IP адресов (/29)</t>
  </si>
  <si>
    <t>Блока из 16 IP адресов (/28)</t>
  </si>
  <si>
    <t>Кол-во IP:</t>
  </si>
  <si>
    <t xml:space="preserve">Алматинская Область </t>
  </si>
  <si>
    <t xml:space="preserve">Акмолинская Область </t>
  </si>
  <si>
    <t xml:space="preserve">Актюбинская Область </t>
  </si>
  <si>
    <t xml:space="preserve">Атырауская Область </t>
  </si>
  <si>
    <t xml:space="preserve">Восточно-Казахстанская Область </t>
  </si>
  <si>
    <t xml:space="preserve">Жамбыльская Область </t>
  </si>
  <si>
    <t xml:space="preserve">Западно-Казахстанская Область </t>
  </si>
  <si>
    <t xml:space="preserve">Карагандинская Область </t>
  </si>
  <si>
    <t xml:space="preserve">Костанайская Область </t>
  </si>
  <si>
    <t xml:space="preserve">Кызылординская Область </t>
  </si>
  <si>
    <t xml:space="preserve">Мангистауская Область </t>
  </si>
  <si>
    <t xml:space="preserve">Павлодарская Область </t>
  </si>
  <si>
    <t xml:space="preserve">Северо-Казахстанская Область </t>
  </si>
  <si>
    <t xml:space="preserve">Туркестанская Область </t>
  </si>
  <si>
    <t xml:space="preserve">Южно-Казахстанская Область </t>
  </si>
  <si>
    <t xml:space="preserve">г. Алматы </t>
  </si>
  <si>
    <t xml:space="preserve">г. Шымкент </t>
  </si>
  <si>
    <t xml:space="preserve">г. Тараз </t>
  </si>
  <si>
    <t xml:space="preserve">г. Караганда </t>
  </si>
  <si>
    <t xml:space="preserve">г. Актобе </t>
  </si>
  <si>
    <t xml:space="preserve">г. Павлодар </t>
  </si>
  <si>
    <t xml:space="preserve">г. Усть-Каменогорск </t>
  </si>
  <si>
    <t xml:space="preserve">г. Семей </t>
  </si>
  <si>
    <t xml:space="preserve">г. Костанай </t>
  </si>
  <si>
    <t xml:space="preserve">г. Атырау </t>
  </si>
  <si>
    <t xml:space="preserve">г. Кызылорда </t>
  </si>
  <si>
    <t xml:space="preserve">г. Уральск </t>
  </si>
  <si>
    <t xml:space="preserve">г. Петропавловск </t>
  </si>
  <si>
    <t xml:space="preserve">г. Актау </t>
  </si>
  <si>
    <t xml:space="preserve">г. Темиртау </t>
  </si>
  <si>
    <t xml:space="preserve">г. Туркестан </t>
  </si>
  <si>
    <t xml:space="preserve">г. Кокшетау </t>
  </si>
  <si>
    <t xml:space="preserve">г. Талдыкорган </t>
  </si>
  <si>
    <t xml:space="preserve">г. Экибастуз </t>
  </si>
  <si>
    <t xml:space="preserve">г. Рудный </t>
  </si>
  <si>
    <t>Монтаж РРЛ</t>
  </si>
  <si>
    <t>да</t>
  </si>
  <si>
    <t>нет</t>
  </si>
  <si>
    <t>Скорость, Мбит/с</t>
  </si>
  <si>
    <t>примнять стандартную политику скидок</t>
  </si>
  <si>
    <t>скидка, согласно стандартной политики,%</t>
  </si>
  <si>
    <t>скидка, выбранная вручную %</t>
  </si>
  <si>
    <t>Наименование компании* (из CRM):</t>
  </si>
  <si>
    <t>БИН/ИИН*:</t>
  </si>
  <si>
    <t>Дата*:</t>
  </si>
  <si>
    <t>Емкость канала*:</t>
  </si>
  <si>
    <t>Количество "публичных" статических IP адресов*:</t>
  </si>
  <si>
    <t>Адрес точки подключения:</t>
  </si>
  <si>
    <t>Область*:</t>
  </si>
  <si>
    <t>Город*:</t>
  </si>
  <si>
    <t>Адрес*:</t>
  </si>
  <si>
    <t>Ответственный за допуск на объект*:</t>
  </si>
  <si>
    <t>Дополнительные детали по запросу:</t>
  </si>
  <si>
    <t>Ответсвенный KASE*:</t>
  </si>
  <si>
    <t>Количество  предоставляемых нами услуг в настоящий момент (обязательно)*:</t>
  </si>
  <si>
    <t>Предполагаемый срок контракта, мес*</t>
  </si>
  <si>
    <t>тг</t>
  </si>
  <si>
    <t>eur</t>
  </si>
  <si>
    <t>usd</t>
  </si>
  <si>
    <t>руб.</t>
  </si>
  <si>
    <t>Итого, тг</t>
  </si>
  <si>
    <t>Курсы Валют</t>
  </si>
  <si>
    <t>USD</t>
  </si>
  <si>
    <t>EUR</t>
  </si>
  <si>
    <t>Руб.</t>
  </si>
  <si>
    <t>Заполняется, если клиент не является собственником здания*:</t>
  </si>
  <si>
    <t>Опросник по предоставдению услуги "Фиксированный интернет"</t>
  </si>
  <si>
    <t>срок договора</t>
  </si>
  <si>
    <t>Срок имплементации услуги</t>
  </si>
  <si>
    <t>до 1</t>
  </si>
  <si>
    <t>до 2</t>
  </si>
  <si>
    <t>до 3</t>
  </si>
  <si>
    <t>до 4</t>
  </si>
  <si>
    <t>до 5</t>
  </si>
  <si>
    <t>до 6</t>
  </si>
  <si>
    <t>до 7</t>
  </si>
  <si>
    <t>до 8</t>
  </si>
  <si>
    <t>до 10</t>
  </si>
  <si>
    <t>до 12</t>
  </si>
  <si>
    <t>нед.</t>
  </si>
  <si>
    <t>ЗАПОЛНЯЕТСЯ КЛИЕНТОМ</t>
  </si>
  <si>
    <t>Собственник здания*:</t>
  </si>
  <si>
    <t>Тип здания (жилой комплекс, бизнес центр, отдельно стоящее здание и иное)*:</t>
  </si>
  <si>
    <r>
      <t xml:space="preserve">Ответственные лица со стороны Клиента, </t>
    </r>
    <r>
      <rPr>
        <b/>
        <sz val="11"/>
        <color rgb="FFFF0000"/>
        <rFont val="Calibri"/>
        <family val="2"/>
        <charset val="204"/>
        <scheme val="minor"/>
      </rPr>
      <t>с контактами*:</t>
    </r>
  </si>
  <si>
    <t>ЗАПОЛНЯЕТСЯ КАSЕ</t>
  </si>
  <si>
    <t xml:space="preserve">Кол-во </t>
  </si>
  <si>
    <t>Валюта</t>
  </si>
  <si>
    <t>CAPEX (восполняемый) - Оборудование</t>
  </si>
  <si>
    <t>CAPEX (невосполняемый) - Материал + монтажные работы</t>
  </si>
  <si>
    <t>С учётом скидок и доп. политик</t>
  </si>
  <si>
    <t>Оборудование РРЛ Ericsson</t>
  </si>
  <si>
    <t>подключаемые точки</t>
  </si>
  <si>
    <t>подключенные точки</t>
  </si>
  <si>
    <t xml:space="preserve">срок </t>
  </si>
  <si>
    <t>Количество  подключаемых услуг в рамках текущего договора(обязательно)*:</t>
  </si>
  <si>
    <t>ФИО технического специалиста*:</t>
  </si>
  <si>
    <t>Контакт технического специалиста*:</t>
  </si>
  <si>
    <t>Контакт ответственного за допуск на объект*:</t>
  </si>
  <si>
    <t>Географические координаты*:</t>
  </si>
  <si>
    <t>Аренда радиочастот(месяц)</t>
  </si>
  <si>
    <t>Intercity channel utilization</t>
  </si>
  <si>
    <t xml:space="preserve">г. Нур-Султан </t>
  </si>
  <si>
    <t>скорость</t>
  </si>
  <si>
    <t>20-49</t>
  </si>
  <si>
    <t>50-99</t>
  </si>
  <si>
    <t>100-199</t>
  </si>
  <si>
    <t>200-299</t>
  </si>
  <si>
    <t>300-499</t>
  </si>
  <si>
    <t>500-</t>
  </si>
  <si>
    <t>Общая скидка:</t>
  </si>
  <si>
    <t>Итоговая скидка:</t>
  </si>
  <si>
    <t>Комментарии:</t>
  </si>
  <si>
    <t>срок окупаеости с оплатой LM</t>
  </si>
  <si>
    <t xml:space="preserve">Ежемесячный платёж за организацию последней мили - сумма расходов Оператора на организацию последней мили, подлежащая возмещению Клиентом, распределенная на ежемесячные платежи.  </t>
  </si>
  <si>
    <t>180440019654</t>
  </si>
  <si>
    <t xml:space="preserve">Товарищество с ограниченной ответственностью "Таразский сахарный завод" </t>
  </si>
  <si>
    <t>м</t>
  </si>
  <si>
    <t>Жаугаш Батыра 2</t>
  </si>
  <si>
    <t>Офис</t>
  </si>
  <si>
    <t>Да</t>
  </si>
  <si>
    <t xml:space="preserve">Темирбулатов Замир Рамазанович </t>
  </si>
  <si>
    <t>Темирбулатов Замир Рамазанович</t>
  </si>
  <si>
    <t>Adizlhan Nurzhan</t>
  </si>
  <si>
    <t>42.894103, 71.433385</t>
  </si>
  <si>
    <t>Инсталляция РРЛ 0,3 на сайт GM43013TARAZKANT</t>
  </si>
  <si>
    <t>UPS+Rack33U</t>
  </si>
  <si>
    <t>ЭМС</t>
  </si>
  <si>
    <t>TSSR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</si>
</sst>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i/>
      <u/>
      <sz val="12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3" tint="0.39997558519241921"/>
      </top>
      <bottom style="thin">
        <color theme="3" tint="0.39994506668294322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4506668294322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4506668294322"/>
      </bottom>
      <diagonal/>
    </border>
    <border>
      <left/>
      <right style="thin">
        <color theme="3" tint="0.3999755851924192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7">
    <xf numFmtId="0" fontId="0" fillId="0" borderId="0" xfId="0"/>
    <xf numFmtId="0" fontId="3" fillId="2" borderId="0" xfId="1" applyFont="1" applyFill="1" applyBorder="1" applyAlignment="1">
      <alignment horizontal="left" vertical="top"/>
    </xf>
    <xf numFmtId="0" fontId="2" fillId="2" borderId="0" xfId="1" applyFont="1" applyFill="1" applyBorder="1" applyAlignment="1">
      <alignment horizontal="left" vertical="top"/>
    </xf>
    <xf numFmtId="0" fontId="0" fillId="3" borderId="0" xfId="0" applyFill="1" applyAlignment="1">
      <alignment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right" vertical="center"/>
    </xf>
    <xf numFmtId="0" fontId="0" fillId="3" borderId="0" xfId="0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right" vertical="top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center"/>
    </xf>
    <xf numFmtId="0" fontId="0" fillId="2" borderId="4" xfId="0" applyFill="1" applyBorder="1" applyAlignment="1" applyProtection="1">
      <alignment horizontal="left" vertical="center" wrapText="1"/>
      <protection locked="0"/>
    </xf>
    <xf numFmtId="0" fontId="0" fillId="2" borderId="4" xfId="0" applyFill="1" applyBorder="1" applyAlignment="1">
      <alignment horizontal="left" vertical="top" wrapText="1"/>
    </xf>
    <xf numFmtId="0" fontId="0" fillId="3" borderId="0" xfId="0" applyFill="1" applyAlignment="1" applyProtection="1">
      <alignment horizontal="left" vertical="top"/>
      <protection locked="0"/>
    </xf>
    <xf numFmtId="0" fontId="4" fillId="3" borderId="0" xfId="0" applyFont="1" applyFill="1" applyAlignment="1">
      <alignment horizontal="right" vertical="top" wrapText="1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center"/>
    </xf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5" xfId="0" applyFill="1" applyBorder="1" applyAlignment="1">
      <alignment vertical="center"/>
    </xf>
    <xf numFmtId="0" fontId="0" fillId="0" borderId="15" xfId="0" applyFill="1" applyBorder="1" applyAlignment="1">
      <alignment vertical="center" wrapText="1"/>
    </xf>
    <xf numFmtId="0" fontId="9" fillId="3" borderId="0" xfId="0" applyFont="1" applyFill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0" fillId="3" borderId="0" xfId="0" applyFill="1" applyAlignment="1" applyProtection="1">
      <alignment vertical="top"/>
    </xf>
    <xf numFmtId="0" fontId="16" fillId="3" borderId="0" xfId="0" applyFont="1" applyFill="1" applyAlignment="1" applyProtection="1">
      <alignment horizontal="left" vertical="top"/>
    </xf>
    <xf numFmtId="0" fontId="4" fillId="3" borderId="0" xfId="0" applyFont="1" applyFill="1" applyAlignment="1" applyProtection="1">
      <alignment vertical="top"/>
    </xf>
    <xf numFmtId="0" fontId="4" fillId="3" borderId="0" xfId="0" applyFont="1" applyFill="1" applyAlignment="1" applyProtection="1">
      <alignment horizontal="right" vertical="top"/>
    </xf>
    <xf numFmtId="0" fontId="0" fillId="3" borderId="0" xfId="0" applyFont="1" applyFill="1" applyAlignment="1" applyProtection="1">
      <alignment horizontal="left" vertical="center"/>
    </xf>
    <xf numFmtId="0" fontId="0" fillId="3" borderId="0" xfId="0" applyFont="1" applyFill="1" applyAlignment="1" applyProtection="1">
      <alignment horizontal="left" vertical="top"/>
    </xf>
    <xf numFmtId="0" fontId="0" fillId="3" borderId="0" xfId="0" applyFill="1" applyAlignment="1" applyProtection="1">
      <alignment horizontal="left" vertical="top"/>
    </xf>
    <xf numFmtId="0" fontId="0" fillId="0" borderId="0" xfId="0" applyProtection="1"/>
    <xf numFmtId="0" fontId="0" fillId="5" borderId="0" xfId="0" applyFill="1" applyAlignment="1" applyProtection="1">
      <alignment vertical="top"/>
    </xf>
    <xf numFmtId="0" fontId="0" fillId="5" borderId="0" xfId="0" applyFill="1" applyAlignment="1" applyProtection="1">
      <alignment horizontal="left" vertical="top"/>
    </xf>
    <xf numFmtId="0" fontId="4" fillId="5" borderId="0" xfId="0" applyFont="1" applyFill="1" applyAlignment="1" applyProtection="1">
      <alignment vertical="top"/>
    </xf>
    <xf numFmtId="0" fontId="4" fillId="5" borderId="0" xfId="0" applyFont="1" applyFill="1" applyAlignment="1" applyProtection="1">
      <alignment horizontal="right" vertical="top"/>
    </xf>
    <xf numFmtId="0" fontId="0" fillId="5" borderId="0" xfId="0" applyFont="1" applyFill="1" applyAlignment="1" applyProtection="1">
      <alignment horizontal="left" vertical="center"/>
    </xf>
    <xf numFmtId="0" fontId="0" fillId="5" borderId="0" xfId="0" applyFont="1" applyFill="1" applyAlignment="1" applyProtection="1">
      <alignment horizontal="left" vertical="top"/>
    </xf>
    <xf numFmtId="0" fontId="5" fillId="5" borderId="0" xfId="0" applyFont="1" applyFill="1" applyAlignment="1" applyProtection="1">
      <alignment horizontal="right" vertical="top"/>
    </xf>
    <xf numFmtId="0" fontId="4" fillId="5" borderId="0" xfId="0" applyFont="1" applyFill="1" applyAlignment="1" applyProtection="1">
      <alignment horizontal="right" vertical="center"/>
    </xf>
    <xf numFmtId="0" fontId="6" fillId="5" borderId="0" xfId="0" applyFont="1" applyFill="1" applyAlignment="1" applyProtection="1">
      <alignment vertical="center"/>
    </xf>
    <xf numFmtId="0" fontId="4" fillId="5" borderId="0" xfId="0" applyFont="1" applyFill="1" applyAlignment="1" applyProtection="1">
      <alignment vertical="center"/>
    </xf>
    <xf numFmtId="0" fontId="0" fillId="5" borderId="0" xfId="0" applyFill="1" applyAlignment="1" applyProtection="1">
      <alignment horizontal="left" vertical="center"/>
    </xf>
    <xf numFmtId="0" fontId="4" fillId="5" borderId="0" xfId="0" applyFont="1" applyFill="1" applyAlignment="1" applyProtection="1">
      <alignment horizontal="left" vertical="center"/>
    </xf>
    <xf numFmtId="0" fontId="0" fillId="7" borderId="15" xfId="0" applyFill="1" applyBorder="1" applyAlignment="1" applyProtection="1">
      <alignment horizontal="center" vertical="center"/>
      <protection locked="0"/>
    </xf>
    <xf numFmtId="4" fontId="0" fillId="7" borderId="15" xfId="0" applyNumberFormat="1" applyFill="1" applyBorder="1" applyAlignment="1" applyProtection="1">
      <alignment horizontal="center" vertical="center"/>
      <protection locked="0"/>
    </xf>
    <xf numFmtId="3" fontId="0" fillId="7" borderId="15" xfId="0" applyNumberFormat="1" applyFill="1" applyBorder="1" applyAlignment="1" applyProtection="1">
      <alignment horizontal="center" vertical="center"/>
      <protection locked="0"/>
    </xf>
    <xf numFmtId="0" fontId="0" fillId="7" borderId="15" xfId="0" applyNumberForma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0" fillId="2" borderId="12" xfId="0" applyFill="1" applyBorder="1" applyAlignment="1" applyProtection="1">
      <alignment horizontal="left" vertical="top"/>
      <protection locked="0"/>
    </xf>
    <xf numFmtId="0" fontId="0" fillId="2" borderId="13" xfId="0" applyFill="1" applyBorder="1" applyAlignment="1" applyProtection="1">
      <alignment horizontal="left" vertical="top"/>
      <protection locked="0"/>
    </xf>
    <xf numFmtId="0" fontId="4" fillId="3" borderId="0" xfId="0" applyFont="1" applyFill="1" applyAlignment="1">
      <alignment horizontal="right" vertical="top"/>
    </xf>
    <xf numFmtId="0" fontId="0" fillId="2" borderId="15" xfId="0" applyFill="1" applyBorder="1"/>
    <xf numFmtId="0" fontId="17" fillId="6" borderId="31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 wrapText="1" shrinkToFit="1"/>
    </xf>
    <xf numFmtId="0" fontId="9" fillId="0" borderId="15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0" fillId="2" borderId="0" xfId="0" applyFill="1"/>
    <xf numFmtId="0" fontId="0" fillId="2" borderId="26" xfId="0" applyFill="1" applyBorder="1"/>
    <xf numFmtId="4" fontId="0" fillId="2" borderId="27" xfId="0" applyNumberFormat="1" applyFill="1" applyBorder="1"/>
    <xf numFmtId="0" fontId="0" fillId="2" borderId="0" xfId="0" applyFill="1" applyBorder="1" applyAlignment="1"/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/>
    <xf numFmtId="4" fontId="0" fillId="2" borderId="30" xfId="0" applyNumberFormat="1" applyFill="1" applyBorder="1"/>
    <xf numFmtId="4" fontId="0" fillId="2" borderId="15" xfId="0" applyNumberFormat="1" applyFill="1" applyBorder="1"/>
    <xf numFmtId="0" fontId="0" fillId="2" borderId="0" xfId="0" applyFill="1" applyBorder="1"/>
    <xf numFmtId="0" fontId="0" fillId="2" borderId="29" xfId="0" applyFill="1" applyBorder="1"/>
    <xf numFmtId="0" fontId="0" fillId="2" borderId="29" xfId="0" applyFill="1" applyBorder="1" applyAlignment="1">
      <alignment horizontal="center"/>
    </xf>
    <xf numFmtId="4" fontId="0" fillId="2" borderId="29" xfId="0" applyNumberFormat="1" applyFill="1" applyBorder="1"/>
    <xf numFmtId="4" fontId="0" fillId="2" borderId="32" xfId="0" applyNumberFormat="1" applyFill="1" applyBorder="1"/>
    <xf numFmtId="0" fontId="17" fillId="6" borderId="15" xfId="0" applyFont="1" applyFill="1" applyBorder="1" applyAlignment="1">
      <alignment vertical="center"/>
    </xf>
    <xf numFmtId="4" fontId="0" fillId="4" borderId="15" xfId="0" applyNumberForma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0" fontId="0" fillId="2" borderId="0" xfId="0" applyFill="1" applyBorder="1" applyAlignment="1" applyProtection="1">
      <alignment horizontal="left" vertical="top" wrapText="1"/>
      <protection locked="0"/>
    </xf>
    <xf numFmtId="1" fontId="0" fillId="0" borderId="15" xfId="0" applyNumberFormat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10" fillId="8" borderId="0" xfId="0" applyFont="1" applyFill="1" applyAlignment="1">
      <alignment vertical="center"/>
    </xf>
    <xf numFmtId="0" fontId="11" fillId="8" borderId="15" xfId="0" applyFont="1" applyFill="1" applyBorder="1" applyAlignment="1" applyProtection="1">
      <alignment horizontal="center" vertical="center" wrapText="1"/>
    </xf>
    <xf numFmtId="0" fontId="12" fillId="8" borderId="15" xfId="0" applyFont="1" applyFill="1" applyBorder="1" applyAlignment="1">
      <alignment vertical="center"/>
    </xf>
    <xf numFmtId="0" fontId="12" fillId="8" borderId="15" xfId="0" applyFont="1" applyFill="1" applyBorder="1" applyAlignment="1" applyProtection="1">
      <alignment vertical="center" wrapText="1"/>
      <protection hidden="1"/>
    </xf>
    <xf numFmtId="0" fontId="12" fillId="8" borderId="15" xfId="0" applyFont="1" applyFill="1" applyBorder="1" applyAlignment="1" applyProtection="1">
      <alignment horizontal="center" vertical="center"/>
      <protection hidden="1"/>
    </xf>
    <xf numFmtId="4" fontId="12" fillId="8" borderId="15" xfId="0" applyNumberFormat="1" applyFont="1" applyFill="1" applyBorder="1" applyAlignment="1" applyProtection="1">
      <alignment vertical="center"/>
      <protection hidden="1"/>
    </xf>
    <xf numFmtId="0" fontId="12" fillId="8" borderId="15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vertical="center"/>
    </xf>
    <xf numFmtId="0" fontId="12" fillId="8" borderId="15" xfId="0" applyFont="1" applyFill="1" applyBorder="1" applyAlignment="1" applyProtection="1">
      <alignment vertical="center"/>
      <protection hidden="1"/>
    </xf>
    <xf numFmtId="0" fontId="12" fillId="8" borderId="0" xfId="0" applyFont="1" applyFill="1" applyAlignment="1">
      <alignment vertical="center"/>
    </xf>
    <xf numFmtId="0" fontId="12" fillId="8" borderId="15" xfId="0" applyFont="1" applyFill="1" applyBorder="1" applyAlignment="1" applyProtection="1">
      <alignment horizontal="justify" vertical="center" wrapText="1"/>
    </xf>
    <xf numFmtId="0" fontId="11" fillId="8" borderId="15" xfId="0" applyFont="1" applyFill="1" applyBorder="1" applyAlignment="1" applyProtection="1">
      <alignment horizontal="justify" vertical="center" wrapText="1"/>
    </xf>
    <xf numFmtId="0" fontId="13" fillId="8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18" fillId="8" borderId="0" xfId="0" applyFont="1" applyFill="1" applyBorder="1" applyAlignment="1" applyProtection="1">
      <alignment vertical="center" wrapText="1"/>
      <protection hidden="1"/>
    </xf>
    <xf numFmtId="0" fontId="20" fillId="6" borderId="15" xfId="0" applyFont="1" applyFill="1" applyBorder="1"/>
    <xf numFmtId="0" fontId="19" fillId="6" borderId="15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4" fontId="0" fillId="9" borderId="27" xfId="0" applyNumberFormat="1" applyFill="1" applyBorder="1"/>
    <xf numFmtId="0" fontId="2" fillId="6" borderId="0" xfId="1" applyFont="1" applyFill="1" applyBorder="1" applyAlignment="1">
      <alignment horizontal="center" vertical="center"/>
    </xf>
    <xf numFmtId="14" fontId="0" fillId="2" borderId="2" xfId="0" applyNumberFormat="1" applyFill="1" applyBorder="1" applyAlignment="1" applyProtection="1">
      <alignment horizontal="left" vertical="center" wrapText="1"/>
      <protection locked="0"/>
    </xf>
    <xf numFmtId="14" fontId="0" fillId="2" borderId="3" xfId="0" applyNumberFormat="1" applyFill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left" vertical="center"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0" fillId="2" borderId="7" xfId="0" applyFill="1" applyBorder="1" applyAlignment="1" applyProtection="1">
      <alignment horizontal="left" vertical="center" wrapText="1"/>
    </xf>
    <xf numFmtId="0" fontId="4" fillId="3" borderId="0" xfId="0" applyFont="1" applyFill="1" applyAlignment="1">
      <alignment horizontal="right" vertical="top"/>
    </xf>
    <xf numFmtId="0" fontId="4" fillId="3" borderId="22" xfId="0" applyFont="1" applyFill="1" applyBorder="1" applyAlignment="1">
      <alignment horizontal="right" vertical="top"/>
    </xf>
    <xf numFmtId="0" fontId="17" fillId="6" borderId="0" xfId="0" applyFont="1" applyFill="1" applyAlignment="1">
      <alignment horizontal="center" vertical="top"/>
    </xf>
    <xf numFmtId="0" fontId="17" fillId="6" borderId="0" xfId="0" applyFont="1" applyFill="1" applyAlignment="1" applyProtection="1">
      <alignment horizontal="center" vertical="top"/>
    </xf>
    <xf numFmtId="49" fontId="0" fillId="2" borderId="11" xfId="0" applyNumberFormat="1" applyFill="1" applyBorder="1" applyAlignment="1" applyProtection="1">
      <alignment horizontal="left" vertical="top" wrapText="1"/>
      <protection locked="0"/>
    </xf>
    <xf numFmtId="49" fontId="0" fillId="2" borderId="12" xfId="0" applyNumberFormat="1" applyFill="1" applyBorder="1" applyAlignment="1" applyProtection="1">
      <alignment horizontal="left" vertical="top" wrapText="1"/>
      <protection locked="0"/>
    </xf>
    <xf numFmtId="49" fontId="0" fillId="2" borderId="13" xfId="0" applyNumberFormat="1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0" fillId="2" borderId="12" xfId="0" applyFill="1" applyBorder="1" applyAlignment="1" applyProtection="1">
      <alignment horizontal="left" vertical="top"/>
      <protection locked="0"/>
    </xf>
    <xf numFmtId="0" fontId="0" fillId="2" borderId="13" xfId="0" applyFill="1" applyBorder="1" applyAlignment="1" applyProtection="1">
      <alignment horizontal="left" vertical="top"/>
      <protection locked="0"/>
    </xf>
    <xf numFmtId="49" fontId="0" fillId="2" borderId="11" xfId="0" quotePrefix="1" applyNumberFormat="1" applyFill="1" applyBorder="1" applyAlignment="1" applyProtection="1">
      <alignment horizontal="left" vertical="top"/>
      <protection locked="0"/>
    </xf>
    <xf numFmtId="49" fontId="0" fillId="2" borderId="12" xfId="0" applyNumberFormat="1" applyFill="1" applyBorder="1" applyAlignment="1" applyProtection="1">
      <alignment horizontal="left" vertical="top"/>
      <protection locked="0"/>
    </xf>
    <xf numFmtId="49" fontId="0" fillId="2" borderId="13" xfId="0" applyNumberFormat="1" applyFill="1" applyBorder="1" applyAlignment="1" applyProtection="1">
      <alignment horizontal="left" vertical="top"/>
      <protection locked="0"/>
    </xf>
    <xf numFmtId="0" fontId="0" fillId="2" borderId="11" xfId="0" applyFill="1" applyBorder="1" applyAlignment="1" applyProtection="1">
      <alignment horizontal="left" vertical="center" wrapText="1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0" fillId="2" borderId="13" xfId="0" applyFill="1" applyBorder="1" applyAlignment="1" applyProtection="1">
      <alignment horizontal="left" vertical="top" wrapText="1"/>
      <protection locked="0"/>
    </xf>
    <xf numFmtId="0" fontId="0" fillId="2" borderId="20" xfId="0" applyFill="1" applyBorder="1" applyAlignment="1" applyProtection="1">
      <alignment horizontal="left" vertical="top" wrapText="1"/>
      <protection locked="0"/>
    </xf>
    <xf numFmtId="0" fontId="0" fillId="2" borderId="19" xfId="0" applyFill="1" applyBorder="1" applyAlignment="1" applyProtection="1">
      <alignment horizontal="left" vertical="top"/>
      <protection locked="0"/>
    </xf>
    <xf numFmtId="0" fontId="0" fillId="2" borderId="21" xfId="0" applyFill="1" applyBorder="1" applyAlignment="1" applyProtection="1">
      <alignment horizontal="left" vertical="top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49" fontId="0" fillId="2" borderId="8" xfId="0" applyNumberFormat="1" applyFill="1" applyBorder="1" applyAlignment="1" applyProtection="1">
      <alignment horizontal="left" vertical="top" wrapText="1"/>
      <protection locked="0"/>
    </xf>
    <xf numFmtId="49" fontId="0" fillId="2" borderId="9" xfId="0" applyNumberFormat="1" applyFill="1" applyBorder="1" applyAlignment="1" applyProtection="1">
      <alignment horizontal="left" vertical="top" wrapText="1"/>
      <protection locked="0"/>
    </xf>
    <xf numFmtId="49" fontId="0" fillId="2" borderId="10" xfId="0" applyNumberFormat="1" applyFill="1" applyBorder="1" applyAlignment="1" applyProtection="1">
      <alignment horizontal="left" vertical="top" wrapText="1"/>
      <protection locked="0"/>
    </xf>
    <xf numFmtId="0" fontId="4" fillId="2" borderId="11" xfId="0" applyFont="1" applyFill="1" applyBorder="1" applyAlignment="1" applyProtection="1">
      <alignment horizontal="left" vertical="top" wrapText="1"/>
    </xf>
    <xf numFmtId="0" fontId="4" fillId="2" borderId="12" xfId="0" applyFont="1" applyFill="1" applyBorder="1" applyAlignment="1" applyProtection="1">
      <alignment horizontal="left" vertical="top" wrapText="1"/>
    </xf>
    <xf numFmtId="0" fontId="4" fillId="2" borderId="13" xfId="0" applyFont="1" applyFill="1" applyBorder="1" applyAlignment="1" applyProtection="1">
      <alignment horizontal="left" vertical="top" wrapText="1"/>
    </xf>
    <xf numFmtId="0" fontId="0" fillId="0" borderId="14" xfId="0" applyBorder="1" applyAlignment="1">
      <alignment horizontal="left"/>
    </xf>
    <xf numFmtId="0" fontId="0" fillId="2" borderId="9" xfId="0" applyFill="1" applyBorder="1" applyAlignment="1" applyProtection="1">
      <alignment horizontal="left"/>
    </xf>
    <xf numFmtId="0" fontId="0" fillId="2" borderId="12" xfId="0" applyFill="1" applyBorder="1" applyAlignment="1" applyProtection="1">
      <alignment horizontal="left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20" fillId="6" borderId="15" xfId="0" applyFont="1" applyFill="1" applyBorder="1" applyAlignment="1">
      <alignment horizontal="left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17" fillId="6" borderId="33" xfId="0" applyFont="1" applyFill="1" applyBorder="1" applyAlignment="1">
      <alignment horizontal="center"/>
    </xf>
    <xf numFmtId="0" fontId="17" fillId="6" borderId="35" xfId="0" applyFont="1" applyFill="1" applyBorder="1" applyAlignment="1">
      <alignment horizontal="center"/>
    </xf>
    <xf numFmtId="0" fontId="17" fillId="6" borderId="36" xfId="0" applyFont="1" applyFill="1" applyBorder="1" applyAlignment="1">
      <alignment horizontal="center"/>
    </xf>
    <xf numFmtId="0" fontId="17" fillId="6" borderId="37" xfId="0" applyFont="1" applyFill="1" applyBorder="1" applyAlignment="1">
      <alignment horizontal="center"/>
    </xf>
    <xf numFmtId="0" fontId="17" fillId="6" borderId="23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/>
    </xf>
    <xf numFmtId="0" fontId="17" fillId="6" borderId="25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8" borderId="0" xfId="0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12" fillId="8" borderId="15" xfId="0" applyFont="1" applyFill="1" applyBorder="1" applyAlignment="1" applyProtection="1">
      <alignment horizontal="center" vertical="center" wrapText="1"/>
      <protection hidden="1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12" fillId="8" borderId="16" xfId="0" applyFont="1" applyFill="1" applyBorder="1" applyAlignment="1" applyProtection="1">
      <alignment horizontal="center" vertical="center" wrapText="1"/>
      <protection hidden="1"/>
    </xf>
    <xf numFmtId="0" fontId="12" fillId="8" borderId="18" xfId="0" applyFont="1" applyFill="1" applyBorder="1" applyAlignment="1" applyProtection="1">
      <alignment horizontal="center" vertical="center" wrapText="1"/>
      <protection hidden="1"/>
    </xf>
    <xf numFmtId="0" fontId="12" fillId="8" borderId="17" xfId="0" applyFont="1" applyFill="1" applyBorder="1" applyAlignment="1" applyProtection="1">
      <alignment horizontal="center" vertical="center" wrapText="1"/>
      <protection hidden="1"/>
    </xf>
    <xf numFmtId="0" fontId="10" fillId="8" borderId="0" xfId="0" applyFont="1" applyFill="1" applyAlignment="1">
      <alignment horizontal="center" vertical="center"/>
    </xf>
  </cellXfs>
  <cellStyles count="2">
    <cellStyle name="Heading 2" xfId="1" builtinId="17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FF"/>
      <color rgb="FFCC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356151</xdr:colOff>
      <xdr:row>0</xdr:row>
      <xdr:rowOff>190499</xdr:rowOff>
    </xdr:from>
    <xdr:to>
      <xdr:col>9</xdr:col>
      <xdr:colOff>560140</xdr:colOff>
      <xdr:row>2</xdr:row>
      <xdr:rowOff>117612</xdr:rowOff>
    </xdr:to>
    <xdr:pic>
      <xdr:nvPicPr>
        <xdr:cNvPr id="3" name="Picture 2" descr="image008">
          <a:extLst>
            <a:ext uri="{FF2B5EF4-FFF2-40B4-BE49-F238E27FC236}">
              <a16:creationId xmlns:a16="http://schemas.microsoft.com/office/drawing/2014/main" id="{F3CC8589-347E-43A1-A419-56B94BBBE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5521" y="190499"/>
          <a:ext cx="1164771" cy="4572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an.Klyshko/AppData/Local/Microsoft/Windows/INetCache/Content.Outlook/32BR6L1E/&#1054;&#1087;&#1088;&#1086;&#1089;&#1085;&#1080;&#1082;%20Fix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cell_B2B_Form"/>
      <sheetName val="Лист1"/>
      <sheetName val="TR_FORM"/>
      <sheetName val="DATA"/>
      <sheetName val="Commercial_Offer"/>
      <sheetName val="Лист2"/>
      <sheetName val="RC"/>
    </sheetNames>
    <sheetDataSet>
      <sheetData sheetId="0">
        <row r="19">
          <cell r="E19" t="str">
            <v>Алматинская область</v>
          </cell>
        </row>
      </sheetData>
      <sheetData sheetId="1"/>
      <sheetData sheetId="2">
        <row r="29">
          <cell r="B29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41"/>
  <sheetViews>
    <sheetView tabSelected="1" zoomScale="80" zoomScaleNormal="80" workbookViewId="0">
      <selection activeCell="Q10" sqref="Q10"/>
    </sheetView>
  </sheetViews>
  <sheetFormatPr defaultRowHeight="14.4" x14ac:dyDescent="0.3"/>
  <cols>
    <col min="1" max="1" width="14.5546875" customWidth="1"/>
    <col min="2" max="2" width="25.33203125" customWidth="1"/>
    <col min="3" max="3" width="13.44140625" customWidth="1"/>
    <col min="4" max="4" width="27.44140625" customWidth="1"/>
    <col min="5" max="5" width="12.6640625" customWidth="1"/>
    <col min="6" max="6" width="16.5546875" customWidth="1"/>
    <col min="9" max="9" width="14.44140625" customWidth="1"/>
    <col min="10" max="10" width="10.33203125" customWidth="1"/>
    <col min="11" max="11" width="3.6640625" customWidth="1"/>
  </cols>
  <sheetData>
    <row r="1" spans="1:11" ht="21" x14ac:dyDescent="0.3">
      <c r="A1" s="110" t="s">
        <v>127</v>
      </c>
      <c r="B1" s="110"/>
      <c r="C1" s="110"/>
      <c r="D1" s="110"/>
      <c r="E1" s="110"/>
      <c r="F1" s="110"/>
      <c r="G1" s="110"/>
      <c r="H1" s="110"/>
      <c r="I1" s="1"/>
      <c r="J1" s="2"/>
      <c r="K1" s="2"/>
    </row>
    <row r="2" spans="1:11" ht="21" x14ac:dyDescent="0.3">
      <c r="A2" s="110"/>
      <c r="B2" s="110"/>
      <c r="C2" s="110"/>
      <c r="D2" s="110"/>
      <c r="E2" s="110"/>
      <c r="F2" s="110"/>
      <c r="G2" s="110"/>
      <c r="H2" s="110"/>
      <c r="I2" s="1"/>
      <c r="J2" s="2"/>
      <c r="K2" s="2"/>
    </row>
    <row r="3" spans="1:11" ht="21" x14ac:dyDescent="0.3">
      <c r="A3" s="110"/>
      <c r="B3" s="110"/>
      <c r="C3" s="110"/>
      <c r="D3" s="110"/>
      <c r="E3" s="110"/>
      <c r="F3" s="110"/>
      <c r="G3" s="110"/>
      <c r="H3" s="110"/>
      <c r="I3" s="1"/>
      <c r="J3" s="2"/>
      <c r="K3" s="2"/>
    </row>
    <row r="4" spans="1:11" x14ac:dyDescent="0.3">
      <c r="A4" s="3"/>
      <c r="B4" s="7"/>
      <c r="C4" s="4"/>
      <c r="D4" s="8"/>
      <c r="E4" s="9"/>
      <c r="F4" s="6"/>
      <c r="G4" s="10"/>
      <c r="H4" s="6"/>
      <c r="I4" s="6"/>
      <c r="J4" s="6"/>
      <c r="K4" s="6"/>
    </row>
    <row r="5" spans="1:11" x14ac:dyDescent="0.3">
      <c r="A5" s="120" t="s">
        <v>141</v>
      </c>
      <c r="B5" s="120"/>
      <c r="C5" s="4"/>
      <c r="D5" s="5" t="s">
        <v>105</v>
      </c>
      <c r="E5" s="111">
        <v>44469</v>
      </c>
      <c r="F5" s="112"/>
      <c r="G5" s="6"/>
      <c r="H5" s="6"/>
      <c r="I5" s="6"/>
      <c r="J5" s="6"/>
      <c r="K5" s="6"/>
    </row>
    <row r="6" spans="1:11" x14ac:dyDescent="0.3">
      <c r="A6" s="3"/>
      <c r="B6" s="7"/>
      <c r="C6" s="4"/>
      <c r="D6" s="8"/>
      <c r="E6" s="9"/>
      <c r="F6" s="6"/>
      <c r="G6" s="10"/>
      <c r="H6" s="6"/>
      <c r="I6" s="6"/>
      <c r="J6" s="6"/>
      <c r="K6" s="6"/>
    </row>
    <row r="7" spans="1:11" x14ac:dyDescent="0.3">
      <c r="A7" s="3"/>
      <c r="B7" s="31" t="s">
        <v>1</v>
      </c>
      <c r="C7" s="4"/>
      <c r="D7" s="8" t="s">
        <v>103</v>
      </c>
      <c r="E7" s="125" t="s">
        <v>176</v>
      </c>
      <c r="F7" s="126"/>
      <c r="G7" s="126"/>
      <c r="H7" s="126"/>
      <c r="I7" s="126"/>
      <c r="J7" s="127"/>
      <c r="K7" s="6"/>
    </row>
    <row r="8" spans="1:11" x14ac:dyDescent="0.3">
      <c r="A8" s="3"/>
      <c r="B8" s="6"/>
      <c r="C8" s="4"/>
      <c r="D8" s="8" t="s">
        <v>104</v>
      </c>
      <c r="E8" s="128" t="s">
        <v>175</v>
      </c>
      <c r="F8" s="129"/>
      <c r="G8" s="129"/>
      <c r="H8" s="129"/>
      <c r="I8" s="129"/>
      <c r="J8" s="130"/>
      <c r="K8" s="6"/>
    </row>
    <row r="9" spans="1:11" x14ac:dyDescent="0.3">
      <c r="A9" s="3"/>
      <c r="B9" s="6"/>
      <c r="C9" s="4"/>
      <c r="D9" s="8"/>
      <c r="E9" s="12"/>
      <c r="F9" s="7"/>
      <c r="G9" s="7"/>
      <c r="H9" s="7"/>
      <c r="I9" s="7"/>
      <c r="J9" s="7"/>
      <c r="K9" s="11"/>
    </row>
    <row r="10" spans="1:11" x14ac:dyDescent="0.3">
      <c r="A10" s="3"/>
      <c r="B10" s="6"/>
      <c r="C10" s="4"/>
      <c r="D10" s="8" t="s">
        <v>106</v>
      </c>
      <c r="E10" s="13">
        <v>50</v>
      </c>
      <c r="F10" s="14" t="s">
        <v>0</v>
      </c>
      <c r="G10" s="11"/>
      <c r="H10" s="11"/>
      <c r="I10" s="11"/>
      <c r="J10" s="11"/>
      <c r="K10" s="11"/>
    </row>
    <row r="11" spans="1:11" x14ac:dyDescent="0.3">
      <c r="A11" s="3"/>
      <c r="B11" s="6"/>
      <c r="C11" s="4"/>
      <c r="D11" s="8" t="s">
        <v>107</v>
      </c>
      <c r="E11" s="113" t="s">
        <v>7</v>
      </c>
      <c r="F11" s="114"/>
      <c r="G11" s="11"/>
      <c r="H11" s="11"/>
      <c r="I11" s="11"/>
      <c r="J11" s="11"/>
      <c r="K11" s="11"/>
    </row>
    <row r="12" spans="1:11" x14ac:dyDescent="0.3">
      <c r="A12" s="3"/>
      <c r="B12" s="6"/>
      <c r="C12" s="4"/>
      <c r="D12" s="7"/>
      <c r="E12" s="12" t="s">
        <v>177</v>
      </c>
      <c r="F12" s="7"/>
      <c r="G12" s="7"/>
      <c r="H12" s="7"/>
      <c r="I12" s="7"/>
      <c r="J12" s="11"/>
      <c r="K12" s="11"/>
    </row>
    <row r="13" spans="1:11" x14ac:dyDescent="0.3">
      <c r="A13" s="3"/>
      <c r="B13" s="31" t="s">
        <v>108</v>
      </c>
      <c r="C13" s="4"/>
      <c r="D13" s="8" t="s">
        <v>109</v>
      </c>
      <c r="E13" s="131" t="s">
        <v>66</v>
      </c>
      <c r="F13" s="132"/>
      <c r="G13" s="15"/>
      <c r="H13" s="15"/>
      <c r="I13" s="15"/>
      <c r="J13" s="15"/>
      <c r="K13" s="6"/>
    </row>
    <row r="14" spans="1:11" x14ac:dyDescent="0.3">
      <c r="A14" s="3"/>
      <c r="B14" s="6"/>
      <c r="C14" s="4"/>
      <c r="D14" s="8" t="s">
        <v>110</v>
      </c>
      <c r="E14" s="133" t="s">
        <v>78</v>
      </c>
      <c r="F14" s="134"/>
      <c r="G14" s="134"/>
      <c r="H14" s="134"/>
      <c r="I14" s="134"/>
      <c r="J14" s="135"/>
      <c r="K14" s="6"/>
    </row>
    <row r="15" spans="1:11" x14ac:dyDescent="0.3">
      <c r="A15" s="3"/>
      <c r="B15" s="6"/>
      <c r="C15" s="4"/>
      <c r="D15" s="8" t="s">
        <v>111</v>
      </c>
      <c r="E15" s="133" t="s">
        <v>178</v>
      </c>
      <c r="F15" s="134"/>
      <c r="G15" s="134"/>
      <c r="H15" s="134"/>
      <c r="I15" s="134"/>
      <c r="J15" s="135"/>
      <c r="K15" s="6"/>
    </row>
    <row r="16" spans="1:11" x14ac:dyDescent="0.3">
      <c r="A16" s="3"/>
      <c r="B16" s="6"/>
      <c r="C16" s="4"/>
      <c r="D16" s="8" t="s">
        <v>159</v>
      </c>
      <c r="E16" s="136" t="s">
        <v>184</v>
      </c>
      <c r="F16" s="137"/>
      <c r="G16" s="137"/>
      <c r="H16" s="137"/>
      <c r="I16" s="137"/>
      <c r="J16" s="138"/>
      <c r="K16" s="6"/>
    </row>
    <row r="17" spans="1:11" x14ac:dyDescent="0.3">
      <c r="A17" s="3"/>
      <c r="B17" s="6"/>
      <c r="C17" s="4"/>
      <c r="D17" s="8" t="s">
        <v>143</v>
      </c>
      <c r="E17" s="139" t="s">
        <v>179</v>
      </c>
      <c r="F17" s="140"/>
      <c r="G17" s="140"/>
      <c r="H17" s="140"/>
      <c r="I17" s="140"/>
      <c r="J17" s="141"/>
      <c r="K17" s="6"/>
    </row>
    <row r="18" spans="1:11" x14ac:dyDescent="0.3">
      <c r="A18" s="3"/>
      <c r="B18" s="6"/>
      <c r="C18" s="4"/>
      <c r="D18" s="16" t="s">
        <v>142</v>
      </c>
      <c r="E18" s="142" t="s">
        <v>180</v>
      </c>
      <c r="F18" s="143"/>
      <c r="G18" s="143"/>
      <c r="H18" s="143"/>
      <c r="I18" s="143"/>
      <c r="J18" s="144"/>
      <c r="K18" s="6"/>
    </row>
    <row r="19" spans="1:11" x14ac:dyDescent="0.3">
      <c r="A19" s="3"/>
      <c r="B19" s="31" t="s">
        <v>126</v>
      </c>
      <c r="C19" s="4"/>
      <c r="D19" s="16"/>
      <c r="E19" s="17"/>
      <c r="F19" s="16"/>
      <c r="G19" s="16"/>
      <c r="H19" s="16"/>
      <c r="I19" s="16"/>
      <c r="J19" s="16"/>
      <c r="K19" s="16"/>
    </row>
    <row r="20" spans="1:11" x14ac:dyDescent="0.3">
      <c r="A20" s="3"/>
      <c r="B20" s="6"/>
      <c r="C20" s="4"/>
      <c r="D20" s="8" t="s">
        <v>2</v>
      </c>
      <c r="E20" s="133"/>
      <c r="F20" s="134"/>
      <c r="G20" s="134"/>
      <c r="H20" s="134"/>
      <c r="I20" s="134"/>
      <c r="J20" s="135"/>
      <c r="K20" s="6"/>
    </row>
    <row r="21" spans="1:11" x14ac:dyDescent="0.3">
      <c r="A21" s="3"/>
      <c r="B21" s="6"/>
      <c r="C21" s="4"/>
      <c r="D21" s="8" t="s">
        <v>3</v>
      </c>
      <c r="E21" s="133"/>
      <c r="F21" s="134"/>
      <c r="G21" s="134"/>
      <c r="H21" s="134"/>
      <c r="I21" s="134"/>
      <c r="J21" s="135"/>
      <c r="K21" s="6"/>
    </row>
    <row r="22" spans="1:11" x14ac:dyDescent="0.3">
      <c r="A22" s="3"/>
      <c r="B22" s="6"/>
      <c r="C22" s="4"/>
      <c r="D22" s="8" t="s">
        <v>4</v>
      </c>
      <c r="E22" s="122"/>
      <c r="F22" s="123"/>
      <c r="G22" s="123"/>
      <c r="H22" s="123"/>
      <c r="I22" s="123"/>
      <c r="J22" s="124"/>
      <c r="K22" s="6"/>
    </row>
    <row r="23" spans="1:11" x14ac:dyDescent="0.3">
      <c r="A23" s="3"/>
      <c r="B23" s="31" t="s">
        <v>144</v>
      </c>
      <c r="C23" s="4"/>
      <c r="D23" s="16"/>
      <c r="E23" s="18"/>
      <c r="F23" s="19"/>
      <c r="G23" s="19"/>
      <c r="H23" s="19"/>
      <c r="I23" s="19"/>
      <c r="J23" s="19"/>
      <c r="K23" s="19"/>
    </row>
    <row r="24" spans="1:11" x14ac:dyDescent="0.3">
      <c r="A24" s="3"/>
      <c r="B24" s="31"/>
      <c r="C24" s="4"/>
      <c r="D24" s="8" t="s">
        <v>156</v>
      </c>
      <c r="E24" s="125" t="s">
        <v>181</v>
      </c>
      <c r="F24" s="126"/>
      <c r="G24" s="126"/>
      <c r="H24" s="126"/>
      <c r="I24" s="126"/>
      <c r="J24" s="127"/>
      <c r="K24" s="6"/>
    </row>
    <row r="25" spans="1:11" x14ac:dyDescent="0.3">
      <c r="A25" s="3"/>
      <c r="B25" s="31"/>
      <c r="C25" s="4"/>
      <c r="D25" s="60" t="s">
        <v>157</v>
      </c>
      <c r="E25" s="57">
        <v>7479464514</v>
      </c>
      <c r="F25" s="58"/>
      <c r="G25" s="58"/>
      <c r="H25" s="58"/>
      <c r="I25" s="58"/>
      <c r="J25" s="59"/>
      <c r="K25" s="6"/>
    </row>
    <row r="26" spans="1:11" x14ac:dyDescent="0.3">
      <c r="A26" s="3"/>
      <c r="B26" s="32"/>
      <c r="C26" s="4"/>
      <c r="D26" s="8" t="s">
        <v>112</v>
      </c>
      <c r="E26" s="133" t="s">
        <v>182</v>
      </c>
      <c r="F26" s="134"/>
      <c r="G26" s="134"/>
      <c r="H26" s="134"/>
      <c r="I26" s="134"/>
      <c r="J26" s="135"/>
      <c r="K26" s="6"/>
    </row>
    <row r="27" spans="1:11" x14ac:dyDescent="0.3">
      <c r="A27" s="3"/>
      <c r="B27" s="32"/>
      <c r="C27" s="4"/>
      <c r="D27" s="60" t="s">
        <v>158</v>
      </c>
      <c r="E27" s="87">
        <v>7479464514</v>
      </c>
      <c r="F27" s="87"/>
      <c r="G27" s="87"/>
      <c r="H27" s="87"/>
      <c r="I27" s="87"/>
      <c r="J27" s="87"/>
      <c r="K27" s="6"/>
    </row>
    <row r="28" spans="1:11" x14ac:dyDescent="0.3">
      <c r="A28" s="3"/>
      <c r="B28" s="6"/>
      <c r="C28" s="4"/>
      <c r="D28" s="8"/>
      <c r="E28" s="20"/>
      <c r="F28" s="11"/>
      <c r="G28" s="11"/>
      <c r="H28" s="11"/>
      <c r="I28" s="11"/>
      <c r="J28" s="11"/>
      <c r="K28" s="11"/>
    </row>
    <row r="29" spans="1:11" x14ac:dyDescent="0.3">
      <c r="A29" s="3"/>
      <c r="B29" s="6"/>
      <c r="C29" s="118" t="s">
        <v>113</v>
      </c>
      <c r="D29" s="119"/>
      <c r="E29" s="133"/>
      <c r="F29" s="134"/>
      <c r="G29" s="134"/>
      <c r="H29" s="134"/>
      <c r="I29" s="134"/>
      <c r="J29" s="135"/>
      <c r="K29" s="6"/>
    </row>
    <row r="30" spans="1:11" x14ac:dyDescent="0.3">
      <c r="A30" s="3"/>
      <c r="B30" s="6"/>
      <c r="C30" s="4"/>
      <c r="D30" s="7"/>
      <c r="E30" s="12"/>
      <c r="F30" s="7"/>
      <c r="G30" s="7"/>
      <c r="H30" s="7"/>
      <c r="I30" s="7"/>
      <c r="J30" s="11"/>
      <c r="K30" s="11"/>
    </row>
    <row r="31" spans="1:11" x14ac:dyDescent="0.3">
      <c r="A31" s="3"/>
      <c r="B31" s="6"/>
      <c r="C31" s="4"/>
      <c r="D31" s="8"/>
      <c r="E31" s="12"/>
      <c r="F31" s="7"/>
      <c r="G31" s="7"/>
      <c r="H31" s="7"/>
      <c r="I31" s="7"/>
      <c r="J31" s="7"/>
      <c r="K31" s="6"/>
    </row>
    <row r="32" spans="1:11" s="40" customFormat="1" ht="15.6" x14ac:dyDescent="0.3">
      <c r="A32" s="33"/>
      <c r="B32" s="34" t="s">
        <v>6</v>
      </c>
      <c r="C32" s="35"/>
      <c r="D32" s="36"/>
      <c r="E32" s="37"/>
      <c r="F32" s="38"/>
      <c r="G32" s="38"/>
      <c r="H32" s="38"/>
      <c r="I32" s="38"/>
      <c r="J32" s="38"/>
      <c r="K32" s="39"/>
    </row>
    <row r="33" spans="1:11" s="40" customFormat="1" x14ac:dyDescent="0.3">
      <c r="A33" s="121" t="s">
        <v>145</v>
      </c>
      <c r="B33" s="121"/>
      <c r="C33" s="43"/>
      <c r="D33" s="44"/>
      <c r="E33" s="45"/>
      <c r="F33" s="46"/>
      <c r="G33" s="46"/>
      <c r="H33" s="46"/>
      <c r="I33" s="46"/>
      <c r="J33" s="46"/>
      <c r="K33" s="42"/>
    </row>
    <row r="34" spans="1:11" s="40" customFormat="1" x14ac:dyDescent="0.3">
      <c r="A34" s="41"/>
      <c r="B34" s="42"/>
      <c r="C34" s="43"/>
      <c r="D34" s="44" t="s">
        <v>114</v>
      </c>
      <c r="E34" s="115" t="s">
        <v>183</v>
      </c>
      <c r="F34" s="116"/>
      <c r="G34" s="116"/>
      <c r="H34" s="116"/>
      <c r="I34" s="116"/>
      <c r="J34" s="117"/>
      <c r="K34" s="42"/>
    </row>
    <row r="35" spans="1:11" s="40" customFormat="1" x14ac:dyDescent="0.3">
      <c r="A35" s="41"/>
      <c r="B35" s="46"/>
      <c r="C35" s="43"/>
      <c r="D35" s="47" t="s">
        <v>115</v>
      </c>
      <c r="E35" s="149">
        <v>1</v>
      </c>
      <c r="F35" s="149"/>
      <c r="G35" s="149"/>
      <c r="H35" s="149"/>
      <c r="I35" s="149"/>
      <c r="J35" s="149"/>
      <c r="K35" s="42"/>
    </row>
    <row r="36" spans="1:11" s="40" customFormat="1" x14ac:dyDescent="0.3">
      <c r="A36" s="41"/>
      <c r="B36" s="46"/>
      <c r="C36" s="43"/>
      <c r="D36" s="47" t="s">
        <v>155</v>
      </c>
      <c r="E36" s="150">
        <v>0</v>
      </c>
      <c r="F36" s="150"/>
      <c r="G36" s="150"/>
      <c r="H36" s="150"/>
      <c r="I36" s="150"/>
      <c r="J36" s="150"/>
      <c r="K36" s="42"/>
    </row>
    <row r="37" spans="1:11" s="40" customFormat="1" x14ac:dyDescent="0.3">
      <c r="A37" s="41"/>
      <c r="B37" s="42"/>
      <c r="C37" s="43"/>
      <c r="D37" s="48" t="s">
        <v>5</v>
      </c>
      <c r="E37" s="145"/>
      <c r="F37" s="146"/>
      <c r="G37" s="146"/>
      <c r="H37" s="146"/>
      <c r="I37" s="146"/>
      <c r="J37" s="147"/>
      <c r="K37" s="42"/>
    </row>
    <row r="38" spans="1:11" s="40" customFormat="1" x14ac:dyDescent="0.3">
      <c r="A38" s="41"/>
      <c r="B38" s="42"/>
      <c r="C38" s="43"/>
      <c r="D38" s="48" t="s">
        <v>116</v>
      </c>
      <c r="E38" s="148">
        <v>24</v>
      </c>
      <c r="F38" s="148"/>
      <c r="G38" s="148"/>
      <c r="H38" s="148"/>
      <c r="I38" s="148"/>
      <c r="J38" s="148"/>
      <c r="K38" s="42"/>
    </row>
    <row r="39" spans="1:11" s="40" customFormat="1" x14ac:dyDescent="0.3">
      <c r="A39" s="41"/>
      <c r="B39" s="46"/>
      <c r="C39" s="46"/>
      <c r="D39" s="46"/>
      <c r="E39" s="45"/>
      <c r="F39" s="46"/>
      <c r="G39" s="46"/>
      <c r="H39" s="46"/>
      <c r="I39" s="46"/>
      <c r="J39" s="46"/>
      <c r="K39" s="42"/>
    </row>
    <row r="40" spans="1:11" s="40" customFormat="1" ht="15.6" x14ac:dyDescent="0.3">
      <c r="A40" s="41"/>
      <c r="B40" s="49" t="s">
        <v>6</v>
      </c>
      <c r="C40" s="41"/>
      <c r="D40" s="50"/>
      <c r="E40" s="51"/>
      <c r="F40" s="52"/>
      <c r="G40" s="42"/>
      <c r="H40" s="52"/>
      <c r="I40" s="42"/>
      <c r="J40" s="52"/>
      <c r="K40" s="42"/>
    </row>
    <row r="41" spans="1:11" s="40" customFormat="1" x14ac:dyDescent="0.3"/>
  </sheetData>
  <sheetProtection selectLockedCells="1" selectUnlockedCells="1"/>
  <mergeCells count="25">
    <mergeCell ref="E20:J20"/>
    <mergeCell ref="E21:J21"/>
    <mergeCell ref="E37:J37"/>
    <mergeCell ref="E38:J38"/>
    <mergeCell ref="E24:J24"/>
    <mergeCell ref="E26:J26"/>
    <mergeCell ref="E29:J29"/>
    <mergeCell ref="E35:J35"/>
    <mergeCell ref="E36:J36"/>
    <mergeCell ref="A1:H3"/>
    <mergeCell ref="E5:F5"/>
    <mergeCell ref="E11:F11"/>
    <mergeCell ref="E34:J34"/>
    <mergeCell ref="C29:D29"/>
    <mergeCell ref="A5:B5"/>
    <mergeCell ref="A33:B33"/>
    <mergeCell ref="E22:J22"/>
    <mergeCell ref="E7:J7"/>
    <mergeCell ref="E8:J8"/>
    <mergeCell ref="E13:F13"/>
    <mergeCell ref="E14:J14"/>
    <mergeCell ref="E15:J15"/>
    <mergeCell ref="E16:J16"/>
    <mergeCell ref="E17:J17"/>
    <mergeCell ref="E18:J18"/>
  </mergeCells>
  <dataValidations xWindow="722" yWindow="490" count="20">
    <dataValidation type="list" allowBlank="1" showInputMessage="1" showErrorMessage="1" errorTitle="Необходимо выбрать из списка" promptTitle="Область" prompt="Указать область точки подключения" sqref="E13:F13" xr:uid="{00000000-0002-0000-0000-000000000000}">
      <formula1>Обл</formula1>
    </dataValidation>
    <dataValidation type="list" errorStyle="information" allowBlank="1" showInputMessage="1" errorTitle="Введите населенный пункт" promptTitle="Населенный пункт" prompt="Указать название населенного пункта (город, поселок). Например: п.Бестобе" sqref="E14:J14" xr:uid="{00000000-0002-0000-0000-000001000000}">
      <formula1>гор</formula1>
    </dataValidation>
    <dataValidation type="list" allowBlank="1" showInputMessage="1" sqref="E17:J17" xr:uid="{00000000-0002-0000-0000-000002000000}">
      <formula1>зд</formula1>
    </dataValidation>
    <dataValidation type="list" allowBlank="1" showInputMessage="1" showErrorMessage="1" promptTitle="Количество ip адресов" prompt="Выбрать требуемое количество ip адресов. Запрос на более чем 8 адресов необходимо прописать в комментариях!!!" sqref="E11:F11" xr:uid="{00000000-0002-0000-0000-000003000000}">
      <formula1>ip</formula1>
    </dataValidation>
    <dataValidation type="list" allowBlank="1" showInputMessage="1" error="Разрешен ввод значений от 1 до 999" promptTitle="Емкость канала" prompt="Указать необходимую емкость канала" sqref="E10" xr:uid="{00000000-0002-0000-0000-000004000000}">
      <formula1>мбит</formula1>
    </dataValidation>
    <dataValidation allowBlank="1" showInputMessage="1" showErrorMessage="1" prompt="Комментарии и дополнительные датали запроса клиента" sqref="E29:J29" xr:uid="{00000000-0002-0000-0000-000005000000}"/>
    <dataValidation allowBlank="1" showInputMessage="1" showErrorMessage="1" prompt="ФИО технического специалиста и контактный телефон" sqref="E24:J25" xr:uid="{00000000-0002-0000-0000-000006000000}"/>
    <dataValidation allowBlank="1" showInputMessage="1" showErrorMessage="1" prompt="Указать контактные данные Арендодателя" sqref="E22:J22" xr:uid="{00000000-0002-0000-0000-000007000000}"/>
    <dataValidation allowBlank="1" showInputMessage="1" showErrorMessage="1" promptTitle="ФИО Арендодателя" prompt="Указать ФИО Арендодателя с контактами!" sqref="E21:J21" xr:uid="{00000000-0002-0000-0000-000008000000}"/>
    <dataValidation allowBlank="1" showInputMessage="1" showErrorMessage="1" promptTitle="Арендодатель здания" prompt="Обязательно указать, если Клиент арендует помещение!" sqref="E20:J20" xr:uid="{00000000-0002-0000-0000-000009000000}"/>
    <dataValidation allowBlank="1" showInputMessage="1" showErrorMessage="1" promptTitle="Собственник здания" prompt="Обязательно указать собственника здания! Собственное либо арендное! Если арендное, то необходимо указать!" sqref="E18:J18" xr:uid="{00000000-0002-0000-0000-00000A000000}"/>
    <dataValidation allowBlank="1" showInputMessage="1" showErrorMessage="1" promptTitle="Географические координаты " prompt="Указать географические координаты точки подключения. Координаты можно запросить у Клиента, либо использовать картографические сервисы компаний Google либо Yandex._x000a_https://www.google.kz/maps/_x000a_https://yandex.kz/maps/_x000a_Пример координат: 43.2338218 76.9400018_x000a_" sqref="E16:J16" xr:uid="{00000000-0002-0000-0000-00000B000000}"/>
    <dataValidation allowBlank="1" showInputMessage="1" showErrorMessage="1" promptTitle="Адрес" prompt="Указать адрес точки подключения" sqref="E15:J15" xr:uid="{00000000-0002-0000-0000-00000C000000}"/>
    <dataValidation allowBlank="1" showInputMessage="1" showErrorMessage="1" promptTitle="БИН/ИИН:" prompt="Указать БИН/ИИН компании. Перед вводом БИН/ИИН необходимо поставить апостров ( ' ). Например: '001256256001" sqref="D8" xr:uid="{00000000-0002-0000-0000-00000D000000}"/>
    <dataValidation allowBlank="1" showInputMessage="1" showErrorMessage="1" promptTitle="Наименование компании (из CRM)" prompt="Указать наименование компании (из CRM). Например: ТОО &quot;Ромашка&quot;" sqref="E7:J7" xr:uid="{00000000-0002-0000-0000-00000E000000}"/>
    <dataValidation allowBlank="1" showInputMessage="1" showErrorMessage="1" promptTitle="Имя Фамилия" prompt="Указать Ф.И. KASE" sqref="E34:J34" xr:uid="{00000000-0002-0000-0000-00000F000000}"/>
    <dataValidation allowBlank="1" showInputMessage="1" promptTitle="Дата запроса" prompt="Указать дату запроса" sqref="E5:F5" xr:uid="{00000000-0002-0000-0000-000010000000}"/>
    <dataValidation type="textLength" allowBlank="1" showInputMessage="1" showErrorMessage="1" sqref="E8:J8" xr:uid="{00000000-0002-0000-0000-000011000000}">
      <formula1>12</formula1>
      <formula2>12</formula2>
    </dataValidation>
    <dataValidation type="list" allowBlank="1" showInputMessage="1" showErrorMessage="1" sqref="E35:E36 F35:J35" xr:uid="{00000000-0002-0000-0000-000012000000}">
      <formula1>услуги</formula1>
    </dataValidation>
    <dataValidation type="list" allowBlank="1" showInputMessage="1" showErrorMessage="1" sqref="E38:J38" xr:uid="{00000000-0002-0000-0000-000013000000}">
      <formula1>мес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X1001"/>
  <sheetViews>
    <sheetView topLeftCell="A13" workbookViewId="0">
      <selection activeCell="C11" sqref="C11"/>
    </sheetView>
  </sheetViews>
  <sheetFormatPr defaultRowHeight="14.4" x14ac:dyDescent="0.3"/>
  <cols>
    <col min="1" max="1" width="6.44140625" customWidth="1"/>
    <col min="2" max="2" width="43.44140625" customWidth="1"/>
    <col min="3" max="3" width="31.33203125" customWidth="1"/>
    <col min="19" max="19" width="11.6640625" bestFit="1" customWidth="1"/>
  </cols>
  <sheetData>
    <row r="1" spans="2:24" x14ac:dyDescent="0.3">
      <c r="I1" t="s">
        <v>0</v>
      </c>
      <c r="J1" t="s">
        <v>8</v>
      </c>
      <c r="L1" t="s">
        <v>0</v>
      </c>
      <c r="M1" t="s">
        <v>8</v>
      </c>
      <c r="O1" t="s">
        <v>0</v>
      </c>
      <c r="P1" t="s">
        <v>9</v>
      </c>
      <c r="Q1" t="s">
        <v>10</v>
      </c>
    </row>
    <row r="2" spans="2:24" x14ac:dyDescent="0.3">
      <c r="B2" s="156"/>
      <c r="C2" s="156"/>
      <c r="D2" s="156"/>
      <c r="I2">
        <v>1</v>
      </c>
      <c r="J2" s="21">
        <v>2969.5652173913045</v>
      </c>
      <c r="L2">
        <v>0.1</v>
      </c>
      <c r="M2">
        <v>3253</v>
      </c>
      <c r="O2">
        <v>0.1</v>
      </c>
      <c r="P2">
        <v>10492</v>
      </c>
      <c r="Q2">
        <v>11940</v>
      </c>
      <c r="S2" t="s">
        <v>11</v>
      </c>
      <c r="T2">
        <v>0.1</v>
      </c>
      <c r="W2">
        <v>0</v>
      </c>
      <c r="X2">
        <v>0</v>
      </c>
    </row>
    <row r="3" spans="2:24" x14ac:dyDescent="0.3">
      <c r="B3" t="s">
        <v>7</v>
      </c>
      <c r="C3" t="s">
        <v>55</v>
      </c>
      <c r="D3" s="22"/>
      <c r="I3">
        <v>2</v>
      </c>
      <c r="J3" s="21">
        <v>5939.130434782609</v>
      </c>
      <c r="L3">
        <v>0.25</v>
      </c>
      <c r="M3">
        <v>5194</v>
      </c>
      <c r="O3">
        <v>0.25</v>
      </c>
      <c r="P3">
        <v>16758</v>
      </c>
      <c r="Q3">
        <v>22839</v>
      </c>
      <c r="S3" t="s">
        <v>11</v>
      </c>
      <c r="T3">
        <v>0.25</v>
      </c>
      <c r="W3">
        <v>1</v>
      </c>
      <c r="X3">
        <v>0</v>
      </c>
    </row>
    <row r="4" spans="2:24" x14ac:dyDescent="0.3">
      <c r="B4" t="s">
        <v>56</v>
      </c>
      <c r="C4" t="s">
        <v>58</v>
      </c>
      <c r="D4" s="22"/>
      <c r="I4">
        <v>3</v>
      </c>
      <c r="J4" s="21">
        <v>8908.6956521739139</v>
      </c>
      <c r="L4">
        <v>0.5</v>
      </c>
      <c r="M4">
        <v>7136</v>
      </c>
      <c r="O4">
        <v>0.5</v>
      </c>
      <c r="P4">
        <v>23331</v>
      </c>
      <c r="Q4">
        <v>38797</v>
      </c>
      <c r="S4" t="s">
        <v>11</v>
      </c>
      <c r="T4">
        <v>0.5</v>
      </c>
      <c r="W4">
        <v>2</v>
      </c>
      <c r="X4">
        <v>5</v>
      </c>
    </row>
    <row r="5" spans="2:24" x14ac:dyDescent="0.3">
      <c r="B5" t="s">
        <v>57</v>
      </c>
      <c r="C5" t="s">
        <v>59</v>
      </c>
      <c r="D5" s="22"/>
      <c r="I5">
        <v>4</v>
      </c>
      <c r="J5" s="21">
        <v>11878.260869565218</v>
      </c>
      <c r="L5">
        <v>1</v>
      </c>
      <c r="M5">
        <v>9078</v>
      </c>
      <c r="O5">
        <v>1</v>
      </c>
      <c r="P5">
        <v>31620</v>
      </c>
      <c r="Q5">
        <v>66563</v>
      </c>
      <c r="S5" t="s">
        <v>11</v>
      </c>
      <c r="T5">
        <v>1</v>
      </c>
      <c r="W5">
        <v>3</v>
      </c>
      <c r="X5">
        <v>7</v>
      </c>
    </row>
    <row r="6" spans="2:24" x14ac:dyDescent="0.3">
      <c r="B6" s="22"/>
      <c r="C6" s="22"/>
      <c r="D6" s="22"/>
      <c r="I6">
        <v>5</v>
      </c>
      <c r="J6" s="21">
        <v>14847.826086956522</v>
      </c>
      <c r="L6">
        <v>1.5</v>
      </c>
      <c r="M6">
        <v>10372</v>
      </c>
      <c r="O6">
        <v>1.5</v>
      </c>
      <c r="P6">
        <v>36994</v>
      </c>
      <c r="Q6">
        <v>97921</v>
      </c>
      <c r="S6" t="s">
        <v>11</v>
      </c>
      <c r="T6">
        <v>1.5</v>
      </c>
      <c r="W6">
        <v>4</v>
      </c>
      <c r="X6">
        <v>10</v>
      </c>
    </row>
    <row r="7" spans="2:24" x14ac:dyDescent="0.3">
      <c r="B7" s="22"/>
      <c r="C7" s="22"/>
      <c r="D7" s="22"/>
      <c r="I7">
        <v>6</v>
      </c>
      <c r="J7" s="21">
        <v>17817.391304347828</v>
      </c>
      <c r="L7">
        <v>2</v>
      </c>
      <c r="M7">
        <v>11019</v>
      </c>
      <c r="O7">
        <v>2</v>
      </c>
      <c r="P7">
        <v>40265</v>
      </c>
      <c r="Q7">
        <v>121326</v>
      </c>
      <c r="S7" t="s">
        <v>11</v>
      </c>
      <c r="T7">
        <v>2</v>
      </c>
      <c r="W7">
        <v>5</v>
      </c>
      <c r="X7">
        <v>15</v>
      </c>
    </row>
    <row r="8" spans="2:24" x14ac:dyDescent="0.3">
      <c r="I8">
        <v>7</v>
      </c>
      <c r="J8" s="21">
        <v>20786.956521739132</v>
      </c>
      <c r="L8">
        <v>3</v>
      </c>
      <c r="M8">
        <v>15437</v>
      </c>
      <c r="O8">
        <v>3</v>
      </c>
      <c r="P8">
        <v>43220</v>
      </c>
      <c r="Q8">
        <v>165001</v>
      </c>
      <c r="S8" t="s">
        <v>11</v>
      </c>
      <c r="T8">
        <v>3</v>
      </c>
      <c r="W8">
        <v>6</v>
      </c>
      <c r="X8">
        <v>15</v>
      </c>
    </row>
    <row r="9" spans="2:24" x14ac:dyDescent="0.3">
      <c r="B9" s="156"/>
      <c r="C9" s="156"/>
      <c r="D9" s="156"/>
      <c r="I9">
        <v>8</v>
      </c>
      <c r="J9" s="21">
        <v>23756.521739130436</v>
      </c>
      <c r="L9">
        <v>4</v>
      </c>
      <c r="M9">
        <v>15586</v>
      </c>
      <c r="O9">
        <v>4</v>
      </c>
      <c r="P9">
        <v>47942</v>
      </c>
      <c r="Q9">
        <v>219625</v>
      </c>
      <c r="S9" t="s">
        <v>11</v>
      </c>
      <c r="T9">
        <v>4</v>
      </c>
      <c r="W9">
        <v>7</v>
      </c>
      <c r="X9">
        <v>15</v>
      </c>
    </row>
    <row r="10" spans="2:24" x14ac:dyDescent="0.3">
      <c r="B10" s="22" t="s">
        <v>61</v>
      </c>
      <c r="C10" s="22"/>
      <c r="D10" s="22"/>
      <c r="I10">
        <v>9</v>
      </c>
      <c r="J10" s="21">
        <v>26726.086956521744</v>
      </c>
      <c r="L10">
        <v>5</v>
      </c>
      <c r="M10">
        <v>20371</v>
      </c>
      <c r="O10">
        <v>5</v>
      </c>
      <c r="P10">
        <v>59704</v>
      </c>
      <c r="Q10">
        <v>267699</v>
      </c>
      <c r="S10" t="s">
        <v>11</v>
      </c>
      <c r="T10">
        <v>5</v>
      </c>
      <c r="W10">
        <v>8</v>
      </c>
      <c r="X10">
        <v>15</v>
      </c>
    </row>
    <row r="11" spans="2:24" x14ac:dyDescent="0.3">
      <c r="B11" s="22" t="s">
        <v>62</v>
      </c>
      <c r="C11" s="22"/>
      <c r="D11" s="22"/>
      <c r="I11">
        <v>10</v>
      </c>
      <c r="J11" s="21">
        <v>29695.652173913044</v>
      </c>
      <c r="L11">
        <v>6</v>
      </c>
      <c r="M11">
        <v>26963</v>
      </c>
      <c r="O11">
        <v>6</v>
      </c>
      <c r="P11">
        <v>69325</v>
      </c>
      <c r="Q11">
        <v>369862</v>
      </c>
      <c r="S11" t="s">
        <v>11</v>
      </c>
      <c r="T11">
        <v>6</v>
      </c>
      <c r="W11">
        <v>9</v>
      </c>
      <c r="X11">
        <v>15</v>
      </c>
    </row>
    <row r="12" spans="2:24" x14ac:dyDescent="0.3">
      <c r="B12" s="22" t="s">
        <v>63</v>
      </c>
      <c r="C12" s="22"/>
      <c r="D12" s="22"/>
      <c r="I12">
        <v>11</v>
      </c>
      <c r="J12" s="21">
        <v>32665.217391304352</v>
      </c>
      <c r="L12">
        <v>7</v>
      </c>
      <c r="M12">
        <v>32897</v>
      </c>
      <c r="O12">
        <v>7</v>
      </c>
      <c r="P12">
        <v>80606</v>
      </c>
      <c r="Q12">
        <v>366436</v>
      </c>
      <c r="S12" t="s">
        <v>11</v>
      </c>
      <c r="T12">
        <v>7</v>
      </c>
      <c r="W12">
        <v>10</v>
      </c>
      <c r="X12">
        <v>15</v>
      </c>
    </row>
    <row r="13" spans="2:24" x14ac:dyDescent="0.3">
      <c r="B13" s="23" t="s">
        <v>61</v>
      </c>
      <c r="C13" s="22"/>
      <c r="D13" s="22"/>
      <c r="I13">
        <v>12</v>
      </c>
      <c r="J13" s="21">
        <v>35634.782608695656</v>
      </c>
      <c r="L13">
        <v>8</v>
      </c>
      <c r="M13">
        <v>34493</v>
      </c>
      <c r="O13">
        <v>8</v>
      </c>
      <c r="P13">
        <v>89007</v>
      </c>
      <c r="Q13">
        <v>416868</v>
      </c>
      <c r="S13" t="s">
        <v>11</v>
      </c>
      <c r="T13">
        <v>8</v>
      </c>
      <c r="W13">
        <v>11</v>
      </c>
      <c r="X13">
        <v>15</v>
      </c>
    </row>
    <row r="14" spans="2:24" x14ac:dyDescent="0.3">
      <c r="B14" s="23" t="s">
        <v>64</v>
      </c>
      <c r="I14">
        <v>13</v>
      </c>
      <c r="J14" s="21">
        <v>38604.347826086967</v>
      </c>
      <c r="L14">
        <v>9</v>
      </c>
      <c r="M14">
        <v>40567</v>
      </c>
      <c r="O14">
        <v>9</v>
      </c>
      <c r="P14">
        <v>99979</v>
      </c>
      <c r="Q14">
        <v>458333</v>
      </c>
      <c r="S14" t="s">
        <v>11</v>
      </c>
      <c r="T14">
        <v>9</v>
      </c>
      <c r="W14">
        <v>12</v>
      </c>
      <c r="X14">
        <v>15</v>
      </c>
    </row>
    <row r="15" spans="2:24" x14ac:dyDescent="0.3">
      <c r="B15" s="24" t="s">
        <v>65</v>
      </c>
      <c r="C15" s="24"/>
      <c r="D15" s="24"/>
      <c r="I15">
        <v>14</v>
      </c>
      <c r="J15" s="21">
        <v>41573.913043478264</v>
      </c>
      <c r="L15">
        <v>10</v>
      </c>
      <c r="M15">
        <v>41295</v>
      </c>
      <c r="O15">
        <v>10</v>
      </c>
      <c r="P15">
        <v>107398</v>
      </c>
      <c r="Q15">
        <v>500798</v>
      </c>
      <c r="S15" t="s">
        <v>11</v>
      </c>
      <c r="T15">
        <v>10</v>
      </c>
      <c r="W15">
        <v>13</v>
      </c>
      <c r="X15">
        <v>15</v>
      </c>
    </row>
    <row r="16" spans="2:24" x14ac:dyDescent="0.3">
      <c r="B16" s="25" t="s">
        <v>66</v>
      </c>
      <c r="C16" s="22"/>
      <c r="D16" s="22"/>
      <c r="I16">
        <v>15</v>
      </c>
      <c r="J16" s="21">
        <v>44543.478260869568</v>
      </c>
      <c r="L16">
        <v>20</v>
      </c>
      <c r="M16">
        <v>65571</v>
      </c>
      <c r="O16">
        <v>11</v>
      </c>
      <c r="P16">
        <v>121510</v>
      </c>
      <c r="S16" t="s">
        <v>11</v>
      </c>
      <c r="T16">
        <v>20</v>
      </c>
      <c r="W16">
        <v>14</v>
      </c>
      <c r="X16">
        <v>15</v>
      </c>
    </row>
    <row r="17" spans="1:24" x14ac:dyDescent="0.3">
      <c r="B17" s="26" t="s">
        <v>67</v>
      </c>
      <c r="C17" s="22"/>
      <c r="D17" s="23"/>
      <c r="I17">
        <v>16</v>
      </c>
      <c r="J17" s="21">
        <v>47513.043478260872</v>
      </c>
      <c r="L17">
        <v>30</v>
      </c>
      <c r="M17">
        <v>95726</v>
      </c>
      <c r="O17">
        <v>12</v>
      </c>
      <c r="P17">
        <v>130321</v>
      </c>
      <c r="Q17">
        <v>600957</v>
      </c>
      <c r="S17" t="s">
        <v>11</v>
      </c>
      <c r="T17">
        <v>30</v>
      </c>
      <c r="W17">
        <v>15</v>
      </c>
      <c r="X17">
        <v>15</v>
      </c>
    </row>
    <row r="18" spans="1:24" x14ac:dyDescent="0.3">
      <c r="B18" s="26" t="s">
        <v>68</v>
      </c>
      <c r="C18" s="22"/>
      <c r="D18" s="23"/>
      <c r="I18">
        <v>17</v>
      </c>
      <c r="J18" s="21">
        <v>50482.608695652183</v>
      </c>
      <c r="L18">
        <v>40</v>
      </c>
      <c r="M18">
        <v>120128</v>
      </c>
      <c r="O18">
        <v>13</v>
      </c>
      <c r="P18">
        <v>138312</v>
      </c>
      <c r="Q18">
        <v>649034</v>
      </c>
      <c r="S18" t="s">
        <v>11</v>
      </c>
      <c r="T18">
        <v>40</v>
      </c>
      <c r="W18">
        <v>16</v>
      </c>
      <c r="X18">
        <v>15</v>
      </c>
    </row>
    <row r="19" spans="1:24" x14ac:dyDescent="0.3">
      <c r="B19" s="26" t="s">
        <v>69</v>
      </c>
      <c r="C19" s="22"/>
      <c r="D19" s="23"/>
      <c r="I19">
        <v>18</v>
      </c>
      <c r="J19" s="21">
        <v>53452.173913043487</v>
      </c>
      <c r="L19">
        <v>50</v>
      </c>
      <c r="M19">
        <v>147031</v>
      </c>
      <c r="O19">
        <v>14</v>
      </c>
      <c r="P19">
        <v>146303</v>
      </c>
      <c r="Q19">
        <v>700956</v>
      </c>
      <c r="S19" t="s">
        <v>11</v>
      </c>
      <c r="T19">
        <v>50</v>
      </c>
      <c r="W19">
        <v>17</v>
      </c>
      <c r="X19">
        <v>15</v>
      </c>
    </row>
    <row r="20" spans="1:24" x14ac:dyDescent="0.3">
      <c r="B20" s="26" t="s">
        <v>70</v>
      </c>
      <c r="C20" s="22"/>
      <c r="D20" s="23"/>
      <c r="I20">
        <v>19</v>
      </c>
      <c r="J20" s="21">
        <v>56421.739130434784</v>
      </c>
      <c r="L20">
        <v>60</v>
      </c>
      <c r="M20">
        <v>172684</v>
      </c>
      <c r="O20">
        <v>15</v>
      </c>
      <c r="P20">
        <v>153474</v>
      </c>
      <c r="Q20">
        <v>750023</v>
      </c>
      <c r="S20" t="s">
        <v>11</v>
      </c>
      <c r="T20">
        <v>60</v>
      </c>
      <c r="W20">
        <v>18</v>
      </c>
      <c r="X20">
        <v>15</v>
      </c>
    </row>
    <row r="21" spans="1:24" x14ac:dyDescent="0.3">
      <c r="B21" s="26" t="s">
        <v>71</v>
      </c>
      <c r="I21">
        <v>20</v>
      </c>
      <c r="J21" s="21">
        <v>59391.304347826088</v>
      </c>
      <c r="L21">
        <v>70</v>
      </c>
      <c r="M21">
        <v>197085</v>
      </c>
      <c r="O21">
        <v>16</v>
      </c>
      <c r="P21">
        <v>160646</v>
      </c>
      <c r="Q21">
        <v>795025</v>
      </c>
      <c r="S21" t="s">
        <v>11</v>
      </c>
      <c r="T21">
        <v>70</v>
      </c>
      <c r="W21">
        <v>19</v>
      </c>
      <c r="X21">
        <v>15</v>
      </c>
    </row>
    <row r="22" spans="1:24" x14ac:dyDescent="0.3">
      <c r="B22" s="26" t="s">
        <v>72</v>
      </c>
      <c r="I22">
        <v>21</v>
      </c>
      <c r="J22" s="21">
        <v>62360.869565217406</v>
      </c>
      <c r="L22">
        <v>80</v>
      </c>
      <c r="M22">
        <v>220235</v>
      </c>
      <c r="O22">
        <v>17</v>
      </c>
      <c r="P22">
        <v>166999</v>
      </c>
      <c r="S22" t="s">
        <v>11</v>
      </c>
      <c r="T22">
        <v>80</v>
      </c>
      <c r="W22">
        <v>20</v>
      </c>
      <c r="X22">
        <v>15</v>
      </c>
    </row>
    <row r="23" spans="1:24" x14ac:dyDescent="0.3">
      <c r="B23" s="26" t="s">
        <v>73</v>
      </c>
      <c r="I23">
        <v>22</v>
      </c>
      <c r="J23" s="21">
        <v>65330.434782608703</v>
      </c>
      <c r="L23">
        <v>90</v>
      </c>
      <c r="M23">
        <v>242134</v>
      </c>
      <c r="O23">
        <v>18</v>
      </c>
      <c r="P23">
        <v>173351</v>
      </c>
      <c r="Q23">
        <v>890428</v>
      </c>
      <c r="S23" t="s">
        <v>11</v>
      </c>
      <c r="T23">
        <v>90</v>
      </c>
    </row>
    <row r="24" spans="1:24" x14ac:dyDescent="0.3">
      <c r="B24" s="26" t="s">
        <v>74</v>
      </c>
      <c r="I24">
        <v>23</v>
      </c>
      <c r="J24" s="21">
        <v>68300</v>
      </c>
      <c r="L24">
        <v>100</v>
      </c>
      <c r="M24">
        <v>262781</v>
      </c>
      <c r="O24">
        <v>19</v>
      </c>
      <c r="P24">
        <v>178883</v>
      </c>
      <c r="Q24">
        <v>997279</v>
      </c>
      <c r="S24" t="s">
        <v>11</v>
      </c>
      <c r="T24">
        <v>100</v>
      </c>
    </row>
    <row r="25" spans="1:24" x14ac:dyDescent="0.3">
      <c r="B25" s="26" t="s">
        <v>75</v>
      </c>
      <c r="I25">
        <v>24</v>
      </c>
      <c r="J25" s="21">
        <v>71269.565217391311</v>
      </c>
      <c r="O25">
        <v>20</v>
      </c>
      <c r="P25">
        <v>198243</v>
      </c>
      <c r="Q25">
        <v>1416136</v>
      </c>
      <c r="S25" t="s">
        <v>9</v>
      </c>
      <c r="T25">
        <v>0.1</v>
      </c>
    </row>
    <row r="26" spans="1:24" x14ac:dyDescent="0.3">
      <c r="I26">
        <v>25</v>
      </c>
      <c r="J26" s="21">
        <v>74239.130434782608</v>
      </c>
      <c r="O26">
        <v>30</v>
      </c>
      <c r="P26">
        <v>280849</v>
      </c>
      <c r="Q26">
        <v>1701631</v>
      </c>
      <c r="S26" t="s">
        <v>9</v>
      </c>
      <c r="T26">
        <v>0.25</v>
      </c>
    </row>
    <row r="27" spans="1:24" x14ac:dyDescent="0.3">
      <c r="A27">
        <v>1</v>
      </c>
      <c r="B27" t="s">
        <v>76</v>
      </c>
      <c r="I27">
        <v>26</v>
      </c>
      <c r="J27" s="21">
        <v>77208.695652173934</v>
      </c>
      <c r="O27">
        <v>40</v>
      </c>
      <c r="P27">
        <v>352439</v>
      </c>
      <c r="Q27">
        <v>1990909</v>
      </c>
      <c r="S27" t="s">
        <v>9</v>
      </c>
      <c r="T27">
        <v>0.5</v>
      </c>
    </row>
    <row r="28" spans="1:24" x14ac:dyDescent="0.3">
      <c r="A28">
        <v>2</v>
      </c>
      <c r="B28" t="s">
        <v>162</v>
      </c>
      <c r="I28">
        <v>27</v>
      </c>
      <c r="J28" s="21">
        <v>80178.260869565231</v>
      </c>
      <c r="O28">
        <v>50</v>
      </c>
      <c r="P28">
        <v>431366</v>
      </c>
      <c r="Q28">
        <v>2209909</v>
      </c>
      <c r="S28" t="s">
        <v>9</v>
      </c>
      <c r="T28">
        <v>1</v>
      </c>
    </row>
    <row r="29" spans="1:24" x14ac:dyDescent="0.3">
      <c r="A29">
        <v>3</v>
      </c>
      <c r="B29" t="s">
        <v>77</v>
      </c>
      <c r="I29">
        <v>28</v>
      </c>
      <c r="J29" s="21">
        <v>83147.826086956527</v>
      </c>
      <c r="O29">
        <v>60</v>
      </c>
      <c r="P29">
        <v>506628</v>
      </c>
      <c r="Q29">
        <v>2475098</v>
      </c>
      <c r="S29" t="s">
        <v>9</v>
      </c>
      <c r="T29">
        <v>1.5</v>
      </c>
    </row>
    <row r="30" spans="1:24" x14ac:dyDescent="0.3">
      <c r="A30">
        <v>4</v>
      </c>
      <c r="B30" t="s">
        <v>78</v>
      </c>
      <c r="I30">
        <v>29</v>
      </c>
      <c r="J30" s="21">
        <v>86117.391304347839</v>
      </c>
      <c r="O30">
        <v>70</v>
      </c>
      <c r="P30">
        <v>578218</v>
      </c>
      <c r="Q30">
        <v>2722608</v>
      </c>
      <c r="S30" t="s">
        <v>9</v>
      </c>
      <c r="T30">
        <v>2</v>
      </c>
    </row>
    <row r="31" spans="1:24" x14ac:dyDescent="0.3">
      <c r="A31">
        <v>5</v>
      </c>
      <c r="B31" t="s">
        <v>79</v>
      </c>
      <c r="I31">
        <v>30</v>
      </c>
      <c r="J31" s="21">
        <v>89086.956521739135</v>
      </c>
      <c r="O31">
        <v>80</v>
      </c>
      <c r="P31">
        <v>646129</v>
      </c>
      <c r="Q31">
        <v>3022094</v>
      </c>
      <c r="S31" t="s">
        <v>9</v>
      </c>
      <c r="T31">
        <v>3</v>
      </c>
    </row>
    <row r="32" spans="1:24" x14ac:dyDescent="0.3">
      <c r="A32">
        <v>6</v>
      </c>
      <c r="B32" t="s">
        <v>80</v>
      </c>
      <c r="I32">
        <v>31</v>
      </c>
      <c r="J32" s="21">
        <v>92056.521739130461</v>
      </c>
      <c r="O32">
        <v>90</v>
      </c>
      <c r="P32">
        <v>710375</v>
      </c>
      <c r="Q32">
        <v>3294083</v>
      </c>
      <c r="S32" t="s">
        <v>9</v>
      </c>
      <c r="T32">
        <v>4</v>
      </c>
    </row>
    <row r="33" spans="1:20" x14ac:dyDescent="0.3">
      <c r="A33">
        <v>7</v>
      </c>
      <c r="B33" t="s">
        <v>81</v>
      </c>
      <c r="I33">
        <v>32</v>
      </c>
      <c r="J33" s="21">
        <v>95026.086956521744</v>
      </c>
      <c r="O33">
        <v>100</v>
      </c>
      <c r="P33">
        <v>770957</v>
      </c>
      <c r="Q33">
        <v>5435237</v>
      </c>
      <c r="S33" t="s">
        <v>9</v>
      </c>
      <c r="T33">
        <v>5</v>
      </c>
    </row>
    <row r="34" spans="1:20" x14ac:dyDescent="0.3">
      <c r="A34">
        <v>8</v>
      </c>
      <c r="B34" t="s">
        <v>82</v>
      </c>
      <c r="I34">
        <v>33</v>
      </c>
      <c r="J34" s="21">
        <v>97995.652173913055</v>
      </c>
      <c r="S34" t="s">
        <v>9</v>
      </c>
      <c r="T34">
        <v>6</v>
      </c>
    </row>
    <row r="35" spans="1:20" x14ac:dyDescent="0.3">
      <c r="A35">
        <v>9</v>
      </c>
      <c r="B35" t="s">
        <v>83</v>
      </c>
      <c r="I35">
        <v>34</v>
      </c>
      <c r="J35" s="21">
        <v>100965.21739130437</v>
      </c>
      <c r="S35" t="s">
        <v>9</v>
      </c>
      <c r="T35">
        <v>7</v>
      </c>
    </row>
    <row r="36" spans="1:20" x14ac:dyDescent="0.3">
      <c r="A36">
        <v>10</v>
      </c>
      <c r="B36" t="s">
        <v>84</v>
      </c>
      <c r="I36">
        <v>35</v>
      </c>
      <c r="J36" s="21">
        <v>103934.78260869566</v>
      </c>
      <c r="S36" t="s">
        <v>9</v>
      </c>
      <c r="T36">
        <v>8</v>
      </c>
    </row>
    <row r="37" spans="1:20" x14ac:dyDescent="0.3">
      <c r="A37">
        <v>11</v>
      </c>
      <c r="B37" t="s">
        <v>85</v>
      </c>
      <c r="I37">
        <v>36</v>
      </c>
      <c r="J37" s="21">
        <v>106904.34782608697</v>
      </c>
      <c r="S37" t="s">
        <v>9</v>
      </c>
      <c r="T37">
        <v>9</v>
      </c>
    </row>
    <row r="38" spans="1:20" x14ac:dyDescent="0.3">
      <c r="A38">
        <v>12</v>
      </c>
      <c r="B38" t="s">
        <v>86</v>
      </c>
      <c r="I38">
        <v>37</v>
      </c>
      <c r="J38" s="21">
        <v>109873.91304347829</v>
      </c>
      <c r="S38" t="s">
        <v>9</v>
      </c>
      <c r="T38">
        <v>10</v>
      </c>
    </row>
    <row r="39" spans="1:20" x14ac:dyDescent="0.3">
      <c r="A39">
        <v>13</v>
      </c>
      <c r="B39" t="s">
        <v>87</v>
      </c>
      <c r="I39">
        <v>38</v>
      </c>
      <c r="J39" s="21">
        <v>112843.47826086957</v>
      </c>
      <c r="S39" t="s">
        <v>9</v>
      </c>
      <c r="T39">
        <v>11</v>
      </c>
    </row>
    <row r="40" spans="1:20" x14ac:dyDescent="0.3">
      <c r="A40">
        <v>14</v>
      </c>
      <c r="B40" t="s">
        <v>88</v>
      </c>
      <c r="I40">
        <v>39</v>
      </c>
      <c r="J40" s="21">
        <v>115813.04347826088</v>
      </c>
      <c r="S40" t="s">
        <v>9</v>
      </c>
      <c r="T40">
        <v>12</v>
      </c>
    </row>
    <row r="41" spans="1:20" x14ac:dyDescent="0.3">
      <c r="A41">
        <v>15</v>
      </c>
      <c r="B41" t="s">
        <v>89</v>
      </c>
      <c r="I41">
        <v>40</v>
      </c>
      <c r="J41" s="21">
        <v>118782.60869565218</v>
      </c>
      <c r="S41" t="s">
        <v>9</v>
      </c>
      <c r="T41">
        <v>13</v>
      </c>
    </row>
    <row r="42" spans="1:20" x14ac:dyDescent="0.3">
      <c r="A42">
        <v>16</v>
      </c>
      <c r="B42" t="s">
        <v>90</v>
      </c>
      <c r="I42">
        <v>41</v>
      </c>
      <c r="J42" s="21">
        <v>121752.17391304349</v>
      </c>
      <c r="S42" t="s">
        <v>9</v>
      </c>
      <c r="T42">
        <v>14</v>
      </c>
    </row>
    <row r="43" spans="1:20" x14ac:dyDescent="0.3">
      <c r="A43">
        <v>17</v>
      </c>
      <c r="B43" t="s">
        <v>91</v>
      </c>
      <c r="I43">
        <v>42</v>
      </c>
      <c r="J43" s="21">
        <v>124721.73913043481</v>
      </c>
      <c r="S43" t="s">
        <v>9</v>
      </c>
      <c r="T43">
        <v>15</v>
      </c>
    </row>
    <row r="44" spans="1:20" x14ac:dyDescent="0.3">
      <c r="A44">
        <v>18</v>
      </c>
      <c r="B44" t="s">
        <v>92</v>
      </c>
      <c r="I44">
        <v>43</v>
      </c>
      <c r="J44" s="21">
        <v>127691.3043478261</v>
      </c>
      <c r="S44" t="s">
        <v>9</v>
      </c>
      <c r="T44">
        <v>16</v>
      </c>
    </row>
    <row r="45" spans="1:20" x14ac:dyDescent="0.3">
      <c r="A45">
        <v>19</v>
      </c>
      <c r="B45" t="s">
        <v>93</v>
      </c>
      <c r="I45">
        <v>44</v>
      </c>
      <c r="J45" s="21">
        <v>130660.86956521741</v>
      </c>
      <c r="S45" t="s">
        <v>9</v>
      </c>
      <c r="T45">
        <v>17</v>
      </c>
    </row>
    <row r="46" spans="1:20" x14ac:dyDescent="0.3">
      <c r="A46">
        <v>20</v>
      </c>
      <c r="B46" t="s">
        <v>94</v>
      </c>
      <c r="I46">
        <v>45</v>
      </c>
      <c r="J46" s="21">
        <v>133630.4347826087</v>
      </c>
      <c r="S46" t="s">
        <v>9</v>
      </c>
      <c r="T46">
        <v>18</v>
      </c>
    </row>
    <row r="47" spans="1:20" x14ac:dyDescent="0.3">
      <c r="A47">
        <v>21</v>
      </c>
      <c r="B47" t="s">
        <v>95</v>
      </c>
      <c r="I47">
        <v>46</v>
      </c>
      <c r="J47" s="21">
        <v>136600</v>
      </c>
      <c r="S47" t="s">
        <v>9</v>
      </c>
      <c r="T47">
        <v>19</v>
      </c>
    </row>
    <row r="48" spans="1:20" x14ac:dyDescent="0.3">
      <c r="A48">
        <v>22</v>
      </c>
      <c r="B48" t="s">
        <v>13</v>
      </c>
      <c r="I48">
        <v>47</v>
      </c>
      <c r="J48" s="21">
        <v>139569.56521739135</v>
      </c>
      <c r="S48" t="s">
        <v>9</v>
      </c>
      <c r="T48">
        <v>20</v>
      </c>
    </row>
    <row r="49" spans="2:20" x14ac:dyDescent="0.3">
      <c r="I49">
        <v>48</v>
      </c>
      <c r="J49" s="21">
        <v>142539.13043478262</v>
      </c>
      <c r="S49" t="s">
        <v>9</v>
      </c>
      <c r="T49">
        <v>30</v>
      </c>
    </row>
    <row r="50" spans="2:20" x14ac:dyDescent="0.3">
      <c r="B50" t="s">
        <v>14</v>
      </c>
      <c r="I50">
        <v>49</v>
      </c>
      <c r="J50" s="21">
        <v>145508.69565217392</v>
      </c>
      <c r="S50" t="s">
        <v>9</v>
      </c>
      <c r="T50">
        <v>40</v>
      </c>
    </row>
    <row r="51" spans="2:20" x14ac:dyDescent="0.3">
      <c r="B51" t="s">
        <v>15</v>
      </c>
      <c r="I51">
        <v>50</v>
      </c>
      <c r="J51" s="21">
        <v>148478.26086956522</v>
      </c>
      <c r="S51" t="s">
        <v>9</v>
      </c>
      <c r="T51">
        <v>50</v>
      </c>
    </row>
    <row r="52" spans="2:20" x14ac:dyDescent="0.3">
      <c r="B52" t="s">
        <v>16</v>
      </c>
      <c r="I52">
        <v>51</v>
      </c>
      <c r="J52" s="21">
        <v>145137.5</v>
      </c>
      <c r="S52" t="s">
        <v>9</v>
      </c>
      <c r="T52">
        <v>60</v>
      </c>
    </row>
    <row r="53" spans="2:20" x14ac:dyDescent="0.3">
      <c r="B53" t="s">
        <v>17</v>
      </c>
      <c r="I53">
        <v>52</v>
      </c>
      <c r="J53" s="21">
        <v>147983.33333333337</v>
      </c>
      <c r="S53" t="s">
        <v>9</v>
      </c>
      <c r="T53">
        <v>70</v>
      </c>
    </row>
    <row r="54" spans="2:20" x14ac:dyDescent="0.3">
      <c r="I54">
        <v>53</v>
      </c>
      <c r="J54" s="21">
        <v>150829.16666666669</v>
      </c>
      <c r="S54" t="s">
        <v>9</v>
      </c>
      <c r="T54">
        <v>80</v>
      </c>
    </row>
    <row r="55" spans="2:20" x14ac:dyDescent="0.3">
      <c r="B55">
        <v>0.1</v>
      </c>
      <c r="C55" s="151" t="s">
        <v>48</v>
      </c>
      <c r="D55" s="151"/>
      <c r="I55">
        <v>54</v>
      </c>
      <c r="J55" s="21">
        <v>153675</v>
      </c>
      <c r="S55" t="s">
        <v>9</v>
      </c>
      <c r="T55">
        <v>90</v>
      </c>
    </row>
    <row r="56" spans="2:20" x14ac:dyDescent="0.3">
      <c r="B56">
        <v>0.2</v>
      </c>
      <c r="C56" s="151"/>
      <c r="D56" s="151"/>
      <c r="I56">
        <v>55</v>
      </c>
      <c r="J56" s="21">
        <v>156520.83333333334</v>
      </c>
      <c r="S56" t="s">
        <v>9</v>
      </c>
      <c r="T56">
        <v>100</v>
      </c>
    </row>
    <row r="57" spans="2:20" x14ac:dyDescent="0.3">
      <c r="B57">
        <v>0.3</v>
      </c>
      <c r="C57" s="151"/>
      <c r="D57" s="151"/>
      <c r="I57">
        <v>56</v>
      </c>
      <c r="J57" s="21">
        <v>159366.66666666669</v>
      </c>
      <c r="S57" t="s">
        <v>10</v>
      </c>
      <c r="T57">
        <v>0.1</v>
      </c>
    </row>
    <row r="58" spans="2:20" x14ac:dyDescent="0.3">
      <c r="B58">
        <v>0.4</v>
      </c>
      <c r="C58" s="151"/>
      <c r="D58" s="151"/>
      <c r="I58">
        <v>57</v>
      </c>
      <c r="J58" s="21">
        <v>162212.50000000003</v>
      </c>
      <c r="S58" t="s">
        <v>10</v>
      </c>
      <c r="T58">
        <v>0.25</v>
      </c>
    </row>
    <row r="59" spans="2:20" x14ac:dyDescent="0.3">
      <c r="B59">
        <v>0.5</v>
      </c>
      <c r="C59" s="151"/>
      <c r="D59" s="151"/>
      <c r="I59">
        <v>58</v>
      </c>
      <c r="J59" s="21">
        <v>165058.33333333334</v>
      </c>
      <c r="S59" t="s">
        <v>10</v>
      </c>
      <c r="T59">
        <v>0.5</v>
      </c>
    </row>
    <row r="60" spans="2:20" x14ac:dyDescent="0.3">
      <c r="B60">
        <v>0.6</v>
      </c>
      <c r="C60" s="151"/>
      <c r="D60" s="151"/>
      <c r="I60">
        <v>59</v>
      </c>
      <c r="J60" s="21">
        <v>167904.16666666669</v>
      </c>
      <c r="S60" t="s">
        <v>10</v>
      </c>
      <c r="T60">
        <v>1</v>
      </c>
    </row>
    <row r="61" spans="2:20" x14ac:dyDescent="0.3">
      <c r="B61">
        <v>0.7</v>
      </c>
      <c r="C61" s="151"/>
      <c r="D61" s="151"/>
      <c r="I61">
        <v>60</v>
      </c>
      <c r="J61" s="21">
        <v>170750</v>
      </c>
      <c r="S61" t="s">
        <v>10</v>
      </c>
      <c r="T61">
        <v>1.5</v>
      </c>
    </row>
    <row r="62" spans="2:20" x14ac:dyDescent="0.3">
      <c r="B62">
        <v>0.8</v>
      </c>
      <c r="C62" s="151"/>
      <c r="D62" s="151"/>
      <c r="I62">
        <v>61</v>
      </c>
      <c r="J62" s="21">
        <v>173595.83333333334</v>
      </c>
      <c r="S62" t="s">
        <v>10</v>
      </c>
      <c r="T62">
        <v>2</v>
      </c>
    </row>
    <row r="63" spans="2:20" x14ac:dyDescent="0.3">
      <c r="B63">
        <v>0.9</v>
      </c>
      <c r="C63" s="151"/>
      <c r="D63" s="151"/>
      <c r="I63">
        <v>62</v>
      </c>
      <c r="J63" s="21">
        <v>176441.66666666669</v>
      </c>
      <c r="S63" t="s">
        <v>10</v>
      </c>
      <c r="T63">
        <v>3</v>
      </c>
    </row>
    <row r="64" spans="2:20" x14ac:dyDescent="0.3">
      <c r="B64">
        <v>1</v>
      </c>
      <c r="C64" s="151"/>
      <c r="D64" s="151"/>
      <c r="I64">
        <v>63</v>
      </c>
      <c r="J64" s="21">
        <v>179287.50000000003</v>
      </c>
      <c r="S64" t="s">
        <v>10</v>
      </c>
      <c r="T64">
        <v>4</v>
      </c>
    </row>
    <row r="65" spans="2:20" x14ac:dyDescent="0.3">
      <c r="I65">
        <v>64</v>
      </c>
      <c r="J65" s="21">
        <v>182133.33333333334</v>
      </c>
      <c r="S65" t="s">
        <v>10</v>
      </c>
      <c r="T65">
        <v>5</v>
      </c>
    </row>
    <row r="66" spans="2:20" x14ac:dyDescent="0.3">
      <c r="B66">
        <v>0</v>
      </c>
      <c r="C66" s="151" t="s">
        <v>47</v>
      </c>
      <c r="D66" s="151"/>
      <c r="I66">
        <v>65</v>
      </c>
      <c r="J66" s="21">
        <v>184979.16666666669</v>
      </c>
      <c r="S66" t="s">
        <v>10</v>
      </c>
      <c r="T66">
        <v>6</v>
      </c>
    </row>
    <row r="67" spans="2:20" x14ac:dyDescent="0.3">
      <c r="B67">
        <v>5</v>
      </c>
      <c r="C67" s="151"/>
      <c r="D67" s="151"/>
      <c r="I67">
        <v>66</v>
      </c>
      <c r="J67" s="21">
        <v>187825</v>
      </c>
      <c r="S67" t="s">
        <v>10</v>
      </c>
      <c r="T67">
        <v>7</v>
      </c>
    </row>
    <row r="68" spans="2:20" x14ac:dyDescent="0.3">
      <c r="B68">
        <v>10</v>
      </c>
      <c r="C68" s="151"/>
      <c r="D68" s="151"/>
      <c r="I68">
        <v>67</v>
      </c>
      <c r="J68" s="21">
        <v>190670.83333333337</v>
      </c>
      <c r="S68" t="s">
        <v>10</v>
      </c>
      <c r="T68">
        <v>8</v>
      </c>
    </row>
    <row r="69" spans="2:20" x14ac:dyDescent="0.3">
      <c r="B69">
        <v>15</v>
      </c>
      <c r="C69" s="151"/>
      <c r="D69" s="151"/>
      <c r="I69">
        <v>68</v>
      </c>
      <c r="J69" s="21">
        <v>193516.66666666669</v>
      </c>
      <c r="S69" t="s">
        <v>10</v>
      </c>
      <c r="T69">
        <v>9</v>
      </c>
    </row>
    <row r="70" spans="2:20" x14ac:dyDescent="0.3">
      <c r="B70">
        <v>20</v>
      </c>
      <c r="C70" s="151"/>
      <c r="D70" s="151"/>
      <c r="I70">
        <v>69</v>
      </c>
      <c r="J70" s="21">
        <v>196362.5</v>
      </c>
      <c r="S70" t="s">
        <v>10</v>
      </c>
      <c r="T70">
        <v>10</v>
      </c>
    </row>
    <row r="71" spans="2:20" x14ac:dyDescent="0.3">
      <c r="B71">
        <v>25</v>
      </c>
      <c r="C71" s="151"/>
      <c r="D71" s="151"/>
      <c r="I71">
        <v>70</v>
      </c>
      <c r="J71" s="21">
        <v>199208.33333333334</v>
      </c>
      <c r="S71" t="s">
        <v>10</v>
      </c>
      <c r="T71">
        <v>11</v>
      </c>
    </row>
    <row r="72" spans="2:20" x14ac:dyDescent="0.3">
      <c r="C72" s="151"/>
      <c r="D72" s="151"/>
      <c r="I72">
        <v>71</v>
      </c>
      <c r="J72" s="21">
        <v>202054.16666666669</v>
      </c>
      <c r="S72" t="s">
        <v>10</v>
      </c>
      <c r="T72">
        <v>12</v>
      </c>
    </row>
    <row r="73" spans="2:20" x14ac:dyDescent="0.3">
      <c r="B73">
        <v>1</v>
      </c>
      <c r="C73" s="151" t="s">
        <v>49</v>
      </c>
      <c r="D73" s="151"/>
      <c r="I73">
        <v>72</v>
      </c>
      <c r="J73" s="21">
        <v>204900.00000000003</v>
      </c>
      <c r="S73" t="s">
        <v>10</v>
      </c>
      <c r="T73">
        <v>13</v>
      </c>
    </row>
    <row r="74" spans="2:20" x14ac:dyDescent="0.3">
      <c r="B74">
        <v>2</v>
      </c>
      <c r="C74" s="151"/>
      <c r="D74" s="151"/>
      <c r="I74">
        <v>73</v>
      </c>
      <c r="J74" s="21">
        <v>207745.83333333337</v>
      </c>
      <c r="S74" t="s">
        <v>10</v>
      </c>
      <c r="T74">
        <v>14</v>
      </c>
    </row>
    <row r="75" spans="2:20" x14ac:dyDescent="0.3">
      <c r="I75">
        <v>74</v>
      </c>
      <c r="J75" s="21">
        <v>210591.66666666669</v>
      </c>
      <c r="S75" t="s">
        <v>10</v>
      </c>
      <c r="T75">
        <v>15</v>
      </c>
    </row>
    <row r="76" spans="2:20" x14ac:dyDescent="0.3">
      <c r="B76" t="s">
        <v>53</v>
      </c>
      <c r="C76">
        <f>((КП!B4*КП!B9+КП!B5)-КП!B11)/(КП!H3-КП!B6)</f>
        <v>17.580094289731139</v>
      </c>
      <c r="I76">
        <v>75</v>
      </c>
      <c r="J76" s="21">
        <v>213437.5</v>
      </c>
      <c r="S76" t="s">
        <v>10</v>
      </c>
      <c r="T76">
        <v>16</v>
      </c>
    </row>
    <row r="77" spans="2:20" x14ac:dyDescent="0.3">
      <c r="I77">
        <v>76</v>
      </c>
      <c r="J77" s="21">
        <v>216283.33333333334</v>
      </c>
      <c r="S77" t="s">
        <v>10</v>
      </c>
      <c r="T77">
        <v>17</v>
      </c>
    </row>
    <row r="78" spans="2:20" x14ac:dyDescent="0.3">
      <c r="B78" t="s">
        <v>60</v>
      </c>
      <c r="C78">
        <v>4</v>
      </c>
      <c r="D78">
        <v>4085</v>
      </c>
      <c r="E78">
        <v>4284</v>
      </c>
      <c r="I78">
        <v>77</v>
      </c>
      <c r="J78" s="21">
        <v>219129.16666666669</v>
      </c>
      <c r="S78" t="s">
        <v>10</v>
      </c>
      <c r="T78">
        <v>18</v>
      </c>
    </row>
    <row r="79" spans="2:20" x14ac:dyDescent="0.3">
      <c r="C79">
        <v>8</v>
      </c>
      <c r="D79">
        <v>7017</v>
      </c>
      <c r="E79">
        <v>7140</v>
      </c>
      <c r="I79">
        <v>78</v>
      </c>
      <c r="J79" s="21">
        <v>221975</v>
      </c>
      <c r="S79" t="s">
        <v>10</v>
      </c>
      <c r="T79">
        <v>19</v>
      </c>
    </row>
    <row r="80" spans="2:20" x14ac:dyDescent="0.3">
      <c r="C80">
        <v>16</v>
      </c>
      <c r="D80">
        <v>7536</v>
      </c>
      <c r="E80">
        <v>14280</v>
      </c>
      <c r="I80">
        <v>79</v>
      </c>
      <c r="J80" s="21">
        <v>224820.8333333334</v>
      </c>
      <c r="S80" t="s">
        <v>10</v>
      </c>
      <c r="T80">
        <v>20</v>
      </c>
    </row>
    <row r="81" spans="2:20" x14ac:dyDescent="0.3">
      <c r="C81">
        <v>32</v>
      </c>
      <c r="D81">
        <v>8021</v>
      </c>
      <c r="E81">
        <v>24752</v>
      </c>
      <c r="I81">
        <v>80</v>
      </c>
      <c r="J81" s="21">
        <v>227666.66666666669</v>
      </c>
      <c r="S81" t="s">
        <v>10</v>
      </c>
      <c r="T81">
        <v>30</v>
      </c>
    </row>
    <row r="82" spans="2:20" x14ac:dyDescent="0.3">
      <c r="C82">
        <v>64</v>
      </c>
      <c r="D82">
        <v>10617</v>
      </c>
      <c r="E82">
        <v>39984</v>
      </c>
      <c r="I82">
        <v>81</v>
      </c>
      <c r="J82" s="21">
        <v>230512.5</v>
      </c>
      <c r="S82" t="s">
        <v>10</v>
      </c>
      <c r="T82">
        <v>40</v>
      </c>
    </row>
    <row r="83" spans="2:20" x14ac:dyDescent="0.3">
      <c r="C83">
        <v>128</v>
      </c>
      <c r="D83">
        <v>10617</v>
      </c>
      <c r="E83">
        <v>61880</v>
      </c>
      <c r="I83">
        <v>82</v>
      </c>
      <c r="J83" s="21">
        <v>233358.33333333334</v>
      </c>
      <c r="S83" t="s">
        <v>10</v>
      </c>
      <c r="T83">
        <v>50</v>
      </c>
    </row>
    <row r="84" spans="2:20" x14ac:dyDescent="0.3">
      <c r="C84">
        <v>256</v>
      </c>
      <c r="D84">
        <v>11102</v>
      </c>
      <c r="E84">
        <v>94248</v>
      </c>
      <c r="I84">
        <v>83</v>
      </c>
      <c r="J84" s="21">
        <v>236204.16666666669</v>
      </c>
      <c r="S84" t="s">
        <v>10</v>
      </c>
      <c r="T84">
        <v>60</v>
      </c>
    </row>
    <row r="85" spans="2:20" x14ac:dyDescent="0.3">
      <c r="I85">
        <v>84</v>
      </c>
      <c r="J85" s="21">
        <v>239050.00000000006</v>
      </c>
      <c r="S85" t="s">
        <v>10</v>
      </c>
      <c r="T85">
        <v>70</v>
      </c>
    </row>
    <row r="86" spans="2:20" x14ac:dyDescent="0.3">
      <c r="B86" t="s">
        <v>97</v>
      </c>
      <c r="I86">
        <v>85</v>
      </c>
      <c r="J86" s="21">
        <v>241895.83333333334</v>
      </c>
      <c r="S86" t="s">
        <v>10</v>
      </c>
      <c r="T86">
        <v>80</v>
      </c>
    </row>
    <row r="87" spans="2:20" x14ac:dyDescent="0.3">
      <c r="B87" t="s">
        <v>98</v>
      </c>
      <c r="I87">
        <v>86</v>
      </c>
      <c r="J87" s="21">
        <v>244741.66666666669</v>
      </c>
      <c r="S87" t="s">
        <v>10</v>
      </c>
      <c r="T87">
        <v>90</v>
      </c>
    </row>
    <row r="88" spans="2:20" x14ac:dyDescent="0.3">
      <c r="I88">
        <v>87</v>
      </c>
      <c r="J88" s="21">
        <v>247587.5</v>
      </c>
      <c r="S88" t="s">
        <v>10</v>
      </c>
      <c r="T88">
        <v>100</v>
      </c>
    </row>
    <row r="89" spans="2:20" x14ac:dyDescent="0.3">
      <c r="B89">
        <v>0</v>
      </c>
      <c r="I89">
        <v>88</v>
      </c>
      <c r="J89" s="21">
        <v>250433.33333333334</v>
      </c>
    </row>
    <row r="90" spans="2:20" x14ac:dyDescent="0.3">
      <c r="B90">
        <v>1</v>
      </c>
      <c r="I90">
        <v>89</v>
      </c>
      <c r="J90" s="21">
        <v>253279.16666666672</v>
      </c>
    </row>
    <row r="91" spans="2:20" x14ac:dyDescent="0.3">
      <c r="B91">
        <v>2</v>
      </c>
      <c r="I91">
        <v>90</v>
      </c>
      <c r="J91" s="21">
        <v>256125</v>
      </c>
    </row>
    <row r="92" spans="2:20" x14ac:dyDescent="0.3">
      <c r="B92">
        <v>3</v>
      </c>
      <c r="I92">
        <v>91</v>
      </c>
      <c r="J92" s="21">
        <v>258970.83333333334</v>
      </c>
    </row>
    <row r="93" spans="2:20" x14ac:dyDescent="0.3">
      <c r="B93">
        <v>4</v>
      </c>
      <c r="I93">
        <v>92</v>
      </c>
      <c r="J93" s="21">
        <v>261816.66666666669</v>
      </c>
    </row>
    <row r="94" spans="2:20" x14ac:dyDescent="0.3">
      <c r="B94">
        <v>5</v>
      </c>
      <c r="I94">
        <v>93</v>
      </c>
      <c r="J94" s="21">
        <v>264662.5</v>
      </c>
    </row>
    <row r="95" spans="2:20" x14ac:dyDescent="0.3">
      <c r="I95">
        <v>94</v>
      </c>
      <c r="J95" s="21">
        <v>267508.33333333337</v>
      </c>
    </row>
    <row r="96" spans="2:20" x14ac:dyDescent="0.3">
      <c r="B96" t="s">
        <v>117</v>
      </c>
      <c r="I96">
        <v>95</v>
      </c>
      <c r="J96" s="21">
        <v>270354.16666666669</v>
      </c>
    </row>
    <row r="97" spans="2:11" x14ac:dyDescent="0.3">
      <c r="B97" t="s">
        <v>118</v>
      </c>
      <c r="I97">
        <v>96</v>
      </c>
      <c r="J97" s="21">
        <v>273200</v>
      </c>
    </row>
    <row r="98" spans="2:11" x14ac:dyDescent="0.3">
      <c r="B98" t="s">
        <v>119</v>
      </c>
      <c r="I98">
        <v>97</v>
      </c>
      <c r="J98" s="21">
        <v>276045.83333333337</v>
      </c>
    </row>
    <row r="99" spans="2:11" x14ac:dyDescent="0.3">
      <c r="B99" t="s">
        <v>120</v>
      </c>
      <c r="I99">
        <v>98</v>
      </c>
      <c r="J99" s="21">
        <v>278891.66666666669</v>
      </c>
    </row>
    <row r="100" spans="2:11" x14ac:dyDescent="0.3">
      <c r="I100">
        <v>99</v>
      </c>
      <c r="J100" s="21">
        <v>281737.50000000006</v>
      </c>
    </row>
    <row r="101" spans="2:11" x14ac:dyDescent="0.3">
      <c r="I101">
        <v>100</v>
      </c>
      <c r="J101" s="21">
        <v>284583.33333333337</v>
      </c>
    </row>
    <row r="102" spans="2:11" x14ac:dyDescent="0.3">
      <c r="I102">
        <v>101</v>
      </c>
      <c r="J102" s="21">
        <f>I102*2800</f>
        <v>282800</v>
      </c>
      <c r="K102">
        <v>2800</v>
      </c>
    </row>
    <row r="103" spans="2:11" x14ac:dyDescent="0.3">
      <c r="I103">
        <v>102</v>
      </c>
      <c r="J103" s="21">
        <f t="shared" ref="J103:J166" si="0">I103*2800</f>
        <v>285600</v>
      </c>
    </row>
    <row r="104" spans="2:11" x14ac:dyDescent="0.3">
      <c r="I104">
        <v>103</v>
      </c>
      <c r="J104" s="21">
        <f t="shared" si="0"/>
        <v>288400</v>
      </c>
    </row>
    <row r="105" spans="2:11" x14ac:dyDescent="0.3">
      <c r="I105">
        <v>104</v>
      </c>
      <c r="J105" s="21">
        <f t="shared" si="0"/>
        <v>291200</v>
      </c>
    </row>
    <row r="106" spans="2:11" x14ac:dyDescent="0.3">
      <c r="I106">
        <v>105</v>
      </c>
      <c r="J106" s="21">
        <f t="shared" si="0"/>
        <v>294000</v>
      </c>
    </row>
    <row r="107" spans="2:11" x14ac:dyDescent="0.3">
      <c r="I107">
        <v>106</v>
      </c>
      <c r="J107" s="21">
        <f t="shared" si="0"/>
        <v>296800</v>
      </c>
    </row>
    <row r="108" spans="2:11" x14ac:dyDescent="0.3">
      <c r="B108" t="s">
        <v>130</v>
      </c>
      <c r="I108">
        <v>107</v>
      </c>
      <c r="J108" s="21">
        <f t="shared" si="0"/>
        <v>299600</v>
      </c>
    </row>
    <row r="109" spans="2:11" x14ac:dyDescent="0.3">
      <c r="B109" t="s">
        <v>131</v>
      </c>
      <c r="I109">
        <v>108</v>
      </c>
      <c r="J109" s="21">
        <f t="shared" si="0"/>
        <v>302400</v>
      </c>
    </row>
    <row r="110" spans="2:11" x14ac:dyDescent="0.3">
      <c r="B110" t="s">
        <v>132</v>
      </c>
      <c r="I110">
        <v>109</v>
      </c>
      <c r="J110" s="21">
        <f t="shared" si="0"/>
        <v>305200</v>
      </c>
    </row>
    <row r="111" spans="2:11" x14ac:dyDescent="0.3">
      <c r="B111" t="s">
        <v>133</v>
      </c>
      <c r="I111">
        <v>110</v>
      </c>
      <c r="J111" s="21">
        <f t="shared" si="0"/>
        <v>308000</v>
      </c>
    </row>
    <row r="112" spans="2:11" x14ac:dyDescent="0.3">
      <c r="B112" t="s">
        <v>134</v>
      </c>
      <c r="I112">
        <v>111</v>
      </c>
      <c r="J112" s="21">
        <f t="shared" si="0"/>
        <v>310800</v>
      </c>
    </row>
    <row r="113" spans="2:10" x14ac:dyDescent="0.3">
      <c r="B113" t="s">
        <v>135</v>
      </c>
      <c r="I113">
        <v>112</v>
      </c>
      <c r="J113" s="21">
        <f t="shared" si="0"/>
        <v>313600</v>
      </c>
    </row>
    <row r="114" spans="2:10" x14ac:dyDescent="0.3">
      <c r="B114" t="s">
        <v>136</v>
      </c>
      <c r="I114">
        <v>113</v>
      </c>
      <c r="J114" s="21">
        <f t="shared" si="0"/>
        <v>316400</v>
      </c>
    </row>
    <row r="115" spans="2:10" x14ac:dyDescent="0.3">
      <c r="B115" t="s">
        <v>137</v>
      </c>
      <c r="I115">
        <v>114</v>
      </c>
      <c r="J115" s="21">
        <f t="shared" si="0"/>
        <v>319200</v>
      </c>
    </row>
    <row r="116" spans="2:10" x14ac:dyDescent="0.3">
      <c r="B116" t="s">
        <v>138</v>
      </c>
      <c r="I116">
        <v>115</v>
      </c>
      <c r="J116" s="21">
        <f t="shared" si="0"/>
        <v>322000</v>
      </c>
    </row>
    <row r="117" spans="2:10" x14ac:dyDescent="0.3">
      <c r="B117" t="s">
        <v>139</v>
      </c>
      <c r="I117">
        <v>116</v>
      </c>
      <c r="J117" s="21">
        <f t="shared" si="0"/>
        <v>324800</v>
      </c>
    </row>
    <row r="118" spans="2:10" x14ac:dyDescent="0.3">
      <c r="I118">
        <v>117</v>
      </c>
      <c r="J118" s="21">
        <f t="shared" si="0"/>
        <v>327600</v>
      </c>
    </row>
    <row r="119" spans="2:10" x14ac:dyDescent="0.3">
      <c r="B119">
        <v>3</v>
      </c>
      <c r="C119" s="151" t="s">
        <v>128</v>
      </c>
      <c r="I119">
        <v>118</v>
      </c>
      <c r="J119" s="21">
        <f t="shared" si="0"/>
        <v>330400</v>
      </c>
    </row>
    <row r="120" spans="2:10" x14ac:dyDescent="0.3">
      <c r="B120">
        <v>6</v>
      </c>
      <c r="C120" s="151"/>
      <c r="I120">
        <v>119</v>
      </c>
      <c r="J120" s="21">
        <f t="shared" si="0"/>
        <v>333200</v>
      </c>
    </row>
    <row r="121" spans="2:10" x14ac:dyDescent="0.3">
      <c r="B121">
        <v>9</v>
      </c>
      <c r="C121" s="151"/>
      <c r="I121">
        <v>120</v>
      </c>
      <c r="J121" s="21">
        <f t="shared" si="0"/>
        <v>336000</v>
      </c>
    </row>
    <row r="122" spans="2:10" x14ac:dyDescent="0.3">
      <c r="B122">
        <v>12</v>
      </c>
      <c r="C122" s="151"/>
      <c r="I122">
        <v>121</v>
      </c>
      <c r="J122" s="21">
        <f t="shared" si="0"/>
        <v>338800</v>
      </c>
    </row>
    <row r="123" spans="2:10" x14ac:dyDescent="0.3">
      <c r="B123">
        <v>15</v>
      </c>
      <c r="C123" s="151"/>
      <c r="I123">
        <v>122</v>
      </c>
      <c r="J123" s="21">
        <f t="shared" si="0"/>
        <v>341600</v>
      </c>
    </row>
    <row r="124" spans="2:10" x14ac:dyDescent="0.3">
      <c r="B124">
        <v>18</v>
      </c>
      <c r="C124" s="151"/>
      <c r="I124">
        <v>123</v>
      </c>
      <c r="J124" s="21">
        <f t="shared" si="0"/>
        <v>344400</v>
      </c>
    </row>
    <row r="125" spans="2:10" x14ac:dyDescent="0.3">
      <c r="B125">
        <v>24</v>
      </c>
      <c r="C125" s="151"/>
      <c r="I125">
        <v>124</v>
      </c>
      <c r="J125" s="21">
        <f t="shared" si="0"/>
        <v>347200</v>
      </c>
    </row>
    <row r="126" spans="2:10" x14ac:dyDescent="0.3">
      <c r="B126">
        <v>36</v>
      </c>
      <c r="C126" s="151"/>
      <c r="I126">
        <v>125</v>
      </c>
      <c r="J126" s="21">
        <f t="shared" si="0"/>
        <v>350000</v>
      </c>
    </row>
    <row r="127" spans="2:10" x14ac:dyDescent="0.3">
      <c r="B127">
        <v>48</v>
      </c>
      <c r="C127" s="151"/>
      <c r="I127">
        <v>126</v>
      </c>
      <c r="J127" s="21">
        <f t="shared" si="0"/>
        <v>352800</v>
      </c>
    </row>
    <row r="128" spans="2:10" x14ac:dyDescent="0.3">
      <c r="B128">
        <v>60</v>
      </c>
      <c r="C128" s="151"/>
      <c r="I128">
        <v>127</v>
      </c>
      <c r="J128" s="21">
        <f t="shared" si="0"/>
        <v>355600</v>
      </c>
    </row>
    <row r="129" spans="2:10" x14ac:dyDescent="0.3">
      <c r="I129">
        <v>128</v>
      </c>
      <c r="J129" s="21">
        <f t="shared" si="0"/>
        <v>358400</v>
      </c>
    </row>
    <row r="130" spans="2:10" x14ac:dyDescent="0.3">
      <c r="I130">
        <v>129</v>
      </c>
      <c r="J130" s="21">
        <f t="shared" si="0"/>
        <v>361200</v>
      </c>
    </row>
    <row r="131" spans="2:10" x14ac:dyDescent="0.3">
      <c r="I131">
        <v>130</v>
      </c>
      <c r="J131" s="21">
        <f t="shared" si="0"/>
        <v>364000</v>
      </c>
    </row>
    <row r="132" spans="2:10" x14ac:dyDescent="0.3">
      <c r="B132" s="107" t="s">
        <v>47</v>
      </c>
      <c r="C132" s="108" t="s">
        <v>152</v>
      </c>
      <c r="D132" s="108" t="s">
        <v>153</v>
      </c>
      <c r="E132" s="108" t="s">
        <v>154</v>
      </c>
      <c r="F132" s="108" t="s">
        <v>163</v>
      </c>
      <c r="I132">
        <v>131</v>
      </c>
      <c r="J132" s="21">
        <f t="shared" si="0"/>
        <v>366800</v>
      </c>
    </row>
    <row r="133" spans="2:10" x14ac:dyDescent="0.3">
      <c r="B133" s="107">
        <v>5</v>
      </c>
      <c r="C133" s="108">
        <v>2</v>
      </c>
      <c r="D133" s="108">
        <v>2</v>
      </c>
      <c r="E133" s="108">
        <v>36</v>
      </c>
      <c r="F133" s="108" t="s">
        <v>164</v>
      </c>
      <c r="I133">
        <v>132</v>
      </c>
      <c r="J133" s="21">
        <f t="shared" si="0"/>
        <v>369600</v>
      </c>
    </row>
    <row r="134" spans="2:10" x14ac:dyDescent="0.3">
      <c r="B134" s="107">
        <v>7</v>
      </c>
      <c r="C134" s="108">
        <v>3</v>
      </c>
      <c r="D134" s="108"/>
      <c r="E134" s="108"/>
      <c r="F134" s="108"/>
      <c r="I134">
        <v>133</v>
      </c>
      <c r="J134" s="21">
        <f t="shared" si="0"/>
        <v>372400</v>
      </c>
    </row>
    <row r="135" spans="2:10" x14ac:dyDescent="0.3">
      <c r="B135" s="107">
        <v>10</v>
      </c>
      <c r="C135" s="108">
        <v>4</v>
      </c>
      <c r="D135" s="108">
        <v>3</v>
      </c>
      <c r="E135" s="108">
        <v>60</v>
      </c>
      <c r="F135" s="108" t="s">
        <v>165</v>
      </c>
      <c r="I135">
        <v>134</v>
      </c>
      <c r="J135" s="21">
        <f t="shared" si="0"/>
        <v>375200</v>
      </c>
    </row>
    <row r="136" spans="2:10" x14ac:dyDescent="0.3">
      <c r="B136" s="107">
        <v>15</v>
      </c>
      <c r="C136" s="108">
        <v>5</v>
      </c>
      <c r="D136" s="108">
        <v>4</v>
      </c>
      <c r="E136" s="108">
        <v>61</v>
      </c>
      <c r="F136" s="108" t="s">
        <v>166</v>
      </c>
      <c r="I136">
        <v>135</v>
      </c>
      <c r="J136" s="21">
        <f t="shared" si="0"/>
        <v>378000</v>
      </c>
    </row>
    <row r="137" spans="2:10" x14ac:dyDescent="0.3">
      <c r="B137" s="107">
        <v>20</v>
      </c>
      <c r="F137" s="108" t="s">
        <v>167</v>
      </c>
      <c r="I137">
        <v>136</v>
      </c>
      <c r="J137" s="21">
        <f t="shared" si="0"/>
        <v>380800</v>
      </c>
    </row>
    <row r="138" spans="2:10" x14ac:dyDescent="0.3">
      <c r="B138" s="107">
        <v>25</v>
      </c>
      <c r="C138" s="108"/>
      <c r="D138" s="108"/>
      <c r="E138" s="108"/>
      <c r="F138" s="108" t="s">
        <v>168</v>
      </c>
      <c r="I138">
        <v>137</v>
      </c>
      <c r="J138" s="21">
        <f t="shared" si="0"/>
        <v>383600</v>
      </c>
    </row>
    <row r="139" spans="2:10" x14ac:dyDescent="0.3">
      <c r="B139" s="107">
        <v>30</v>
      </c>
      <c r="C139" s="108"/>
      <c r="D139" s="108"/>
      <c r="E139" s="108"/>
      <c r="F139" s="108" t="s">
        <v>169</v>
      </c>
      <c r="I139">
        <v>138</v>
      </c>
      <c r="J139" s="21">
        <f t="shared" si="0"/>
        <v>386400</v>
      </c>
    </row>
    <row r="140" spans="2:10" x14ac:dyDescent="0.3">
      <c r="B140" s="108"/>
      <c r="C140" s="108">
        <f>IF(Опросник!E36=Входные_данные!C133,Входные_данные!B133,IF(Опросник!E36=Входные_данные!C134,Входные_данные!B134,IF(Опросник!E36=Входные_данные!C135,Входные_данные!B135,IF(Опросник!E36=Входные_данные!C136,Входные_данные!B136,IF(Опросник!E36&gt;=5,Входные_данные!B137,IF(Опросник!E36=0,0))))))</f>
        <v>0</v>
      </c>
      <c r="D140" s="108" t="b">
        <f>IF(Опросник!E35=Входные_данные!D133,Входные_данные!B133,IF(Опросник!E35=Входные_данные!D135,Входные_данные!B135,IF(Опросник!E35&gt;=Входные_данные!D136,Входные_данные!B136)))</f>
        <v>0</v>
      </c>
      <c r="E140" s="108">
        <f>IF(Опросник!E38&lt;=Входные_данные!E133,Входные_данные!B133,IF(Опросник!E38&lt;=Входные_данные!C135,Входные_данные!B135,IF(Опросник!E38&gt;=Входные_данные!C136,Входные_данные!B136,IF(Опросник!E38=0,0))))</f>
        <v>5</v>
      </c>
      <c r="F140" s="108">
        <f>IF(AND(Опросник!E10&gt;=20,Опросник!E10&lt;50),Входные_данные!B133,IF(AND(Опросник!E10&gt;=50,Опросник!E10&lt;100),B135,IF(AND(Опросник!E10&gt;=100,Опросник!E10&lt;200),B136,IF(AND(Опросник!E10&gt;=200,Опросник!E10&lt;300),B137,IF(AND(Опросник!E10&gt;=300,Опросник!E10&lt;500),B138,IF(Опросник!E10&gt;=500,B139))))))</f>
        <v>10</v>
      </c>
      <c r="I140">
        <v>139</v>
      </c>
      <c r="J140" s="21">
        <f t="shared" si="0"/>
        <v>389200</v>
      </c>
    </row>
    <row r="141" spans="2:10" x14ac:dyDescent="0.3">
      <c r="B141" s="152" t="s">
        <v>170</v>
      </c>
      <c r="C141" s="152"/>
      <c r="D141" s="152"/>
      <c r="E141" s="152"/>
      <c r="F141" s="108">
        <f>SUM(C140:F140)</f>
        <v>15</v>
      </c>
      <c r="I141">
        <v>140</v>
      </c>
      <c r="J141" s="21">
        <f t="shared" si="0"/>
        <v>392000</v>
      </c>
    </row>
    <row r="142" spans="2:10" x14ac:dyDescent="0.3">
      <c r="B142" s="153" t="s">
        <v>171</v>
      </c>
      <c r="C142" s="154"/>
      <c r="D142" s="154"/>
      <c r="E142" s="155"/>
      <c r="F142" s="108">
        <f>IF(F141&lt;=40,F141,40)</f>
        <v>15</v>
      </c>
      <c r="I142">
        <v>141</v>
      </c>
      <c r="J142" s="21">
        <f t="shared" si="0"/>
        <v>394800</v>
      </c>
    </row>
    <row r="143" spans="2:10" x14ac:dyDescent="0.3">
      <c r="I143">
        <v>142</v>
      </c>
      <c r="J143" s="21">
        <f t="shared" si="0"/>
        <v>397600</v>
      </c>
    </row>
    <row r="144" spans="2:10" x14ac:dyDescent="0.3">
      <c r="I144">
        <v>143</v>
      </c>
      <c r="J144" s="21">
        <f t="shared" si="0"/>
        <v>400400</v>
      </c>
    </row>
    <row r="145" spans="2:10" x14ac:dyDescent="0.3">
      <c r="B145">
        <v>0</v>
      </c>
      <c r="C145" s="151" t="s">
        <v>47</v>
      </c>
      <c r="D145" s="151"/>
      <c r="I145">
        <v>144</v>
      </c>
      <c r="J145" s="21">
        <f t="shared" si="0"/>
        <v>403200</v>
      </c>
    </row>
    <row r="146" spans="2:10" x14ac:dyDescent="0.3">
      <c r="B146">
        <v>5</v>
      </c>
      <c r="C146" s="151"/>
      <c r="D146" s="151"/>
      <c r="I146">
        <v>145</v>
      </c>
      <c r="J146" s="21">
        <f t="shared" si="0"/>
        <v>406000</v>
      </c>
    </row>
    <row r="147" spans="2:10" x14ac:dyDescent="0.3">
      <c r="B147">
        <v>10</v>
      </c>
      <c r="C147" s="151"/>
      <c r="D147" s="151"/>
      <c r="I147">
        <v>146</v>
      </c>
      <c r="J147" s="21">
        <f t="shared" si="0"/>
        <v>408800</v>
      </c>
    </row>
    <row r="148" spans="2:10" x14ac:dyDescent="0.3">
      <c r="B148">
        <v>15</v>
      </c>
      <c r="C148" s="151"/>
      <c r="D148" s="151"/>
      <c r="I148">
        <v>147</v>
      </c>
      <c r="J148" s="21">
        <f t="shared" si="0"/>
        <v>411600</v>
      </c>
    </row>
    <row r="149" spans="2:10" x14ac:dyDescent="0.3">
      <c r="B149">
        <v>20</v>
      </c>
      <c r="C149" s="151"/>
      <c r="D149" s="151"/>
      <c r="I149">
        <v>148</v>
      </c>
      <c r="J149" s="21">
        <f t="shared" si="0"/>
        <v>414400</v>
      </c>
    </row>
    <row r="150" spans="2:10" x14ac:dyDescent="0.3">
      <c r="B150">
        <v>25</v>
      </c>
      <c r="C150" s="151"/>
      <c r="D150" s="151"/>
      <c r="I150">
        <v>149</v>
      </c>
      <c r="J150" s="21">
        <f t="shared" si="0"/>
        <v>417200</v>
      </c>
    </row>
    <row r="151" spans="2:10" x14ac:dyDescent="0.3">
      <c r="B151">
        <v>30</v>
      </c>
      <c r="C151" s="151"/>
      <c r="D151" s="151"/>
      <c r="I151">
        <v>150</v>
      </c>
      <c r="J151" s="21">
        <f t="shared" si="0"/>
        <v>420000</v>
      </c>
    </row>
    <row r="152" spans="2:10" x14ac:dyDescent="0.3">
      <c r="B152">
        <v>35</v>
      </c>
      <c r="C152" s="151"/>
      <c r="D152" s="151"/>
      <c r="I152">
        <v>151</v>
      </c>
      <c r="J152" s="21">
        <f t="shared" si="0"/>
        <v>422800</v>
      </c>
    </row>
    <row r="153" spans="2:10" x14ac:dyDescent="0.3">
      <c r="B153">
        <v>40</v>
      </c>
      <c r="C153" s="151"/>
      <c r="D153" s="151"/>
      <c r="I153">
        <v>152</v>
      </c>
      <c r="J153" s="21">
        <f t="shared" si="0"/>
        <v>425600</v>
      </c>
    </row>
    <row r="154" spans="2:10" x14ac:dyDescent="0.3">
      <c r="B154">
        <v>45</v>
      </c>
      <c r="C154" s="151"/>
      <c r="D154" s="151"/>
      <c r="I154">
        <v>153</v>
      </c>
      <c r="J154" s="21">
        <f t="shared" si="0"/>
        <v>428400</v>
      </c>
    </row>
    <row r="155" spans="2:10" x14ac:dyDescent="0.3">
      <c r="B155">
        <v>50</v>
      </c>
      <c r="C155" s="151"/>
      <c r="D155" s="151"/>
      <c r="I155">
        <v>154</v>
      </c>
      <c r="J155" s="21">
        <f t="shared" si="0"/>
        <v>431200</v>
      </c>
    </row>
    <row r="156" spans="2:10" x14ac:dyDescent="0.3">
      <c r="I156">
        <v>155</v>
      </c>
      <c r="J156" s="21">
        <f t="shared" si="0"/>
        <v>434000</v>
      </c>
    </row>
    <row r="157" spans="2:10" x14ac:dyDescent="0.3">
      <c r="I157">
        <v>156</v>
      </c>
      <c r="J157" s="21">
        <f t="shared" si="0"/>
        <v>436800</v>
      </c>
    </row>
    <row r="158" spans="2:10" x14ac:dyDescent="0.3">
      <c r="I158">
        <v>157</v>
      </c>
      <c r="J158" s="21">
        <f t="shared" si="0"/>
        <v>439600</v>
      </c>
    </row>
    <row r="159" spans="2:10" x14ac:dyDescent="0.3">
      <c r="I159">
        <v>158</v>
      </c>
      <c r="J159" s="21">
        <f t="shared" si="0"/>
        <v>442400</v>
      </c>
    </row>
    <row r="160" spans="2:10" x14ac:dyDescent="0.3">
      <c r="I160">
        <v>159</v>
      </c>
      <c r="J160" s="21">
        <f t="shared" si="0"/>
        <v>445200</v>
      </c>
    </row>
    <row r="161" spans="9:10" x14ac:dyDescent="0.3">
      <c r="I161">
        <v>160</v>
      </c>
      <c r="J161" s="21">
        <f t="shared" si="0"/>
        <v>448000</v>
      </c>
    </row>
    <row r="162" spans="9:10" x14ac:dyDescent="0.3">
      <c r="I162">
        <v>161</v>
      </c>
      <c r="J162" s="21">
        <f t="shared" si="0"/>
        <v>450800</v>
      </c>
    </row>
    <row r="163" spans="9:10" x14ac:dyDescent="0.3">
      <c r="I163">
        <v>162</v>
      </c>
      <c r="J163" s="21">
        <f t="shared" si="0"/>
        <v>453600</v>
      </c>
    </row>
    <row r="164" spans="9:10" x14ac:dyDescent="0.3">
      <c r="I164">
        <v>163</v>
      </c>
      <c r="J164" s="21">
        <f t="shared" si="0"/>
        <v>456400</v>
      </c>
    </row>
    <row r="165" spans="9:10" x14ac:dyDescent="0.3">
      <c r="I165">
        <v>164</v>
      </c>
      <c r="J165" s="21">
        <f t="shared" si="0"/>
        <v>459200</v>
      </c>
    </row>
    <row r="166" spans="9:10" x14ac:dyDescent="0.3">
      <c r="I166">
        <v>165</v>
      </c>
      <c r="J166" s="21">
        <f t="shared" si="0"/>
        <v>462000</v>
      </c>
    </row>
    <row r="167" spans="9:10" x14ac:dyDescent="0.3">
      <c r="I167">
        <v>166</v>
      </c>
      <c r="J167" s="21">
        <f t="shared" ref="J167:J201" si="1">I167*2800</f>
        <v>464800</v>
      </c>
    </row>
    <row r="168" spans="9:10" x14ac:dyDescent="0.3">
      <c r="I168">
        <v>167</v>
      </c>
      <c r="J168" s="21">
        <f t="shared" si="1"/>
        <v>467600</v>
      </c>
    </row>
    <row r="169" spans="9:10" x14ac:dyDescent="0.3">
      <c r="I169">
        <v>168</v>
      </c>
      <c r="J169" s="21">
        <f t="shared" si="1"/>
        <v>470400</v>
      </c>
    </row>
    <row r="170" spans="9:10" x14ac:dyDescent="0.3">
      <c r="I170">
        <v>169</v>
      </c>
      <c r="J170" s="21">
        <f t="shared" si="1"/>
        <v>473200</v>
      </c>
    </row>
    <row r="171" spans="9:10" x14ac:dyDescent="0.3">
      <c r="I171">
        <v>170</v>
      </c>
      <c r="J171" s="21">
        <f t="shared" si="1"/>
        <v>476000</v>
      </c>
    </row>
    <row r="172" spans="9:10" x14ac:dyDescent="0.3">
      <c r="I172">
        <v>171</v>
      </c>
      <c r="J172" s="21">
        <f t="shared" si="1"/>
        <v>478800</v>
      </c>
    </row>
    <row r="173" spans="9:10" x14ac:dyDescent="0.3">
      <c r="I173">
        <v>172</v>
      </c>
      <c r="J173" s="21">
        <f t="shared" si="1"/>
        <v>481600</v>
      </c>
    </row>
    <row r="174" spans="9:10" x14ac:dyDescent="0.3">
      <c r="I174">
        <v>173</v>
      </c>
      <c r="J174" s="21">
        <f t="shared" si="1"/>
        <v>484400</v>
      </c>
    </row>
    <row r="175" spans="9:10" x14ac:dyDescent="0.3">
      <c r="I175">
        <v>174</v>
      </c>
      <c r="J175" s="21">
        <f t="shared" si="1"/>
        <v>487200</v>
      </c>
    </row>
    <row r="176" spans="9:10" x14ac:dyDescent="0.3">
      <c r="I176">
        <v>175</v>
      </c>
      <c r="J176" s="21">
        <f t="shared" si="1"/>
        <v>490000</v>
      </c>
    </row>
    <row r="177" spans="9:10" x14ac:dyDescent="0.3">
      <c r="I177">
        <v>176</v>
      </c>
      <c r="J177" s="21">
        <f t="shared" si="1"/>
        <v>492800</v>
      </c>
    </row>
    <row r="178" spans="9:10" x14ac:dyDescent="0.3">
      <c r="I178">
        <v>177</v>
      </c>
      <c r="J178" s="21">
        <f t="shared" si="1"/>
        <v>495600</v>
      </c>
    </row>
    <row r="179" spans="9:10" x14ac:dyDescent="0.3">
      <c r="I179">
        <v>178</v>
      </c>
      <c r="J179" s="21">
        <f t="shared" si="1"/>
        <v>498400</v>
      </c>
    </row>
    <row r="180" spans="9:10" x14ac:dyDescent="0.3">
      <c r="I180">
        <v>179</v>
      </c>
      <c r="J180" s="21">
        <f t="shared" si="1"/>
        <v>501200</v>
      </c>
    </row>
    <row r="181" spans="9:10" x14ac:dyDescent="0.3">
      <c r="I181">
        <v>180</v>
      </c>
      <c r="J181" s="21">
        <f t="shared" si="1"/>
        <v>504000</v>
      </c>
    </row>
    <row r="182" spans="9:10" x14ac:dyDescent="0.3">
      <c r="I182">
        <v>181</v>
      </c>
      <c r="J182" s="21">
        <f t="shared" si="1"/>
        <v>506800</v>
      </c>
    </row>
    <row r="183" spans="9:10" x14ac:dyDescent="0.3">
      <c r="I183">
        <v>182</v>
      </c>
      <c r="J183" s="21">
        <f t="shared" si="1"/>
        <v>509600</v>
      </c>
    </row>
    <row r="184" spans="9:10" x14ac:dyDescent="0.3">
      <c r="I184">
        <v>183</v>
      </c>
      <c r="J184" s="21">
        <f t="shared" si="1"/>
        <v>512400</v>
      </c>
    </row>
    <row r="185" spans="9:10" x14ac:dyDescent="0.3">
      <c r="I185">
        <v>184</v>
      </c>
      <c r="J185" s="21">
        <f t="shared" si="1"/>
        <v>515200</v>
      </c>
    </row>
    <row r="186" spans="9:10" x14ac:dyDescent="0.3">
      <c r="I186">
        <v>185</v>
      </c>
      <c r="J186" s="21">
        <f t="shared" si="1"/>
        <v>518000</v>
      </c>
    </row>
    <row r="187" spans="9:10" x14ac:dyDescent="0.3">
      <c r="I187">
        <v>186</v>
      </c>
      <c r="J187" s="21">
        <f t="shared" si="1"/>
        <v>520800</v>
      </c>
    </row>
    <row r="188" spans="9:10" x14ac:dyDescent="0.3">
      <c r="I188">
        <v>187</v>
      </c>
      <c r="J188" s="21">
        <f t="shared" si="1"/>
        <v>523600</v>
      </c>
    </row>
    <row r="189" spans="9:10" x14ac:dyDescent="0.3">
      <c r="I189">
        <v>188</v>
      </c>
      <c r="J189" s="21">
        <f t="shared" si="1"/>
        <v>526400</v>
      </c>
    </row>
    <row r="190" spans="9:10" x14ac:dyDescent="0.3">
      <c r="I190">
        <v>189</v>
      </c>
      <c r="J190" s="21">
        <f t="shared" si="1"/>
        <v>529200</v>
      </c>
    </row>
    <row r="191" spans="9:10" x14ac:dyDescent="0.3">
      <c r="I191">
        <v>190</v>
      </c>
      <c r="J191" s="21">
        <f t="shared" si="1"/>
        <v>532000</v>
      </c>
    </row>
    <row r="192" spans="9:10" x14ac:dyDescent="0.3">
      <c r="I192">
        <v>191</v>
      </c>
      <c r="J192" s="21">
        <f t="shared" si="1"/>
        <v>534800</v>
      </c>
    </row>
    <row r="193" spans="9:11" x14ac:dyDescent="0.3">
      <c r="I193">
        <v>192</v>
      </c>
      <c r="J193" s="21">
        <f t="shared" si="1"/>
        <v>537600</v>
      </c>
    </row>
    <row r="194" spans="9:11" x14ac:dyDescent="0.3">
      <c r="I194">
        <v>193</v>
      </c>
      <c r="J194" s="21">
        <f t="shared" si="1"/>
        <v>540400</v>
      </c>
    </row>
    <row r="195" spans="9:11" x14ac:dyDescent="0.3">
      <c r="I195">
        <v>194</v>
      </c>
      <c r="J195" s="21">
        <f t="shared" si="1"/>
        <v>543200</v>
      </c>
    </row>
    <row r="196" spans="9:11" x14ac:dyDescent="0.3">
      <c r="I196">
        <v>195</v>
      </c>
      <c r="J196" s="21">
        <f t="shared" si="1"/>
        <v>546000</v>
      </c>
    </row>
    <row r="197" spans="9:11" x14ac:dyDescent="0.3">
      <c r="I197">
        <v>196</v>
      </c>
      <c r="J197" s="21">
        <f t="shared" si="1"/>
        <v>548800</v>
      </c>
    </row>
    <row r="198" spans="9:11" x14ac:dyDescent="0.3">
      <c r="I198">
        <v>197</v>
      </c>
      <c r="J198" s="21">
        <f t="shared" si="1"/>
        <v>551600</v>
      </c>
    </row>
    <row r="199" spans="9:11" x14ac:dyDescent="0.3">
      <c r="I199">
        <v>198</v>
      </c>
      <c r="J199" s="21">
        <f t="shared" si="1"/>
        <v>554400</v>
      </c>
    </row>
    <row r="200" spans="9:11" x14ac:dyDescent="0.3">
      <c r="I200">
        <v>199</v>
      </c>
      <c r="J200" s="21">
        <f t="shared" si="1"/>
        <v>557200</v>
      </c>
    </row>
    <row r="201" spans="9:11" x14ac:dyDescent="0.3">
      <c r="I201">
        <v>200</v>
      </c>
      <c r="J201" s="21">
        <f t="shared" si="1"/>
        <v>560000</v>
      </c>
    </row>
    <row r="202" spans="9:11" x14ac:dyDescent="0.3">
      <c r="I202">
        <v>201</v>
      </c>
      <c r="J202" s="21">
        <f>I202*$K$202</f>
        <v>502500</v>
      </c>
      <c r="K202">
        <v>2500</v>
      </c>
    </row>
    <row r="203" spans="9:11" x14ac:dyDescent="0.3">
      <c r="I203">
        <v>202</v>
      </c>
      <c r="J203" s="21">
        <f t="shared" ref="J203:J266" si="2">I203*$K$202</f>
        <v>505000</v>
      </c>
    </row>
    <row r="204" spans="9:11" x14ac:dyDescent="0.3">
      <c r="I204">
        <v>203</v>
      </c>
      <c r="J204" s="21">
        <f t="shared" si="2"/>
        <v>507500</v>
      </c>
    </row>
    <row r="205" spans="9:11" x14ac:dyDescent="0.3">
      <c r="I205">
        <v>204</v>
      </c>
      <c r="J205" s="21">
        <f t="shared" si="2"/>
        <v>510000</v>
      </c>
    </row>
    <row r="206" spans="9:11" x14ac:dyDescent="0.3">
      <c r="I206">
        <v>205</v>
      </c>
      <c r="J206" s="21">
        <f t="shared" si="2"/>
        <v>512500</v>
      </c>
    </row>
    <row r="207" spans="9:11" x14ac:dyDescent="0.3">
      <c r="I207">
        <v>206</v>
      </c>
      <c r="J207" s="21">
        <f t="shared" si="2"/>
        <v>515000</v>
      </c>
    </row>
    <row r="208" spans="9:11" x14ac:dyDescent="0.3">
      <c r="I208">
        <v>207</v>
      </c>
      <c r="J208" s="21">
        <f t="shared" si="2"/>
        <v>517500</v>
      </c>
    </row>
    <row r="209" spans="9:10" x14ac:dyDescent="0.3">
      <c r="I209">
        <v>208</v>
      </c>
      <c r="J209" s="21">
        <f t="shared" si="2"/>
        <v>520000</v>
      </c>
    </row>
    <row r="210" spans="9:10" x14ac:dyDescent="0.3">
      <c r="I210">
        <v>209</v>
      </c>
      <c r="J210" s="21">
        <f t="shared" si="2"/>
        <v>522500</v>
      </c>
    </row>
    <row r="211" spans="9:10" x14ac:dyDescent="0.3">
      <c r="I211">
        <v>210</v>
      </c>
      <c r="J211" s="21">
        <f t="shared" si="2"/>
        <v>525000</v>
      </c>
    </row>
    <row r="212" spans="9:10" x14ac:dyDescent="0.3">
      <c r="I212">
        <v>211</v>
      </c>
      <c r="J212" s="21">
        <f t="shared" si="2"/>
        <v>527500</v>
      </c>
    </row>
    <row r="213" spans="9:10" x14ac:dyDescent="0.3">
      <c r="I213">
        <v>212</v>
      </c>
      <c r="J213" s="21">
        <f t="shared" si="2"/>
        <v>530000</v>
      </c>
    </row>
    <row r="214" spans="9:10" x14ac:dyDescent="0.3">
      <c r="I214">
        <v>213</v>
      </c>
      <c r="J214" s="21">
        <f t="shared" si="2"/>
        <v>532500</v>
      </c>
    </row>
    <row r="215" spans="9:10" x14ac:dyDescent="0.3">
      <c r="I215">
        <v>214</v>
      </c>
      <c r="J215" s="21">
        <f t="shared" si="2"/>
        <v>535000</v>
      </c>
    </row>
    <row r="216" spans="9:10" x14ac:dyDescent="0.3">
      <c r="I216">
        <v>215</v>
      </c>
      <c r="J216" s="21">
        <f t="shared" si="2"/>
        <v>537500</v>
      </c>
    </row>
    <row r="217" spans="9:10" x14ac:dyDescent="0.3">
      <c r="I217">
        <v>216</v>
      </c>
      <c r="J217" s="21">
        <f t="shared" si="2"/>
        <v>540000</v>
      </c>
    </row>
    <row r="218" spans="9:10" x14ac:dyDescent="0.3">
      <c r="I218">
        <v>217</v>
      </c>
      <c r="J218" s="21">
        <f t="shared" si="2"/>
        <v>542500</v>
      </c>
    </row>
    <row r="219" spans="9:10" x14ac:dyDescent="0.3">
      <c r="I219">
        <v>218</v>
      </c>
      <c r="J219" s="21">
        <f t="shared" si="2"/>
        <v>545000</v>
      </c>
    </row>
    <row r="220" spans="9:10" x14ac:dyDescent="0.3">
      <c r="I220">
        <v>219</v>
      </c>
      <c r="J220" s="21">
        <f t="shared" si="2"/>
        <v>547500</v>
      </c>
    </row>
    <row r="221" spans="9:10" x14ac:dyDescent="0.3">
      <c r="I221">
        <v>220</v>
      </c>
      <c r="J221" s="21">
        <f t="shared" si="2"/>
        <v>550000</v>
      </c>
    </row>
    <row r="222" spans="9:10" x14ac:dyDescent="0.3">
      <c r="I222">
        <v>221</v>
      </c>
      <c r="J222" s="21">
        <f t="shared" si="2"/>
        <v>552500</v>
      </c>
    </row>
    <row r="223" spans="9:10" x14ac:dyDescent="0.3">
      <c r="I223">
        <v>222</v>
      </c>
      <c r="J223" s="21">
        <f t="shared" si="2"/>
        <v>555000</v>
      </c>
    </row>
    <row r="224" spans="9:10" x14ac:dyDescent="0.3">
      <c r="I224">
        <v>223</v>
      </c>
      <c r="J224" s="21">
        <f t="shared" si="2"/>
        <v>557500</v>
      </c>
    </row>
    <row r="225" spans="9:10" x14ac:dyDescent="0.3">
      <c r="I225">
        <v>224</v>
      </c>
      <c r="J225" s="21">
        <f t="shared" si="2"/>
        <v>560000</v>
      </c>
    </row>
    <row r="226" spans="9:10" x14ac:dyDescent="0.3">
      <c r="I226">
        <v>225</v>
      </c>
      <c r="J226" s="21">
        <f t="shared" si="2"/>
        <v>562500</v>
      </c>
    </row>
    <row r="227" spans="9:10" x14ac:dyDescent="0.3">
      <c r="I227">
        <v>226</v>
      </c>
      <c r="J227" s="21">
        <f t="shared" si="2"/>
        <v>565000</v>
      </c>
    </row>
    <row r="228" spans="9:10" x14ac:dyDescent="0.3">
      <c r="I228">
        <v>227</v>
      </c>
      <c r="J228" s="21">
        <f t="shared" si="2"/>
        <v>567500</v>
      </c>
    </row>
    <row r="229" spans="9:10" x14ac:dyDescent="0.3">
      <c r="I229">
        <v>228</v>
      </c>
      <c r="J229" s="21">
        <f t="shared" si="2"/>
        <v>570000</v>
      </c>
    </row>
    <row r="230" spans="9:10" x14ac:dyDescent="0.3">
      <c r="I230">
        <v>229</v>
      </c>
      <c r="J230" s="21">
        <f t="shared" si="2"/>
        <v>572500</v>
      </c>
    </row>
    <row r="231" spans="9:10" x14ac:dyDescent="0.3">
      <c r="I231">
        <v>230</v>
      </c>
      <c r="J231" s="21">
        <f t="shared" si="2"/>
        <v>575000</v>
      </c>
    </row>
    <row r="232" spans="9:10" x14ac:dyDescent="0.3">
      <c r="I232">
        <v>231</v>
      </c>
      <c r="J232" s="21">
        <f t="shared" si="2"/>
        <v>577500</v>
      </c>
    </row>
    <row r="233" spans="9:10" x14ac:dyDescent="0.3">
      <c r="I233">
        <v>232</v>
      </c>
      <c r="J233" s="21">
        <f t="shared" si="2"/>
        <v>580000</v>
      </c>
    </row>
    <row r="234" spans="9:10" x14ac:dyDescent="0.3">
      <c r="I234">
        <v>233</v>
      </c>
      <c r="J234" s="21">
        <f t="shared" si="2"/>
        <v>582500</v>
      </c>
    </row>
    <row r="235" spans="9:10" x14ac:dyDescent="0.3">
      <c r="I235">
        <v>234</v>
      </c>
      <c r="J235" s="21">
        <f t="shared" si="2"/>
        <v>585000</v>
      </c>
    </row>
    <row r="236" spans="9:10" x14ac:dyDescent="0.3">
      <c r="I236">
        <v>235</v>
      </c>
      <c r="J236" s="21">
        <f t="shared" si="2"/>
        <v>587500</v>
      </c>
    </row>
    <row r="237" spans="9:10" x14ac:dyDescent="0.3">
      <c r="I237">
        <v>236</v>
      </c>
      <c r="J237" s="21">
        <f t="shared" si="2"/>
        <v>590000</v>
      </c>
    </row>
    <row r="238" spans="9:10" x14ac:dyDescent="0.3">
      <c r="I238">
        <v>237</v>
      </c>
      <c r="J238" s="21">
        <f t="shared" si="2"/>
        <v>592500</v>
      </c>
    </row>
    <row r="239" spans="9:10" x14ac:dyDescent="0.3">
      <c r="I239">
        <v>238</v>
      </c>
      <c r="J239" s="21">
        <f t="shared" si="2"/>
        <v>595000</v>
      </c>
    </row>
    <row r="240" spans="9:10" x14ac:dyDescent="0.3">
      <c r="I240">
        <v>239</v>
      </c>
      <c r="J240" s="21">
        <f t="shared" si="2"/>
        <v>597500</v>
      </c>
    </row>
    <row r="241" spans="9:10" x14ac:dyDescent="0.3">
      <c r="I241">
        <v>240</v>
      </c>
      <c r="J241" s="21">
        <f t="shared" si="2"/>
        <v>600000</v>
      </c>
    </row>
    <row r="242" spans="9:10" x14ac:dyDescent="0.3">
      <c r="I242">
        <v>241</v>
      </c>
      <c r="J242" s="21">
        <f t="shared" si="2"/>
        <v>602500</v>
      </c>
    </row>
    <row r="243" spans="9:10" x14ac:dyDescent="0.3">
      <c r="I243">
        <v>242</v>
      </c>
      <c r="J243" s="21">
        <f t="shared" si="2"/>
        <v>605000</v>
      </c>
    </row>
    <row r="244" spans="9:10" x14ac:dyDescent="0.3">
      <c r="I244">
        <v>243</v>
      </c>
      <c r="J244" s="21">
        <f t="shared" si="2"/>
        <v>607500</v>
      </c>
    </row>
    <row r="245" spans="9:10" x14ac:dyDescent="0.3">
      <c r="I245">
        <v>244</v>
      </c>
      <c r="J245" s="21">
        <f t="shared" si="2"/>
        <v>610000</v>
      </c>
    </row>
    <row r="246" spans="9:10" x14ac:dyDescent="0.3">
      <c r="I246">
        <v>245</v>
      </c>
      <c r="J246" s="21">
        <f t="shared" si="2"/>
        <v>612500</v>
      </c>
    </row>
    <row r="247" spans="9:10" x14ac:dyDescent="0.3">
      <c r="I247">
        <v>246</v>
      </c>
      <c r="J247" s="21">
        <f t="shared" si="2"/>
        <v>615000</v>
      </c>
    </row>
    <row r="248" spans="9:10" x14ac:dyDescent="0.3">
      <c r="I248">
        <v>247</v>
      </c>
      <c r="J248" s="21">
        <f t="shared" si="2"/>
        <v>617500</v>
      </c>
    </row>
    <row r="249" spans="9:10" x14ac:dyDescent="0.3">
      <c r="I249">
        <v>248</v>
      </c>
      <c r="J249" s="21">
        <f t="shared" si="2"/>
        <v>620000</v>
      </c>
    </row>
    <row r="250" spans="9:10" x14ac:dyDescent="0.3">
      <c r="I250">
        <v>249</v>
      </c>
      <c r="J250" s="21">
        <f t="shared" si="2"/>
        <v>622500</v>
      </c>
    </row>
    <row r="251" spans="9:10" x14ac:dyDescent="0.3">
      <c r="I251">
        <v>250</v>
      </c>
      <c r="J251" s="21">
        <f t="shared" si="2"/>
        <v>625000</v>
      </c>
    </row>
    <row r="252" spans="9:10" x14ac:dyDescent="0.3">
      <c r="I252">
        <v>251</v>
      </c>
      <c r="J252" s="21">
        <f t="shared" si="2"/>
        <v>627500</v>
      </c>
    </row>
    <row r="253" spans="9:10" x14ac:dyDescent="0.3">
      <c r="I253">
        <v>252</v>
      </c>
      <c r="J253" s="21">
        <f t="shared" si="2"/>
        <v>630000</v>
      </c>
    </row>
    <row r="254" spans="9:10" x14ac:dyDescent="0.3">
      <c r="I254">
        <v>253</v>
      </c>
      <c r="J254" s="21">
        <f t="shared" si="2"/>
        <v>632500</v>
      </c>
    </row>
    <row r="255" spans="9:10" x14ac:dyDescent="0.3">
      <c r="I255">
        <v>254</v>
      </c>
      <c r="J255" s="21">
        <f t="shared" si="2"/>
        <v>635000</v>
      </c>
    </row>
    <row r="256" spans="9:10" x14ac:dyDescent="0.3">
      <c r="I256">
        <v>255</v>
      </c>
      <c r="J256" s="21">
        <f t="shared" si="2"/>
        <v>637500</v>
      </c>
    </row>
    <row r="257" spans="9:10" x14ac:dyDescent="0.3">
      <c r="I257">
        <v>256</v>
      </c>
      <c r="J257" s="21">
        <f t="shared" si="2"/>
        <v>640000</v>
      </c>
    </row>
    <row r="258" spans="9:10" x14ac:dyDescent="0.3">
      <c r="I258">
        <v>257</v>
      </c>
      <c r="J258" s="21">
        <f t="shared" si="2"/>
        <v>642500</v>
      </c>
    </row>
    <row r="259" spans="9:10" x14ac:dyDescent="0.3">
      <c r="I259">
        <v>258</v>
      </c>
      <c r="J259" s="21">
        <f t="shared" si="2"/>
        <v>645000</v>
      </c>
    </row>
    <row r="260" spans="9:10" x14ac:dyDescent="0.3">
      <c r="I260">
        <v>259</v>
      </c>
      <c r="J260" s="21">
        <f t="shared" si="2"/>
        <v>647500</v>
      </c>
    </row>
    <row r="261" spans="9:10" x14ac:dyDescent="0.3">
      <c r="I261">
        <v>260</v>
      </c>
      <c r="J261" s="21">
        <f t="shared" si="2"/>
        <v>650000</v>
      </c>
    </row>
    <row r="262" spans="9:10" x14ac:dyDescent="0.3">
      <c r="I262">
        <v>261</v>
      </c>
      <c r="J262" s="21">
        <f t="shared" si="2"/>
        <v>652500</v>
      </c>
    </row>
    <row r="263" spans="9:10" x14ac:dyDescent="0.3">
      <c r="I263">
        <v>262</v>
      </c>
      <c r="J263" s="21">
        <f t="shared" si="2"/>
        <v>655000</v>
      </c>
    </row>
    <row r="264" spans="9:10" x14ac:dyDescent="0.3">
      <c r="I264">
        <v>263</v>
      </c>
      <c r="J264" s="21">
        <f t="shared" si="2"/>
        <v>657500</v>
      </c>
    </row>
    <row r="265" spans="9:10" x14ac:dyDescent="0.3">
      <c r="I265">
        <v>264</v>
      </c>
      <c r="J265" s="21">
        <f t="shared" si="2"/>
        <v>660000</v>
      </c>
    </row>
    <row r="266" spans="9:10" x14ac:dyDescent="0.3">
      <c r="I266">
        <v>265</v>
      </c>
      <c r="J266" s="21">
        <f t="shared" si="2"/>
        <v>662500</v>
      </c>
    </row>
    <row r="267" spans="9:10" x14ac:dyDescent="0.3">
      <c r="I267">
        <v>266</v>
      </c>
      <c r="J267" s="21">
        <f t="shared" ref="J267:J301" si="3">I267*$K$202</f>
        <v>665000</v>
      </c>
    </row>
    <row r="268" spans="9:10" x14ac:dyDescent="0.3">
      <c r="I268">
        <v>267</v>
      </c>
      <c r="J268" s="21">
        <f t="shared" si="3"/>
        <v>667500</v>
      </c>
    </row>
    <row r="269" spans="9:10" x14ac:dyDescent="0.3">
      <c r="I269">
        <v>268</v>
      </c>
      <c r="J269" s="21">
        <f t="shared" si="3"/>
        <v>670000</v>
      </c>
    </row>
    <row r="270" spans="9:10" x14ac:dyDescent="0.3">
      <c r="I270">
        <v>269</v>
      </c>
      <c r="J270" s="21">
        <f t="shared" si="3"/>
        <v>672500</v>
      </c>
    </row>
    <row r="271" spans="9:10" x14ac:dyDescent="0.3">
      <c r="I271">
        <v>270</v>
      </c>
      <c r="J271" s="21">
        <f t="shared" si="3"/>
        <v>675000</v>
      </c>
    </row>
    <row r="272" spans="9:10" x14ac:dyDescent="0.3">
      <c r="I272">
        <v>271</v>
      </c>
      <c r="J272" s="21">
        <f t="shared" si="3"/>
        <v>677500</v>
      </c>
    </row>
    <row r="273" spans="9:10" x14ac:dyDescent="0.3">
      <c r="I273">
        <v>272</v>
      </c>
      <c r="J273" s="21">
        <f t="shared" si="3"/>
        <v>680000</v>
      </c>
    </row>
    <row r="274" spans="9:10" x14ac:dyDescent="0.3">
      <c r="I274">
        <v>273</v>
      </c>
      <c r="J274" s="21">
        <f t="shared" si="3"/>
        <v>682500</v>
      </c>
    </row>
    <row r="275" spans="9:10" x14ac:dyDescent="0.3">
      <c r="I275">
        <v>274</v>
      </c>
      <c r="J275" s="21">
        <f t="shared" si="3"/>
        <v>685000</v>
      </c>
    </row>
    <row r="276" spans="9:10" x14ac:dyDescent="0.3">
      <c r="I276">
        <v>275</v>
      </c>
      <c r="J276" s="21">
        <f t="shared" si="3"/>
        <v>687500</v>
      </c>
    </row>
    <row r="277" spans="9:10" x14ac:dyDescent="0.3">
      <c r="I277">
        <v>276</v>
      </c>
      <c r="J277" s="21">
        <f t="shared" si="3"/>
        <v>690000</v>
      </c>
    </row>
    <row r="278" spans="9:10" x14ac:dyDescent="0.3">
      <c r="I278">
        <v>277</v>
      </c>
      <c r="J278" s="21">
        <f t="shared" si="3"/>
        <v>692500</v>
      </c>
    </row>
    <row r="279" spans="9:10" x14ac:dyDescent="0.3">
      <c r="I279">
        <v>278</v>
      </c>
      <c r="J279" s="21">
        <f t="shared" si="3"/>
        <v>695000</v>
      </c>
    </row>
    <row r="280" spans="9:10" x14ac:dyDescent="0.3">
      <c r="I280">
        <v>279</v>
      </c>
      <c r="J280" s="21">
        <f t="shared" si="3"/>
        <v>697500</v>
      </c>
    </row>
    <row r="281" spans="9:10" x14ac:dyDescent="0.3">
      <c r="I281">
        <v>280</v>
      </c>
      <c r="J281" s="21">
        <f t="shared" si="3"/>
        <v>700000</v>
      </c>
    </row>
    <row r="282" spans="9:10" x14ac:dyDescent="0.3">
      <c r="I282">
        <v>281</v>
      </c>
      <c r="J282" s="21">
        <f t="shared" si="3"/>
        <v>702500</v>
      </c>
    </row>
    <row r="283" spans="9:10" x14ac:dyDescent="0.3">
      <c r="I283">
        <v>282</v>
      </c>
      <c r="J283" s="21">
        <f t="shared" si="3"/>
        <v>705000</v>
      </c>
    </row>
    <row r="284" spans="9:10" x14ac:dyDescent="0.3">
      <c r="I284">
        <v>283</v>
      </c>
      <c r="J284" s="21">
        <f t="shared" si="3"/>
        <v>707500</v>
      </c>
    </row>
    <row r="285" spans="9:10" x14ac:dyDescent="0.3">
      <c r="I285">
        <v>284</v>
      </c>
      <c r="J285" s="21">
        <f t="shared" si="3"/>
        <v>710000</v>
      </c>
    </row>
    <row r="286" spans="9:10" x14ac:dyDescent="0.3">
      <c r="I286">
        <v>285</v>
      </c>
      <c r="J286" s="21">
        <f t="shared" si="3"/>
        <v>712500</v>
      </c>
    </row>
    <row r="287" spans="9:10" x14ac:dyDescent="0.3">
      <c r="I287">
        <v>286</v>
      </c>
      <c r="J287" s="21">
        <f t="shared" si="3"/>
        <v>715000</v>
      </c>
    </row>
    <row r="288" spans="9:10" x14ac:dyDescent="0.3">
      <c r="I288">
        <v>287</v>
      </c>
      <c r="J288" s="21">
        <f t="shared" si="3"/>
        <v>717500</v>
      </c>
    </row>
    <row r="289" spans="9:11" x14ac:dyDescent="0.3">
      <c r="I289">
        <v>288</v>
      </c>
      <c r="J289" s="21">
        <f t="shared" si="3"/>
        <v>720000</v>
      </c>
    </row>
    <row r="290" spans="9:11" x14ac:dyDescent="0.3">
      <c r="I290">
        <v>289</v>
      </c>
      <c r="J290" s="21">
        <f t="shared" si="3"/>
        <v>722500</v>
      </c>
    </row>
    <row r="291" spans="9:11" x14ac:dyDescent="0.3">
      <c r="I291">
        <v>290</v>
      </c>
      <c r="J291" s="21">
        <f t="shared" si="3"/>
        <v>725000</v>
      </c>
    </row>
    <row r="292" spans="9:11" x14ac:dyDescent="0.3">
      <c r="I292">
        <v>291</v>
      </c>
      <c r="J292" s="21">
        <f t="shared" si="3"/>
        <v>727500</v>
      </c>
    </row>
    <row r="293" spans="9:11" x14ac:dyDescent="0.3">
      <c r="I293">
        <v>292</v>
      </c>
      <c r="J293" s="21">
        <f t="shared" si="3"/>
        <v>730000</v>
      </c>
    </row>
    <row r="294" spans="9:11" x14ac:dyDescent="0.3">
      <c r="I294">
        <v>293</v>
      </c>
      <c r="J294" s="21">
        <f t="shared" si="3"/>
        <v>732500</v>
      </c>
    </row>
    <row r="295" spans="9:11" x14ac:dyDescent="0.3">
      <c r="I295">
        <v>294</v>
      </c>
      <c r="J295" s="21">
        <f t="shared" si="3"/>
        <v>735000</v>
      </c>
    </row>
    <row r="296" spans="9:11" x14ac:dyDescent="0.3">
      <c r="I296">
        <v>295</v>
      </c>
      <c r="J296" s="21">
        <f t="shared" si="3"/>
        <v>737500</v>
      </c>
    </row>
    <row r="297" spans="9:11" x14ac:dyDescent="0.3">
      <c r="I297">
        <v>296</v>
      </c>
      <c r="J297" s="21">
        <f t="shared" si="3"/>
        <v>740000</v>
      </c>
    </row>
    <row r="298" spans="9:11" x14ac:dyDescent="0.3">
      <c r="I298">
        <v>297</v>
      </c>
      <c r="J298" s="21">
        <f t="shared" si="3"/>
        <v>742500</v>
      </c>
    </row>
    <row r="299" spans="9:11" x14ac:dyDescent="0.3">
      <c r="I299">
        <v>298</v>
      </c>
      <c r="J299" s="21">
        <f t="shared" si="3"/>
        <v>745000</v>
      </c>
    </row>
    <row r="300" spans="9:11" x14ac:dyDescent="0.3">
      <c r="I300">
        <v>299</v>
      </c>
      <c r="J300" s="21">
        <f t="shared" si="3"/>
        <v>747500</v>
      </c>
    </row>
    <row r="301" spans="9:11" x14ac:dyDescent="0.3">
      <c r="I301">
        <v>300</v>
      </c>
      <c r="J301" s="21">
        <f t="shared" si="3"/>
        <v>750000</v>
      </c>
    </row>
    <row r="302" spans="9:11" x14ac:dyDescent="0.3">
      <c r="I302">
        <v>301</v>
      </c>
      <c r="J302" s="21">
        <f>I302*$K$302</f>
        <v>677250</v>
      </c>
      <c r="K302">
        <v>2250</v>
      </c>
    </row>
    <row r="303" spans="9:11" x14ac:dyDescent="0.3">
      <c r="I303">
        <v>302</v>
      </c>
      <c r="J303" s="21">
        <f t="shared" ref="J303:J366" si="4">I303*$K$302</f>
        <v>679500</v>
      </c>
    </row>
    <row r="304" spans="9:11" x14ac:dyDescent="0.3">
      <c r="I304">
        <v>303</v>
      </c>
      <c r="J304" s="21">
        <f t="shared" si="4"/>
        <v>681750</v>
      </c>
    </row>
    <row r="305" spans="9:10" x14ac:dyDescent="0.3">
      <c r="I305">
        <v>304</v>
      </c>
      <c r="J305" s="21">
        <f t="shared" si="4"/>
        <v>684000</v>
      </c>
    </row>
    <row r="306" spans="9:10" x14ac:dyDescent="0.3">
      <c r="I306">
        <v>305</v>
      </c>
      <c r="J306" s="21">
        <f t="shared" si="4"/>
        <v>686250</v>
      </c>
    </row>
    <row r="307" spans="9:10" x14ac:dyDescent="0.3">
      <c r="I307">
        <v>306</v>
      </c>
      <c r="J307" s="21">
        <f t="shared" si="4"/>
        <v>688500</v>
      </c>
    </row>
    <row r="308" spans="9:10" x14ac:dyDescent="0.3">
      <c r="I308">
        <v>307</v>
      </c>
      <c r="J308" s="21">
        <f t="shared" si="4"/>
        <v>690750</v>
      </c>
    </row>
    <row r="309" spans="9:10" x14ac:dyDescent="0.3">
      <c r="I309">
        <v>308</v>
      </c>
      <c r="J309" s="21">
        <f t="shared" si="4"/>
        <v>693000</v>
      </c>
    </row>
    <row r="310" spans="9:10" x14ac:dyDescent="0.3">
      <c r="I310">
        <v>309</v>
      </c>
      <c r="J310" s="21">
        <f t="shared" si="4"/>
        <v>695250</v>
      </c>
    </row>
    <row r="311" spans="9:10" x14ac:dyDescent="0.3">
      <c r="I311">
        <v>310</v>
      </c>
      <c r="J311" s="21">
        <f t="shared" si="4"/>
        <v>697500</v>
      </c>
    </row>
    <row r="312" spans="9:10" x14ac:dyDescent="0.3">
      <c r="I312">
        <v>311</v>
      </c>
      <c r="J312" s="21">
        <f t="shared" si="4"/>
        <v>699750</v>
      </c>
    </row>
    <row r="313" spans="9:10" x14ac:dyDescent="0.3">
      <c r="I313">
        <v>312</v>
      </c>
      <c r="J313" s="21">
        <f t="shared" si="4"/>
        <v>702000</v>
      </c>
    </row>
    <row r="314" spans="9:10" x14ac:dyDescent="0.3">
      <c r="I314">
        <v>313</v>
      </c>
      <c r="J314" s="21">
        <f t="shared" si="4"/>
        <v>704250</v>
      </c>
    </row>
    <row r="315" spans="9:10" x14ac:dyDescent="0.3">
      <c r="I315">
        <v>314</v>
      </c>
      <c r="J315" s="21">
        <f t="shared" si="4"/>
        <v>706500</v>
      </c>
    </row>
    <row r="316" spans="9:10" x14ac:dyDescent="0.3">
      <c r="I316">
        <v>315</v>
      </c>
      <c r="J316" s="21">
        <f t="shared" si="4"/>
        <v>708750</v>
      </c>
    </row>
    <row r="317" spans="9:10" x14ac:dyDescent="0.3">
      <c r="I317">
        <v>316</v>
      </c>
      <c r="J317" s="21">
        <f t="shared" si="4"/>
        <v>711000</v>
      </c>
    </row>
    <row r="318" spans="9:10" x14ac:dyDescent="0.3">
      <c r="I318">
        <v>317</v>
      </c>
      <c r="J318" s="21">
        <f t="shared" si="4"/>
        <v>713250</v>
      </c>
    </row>
    <row r="319" spans="9:10" x14ac:dyDescent="0.3">
      <c r="I319">
        <v>318</v>
      </c>
      <c r="J319" s="21">
        <f t="shared" si="4"/>
        <v>715500</v>
      </c>
    </row>
    <row r="320" spans="9:10" x14ac:dyDescent="0.3">
      <c r="I320">
        <v>319</v>
      </c>
      <c r="J320" s="21">
        <f t="shared" si="4"/>
        <v>717750</v>
      </c>
    </row>
    <row r="321" spans="9:10" x14ac:dyDescent="0.3">
      <c r="I321">
        <v>320</v>
      </c>
      <c r="J321" s="21">
        <f t="shared" si="4"/>
        <v>720000</v>
      </c>
    </row>
    <row r="322" spans="9:10" x14ac:dyDescent="0.3">
      <c r="I322">
        <v>321</v>
      </c>
      <c r="J322" s="21">
        <f t="shared" si="4"/>
        <v>722250</v>
      </c>
    </row>
    <row r="323" spans="9:10" x14ac:dyDescent="0.3">
      <c r="I323">
        <v>322</v>
      </c>
      <c r="J323" s="21">
        <f t="shared" si="4"/>
        <v>724500</v>
      </c>
    </row>
    <row r="324" spans="9:10" x14ac:dyDescent="0.3">
      <c r="I324">
        <v>323</v>
      </c>
      <c r="J324" s="21">
        <f t="shared" si="4"/>
        <v>726750</v>
      </c>
    </row>
    <row r="325" spans="9:10" x14ac:dyDescent="0.3">
      <c r="I325">
        <v>324</v>
      </c>
      <c r="J325" s="21">
        <f t="shared" si="4"/>
        <v>729000</v>
      </c>
    </row>
    <row r="326" spans="9:10" x14ac:dyDescent="0.3">
      <c r="I326">
        <v>325</v>
      </c>
      <c r="J326" s="21">
        <f t="shared" si="4"/>
        <v>731250</v>
      </c>
    </row>
    <row r="327" spans="9:10" x14ac:dyDescent="0.3">
      <c r="I327">
        <v>326</v>
      </c>
      <c r="J327" s="21">
        <f t="shared" si="4"/>
        <v>733500</v>
      </c>
    </row>
    <row r="328" spans="9:10" x14ac:dyDescent="0.3">
      <c r="I328">
        <v>327</v>
      </c>
      <c r="J328" s="21">
        <f t="shared" si="4"/>
        <v>735750</v>
      </c>
    </row>
    <row r="329" spans="9:10" x14ac:dyDescent="0.3">
      <c r="I329">
        <v>328</v>
      </c>
      <c r="J329" s="21">
        <f t="shared" si="4"/>
        <v>738000</v>
      </c>
    </row>
    <row r="330" spans="9:10" x14ac:dyDescent="0.3">
      <c r="I330">
        <v>329</v>
      </c>
      <c r="J330" s="21">
        <f t="shared" si="4"/>
        <v>740250</v>
      </c>
    </row>
    <row r="331" spans="9:10" x14ac:dyDescent="0.3">
      <c r="I331">
        <v>330</v>
      </c>
      <c r="J331" s="21">
        <f t="shared" si="4"/>
        <v>742500</v>
      </c>
    </row>
    <row r="332" spans="9:10" x14ac:dyDescent="0.3">
      <c r="I332">
        <v>331</v>
      </c>
      <c r="J332" s="21">
        <f t="shared" si="4"/>
        <v>744750</v>
      </c>
    </row>
    <row r="333" spans="9:10" x14ac:dyDescent="0.3">
      <c r="I333">
        <v>332</v>
      </c>
      <c r="J333" s="21">
        <f t="shared" si="4"/>
        <v>747000</v>
      </c>
    </row>
    <row r="334" spans="9:10" x14ac:dyDescent="0.3">
      <c r="I334">
        <v>333</v>
      </c>
      <c r="J334" s="21">
        <f t="shared" si="4"/>
        <v>749250</v>
      </c>
    </row>
    <row r="335" spans="9:10" x14ac:dyDescent="0.3">
      <c r="I335">
        <v>334</v>
      </c>
      <c r="J335" s="21">
        <f t="shared" si="4"/>
        <v>751500</v>
      </c>
    </row>
    <row r="336" spans="9:10" x14ac:dyDescent="0.3">
      <c r="I336">
        <v>335</v>
      </c>
      <c r="J336" s="21">
        <f t="shared" si="4"/>
        <v>753750</v>
      </c>
    </row>
    <row r="337" spans="9:10" x14ac:dyDescent="0.3">
      <c r="I337">
        <v>336</v>
      </c>
      <c r="J337" s="21">
        <f t="shared" si="4"/>
        <v>756000</v>
      </c>
    </row>
    <row r="338" spans="9:10" x14ac:dyDescent="0.3">
      <c r="I338">
        <v>337</v>
      </c>
      <c r="J338" s="21">
        <f t="shared" si="4"/>
        <v>758250</v>
      </c>
    </row>
    <row r="339" spans="9:10" x14ac:dyDescent="0.3">
      <c r="I339">
        <v>338</v>
      </c>
      <c r="J339" s="21">
        <f t="shared" si="4"/>
        <v>760500</v>
      </c>
    </row>
    <row r="340" spans="9:10" x14ac:dyDescent="0.3">
      <c r="I340">
        <v>339</v>
      </c>
      <c r="J340" s="21">
        <f t="shared" si="4"/>
        <v>762750</v>
      </c>
    </row>
    <row r="341" spans="9:10" x14ac:dyDescent="0.3">
      <c r="I341">
        <v>340</v>
      </c>
      <c r="J341" s="21">
        <f t="shared" si="4"/>
        <v>765000</v>
      </c>
    </row>
    <row r="342" spans="9:10" x14ac:dyDescent="0.3">
      <c r="I342">
        <v>341</v>
      </c>
      <c r="J342" s="21">
        <f t="shared" si="4"/>
        <v>767250</v>
      </c>
    </row>
    <row r="343" spans="9:10" x14ac:dyDescent="0.3">
      <c r="I343">
        <v>342</v>
      </c>
      <c r="J343" s="21">
        <f t="shared" si="4"/>
        <v>769500</v>
      </c>
    </row>
    <row r="344" spans="9:10" x14ac:dyDescent="0.3">
      <c r="I344">
        <v>343</v>
      </c>
      <c r="J344" s="21">
        <f t="shared" si="4"/>
        <v>771750</v>
      </c>
    </row>
    <row r="345" spans="9:10" x14ac:dyDescent="0.3">
      <c r="I345">
        <v>344</v>
      </c>
      <c r="J345" s="21">
        <f t="shared" si="4"/>
        <v>774000</v>
      </c>
    </row>
    <row r="346" spans="9:10" x14ac:dyDescent="0.3">
      <c r="I346">
        <v>345</v>
      </c>
      <c r="J346" s="21">
        <f t="shared" si="4"/>
        <v>776250</v>
      </c>
    </row>
    <row r="347" spans="9:10" x14ac:dyDescent="0.3">
      <c r="I347">
        <v>346</v>
      </c>
      <c r="J347" s="21">
        <f t="shared" si="4"/>
        <v>778500</v>
      </c>
    </row>
    <row r="348" spans="9:10" x14ac:dyDescent="0.3">
      <c r="I348">
        <v>347</v>
      </c>
      <c r="J348" s="21">
        <f t="shared" si="4"/>
        <v>780750</v>
      </c>
    </row>
    <row r="349" spans="9:10" x14ac:dyDescent="0.3">
      <c r="I349">
        <v>348</v>
      </c>
      <c r="J349" s="21">
        <f t="shared" si="4"/>
        <v>783000</v>
      </c>
    </row>
    <row r="350" spans="9:10" x14ac:dyDescent="0.3">
      <c r="I350">
        <v>349</v>
      </c>
      <c r="J350" s="21">
        <f t="shared" si="4"/>
        <v>785250</v>
      </c>
    </row>
    <row r="351" spans="9:10" x14ac:dyDescent="0.3">
      <c r="I351">
        <v>350</v>
      </c>
      <c r="J351" s="21">
        <f t="shared" si="4"/>
        <v>787500</v>
      </c>
    </row>
    <row r="352" spans="9:10" x14ac:dyDescent="0.3">
      <c r="I352">
        <v>351</v>
      </c>
      <c r="J352" s="21">
        <f t="shared" si="4"/>
        <v>789750</v>
      </c>
    </row>
    <row r="353" spans="9:10" x14ac:dyDescent="0.3">
      <c r="I353">
        <v>352</v>
      </c>
      <c r="J353" s="21">
        <f t="shared" si="4"/>
        <v>792000</v>
      </c>
    </row>
    <row r="354" spans="9:10" x14ac:dyDescent="0.3">
      <c r="I354">
        <v>353</v>
      </c>
      <c r="J354" s="21">
        <f t="shared" si="4"/>
        <v>794250</v>
      </c>
    </row>
    <row r="355" spans="9:10" x14ac:dyDescent="0.3">
      <c r="I355">
        <v>354</v>
      </c>
      <c r="J355" s="21">
        <f t="shared" si="4"/>
        <v>796500</v>
      </c>
    </row>
    <row r="356" spans="9:10" x14ac:dyDescent="0.3">
      <c r="I356">
        <v>355</v>
      </c>
      <c r="J356" s="21">
        <f t="shared" si="4"/>
        <v>798750</v>
      </c>
    </row>
    <row r="357" spans="9:10" x14ac:dyDescent="0.3">
      <c r="I357">
        <v>356</v>
      </c>
      <c r="J357" s="21">
        <f t="shared" si="4"/>
        <v>801000</v>
      </c>
    </row>
    <row r="358" spans="9:10" x14ac:dyDescent="0.3">
      <c r="I358">
        <v>357</v>
      </c>
      <c r="J358" s="21">
        <f t="shared" si="4"/>
        <v>803250</v>
      </c>
    </row>
    <row r="359" spans="9:10" x14ac:dyDescent="0.3">
      <c r="I359">
        <v>358</v>
      </c>
      <c r="J359" s="21">
        <f t="shared" si="4"/>
        <v>805500</v>
      </c>
    </row>
    <row r="360" spans="9:10" x14ac:dyDescent="0.3">
      <c r="I360">
        <v>359</v>
      </c>
      <c r="J360" s="21">
        <f t="shared" si="4"/>
        <v>807750</v>
      </c>
    </row>
    <row r="361" spans="9:10" x14ac:dyDescent="0.3">
      <c r="I361">
        <v>360</v>
      </c>
      <c r="J361" s="21">
        <f t="shared" si="4"/>
        <v>810000</v>
      </c>
    </row>
    <row r="362" spans="9:10" x14ac:dyDescent="0.3">
      <c r="I362">
        <v>361</v>
      </c>
      <c r="J362" s="21">
        <f t="shared" si="4"/>
        <v>812250</v>
      </c>
    </row>
    <row r="363" spans="9:10" x14ac:dyDescent="0.3">
      <c r="I363">
        <v>362</v>
      </c>
      <c r="J363" s="21">
        <f t="shared" si="4"/>
        <v>814500</v>
      </c>
    </row>
    <row r="364" spans="9:10" x14ac:dyDescent="0.3">
      <c r="I364">
        <v>363</v>
      </c>
      <c r="J364" s="21">
        <f t="shared" si="4"/>
        <v>816750</v>
      </c>
    </row>
    <row r="365" spans="9:10" x14ac:dyDescent="0.3">
      <c r="I365">
        <v>364</v>
      </c>
      <c r="J365" s="21">
        <f t="shared" si="4"/>
        <v>819000</v>
      </c>
    </row>
    <row r="366" spans="9:10" x14ac:dyDescent="0.3">
      <c r="I366">
        <v>365</v>
      </c>
      <c r="J366" s="21">
        <f t="shared" si="4"/>
        <v>821250</v>
      </c>
    </row>
    <row r="367" spans="9:10" x14ac:dyDescent="0.3">
      <c r="I367">
        <v>366</v>
      </c>
      <c r="J367" s="21">
        <f t="shared" ref="J367:J401" si="5">I367*$K$302</f>
        <v>823500</v>
      </c>
    </row>
    <row r="368" spans="9:10" x14ac:dyDescent="0.3">
      <c r="I368">
        <v>367</v>
      </c>
      <c r="J368" s="21">
        <f t="shared" si="5"/>
        <v>825750</v>
      </c>
    </row>
    <row r="369" spans="9:10" x14ac:dyDescent="0.3">
      <c r="I369">
        <v>368</v>
      </c>
      <c r="J369" s="21">
        <f t="shared" si="5"/>
        <v>828000</v>
      </c>
    </row>
    <row r="370" spans="9:10" x14ac:dyDescent="0.3">
      <c r="I370">
        <v>369</v>
      </c>
      <c r="J370" s="21">
        <f t="shared" si="5"/>
        <v>830250</v>
      </c>
    </row>
    <row r="371" spans="9:10" x14ac:dyDescent="0.3">
      <c r="I371">
        <v>370</v>
      </c>
      <c r="J371" s="21">
        <f t="shared" si="5"/>
        <v>832500</v>
      </c>
    </row>
    <row r="372" spans="9:10" x14ac:dyDescent="0.3">
      <c r="I372">
        <v>371</v>
      </c>
      <c r="J372" s="21">
        <f t="shared" si="5"/>
        <v>834750</v>
      </c>
    </row>
    <row r="373" spans="9:10" x14ac:dyDescent="0.3">
      <c r="I373">
        <v>372</v>
      </c>
      <c r="J373" s="21">
        <f t="shared" si="5"/>
        <v>837000</v>
      </c>
    </row>
    <row r="374" spans="9:10" x14ac:dyDescent="0.3">
      <c r="I374">
        <v>373</v>
      </c>
      <c r="J374" s="21">
        <f t="shared" si="5"/>
        <v>839250</v>
      </c>
    </row>
    <row r="375" spans="9:10" x14ac:dyDescent="0.3">
      <c r="I375">
        <v>374</v>
      </c>
      <c r="J375" s="21">
        <f t="shared" si="5"/>
        <v>841500</v>
      </c>
    </row>
    <row r="376" spans="9:10" x14ac:dyDescent="0.3">
      <c r="I376">
        <v>375</v>
      </c>
      <c r="J376" s="21">
        <f t="shared" si="5"/>
        <v>843750</v>
      </c>
    </row>
    <row r="377" spans="9:10" x14ac:dyDescent="0.3">
      <c r="I377">
        <v>376</v>
      </c>
      <c r="J377" s="21">
        <f t="shared" si="5"/>
        <v>846000</v>
      </c>
    </row>
    <row r="378" spans="9:10" x14ac:dyDescent="0.3">
      <c r="I378">
        <v>377</v>
      </c>
      <c r="J378" s="21">
        <f t="shared" si="5"/>
        <v>848250</v>
      </c>
    </row>
    <row r="379" spans="9:10" x14ac:dyDescent="0.3">
      <c r="I379">
        <v>378</v>
      </c>
      <c r="J379" s="21">
        <f t="shared" si="5"/>
        <v>850500</v>
      </c>
    </row>
    <row r="380" spans="9:10" x14ac:dyDescent="0.3">
      <c r="I380">
        <v>379</v>
      </c>
      <c r="J380" s="21">
        <f t="shared" si="5"/>
        <v>852750</v>
      </c>
    </row>
    <row r="381" spans="9:10" x14ac:dyDescent="0.3">
      <c r="I381">
        <v>380</v>
      </c>
      <c r="J381" s="21">
        <f t="shared" si="5"/>
        <v>855000</v>
      </c>
    </row>
    <row r="382" spans="9:10" x14ac:dyDescent="0.3">
      <c r="I382">
        <v>381</v>
      </c>
      <c r="J382" s="21">
        <f t="shared" si="5"/>
        <v>857250</v>
      </c>
    </row>
    <row r="383" spans="9:10" x14ac:dyDescent="0.3">
      <c r="I383">
        <v>382</v>
      </c>
      <c r="J383" s="21">
        <f t="shared" si="5"/>
        <v>859500</v>
      </c>
    </row>
    <row r="384" spans="9:10" x14ac:dyDescent="0.3">
      <c r="I384">
        <v>383</v>
      </c>
      <c r="J384" s="21">
        <f t="shared" si="5"/>
        <v>861750</v>
      </c>
    </row>
    <row r="385" spans="9:10" x14ac:dyDescent="0.3">
      <c r="I385">
        <v>384</v>
      </c>
      <c r="J385" s="21">
        <f t="shared" si="5"/>
        <v>864000</v>
      </c>
    </row>
    <row r="386" spans="9:10" x14ac:dyDescent="0.3">
      <c r="I386">
        <v>385</v>
      </c>
      <c r="J386" s="21">
        <f t="shared" si="5"/>
        <v>866250</v>
      </c>
    </row>
    <row r="387" spans="9:10" x14ac:dyDescent="0.3">
      <c r="I387">
        <v>386</v>
      </c>
      <c r="J387" s="21">
        <f t="shared" si="5"/>
        <v>868500</v>
      </c>
    </row>
    <row r="388" spans="9:10" x14ac:dyDescent="0.3">
      <c r="I388">
        <v>387</v>
      </c>
      <c r="J388" s="21">
        <f t="shared" si="5"/>
        <v>870750</v>
      </c>
    </row>
    <row r="389" spans="9:10" x14ac:dyDescent="0.3">
      <c r="I389">
        <v>388</v>
      </c>
      <c r="J389" s="21">
        <f t="shared" si="5"/>
        <v>873000</v>
      </c>
    </row>
    <row r="390" spans="9:10" x14ac:dyDescent="0.3">
      <c r="I390">
        <v>389</v>
      </c>
      <c r="J390" s="21">
        <f t="shared" si="5"/>
        <v>875250</v>
      </c>
    </row>
    <row r="391" spans="9:10" x14ac:dyDescent="0.3">
      <c r="I391">
        <v>390</v>
      </c>
      <c r="J391" s="21">
        <f t="shared" si="5"/>
        <v>877500</v>
      </c>
    </row>
    <row r="392" spans="9:10" x14ac:dyDescent="0.3">
      <c r="I392">
        <v>391</v>
      </c>
      <c r="J392" s="21">
        <f t="shared" si="5"/>
        <v>879750</v>
      </c>
    </row>
    <row r="393" spans="9:10" x14ac:dyDescent="0.3">
      <c r="I393">
        <v>392</v>
      </c>
      <c r="J393" s="21">
        <f t="shared" si="5"/>
        <v>882000</v>
      </c>
    </row>
    <row r="394" spans="9:10" x14ac:dyDescent="0.3">
      <c r="I394">
        <v>393</v>
      </c>
      <c r="J394" s="21">
        <f t="shared" si="5"/>
        <v>884250</v>
      </c>
    </row>
    <row r="395" spans="9:10" x14ac:dyDescent="0.3">
      <c r="I395">
        <v>394</v>
      </c>
      <c r="J395" s="21">
        <f t="shared" si="5"/>
        <v>886500</v>
      </c>
    </row>
    <row r="396" spans="9:10" x14ac:dyDescent="0.3">
      <c r="I396">
        <v>395</v>
      </c>
      <c r="J396" s="21">
        <f t="shared" si="5"/>
        <v>888750</v>
      </c>
    </row>
    <row r="397" spans="9:10" x14ac:dyDescent="0.3">
      <c r="I397">
        <v>396</v>
      </c>
      <c r="J397" s="21">
        <f t="shared" si="5"/>
        <v>891000</v>
      </c>
    </row>
    <row r="398" spans="9:10" x14ac:dyDescent="0.3">
      <c r="I398">
        <v>397</v>
      </c>
      <c r="J398" s="21">
        <f t="shared" si="5"/>
        <v>893250</v>
      </c>
    </row>
    <row r="399" spans="9:10" x14ac:dyDescent="0.3">
      <c r="I399">
        <v>398</v>
      </c>
      <c r="J399" s="21">
        <f t="shared" si="5"/>
        <v>895500</v>
      </c>
    </row>
    <row r="400" spans="9:10" x14ac:dyDescent="0.3">
      <c r="I400">
        <v>399</v>
      </c>
      <c r="J400" s="21">
        <f t="shared" si="5"/>
        <v>897750</v>
      </c>
    </row>
    <row r="401" spans="9:11" x14ac:dyDescent="0.3">
      <c r="I401">
        <v>400</v>
      </c>
      <c r="J401" s="21">
        <f t="shared" si="5"/>
        <v>900000</v>
      </c>
    </row>
    <row r="402" spans="9:11" x14ac:dyDescent="0.3">
      <c r="I402">
        <v>401</v>
      </c>
      <c r="J402" s="21">
        <f>I402*$K$402</f>
        <v>802000</v>
      </c>
      <c r="K402">
        <v>2000</v>
      </c>
    </row>
    <row r="403" spans="9:11" x14ac:dyDescent="0.3">
      <c r="I403">
        <v>402</v>
      </c>
      <c r="J403" s="21">
        <f t="shared" ref="J403:J466" si="6">I403*$K$402</f>
        <v>804000</v>
      </c>
    </row>
    <row r="404" spans="9:11" x14ac:dyDescent="0.3">
      <c r="I404">
        <v>403</v>
      </c>
      <c r="J404" s="21">
        <f t="shared" si="6"/>
        <v>806000</v>
      </c>
    </row>
    <row r="405" spans="9:11" x14ac:dyDescent="0.3">
      <c r="I405">
        <v>404</v>
      </c>
      <c r="J405" s="21">
        <f t="shared" si="6"/>
        <v>808000</v>
      </c>
    </row>
    <row r="406" spans="9:11" x14ac:dyDescent="0.3">
      <c r="I406">
        <v>405</v>
      </c>
      <c r="J406" s="21">
        <f t="shared" si="6"/>
        <v>810000</v>
      </c>
    </row>
    <row r="407" spans="9:11" x14ac:dyDescent="0.3">
      <c r="I407">
        <v>406</v>
      </c>
      <c r="J407" s="21">
        <f t="shared" si="6"/>
        <v>812000</v>
      </c>
    </row>
    <row r="408" spans="9:11" x14ac:dyDescent="0.3">
      <c r="I408">
        <v>407</v>
      </c>
      <c r="J408" s="21">
        <f t="shared" si="6"/>
        <v>814000</v>
      </c>
    </row>
    <row r="409" spans="9:11" x14ac:dyDescent="0.3">
      <c r="I409">
        <v>408</v>
      </c>
      <c r="J409" s="21">
        <f t="shared" si="6"/>
        <v>816000</v>
      </c>
    </row>
    <row r="410" spans="9:11" x14ac:dyDescent="0.3">
      <c r="I410">
        <v>409</v>
      </c>
      <c r="J410" s="21">
        <f t="shared" si="6"/>
        <v>818000</v>
      </c>
    </row>
    <row r="411" spans="9:11" x14ac:dyDescent="0.3">
      <c r="I411">
        <v>410</v>
      </c>
      <c r="J411" s="21">
        <f t="shared" si="6"/>
        <v>820000</v>
      </c>
    </row>
    <row r="412" spans="9:11" x14ac:dyDescent="0.3">
      <c r="I412">
        <v>411</v>
      </c>
      <c r="J412" s="21">
        <f t="shared" si="6"/>
        <v>822000</v>
      </c>
    </row>
    <row r="413" spans="9:11" x14ac:dyDescent="0.3">
      <c r="I413">
        <v>412</v>
      </c>
      <c r="J413" s="21">
        <f t="shared" si="6"/>
        <v>824000</v>
      </c>
    </row>
    <row r="414" spans="9:11" x14ac:dyDescent="0.3">
      <c r="I414">
        <v>413</v>
      </c>
      <c r="J414" s="21">
        <f t="shared" si="6"/>
        <v>826000</v>
      </c>
    </row>
    <row r="415" spans="9:11" x14ac:dyDescent="0.3">
      <c r="I415">
        <v>414</v>
      </c>
      <c r="J415" s="21">
        <f t="shared" si="6"/>
        <v>828000</v>
      </c>
    </row>
    <row r="416" spans="9:11" x14ac:dyDescent="0.3">
      <c r="I416">
        <v>415</v>
      </c>
      <c r="J416" s="21">
        <f t="shared" si="6"/>
        <v>830000</v>
      </c>
    </row>
    <row r="417" spans="9:10" x14ac:dyDescent="0.3">
      <c r="I417">
        <v>416</v>
      </c>
      <c r="J417" s="21">
        <f t="shared" si="6"/>
        <v>832000</v>
      </c>
    </row>
    <row r="418" spans="9:10" x14ac:dyDescent="0.3">
      <c r="I418">
        <v>417</v>
      </c>
      <c r="J418" s="21">
        <f t="shared" si="6"/>
        <v>834000</v>
      </c>
    </row>
    <row r="419" spans="9:10" x14ac:dyDescent="0.3">
      <c r="I419">
        <v>418</v>
      </c>
      <c r="J419" s="21">
        <f t="shared" si="6"/>
        <v>836000</v>
      </c>
    </row>
    <row r="420" spans="9:10" x14ac:dyDescent="0.3">
      <c r="I420">
        <v>419</v>
      </c>
      <c r="J420" s="21">
        <f t="shared" si="6"/>
        <v>838000</v>
      </c>
    </row>
    <row r="421" spans="9:10" x14ac:dyDescent="0.3">
      <c r="I421">
        <v>420</v>
      </c>
      <c r="J421" s="21">
        <f t="shared" si="6"/>
        <v>840000</v>
      </c>
    </row>
    <row r="422" spans="9:10" x14ac:dyDescent="0.3">
      <c r="I422">
        <v>421</v>
      </c>
      <c r="J422" s="21">
        <f t="shared" si="6"/>
        <v>842000</v>
      </c>
    </row>
    <row r="423" spans="9:10" x14ac:dyDescent="0.3">
      <c r="I423">
        <v>422</v>
      </c>
      <c r="J423" s="21">
        <f t="shared" si="6"/>
        <v>844000</v>
      </c>
    </row>
    <row r="424" spans="9:10" x14ac:dyDescent="0.3">
      <c r="I424">
        <v>423</v>
      </c>
      <c r="J424" s="21">
        <f t="shared" si="6"/>
        <v>846000</v>
      </c>
    </row>
    <row r="425" spans="9:10" x14ac:dyDescent="0.3">
      <c r="I425">
        <v>424</v>
      </c>
      <c r="J425" s="21">
        <f t="shared" si="6"/>
        <v>848000</v>
      </c>
    </row>
    <row r="426" spans="9:10" x14ac:dyDescent="0.3">
      <c r="I426">
        <v>425</v>
      </c>
      <c r="J426" s="21">
        <f t="shared" si="6"/>
        <v>850000</v>
      </c>
    </row>
    <row r="427" spans="9:10" x14ac:dyDescent="0.3">
      <c r="I427">
        <v>426</v>
      </c>
      <c r="J427" s="21">
        <f t="shared" si="6"/>
        <v>852000</v>
      </c>
    </row>
    <row r="428" spans="9:10" x14ac:dyDescent="0.3">
      <c r="I428">
        <v>427</v>
      </c>
      <c r="J428" s="21">
        <f t="shared" si="6"/>
        <v>854000</v>
      </c>
    </row>
    <row r="429" spans="9:10" x14ac:dyDescent="0.3">
      <c r="I429">
        <v>428</v>
      </c>
      <c r="J429" s="21">
        <f t="shared" si="6"/>
        <v>856000</v>
      </c>
    </row>
    <row r="430" spans="9:10" x14ac:dyDescent="0.3">
      <c r="I430">
        <v>429</v>
      </c>
      <c r="J430" s="21">
        <f t="shared" si="6"/>
        <v>858000</v>
      </c>
    </row>
    <row r="431" spans="9:10" x14ac:dyDescent="0.3">
      <c r="I431">
        <v>430</v>
      </c>
      <c r="J431" s="21">
        <f t="shared" si="6"/>
        <v>860000</v>
      </c>
    </row>
    <row r="432" spans="9:10" x14ac:dyDescent="0.3">
      <c r="I432">
        <v>431</v>
      </c>
      <c r="J432" s="21">
        <f t="shared" si="6"/>
        <v>862000</v>
      </c>
    </row>
    <row r="433" spans="9:10" x14ac:dyDescent="0.3">
      <c r="I433">
        <v>432</v>
      </c>
      <c r="J433" s="21">
        <f t="shared" si="6"/>
        <v>864000</v>
      </c>
    </row>
    <row r="434" spans="9:10" x14ac:dyDescent="0.3">
      <c r="I434">
        <v>433</v>
      </c>
      <c r="J434" s="21">
        <f t="shared" si="6"/>
        <v>866000</v>
      </c>
    </row>
    <row r="435" spans="9:10" x14ac:dyDescent="0.3">
      <c r="I435">
        <v>434</v>
      </c>
      <c r="J435" s="21">
        <f t="shared" si="6"/>
        <v>868000</v>
      </c>
    </row>
    <row r="436" spans="9:10" x14ac:dyDescent="0.3">
      <c r="I436">
        <v>435</v>
      </c>
      <c r="J436" s="21">
        <f t="shared" si="6"/>
        <v>870000</v>
      </c>
    </row>
    <row r="437" spans="9:10" x14ac:dyDescent="0.3">
      <c r="I437">
        <v>436</v>
      </c>
      <c r="J437" s="21">
        <f t="shared" si="6"/>
        <v>872000</v>
      </c>
    </row>
    <row r="438" spans="9:10" x14ac:dyDescent="0.3">
      <c r="I438">
        <v>437</v>
      </c>
      <c r="J438" s="21">
        <f t="shared" si="6"/>
        <v>874000</v>
      </c>
    </row>
    <row r="439" spans="9:10" x14ac:dyDescent="0.3">
      <c r="I439">
        <v>438</v>
      </c>
      <c r="J439" s="21">
        <f t="shared" si="6"/>
        <v>876000</v>
      </c>
    </row>
    <row r="440" spans="9:10" x14ac:dyDescent="0.3">
      <c r="I440">
        <v>439</v>
      </c>
      <c r="J440" s="21">
        <f t="shared" si="6"/>
        <v>878000</v>
      </c>
    </row>
    <row r="441" spans="9:10" x14ac:dyDescent="0.3">
      <c r="I441">
        <v>440</v>
      </c>
      <c r="J441" s="21">
        <f t="shared" si="6"/>
        <v>880000</v>
      </c>
    </row>
    <row r="442" spans="9:10" x14ac:dyDescent="0.3">
      <c r="I442">
        <v>441</v>
      </c>
      <c r="J442" s="21">
        <f t="shared" si="6"/>
        <v>882000</v>
      </c>
    </row>
    <row r="443" spans="9:10" x14ac:dyDescent="0.3">
      <c r="I443">
        <v>442</v>
      </c>
      <c r="J443" s="21">
        <f t="shared" si="6"/>
        <v>884000</v>
      </c>
    </row>
    <row r="444" spans="9:10" x14ac:dyDescent="0.3">
      <c r="I444">
        <v>443</v>
      </c>
      <c r="J444" s="21">
        <f t="shared" si="6"/>
        <v>886000</v>
      </c>
    </row>
    <row r="445" spans="9:10" x14ac:dyDescent="0.3">
      <c r="I445">
        <v>444</v>
      </c>
      <c r="J445" s="21">
        <f t="shared" si="6"/>
        <v>888000</v>
      </c>
    </row>
    <row r="446" spans="9:10" x14ac:dyDescent="0.3">
      <c r="I446">
        <v>445</v>
      </c>
      <c r="J446" s="21">
        <f t="shared" si="6"/>
        <v>890000</v>
      </c>
    </row>
    <row r="447" spans="9:10" x14ac:dyDescent="0.3">
      <c r="I447">
        <v>446</v>
      </c>
      <c r="J447" s="21">
        <f t="shared" si="6"/>
        <v>892000</v>
      </c>
    </row>
    <row r="448" spans="9:10" x14ac:dyDescent="0.3">
      <c r="I448">
        <v>447</v>
      </c>
      <c r="J448" s="21">
        <f t="shared" si="6"/>
        <v>894000</v>
      </c>
    </row>
    <row r="449" spans="9:10" x14ac:dyDescent="0.3">
      <c r="I449">
        <v>448</v>
      </c>
      <c r="J449" s="21">
        <f t="shared" si="6"/>
        <v>896000</v>
      </c>
    </row>
    <row r="450" spans="9:10" x14ac:dyDescent="0.3">
      <c r="I450">
        <v>449</v>
      </c>
      <c r="J450" s="21">
        <f t="shared" si="6"/>
        <v>898000</v>
      </c>
    </row>
    <row r="451" spans="9:10" x14ac:dyDescent="0.3">
      <c r="I451">
        <v>450</v>
      </c>
      <c r="J451" s="21">
        <f t="shared" si="6"/>
        <v>900000</v>
      </c>
    </row>
    <row r="452" spans="9:10" x14ac:dyDescent="0.3">
      <c r="I452">
        <v>451</v>
      </c>
      <c r="J452" s="21">
        <f t="shared" si="6"/>
        <v>902000</v>
      </c>
    </row>
    <row r="453" spans="9:10" x14ac:dyDescent="0.3">
      <c r="I453">
        <v>452</v>
      </c>
      <c r="J453" s="21">
        <f t="shared" si="6"/>
        <v>904000</v>
      </c>
    </row>
    <row r="454" spans="9:10" x14ac:dyDescent="0.3">
      <c r="I454">
        <v>453</v>
      </c>
      <c r="J454" s="21">
        <f t="shared" si="6"/>
        <v>906000</v>
      </c>
    </row>
    <row r="455" spans="9:10" x14ac:dyDescent="0.3">
      <c r="I455">
        <v>454</v>
      </c>
      <c r="J455" s="21">
        <f t="shared" si="6"/>
        <v>908000</v>
      </c>
    </row>
    <row r="456" spans="9:10" x14ac:dyDescent="0.3">
      <c r="I456">
        <v>455</v>
      </c>
      <c r="J456" s="21">
        <f t="shared" si="6"/>
        <v>910000</v>
      </c>
    </row>
    <row r="457" spans="9:10" x14ac:dyDescent="0.3">
      <c r="I457">
        <v>456</v>
      </c>
      <c r="J457" s="21">
        <f t="shared" si="6"/>
        <v>912000</v>
      </c>
    </row>
    <row r="458" spans="9:10" x14ac:dyDescent="0.3">
      <c r="I458">
        <v>457</v>
      </c>
      <c r="J458" s="21">
        <f t="shared" si="6"/>
        <v>914000</v>
      </c>
    </row>
    <row r="459" spans="9:10" x14ac:dyDescent="0.3">
      <c r="I459">
        <v>458</v>
      </c>
      <c r="J459" s="21">
        <f t="shared" si="6"/>
        <v>916000</v>
      </c>
    </row>
    <row r="460" spans="9:10" x14ac:dyDescent="0.3">
      <c r="I460">
        <v>459</v>
      </c>
      <c r="J460" s="21">
        <f t="shared" si="6"/>
        <v>918000</v>
      </c>
    </row>
    <row r="461" spans="9:10" x14ac:dyDescent="0.3">
      <c r="I461">
        <v>460</v>
      </c>
      <c r="J461" s="21">
        <f t="shared" si="6"/>
        <v>920000</v>
      </c>
    </row>
    <row r="462" spans="9:10" x14ac:dyDescent="0.3">
      <c r="I462">
        <v>461</v>
      </c>
      <c r="J462" s="21">
        <f t="shared" si="6"/>
        <v>922000</v>
      </c>
    </row>
    <row r="463" spans="9:10" x14ac:dyDescent="0.3">
      <c r="I463">
        <v>462</v>
      </c>
      <c r="J463" s="21">
        <f t="shared" si="6"/>
        <v>924000</v>
      </c>
    </row>
    <row r="464" spans="9:10" x14ac:dyDescent="0.3">
      <c r="I464">
        <v>463</v>
      </c>
      <c r="J464" s="21">
        <f t="shared" si="6"/>
        <v>926000</v>
      </c>
    </row>
    <row r="465" spans="9:10" x14ac:dyDescent="0.3">
      <c r="I465">
        <v>464</v>
      </c>
      <c r="J465" s="21">
        <f t="shared" si="6"/>
        <v>928000</v>
      </c>
    </row>
    <row r="466" spans="9:10" x14ac:dyDescent="0.3">
      <c r="I466">
        <v>465</v>
      </c>
      <c r="J466" s="21">
        <f t="shared" si="6"/>
        <v>930000</v>
      </c>
    </row>
    <row r="467" spans="9:10" x14ac:dyDescent="0.3">
      <c r="I467">
        <v>466</v>
      </c>
      <c r="J467" s="21">
        <f t="shared" ref="J467:J501" si="7">I467*$K$402</f>
        <v>932000</v>
      </c>
    </row>
    <row r="468" spans="9:10" x14ac:dyDescent="0.3">
      <c r="I468">
        <v>467</v>
      </c>
      <c r="J468" s="21">
        <f t="shared" si="7"/>
        <v>934000</v>
      </c>
    </row>
    <row r="469" spans="9:10" x14ac:dyDescent="0.3">
      <c r="I469">
        <v>468</v>
      </c>
      <c r="J469" s="21">
        <f t="shared" si="7"/>
        <v>936000</v>
      </c>
    </row>
    <row r="470" spans="9:10" x14ac:dyDescent="0.3">
      <c r="I470">
        <v>469</v>
      </c>
      <c r="J470" s="21">
        <f t="shared" si="7"/>
        <v>938000</v>
      </c>
    </row>
    <row r="471" spans="9:10" x14ac:dyDescent="0.3">
      <c r="I471">
        <v>470</v>
      </c>
      <c r="J471" s="21">
        <f t="shared" si="7"/>
        <v>940000</v>
      </c>
    </row>
    <row r="472" spans="9:10" x14ac:dyDescent="0.3">
      <c r="I472">
        <v>471</v>
      </c>
      <c r="J472" s="21">
        <f t="shared" si="7"/>
        <v>942000</v>
      </c>
    </row>
    <row r="473" spans="9:10" x14ac:dyDescent="0.3">
      <c r="I473">
        <v>472</v>
      </c>
      <c r="J473" s="21">
        <f t="shared" si="7"/>
        <v>944000</v>
      </c>
    </row>
    <row r="474" spans="9:10" x14ac:dyDescent="0.3">
      <c r="I474">
        <v>473</v>
      </c>
      <c r="J474" s="21">
        <f t="shared" si="7"/>
        <v>946000</v>
      </c>
    </row>
    <row r="475" spans="9:10" x14ac:dyDescent="0.3">
      <c r="I475">
        <v>474</v>
      </c>
      <c r="J475" s="21">
        <f t="shared" si="7"/>
        <v>948000</v>
      </c>
    </row>
    <row r="476" spans="9:10" x14ac:dyDescent="0.3">
      <c r="I476">
        <v>475</v>
      </c>
      <c r="J476" s="21">
        <f t="shared" si="7"/>
        <v>950000</v>
      </c>
    </row>
    <row r="477" spans="9:10" x14ac:dyDescent="0.3">
      <c r="I477">
        <v>476</v>
      </c>
      <c r="J477" s="21">
        <f t="shared" si="7"/>
        <v>952000</v>
      </c>
    </row>
    <row r="478" spans="9:10" x14ac:dyDescent="0.3">
      <c r="I478">
        <v>477</v>
      </c>
      <c r="J478" s="21">
        <f t="shared" si="7"/>
        <v>954000</v>
      </c>
    </row>
    <row r="479" spans="9:10" x14ac:dyDescent="0.3">
      <c r="I479">
        <v>478</v>
      </c>
      <c r="J479" s="21">
        <f t="shared" si="7"/>
        <v>956000</v>
      </c>
    </row>
    <row r="480" spans="9:10" x14ac:dyDescent="0.3">
      <c r="I480">
        <v>479</v>
      </c>
      <c r="J480" s="21">
        <f t="shared" si="7"/>
        <v>958000</v>
      </c>
    </row>
    <row r="481" spans="9:10" x14ac:dyDescent="0.3">
      <c r="I481">
        <v>480</v>
      </c>
      <c r="J481" s="21">
        <f t="shared" si="7"/>
        <v>960000</v>
      </c>
    </row>
    <row r="482" spans="9:10" x14ac:dyDescent="0.3">
      <c r="I482">
        <v>481</v>
      </c>
      <c r="J482" s="21">
        <f t="shared" si="7"/>
        <v>962000</v>
      </c>
    </row>
    <row r="483" spans="9:10" x14ac:dyDescent="0.3">
      <c r="I483">
        <v>482</v>
      </c>
      <c r="J483" s="21">
        <f t="shared" si="7"/>
        <v>964000</v>
      </c>
    </row>
    <row r="484" spans="9:10" x14ac:dyDescent="0.3">
      <c r="I484">
        <v>483</v>
      </c>
      <c r="J484" s="21">
        <f t="shared" si="7"/>
        <v>966000</v>
      </c>
    </row>
    <row r="485" spans="9:10" x14ac:dyDescent="0.3">
      <c r="I485">
        <v>484</v>
      </c>
      <c r="J485" s="21">
        <f t="shared" si="7"/>
        <v>968000</v>
      </c>
    </row>
    <row r="486" spans="9:10" x14ac:dyDescent="0.3">
      <c r="I486">
        <v>485</v>
      </c>
      <c r="J486" s="21">
        <f t="shared" si="7"/>
        <v>970000</v>
      </c>
    </row>
    <row r="487" spans="9:10" x14ac:dyDescent="0.3">
      <c r="I487">
        <v>486</v>
      </c>
      <c r="J487" s="21">
        <f t="shared" si="7"/>
        <v>972000</v>
      </c>
    </row>
    <row r="488" spans="9:10" x14ac:dyDescent="0.3">
      <c r="I488">
        <v>487</v>
      </c>
      <c r="J488" s="21">
        <f t="shared" si="7"/>
        <v>974000</v>
      </c>
    </row>
    <row r="489" spans="9:10" x14ac:dyDescent="0.3">
      <c r="I489">
        <v>488</v>
      </c>
      <c r="J489" s="21">
        <f t="shared" si="7"/>
        <v>976000</v>
      </c>
    </row>
    <row r="490" spans="9:10" x14ac:dyDescent="0.3">
      <c r="I490">
        <v>489</v>
      </c>
      <c r="J490" s="21">
        <f t="shared" si="7"/>
        <v>978000</v>
      </c>
    </row>
    <row r="491" spans="9:10" x14ac:dyDescent="0.3">
      <c r="I491">
        <v>490</v>
      </c>
      <c r="J491" s="21">
        <f t="shared" si="7"/>
        <v>980000</v>
      </c>
    </row>
    <row r="492" spans="9:10" x14ac:dyDescent="0.3">
      <c r="I492">
        <v>491</v>
      </c>
      <c r="J492" s="21">
        <f t="shared" si="7"/>
        <v>982000</v>
      </c>
    </row>
    <row r="493" spans="9:10" x14ac:dyDescent="0.3">
      <c r="I493">
        <v>492</v>
      </c>
      <c r="J493" s="21">
        <f t="shared" si="7"/>
        <v>984000</v>
      </c>
    </row>
    <row r="494" spans="9:10" x14ac:dyDescent="0.3">
      <c r="I494">
        <v>493</v>
      </c>
      <c r="J494" s="21">
        <f t="shared" si="7"/>
        <v>986000</v>
      </c>
    </row>
    <row r="495" spans="9:10" x14ac:dyDescent="0.3">
      <c r="I495">
        <v>494</v>
      </c>
      <c r="J495" s="21">
        <f t="shared" si="7"/>
        <v>988000</v>
      </c>
    </row>
    <row r="496" spans="9:10" x14ac:dyDescent="0.3">
      <c r="I496">
        <v>495</v>
      </c>
      <c r="J496" s="21">
        <f t="shared" si="7"/>
        <v>990000</v>
      </c>
    </row>
    <row r="497" spans="9:11" x14ac:dyDescent="0.3">
      <c r="I497">
        <v>496</v>
      </c>
      <c r="J497" s="21">
        <f t="shared" si="7"/>
        <v>992000</v>
      </c>
    </row>
    <row r="498" spans="9:11" x14ac:dyDescent="0.3">
      <c r="I498">
        <v>497</v>
      </c>
      <c r="J498" s="21">
        <f t="shared" si="7"/>
        <v>994000</v>
      </c>
    </row>
    <row r="499" spans="9:11" x14ac:dyDescent="0.3">
      <c r="I499">
        <v>498</v>
      </c>
      <c r="J499" s="21">
        <f t="shared" si="7"/>
        <v>996000</v>
      </c>
    </row>
    <row r="500" spans="9:11" x14ac:dyDescent="0.3">
      <c r="I500">
        <v>499</v>
      </c>
      <c r="J500" s="21">
        <f t="shared" si="7"/>
        <v>998000</v>
      </c>
    </row>
    <row r="501" spans="9:11" x14ac:dyDescent="0.3">
      <c r="I501">
        <v>500</v>
      </c>
      <c r="J501" s="21">
        <f t="shared" si="7"/>
        <v>1000000</v>
      </c>
    </row>
    <row r="502" spans="9:11" x14ac:dyDescent="0.3">
      <c r="I502">
        <v>501</v>
      </c>
      <c r="J502" s="21">
        <f>I502*$K$502</f>
        <v>901800</v>
      </c>
      <c r="K502">
        <v>1800</v>
      </c>
    </row>
    <row r="503" spans="9:11" x14ac:dyDescent="0.3">
      <c r="I503">
        <v>502</v>
      </c>
      <c r="J503" s="21">
        <f t="shared" ref="J503:J566" si="8">I503*$K$502</f>
        <v>903600</v>
      </c>
    </row>
    <row r="504" spans="9:11" x14ac:dyDescent="0.3">
      <c r="I504">
        <v>503</v>
      </c>
      <c r="J504" s="21">
        <f t="shared" si="8"/>
        <v>905400</v>
      </c>
    </row>
    <row r="505" spans="9:11" x14ac:dyDescent="0.3">
      <c r="I505">
        <v>504</v>
      </c>
      <c r="J505" s="21">
        <f t="shared" si="8"/>
        <v>907200</v>
      </c>
    </row>
    <row r="506" spans="9:11" x14ac:dyDescent="0.3">
      <c r="I506">
        <v>505</v>
      </c>
      <c r="J506" s="21">
        <f t="shared" si="8"/>
        <v>909000</v>
      </c>
    </row>
    <row r="507" spans="9:11" x14ac:dyDescent="0.3">
      <c r="I507">
        <v>506</v>
      </c>
      <c r="J507" s="21">
        <f t="shared" si="8"/>
        <v>910800</v>
      </c>
    </row>
    <row r="508" spans="9:11" x14ac:dyDescent="0.3">
      <c r="I508">
        <v>507</v>
      </c>
      <c r="J508" s="21">
        <f t="shared" si="8"/>
        <v>912600</v>
      </c>
    </row>
    <row r="509" spans="9:11" x14ac:dyDescent="0.3">
      <c r="I509">
        <v>508</v>
      </c>
      <c r="J509" s="21">
        <f t="shared" si="8"/>
        <v>914400</v>
      </c>
    </row>
    <row r="510" spans="9:11" x14ac:dyDescent="0.3">
      <c r="I510">
        <v>509</v>
      </c>
      <c r="J510" s="21">
        <f t="shared" si="8"/>
        <v>916200</v>
      </c>
    </row>
    <row r="511" spans="9:11" x14ac:dyDescent="0.3">
      <c r="I511">
        <v>510</v>
      </c>
      <c r="J511" s="21">
        <f t="shared" si="8"/>
        <v>918000</v>
      </c>
    </row>
    <row r="512" spans="9:11" x14ac:dyDescent="0.3">
      <c r="I512">
        <v>511</v>
      </c>
      <c r="J512" s="21">
        <f t="shared" si="8"/>
        <v>919800</v>
      </c>
    </row>
    <row r="513" spans="9:10" x14ac:dyDescent="0.3">
      <c r="I513">
        <v>512</v>
      </c>
      <c r="J513" s="21">
        <f t="shared" si="8"/>
        <v>921600</v>
      </c>
    </row>
    <row r="514" spans="9:10" x14ac:dyDescent="0.3">
      <c r="I514">
        <v>513</v>
      </c>
      <c r="J514" s="21">
        <f t="shared" si="8"/>
        <v>923400</v>
      </c>
    </row>
    <row r="515" spans="9:10" x14ac:dyDescent="0.3">
      <c r="I515">
        <v>514</v>
      </c>
      <c r="J515" s="21">
        <f t="shared" si="8"/>
        <v>925200</v>
      </c>
    </row>
    <row r="516" spans="9:10" x14ac:dyDescent="0.3">
      <c r="I516">
        <v>515</v>
      </c>
      <c r="J516" s="21">
        <f t="shared" si="8"/>
        <v>927000</v>
      </c>
    </row>
    <row r="517" spans="9:10" x14ac:dyDescent="0.3">
      <c r="I517">
        <v>516</v>
      </c>
      <c r="J517" s="21">
        <f t="shared" si="8"/>
        <v>928800</v>
      </c>
    </row>
    <row r="518" spans="9:10" x14ac:dyDescent="0.3">
      <c r="I518">
        <v>517</v>
      </c>
      <c r="J518" s="21">
        <f t="shared" si="8"/>
        <v>930600</v>
      </c>
    </row>
    <row r="519" spans="9:10" x14ac:dyDescent="0.3">
      <c r="I519">
        <v>518</v>
      </c>
      <c r="J519" s="21">
        <f t="shared" si="8"/>
        <v>932400</v>
      </c>
    </row>
    <row r="520" spans="9:10" x14ac:dyDescent="0.3">
      <c r="I520">
        <v>519</v>
      </c>
      <c r="J520" s="21">
        <f t="shared" si="8"/>
        <v>934200</v>
      </c>
    </row>
    <row r="521" spans="9:10" x14ac:dyDescent="0.3">
      <c r="I521">
        <v>520</v>
      </c>
      <c r="J521" s="21">
        <f t="shared" si="8"/>
        <v>936000</v>
      </c>
    </row>
    <row r="522" spans="9:10" x14ac:dyDescent="0.3">
      <c r="I522">
        <v>521</v>
      </c>
      <c r="J522" s="21">
        <f t="shared" si="8"/>
        <v>937800</v>
      </c>
    </row>
    <row r="523" spans="9:10" x14ac:dyDescent="0.3">
      <c r="I523">
        <v>522</v>
      </c>
      <c r="J523" s="21">
        <f t="shared" si="8"/>
        <v>939600</v>
      </c>
    </row>
    <row r="524" spans="9:10" x14ac:dyDescent="0.3">
      <c r="I524">
        <v>523</v>
      </c>
      <c r="J524" s="21">
        <f t="shared" si="8"/>
        <v>941400</v>
      </c>
    </row>
    <row r="525" spans="9:10" x14ac:dyDescent="0.3">
      <c r="I525">
        <v>524</v>
      </c>
      <c r="J525" s="21">
        <f t="shared" si="8"/>
        <v>943200</v>
      </c>
    </row>
    <row r="526" spans="9:10" x14ac:dyDescent="0.3">
      <c r="I526">
        <v>525</v>
      </c>
      <c r="J526" s="21">
        <f t="shared" si="8"/>
        <v>945000</v>
      </c>
    </row>
    <row r="527" spans="9:10" x14ac:dyDescent="0.3">
      <c r="I527">
        <v>526</v>
      </c>
      <c r="J527" s="21">
        <f t="shared" si="8"/>
        <v>946800</v>
      </c>
    </row>
    <row r="528" spans="9:10" x14ac:dyDescent="0.3">
      <c r="I528">
        <v>527</v>
      </c>
      <c r="J528" s="21">
        <f t="shared" si="8"/>
        <v>948600</v>
      </c>
    </row>
    <row r="529" spans="9:10" x14ac:dyDescent="0.3">
      <c r="I529">
        <v>528</v>
      </c>
      <c r="J529" s="21">
        <f t="shared" si="8"/>
        <v>950400</v>
      </c>
    </row>
    <row r="530" spans="9:10" x14ac:dyDescent="0.3">
      <c r="I530">
        <v>529</v>
      </c>
      <c r="J530" s="21">
        <f t="shared" si="8"/>
        <v>952200</v>
      </c>
    </row>
    <row r="531" spans="9:10" x14ac:dyDescent="0.3">
      <c r="I531">
        <v>530</v>
      </c>
      <c r="J531" s="21">
        <f t="shared" si="8"/>
        <v>954000</v>
      </c>
    </row>
    <row r="532" spans="9:10" x14ac:dyDescent="0.3">
      <c r="I532">
        <v>531</v>
      </c>
      <c r="J532" s="21">
        <f t="shared" si="8"/>
        <v>955800</v>
      </c>
    </row>
    <row r="533" spans="9:10" x14ac:dyDescent="0.3">
      <c r="I533">
        <v>532</v>
      </c>
      <c r="J533" s="21">
        <f t="shared" si="8"/>
        <v>957600</v>
      </c>
    </row>
    <row r="534" spans="9:10" x14ac:dyDescent="0.3">
      <c r="I534">
        <v>533</v>
      </c>
      <c r="J534" s="21">
        <f t="shared" si="8"/>
        <v>959400</v>
      </c>
    </row>
    <row r="535" spans="9:10" x14ac:dyDescent="0.3">
      <c r="I535">
        <v>534</v>
      </c>
      <c r="J535" s="21">
        <f t="shared" si="8"/>
        <v>961200</v>
      </c>
    </row>
    <row r="536" spans="9:10" x14ac:dyDescent="0.3">
      <c r="I536">
        <v>535</v>
      </c>
      <c r="J536" s="21">
        <f t="shared" si="8"/>
        <v>963000</v>
      </c>
    </row>
    <row r="537" spans="9:10" x14ac:dyDescent="0.3">
      <c r="I537">
        <v>536</v>
      </c>
      <c r="J537" s="21">
        <f t="shared" si="8"/>
        <v>964800</v>
      </c>
    </row>
    <row r="538" spans="9:10" x14ac:dyDescent="0.3">
      <c r="I538">
        <v>537</v>
      </c>
      <c r="J538" s="21">
        <f t="shared" si="8"/>
        <v>966600</v>
      </c>
    </row>
    <row r="539" spans="9:10" x14ac:dyDescent="0.3">
      <c r="I539">
        <v>538</v>
      </c>
      <c r="J539" s="21">
        <f t="shared" si="8"/>
        <v>968400</v>
      </c>
    </row>
    <row r="540" spans="9:10" x14ac:dyDescent="0.3">
      <c r="I540">
        <v>539</v>
      </c>
      <c r="J540" s="21">
        <f t="shared" si="8"/>
        <v>970200</v>
      </c>
    </row>
    <row r="541" spans="9:10" x14ac:dyDescent="0.3">
      <c r="I541">
        <v>540</v>
      </c>
      <c r="J541" s="21">
        <f t="shared" si="8"/>
        <v>972000</v>
      </c>
    </row>
    <row r="542" spans="9:10" x14ac:dyDescent="0.3">
      <c r="I542">
        <v>541</v>
      </c>
      <c r="J542" s="21">
        <f t="shared" si="8"/>
        <v>973800</v>
      </c>
    </row>
    <row r="543" spans="9:10" x14ac:dyDescent="0.3">
      <c r="I543">
        <v>542</v>
      </c>
      <c r="J543" s="21">
        <f t="shared" si="8"/>
        <v>975600</v>
      </c>
    </row>
    <row r="544" spans="9:10" x14ac:dyDescent="0.3">
      <c r="I544">
        <v>543</v>
      </c>
      <c r="J544" s="21">
        <f t="shared" si="8"/>
        <v>977400</v>
      </c>
    </row>
    <row r="545" spans="9:10" x14ac:dyDescent="0.3">
      <c r="I545">
        <v>544</v>
      </c>
      <c r="J545" s="21">
        <f t="shared" si="8"/>
        <v>979200</v>
      </c>
    </row>
    <row r="546" spans="9:10" x14ac:dyDescent="0.3">
      <c r="I546">
        <v>545</v>
      </c>
      <c r="J546" s="21">
        <f t="shared" si="8"/>
        <v>981000</v>
      </c>
    </row>
    <row r="547" spans="9:10" x14ac:dyDescent="0.3">
      <c r="I547">
        <v>546</v>
      </c>
      <c r="J547" s="21">
        <f t="shared" si="8"/>
        <v>982800</v>
      </c>
    </row>
    <row r="548" spans="9:10" x14ac:dyDescent="0.3">
      <c r="I548">
        <v>547</v>
      </c>
      <c r="J548" s="21">
        <f t="shared" si="8"/>
        <v>984600</v>
      </c>
    </row>
    <row r="549" spans="9:10" x14ac:dyDescent="0.3">
      <c r="I549">
        <v>548</v>
      </c>
      <c r="J549" s="21">
        <f t="shared" si="8"/>
        <v>986400</v>
      </c>
    </row>
    <row r="550" spans="9:10" x14ac:dyDescent="0.3">
      <c r="I550">
        <v>549</v>
      </c>
      <c r="J550" s="21">
        <f t="shared" si="8"/>
        <v>988200</v>
      </c>
    </row>
    <row r="551" spans="9:10" x14ac:dyDescent="0.3">
      <c r="I551">
        <v>550</v>
      </c>
      <c r="J551" s="21">
        <f t="shared" si="8"/>
        <v>990000</v>
      </c>
    </row>
    <row r="552" spans="9:10" x14ac:dyDescent="0.3">
      <c r="I552">
        <v>551</v>
      </c>
      <c r="J552" s="21">
        <f t="shared" si="8"/>
        <v>991800</v>
      </c>
    </row>
    <row r="553" spans="9:10" x14ac:dyDescent="0.3">
      <c r="I553">
        <v>552</v>
      </c>
      <c r="J553" s="21">
        <f t="shared" si="8"/>
        <v>993600</v>
      </c>
    </row>
    <row r="554" spans="9:10" x14ac:dyDescent="0.3">
      <c r="I554">
        <v>553</v>
      </c>
      <c r="J554" s="21">
        <f t="shared" si="8"/>
        <v>995400</v>
      </c>
    </row>
    <row r="555" spans="9:10" x14ac:dyDescent="0.3">
      <c r="I555">
        <v>554</v>
      </c>
      <c r="J555" s="21">
        <f t="shared" si="8"/>
        <v>997200</v>
      </c>
    </row>
    <row r="556" spans="9:10" x14ac:dyDescent="0.3">
      <c r="I556">
        <v>555</v>
      </c>
      <c r="J556" s="21">
        <f t="shared" si="8"/>
        <v>999000</v>
      </c>
    </row>
    <row r="557" spans="9:10" x14ac:dyDescent="0.3">
      <c r="I557">
        <v>556</v>
      </c>
      <c r="J557" s="21">
        <f t="shared" si="8"/>
        <v>1000800</v>
      </c>
    </row>
    <row r="558" spans="9:10" x14ac:dyDescent="0.3">
      <c r="I558">
        <v>557</v>
      </c>
      <c r="J558" s="21">
        <f t="shared" si="8"/>
        <v>1002600</v>
      </c>
    </row>
    <row r="559" spans="9:10" x14ac:dyDescent="0.3">
      <c r="I559">
        <v>558</v>
      </c>
      <c r="J559" s="21">
        <f t="shared" si="8"/>
        <v>1004400</v>
      </c>
    </row>
    <row r="560" spans="9:10" x14ac:dyDescent="0.3">
      <c r="I560">
        <v>559</v>
      </c>
      <c r="J560" s="21">
        <f t="shared" si="8"/>
        <v>1006200</v>
      </c>
    </row>
    <row r="561" spans="9:10" x14ac:dyDescent="0.3">
      <c r="I561">
        <v>560</v>
      </c>
      <c r="J561" s="21">
        <f t="shared" si="8"/>
        <v>1008000</v>
      </c>
    </row>
    <row r="562" spans="9:10" x14ac:dyDescent="0.3">
      <c r="I562">
        <v>561</v>
      </c>
      <c r="J562" s="21">
        <f t="shared" si="8"/>
        <v>1009800</v>
      </c>
    </row>
    <row r="563" spans="9:10" x14ac:dyDescent="0.3">
      <c r="I563">
        <v>562</v>
      </c>
      <c r="J563" s="21">
        <f t="shared" si="8"/>
        <v>1011600</v>
      </c>
    </row>
    <row r="564" spans="9:10" x14ac:dyDescent="0.3">
      <c r="I564">
        <v>563</v>
      </c>
      <c r="J564" s="21">
        <f t="shared" si="8"/>
        <v>1013400</v>
      </c>
    </row>
    <row r="565" spans="9:10" x14ac:dyDescent="0.3">
      <c r="I565">
        <v>564</v>
      </c>
      <c r="J565" s="21">
        <f t="shared" si="8"/>
        <v>1015200</v>
      </c>
    </row>
    <row r="566" spans="9:10" x14ac:dyDescent="0.3">
      <c r="I566">
        <v>565</v>
      </c>
      <c r="J566" s="21">
        <f t="shared" si="8"/>
        <v>1017000</v>
      </c>
    </row>
    <row r="567" spans="9:10" x14ac:dyDescent="0.3">
      <c r="I567">
        <v>566</v>
      </c>
      <c r="J567" s="21">
        <f t="shared" ref="J567:J601" si="9">I567*$K$502</f>
        <v>1018800</v>
      </c>
    </row>
    <row r="568" spans="9:10" x14ac:dyDescent="0.3">
      <c r="I568">
        <v>567</v>
      </c>
      <c r="J568" s="21">
        <f t="shared" si="9"/>
        <v>1020600</v>
      </c>
    </row>
    <row r="569" spans="9:10" x14ac:dyDescent="0.3">
      <c r="I569">
        <v>568</v>
      </c>
      <c r="J569" s="21">
        <f t="shared" si="9"/>
        <v>1022400</v>
      </c>
    </row>
    <row r="570" spans="9:10" x14ac:dyDescent="0.3">
      <c r="I570">
        <v>569</v>
      </c>
      <c r="J570" s="21">
        <f t="shared" si="9"/>
        <v>1024200</v>
      </c>
    </row>
    <row r="571" spans="9:10" x14ac:dyDescent="0.3">
      <c r="I571">
        <v>570</v>
      </c>
      <c r="J571" s="21">
        <f t="shared" si="9"/>
        <v>1026000</v>
      </c>
    </row>
    <row r="572" spans="9:10" x14ac:dyDescent="0.3">
      <c r="I572">
        <v>571</v>
      </c>
      <c r="J572" s="21">
        <f t="shared" si="9"/>
        <v>1027800</v>
      </c>
    </row>
    <row r="573" spans="9:10" x14ac:dyDescent="0.3">
      <c r="I573">
        <v>572</v>
      </c>
      <c r="J573" s="21">
        <f t="shared" si="9"/>
        <v>1029600</v>
      </c>
    </row>
    <row r="574" spans="9:10" x14ac:dyDescent="0.3">
      <c r="I574">
        <v>573</v>
      </c>
      <c r="J574" s="21">
        <f t="shared" si="9"/>
        <v>1031400</v>
      </c>
    </row>
    <row r="575" spans="9:10" x14ac:dyDescent="0.3">
      <c r="I575">
        <v>574</v>
      </c>
      <c r="J575" s="21">
        <f t="shared" si="9"/>
        <v>1033200</v>
      </c>
    </row>
    <row r="576" spans="9:10" x14ac:dyDescent="0.3">
      <c r="I576">
        <v>575</v>
      </c>
      <c r="J576" s="21">
        <f t="shared" si="9"/>
        <v>1035000</v>
      </c>
    </row>
    <row r="577" spans="9:10" x14ac:dyDescent="0.3">
      <c r="I577">
        <v>576</v>
      </c>
      <c r="J577" s="21">
        <f t="shared" si="9"/>
        <v>1036800</v>
      </c>
    </row>
    <row r="578" spans="9:10" x14ac:dyDescent="0.3">
      <c r="I578">
        <v>577</v>
      </c>
      <c r="J578" s="21">
        <f t="shared" si="9"/>
        <v>1038600</v>
      </c>
    </row>
    <row r="579" spans="9:10" x14ac:dyDescent="0.3">
      <c r="I579">
        <v>578</v>
      </c>
      <c r="J579" s="21">
        <f t="shared" si="9"/>
        <v>1040400</v>
      </c>
    </row>
    <row r="580" spans="9:10" x14ac:dyDescent="0.3">
      <c r="I580">
        <v>579</v>
      </c>
      <c r="J580" s="21">
        <f t="shared" si="9"/>
        <v>1042200</v>
      </c>
    </row>
    <row r="581" spans="9:10" x14ac:dyDescent="0.3">
      <c r="I581">
        <v>580</v>
      </c>
      <c r="J581" s="21">
        <f t="shared" si="9"/>
        <v>1044000</v>
      </c>
    </row>
    <row r="582" spans="9:10" x14ac:dyDescent="0.3">
      <c r="I582">
        <v>581</v>
      </c>
      <c r="J582" s="21">
        <f t="shared" si="9"/>
        <v>1045800</v>
      </c>
    </row>
    <row r="583" spans="9:10" x14ac:dyDescent="0.3">
      <c r="I583">
        <v>582</v>
      </c>
      <c r="J583" s="21">
        <f t="shared" si="9"/>
        <v>1047600</v>
      </c>
    </row>
    <row r="584" spans="9:10" x14ac:dyDescent="0.3">
      <c r="I584">
        <v>583</v>
      </c>
      <c r="J584" s="21">
        <f t="shared" si="9"/>
        <v>1049400</v>
      </c>
    </row>
    <row r="585" spans="9:10" x14ac:dyDescent="0.3">
      <c r="I585">
        <v>584</v>
      </c>
      <c r="J585" s="21">
        <f t="shared" si="9"/>
        <v>1051200</v>
      </c>
    </row>
    <row r="586" spans="9:10" x14ac:dyDescent="0.3">
      <c r="I586">
        <v>585</v>
      </c>
      <c r="J586" s="21">
        <f t="shared" si="9"/>
        <v>1053000</v>
      </c>
    </row>
    <row r="587" spans="9:10" x14ac:dyDescent="0.3">
      <c r="I587">
        <v>586</v>
      </c>
      <c r="J587" s="21">
        <f t="shared" si="9"/>
        <v>1054800</v>
      </c>
    </row>
    <row r="588" spans="9:10" x14ac:dyDescent="0.3">
      <c r="I588">
        <v>587</v>
      </c>
      <c r="J588" s="21">
        <f t="shared" si="9"/>
        <v>1056600</v>
      </c>
    </row>
    <row r="589" spans="9:10" x14ac:dyDescent="0.3">
      <c r="I589">
        <v>588</v>
      </c>
      <c r="J589" s="21">
        <f t="shared" si="9"/>
        <v>1058400</v>
      </c>
    </row>
    <row r="590" spans="9:10" x14ac:dyDescent="0.3">
      <c r="I590">
        <v>589</v>
      </c>
      <c r="J590" s="21">
        <f t="shared" si="9"/>
        <v>1060200</v>
      </c>
    </row>
    <row r="591" spans="9:10" x14ac:dyDescent="0.3">
      <c r="I591">
        <v>590</v>
      </c>
      <c r="J591" s="21">
        <f t="shared" si="9"/>
        <v>1062000</v>
      </c>
    </row>
    <row r="592" spans="9:10" x14ac:dyDescent="0.3">
      <c r="I592">
        <v>591</v>
      </c>
      <c r="J592" s="21">
        <f t="shared" si="9"/>
        <v>1063800</v>
      </c>
    </row>
    <row r="593" spans="9:11" x14ac:dyDescent="0.3">
      <c r="I593">
        <v>592</v>
      </c>
      <c r="J593" s="21">
        <f t="shared" si="9"/>
        <v>1065600</v>
      </c>
    </row>
    <row r="594" spans="9:11" x14ac:dyDescent="0.3">
      <c r="I594">
        <v>593</v>
      </c>
      <c r="J594" s="21">
        <f t="shared" si="9"/>
        <v>1067400</v>
      </c>
    </row>
    <row r="595" spans="9:11" x14ac:dyDescent="0.3">
      <c r="I595">
        <v>594</v>
      </c>
      <c r="J595" s="21">
        <f t="shared" si="9"/>
        <v>1069200</v>
      </c>
    </row>
    <row r="596" spans="9:11" x14ac:dyDescent="0.3">
      <c r="I596">
        <v>595</v>
      </c>
      <c r="J596" s="21">
        <f t="shared" si="9"/>
        <v>1071000</v>
      </c>
    </row>
    <row r="597" spans="9:11" x14ac:dyDescent="0.3">
      <c r="I597">
        <v>596</v>
      </c>
      <c r="J597" s="21">
        <f t="shared" si="9"/>
        <v>1072800</v>
      </c>
    </row>
    <row r="598" spans="9:11" x14ac:dyDescent="0.3">
      <c r="I598">
        <v>597</v>
      </c>
      <c r="J598" s="21">
        <f t="shared" si="9"/>
        <v>1074600</v>
      </c>
    </row>
    <row r="599" spans="9:11" x14ac:dyDescent="0.3">
      <c r="I599">
        <v>598</v>
      </c>
      <c r="J599" s="21">
        <f t="shared" si="9"/>
        <v>1076400</v>
      </c>
    </row>
    <row r="600" spans="9:11" x14ac:dyDescent="0.3">
      <c r="I600">
        <v>599</v>
      </c>
      <c r="J600" s="21">
        <f t="shared" si="9"/>
        <v>1078200</v>
      </c>
    </row>
    <row r="601" spans="9:11" x14ac:dyDescent="0.3">
      <c r="I601">
        <v>600</v>
      </c>
      <c r="J601" s="21">
        <f t="shared" si="9"/>
        <v>1080000</v>
      </c>
    </row>
    <row r="602" spans="9:11" x14ac:dyDescent="0.3">
      <c r="I602">
        <v>601</v>
      </c>
      <c r="J602" s="21">
        <f>I602*$K$602</f>
        <v>1021700</v>
      </c>
      <c r="K602">
        <v>1700</v>
      </c>
    </row>
    <row r="603" spans="9:11" x14ac:dyDescent="0.3">
      <c r="I603">
        <v>602</v>
      </c>
      <c r="J603" s="21">
        <f t="shared" ref="J603:J666" si="10">I603*$K$602</f>
        <v>1023400</v>
      </c>
    </row>
    <row r="604" spans="9:11" x14ac:dyDescent="0.3">
      <c r="I604">
        <v>603</v>
      </c>
      <c r="J604" s="21">
        <f t="shared" si="10"/>
        <v>1025100</v>
      </c>
    </row>
    <row r="605" spans="9:11" x14ac:dyDescent="0.3">
      <c r="I605">
        <v>604</v>
      </c>
      <c r="J605" s="21">
        <f t="shared" si="10"/>
        <v>1026800</v>
      </c>
    </row>
    <row r="606" spans="9:11" x14ac:dyDescent="0.3">
      <c r="I606">
        <v>605</v>
      </c>
      <c r="J606" s="21">
        <f t="shared" si="10"/>
        <v>1028500</v>
      </c>
    </row>
    <row r="607" spans="9:11" x14ac:dyDescent="0.3">
      <c r="I607">
        <v>606</v>
      </c>
      <c r="J607" s="21">
        <f t="shared" si="10"/>
        <v>1030200</v>
      </c>
    </row>
    <row r="608" spans="9:11" x14ac:dyDescent="0.3">
      <c r="I608">
        <v>607</v>
      </c>
      <c r="J608" s="21">
        <f t="shared" si="10"/>
        <v>1031900</v>
      </c>
    </row>
    <row r="609" spans="9:10" x14ac:dyDescent="0.3">
      <c r="I609">
        <v>608</v>
      </c>
      <c r="J609" s="21">
        <f t="shared" si="10"/>
        <v>1033600</v>
      </c>
    </row>
    <row r="610" spans="9:10" x14ac:dyDescent="0.3">
      <c r="I610">
        <v>609</v>
      </c>
      <c r="J610" s="21">
        <f t="shared" si="10"/>
        <v>1035300</v>
      </c>
    </row>
    <row r="611" spans="9:10" x14ac:dyDescent="0.3">
      <c r="I611">
        <v>610</v>
      </c>
      <c r="J611" s="21">
        <f t="shared" si="10"/>
        <v>1037000</v>
      </c>
    </row>
    <row r="612" spans="9:10" x14ac:dyDescent="0.3">
      <c r="I612">
        <v>611</v>
      </c>
      <c r="J612" s="21">
        <f t="shared" si="10"/>
        <v>1038700</v>
      </c>
    </row>
    <row r="613" spans="9:10" x14ac:dyDescent="0.3">
      <c r="I613">
        <v>612</v>
      </c>
      <c r="J613" s="21">
        <f t="shared" si="10"/>
        <v>1040400</v>
      </c>
    </row>
    <row r="614" spans="9:10" x14ac:dyDescent="0.3">
      <c r="I614">
        <v>613</v>
      </c>
      <c r="J614" s="21">
        <f t="shared" si="10"/>
        <v>1042100</v>
      </c>
    </row>
    <row r="615" spans="9:10" x14ac:dyDescent="0.3">
      <c r="I615">
        <v>614</v>
      </c>
      <c r="J615" s="21">
        <f t="shared" si="10"/>
        <v>1043800</v>
      </c>
    </row>
    <row r="616" spans="9:10" x14ac:dyDescent="0.3">
      <c r="I616">
        <v>615</v>
      </c>
      <c r="J616" s="21">
        <f t="shared" si="10"/>
        <v>1045500</v>
      </c>
    </row>
    <row r="617" spans="9:10" x14ac:dyDescent="0.3">
      <c r="I617">
        <v>616</v>
      </c>
      <c r="J617" s="21">
        <f t="shared" si="10"/>
        <v>1047200</v>
      </c>
    </row>
    <row r="618" spans="9:10" x14ac:dyDescent="0.3">
      <c r="I618">
        <v>617</v>
      </c>
      <c r="J618" s="21">
        <f t="shared" si="10"/>
        <v>1048900</v>
      </c>
    </row>
    <row r="619" spans="9:10" x14ac:dyDescent="0.3">
      <c r="I619">
        <v>618</v>
      </c>
      <c r="J619" s="21">
        <f t="shared" si="10"/>
        <v>1050600</v>
      </c>
    </row>
    <row r="620" spans="9:10" x14ac:dyDescent="0.3">
      <c r="I620">
        <v>619</v>
      </c>
      <c r="J620" s="21">
        <f t="shared" si="10"/>
        <v>1052300</v>
      </c>
    </row>
    <row r="621" spans="9:10" x14ac:dyDescent="0.3">
      <c r="I621">
        <v>620</v>
      </c>
      <c r="J621" s="21">
        <f t="shared" si="10"/>
        <v>1054000</v>
      </c>
    </row>
    <row r="622" spans="9:10" x14ac:dyDescent="0.3">
      <c r="I622">
        <v>621</v>
      </c>
      <c r="J622" s="21">
        <f t="shared" si="10"/>
        <v>1055700</v>
      </c>
    </row>
    <row r="623" spans="9:10" x14ac:dyDescent="0.3">
      <c r="I623">
        <v>622</v>
      </c>
      <c r="J623" s="21">
        <f t="shared" si="10"/>
        <v>1057400</v>
      </c>
    </row>
    <row r="624" spans="9:10" x14ac:dyDescent="0.3">
      <c r="I624">
        <v>623</v>
      </c>
      <c r="J624" s="21">
        <f t="shared" si="10"/>
        <v>1059100</v>
      </c>
    </row>
    <row r="625" spans="9:10" x14ac:dyDescent="0.3">
      <c r="I625">
        <v>624</v>
      </c>
      <c r="J625" s="21">
        <f t="shared" si="10"/>
        <v>1060800</v>
      </c>
    </row>
    <row r="626" spans="9:10" x14ac:dyDescent="0.3">
      <c r="I626">
        <v>625</v>
      </c>
      <c r="J626" s="21">
        <f t="shared" si="10"/>
        <v>1062500</v>
      </c>
    </row>
    <row r="627" spans="9:10" x14ac:dyDescent="0.3">
      <c r="I627">
        <v>626</v>
      </c>
      <c r="J627" s="21">
        <f t="shared" si="10"/>
        <v>1064200</v>
      </c>
    </row>
    <row r="628" spans="9:10" x14ac:dyDescent="0.3">
      <c r="I628">
        <v>627</v>
      </c>
      <c r="J628" s="21">
        <f t="shared" si="10"/>
        <v>1065900</v>
      </c>
    </row>
    <row r="629" spans="9:10" x14ac:dyDescent="0.3">
      <c r="I629">
        <v>628</v>
      </c>
      <c r="J629" s="21">
        <f t="shared" si="10"/>
        <v>1067600</v>
      </c>
    </row>
    <row r="630" spans="9:10" x14ac:dyDescent="0.3">
      <c r="I630">
        <v>629</v>
      </c>
      <c r="J630" s="21">
        <f t="shared" si="10"/>
        <v>1069300</v>
      </c>
    </row>
    <row r="631" spans="9:10" x14ac:dyDescent="0.3">
      <c r="I631">
        <v>630</v>
      </c>
      <c r="J631" s="21">
        <f t="shared" si="10"/>
        <v>1071000</v>
      </c>
    </row>
    <row r="632" spans="9:10" x14ac:dyDescent="0.3">
      <c r="I632">
        <v>631</v>
      </c>
      <c r="J632" s="21">
        <f t="shared" si="10"/>
        <v>1072700</v>
      </c>
    </row>
    <row r="633" spans="9:10" x14ac:dyDescent="0.3">
      <c r="I633">
        <v>632</v>
      </c>
      <c r="J633" s="21">
        <f t="shared" si="10"/>
        <v>1074400</v>
      </c>
    </row>
    <row r="634" spans="9:10" x14ac:dyDescent="0.3">
      <c r="I634">
        <v>633</v>
      </c>
      <c r="J634" s="21">
        <f t="shared" si="10"/>
        <v>1076100</v>
      </c>
    </row>
    <row r="635" spans="9:10" x14ac:dyDescent="0.3">
      <c r="I635">
        <v>634</v>
      </c>
      <c r="J635" s="21">
        <f t="shared" si="10"/>
        <v>1077800</v>
      </c>
    </row>
    <row r="636" spans="9:10" x14ac:dyDescent="0.3">
      <c r="I636">
        <v>635</v>
      </c>
      <c r="J636" s="21">
        <f t="shared" si="10"/>
        <v>1079500</v>
      </c>
    </row>
    <row r="637" spans="9:10" x14ac:dyDescent="0.3">
      <c r="I637">
        <v>636</v>
      </c>
      <c r="J637" s="21">
        <f t="shared" si="10"/>
        <v>1081200</v>
      </c>
    </row>
    <row r="638" spans="9:10" x14ac:dyDescent="0.3">
      <c r="I638">
        <v>637</v>
      </c>
      <c r="J638" s="21">
        <f t="shared" si="10"/>
        <v>1082900</v>
      </c>
    </row>
    <row r="639" spans="9:10" x14ac:dyDescent="0.3">
      <c r="I639">
        <v>638</v>
      </c>
      <c r="J639" s="21">
        <f t="shared" si="10"/>
        <v>1084600</v>
      </c>
    </row>
    <row r="640" spans="9:10" x14ac:dyDescent="0.3">
      <c r="I640">
        <v>639</v>
      </c>
      <c r="J640" s="21">
        <f t="shared" si="10"/>
        <v>1086300</v>
      </c>
    </row>
    <row r="641" spans="9:10" x14ac:dyDescent="0.3">
      <c r="I641">
        <v>640</v>
      </c>
      <c r="J641" s="21">
        <f t="shared" si="10"/>
        <v>1088000</v>
      </c>
    </row>
    <row r="642" spans="9:10" x14ac:dyDescent="0.3">
      <c r="I642">
        <v>641</v>
      </c>
      <c r="J642" s="21">
        <f t="shared" si="10"/>
        <v>1089700</v>
      </c>
    </row>
    <row r="643" spans="9:10" x14ac:dyDescent="0.3">
      <c r="I643">
        <v>642</v>
      </c>
      <c r="J643" s="21">
        <f t="shared" si="10"/>
        <v>1091400</v>
      </c>
    </row>
    <row r="644" spans="9:10" x14ac:dyDescent="0.3">
      <c r="I644">
        <v>643</v>
      </c>
      <c r="J644" s="21">
        <f t="shared" si="10"/>
        <v>1093100</v>
      </c>
    </row>
    <row r="645" spans="9:10" x14ac:dyDescent="0.3">
      <c r="I645">
        <v>644</v>
      </c>
      <c r="J645" s="21">
        <f t="shared" si="10"/>
        <v>1094800</v>
      </c>
    </row>
    <row r="646" spans="9:10" x14ac:dyDescent="0.3">
      <c r="I646">
        <v>645</v>
      </c>
      <c r="J646" s="21">
        <f t="shared" si="10"/>
        <v>1096500</v>
      </c>
    </row>
    <row r="647" spans="9:10" x14ac:dyDescent="0.3">
      <c r="I647">
        <v>646</v>
      </c>
      <c r="J647" s="21">
        <f t="shared" si="10"/>
        <v>1098200</v>
      </c>
    </row>
    <row r="648" spans="9:10" x14ac:dyDescent="0.3">
      <c r="I648">
        <v>647</v>
      </c>
      <c r="J648" s="21">
        <f t="shared" si="10"/>
        <v>1099900</v>
      </c>
    </row>
    <row r="649" spans="9:10" x14ac:dyDescent="0.3">
      <c r="I649">
        <v>648</v>
      </c>
      <c r="J649" s="21">
        <f t="shared" si="10"/>
        <v>1101600</v>
      </c>
    </row>
    <row r="650" spans="9:10" x14ac:dyDescent="0.3">
      <c r="I650">
        <v>649</v>
      </c>
      <c r="J650" s="21">
        <f t="shared" si="10"/>
        <v>1103300</v>
      </c>
    </row>
    <row r="651" spans="9:10" x14ac:dyDescent="0.3">
      <c r="I651">
        <v>650</v>
      </c>
      <c r="J651" s="21">
        <f t="shared" si="10"/>
        <v>1105000</v>
      </c>
    </row>
    <row r="652" spans="9:10" x14ac:dyDescent="0.3">
      <c r="I652">
        <v>651</v>
      </c>
      <c r="J652" s="21">
        <f t="shared" si="10"/>
        <v>1106700</v>
      </c>
    </row>
    <row r="653" spans="9:10" x14ac:dyDescent="0.3">
      <c r="I653">
        <v>652</v>
      </c>
      <c r="J653" s="21">
        <f t="shared" si="10"/>
        <v>1108400</v>
      </c>
    </row>
    <row r="654" spans="9:10" x14ac:dyDescent="0.3">
      <c r="I654">
        <v>653</v>
      </c>
      <c r="J654" s="21">
        <f t="shared" si="10"/>
        <v>1110100</v>
      </c>
    </row>
    <row r="655" spans="9:10" x14ac:dyDescent="0.3">
      <c r="I655">
        <v>654</v>
      </c>
      <c r="J655" s="21">
        <f t="shared" si="10"/>
        <v>1111800</v>
      </c>
    </row>
    <row r="656" spans="9:10" x14ac:dyDescent="0.3">
      <c r="I656">
        <v>655</v>
      </c>
      <c r="J656" s="21">
        <f t="shared" si="10"/>
        <v>1113500</v>
      </c>
    </row>
    <row r="657" spans="9:10" x14ac:dyDescent="0.3">
      <c r="I657">
        <v>656</v>
      </c>
      <c r="J657" s="21">
        <f t="shared" si="10"/>
        <v>1115200</v>
      </c>
    </row>
    <row r="658" spans="9:10" x14ac:dyDescent="0.3">
      <c r="I658">
        <v>657</v>
      </c>
      <c r="J658" s="21">
        <f t="shared" si="10"/>
        <v>1116900</v>
      </c>
    </row>
    <row r="659" spans="9:10" x14ac:dyDescent="0.3">
      <c r="I659">
        <v>658</v>
      </c>
      <c r="J659" s="21">
        <f t="shared" si="10"/>
        <v>1118600</v>
      </c>
    </row>
    <row r="660" spans="9:10" x14ac:dyDescent="0.3">
      <c r="I660">
        <v>659</v>
      </c>
      <c r="J660" s="21">
        <f t="shared" si="10"/>
        <v>1120300</v>
      </c>
    </row>
    <row r="661" spans="9:10" x14ac:dyDescent="0.3">
      <c r="I661">
        <v>660</v>
      </c>
      <c r="J661" s="21">
        <f t="shared" si="10"/>
        <v>1122000</v>
      </c>
    </row>
    <row r="662" spans="9:10" x14ac:dyDescent="0.3">
      <c r="I662">
        <v>661</v>
      </c>
      <c r="J662" s="21">
        <f t="shared" si="10"/>
        <v>1123700</v>
      </c>
    </row>
    <row r="663" spans="9:10" x14ac:dyDescent="0.3">
      <c r="I663">
        <v>662</v>
      </c>
      <c r="J663" s="21">
        <f t="shared" si="10"/>
        <v>1125400</v>
      </c>
    </row>
    <row r="664" spans="9:10" x14ac:dyDescent="0.3">
      <c r="I664">
        <v>663</v>
      </c>
      <c r="J664" s="21">
        <f t="shared" si="10"/>
        <v>1127100</v>
      </c>
    </row>
    <row r="665" spans="9:10" x14ac:dyDescent="0.3">
      <c r="I665">
        <v>664</v>
      </c>
      <c r="J665" s="21">
        <f t="shared" si="10"/>
        <v>1128800</v>
      </c>
    </row>
    <row r="666" spans="9:10" x14ac:dyDescent="0.3">
      <c r="I666">
        <v>665</v>
      </c>
      <c r="J666" s="21">
        <f t="shared" si="10"/>
        <v>1130500</v>
      </c>
    </row>
    <row r="667" spans="9:10" x14ac:dyDescent="0.3">
      <c r="I667">
        <v>666</v>
      </c>
      <c r="J667" s="21">
        <f t="shared" ref="J667:J701" si="11">I667*$K$602</f>
        <v>1132200</v>
      </c>
    </row>
    <row r="668" spans="9:10" x14ac:dyDescent="0.3">
      <c r="I668">
        <v>667</v>
      </c>
      <c r="J668" s="21">
        <f t="shared" si="11"/>
        <v>1133900</v>
      </c>
    </row>
    <row r="669" spans="9:10" x14ac:dyDescent="0.3">
      <c r="I669">
        <v>668</v>
      </c>
      <c r="J669" s="21">
        <f t="shared" si="11"/>
        <v>1135600</v>
      </c>
    </row>
    <row r="670" spans="9:10" x14ac:dyDescent="0.3">
      <c r="I670">
        <v>669</v>
      </c>
      <c r="J670" s="21">
        <f t="shared" si="11"/>
        <v>1137300</v>
      </c>
    </row>
    <row r="671" spans="9:10" x14ac:dyDescent="0.3">
      <c r="I671">
        <v>670</v>
      </c>
      <c r="J671" s="21">
        <f t="shared" si="11"/>
        <v>1139000</v>
      </c>
    </row>
    <row r="672" spans="9:10" x14ac:dyDescent="0.3">
      <c r="I672">
        <v>671</v>
      </c>
      <c r="J672" s="21">
        <f t="shared" si="11"/>
        <v>1140700</v>
      </c>
    </row>
    <row r="673" spans="9:10" x14ac:dyDescent="0.3">
      <c r="I673">
        <v>672</v>
      </c>
      <c r="J673" s="21">
        <f t="shared" si="11"/>
        <v>1142400</v>
      </c>
    </row>
    <row r="674" spans="9:10" x14ac:dyDescent="0.3">
      <c r="I674">
        <v>673</v>
      </c>
      <c r="J674" s="21">
        <f t="shared" si="11"/>
        <v>1144100</v>
      </c>
    </row>
    <row r="675" spans="9:10" x14ac:dyDescent="0.3">
      <c r="I675">
        <v>674</v>
      </c>
      <c r="J675" s="21">
        <f t="shared" si="11"/>
        <v>1145800</v>
      </c>
    </row>
    <row r="676" spans="9:10" x14ac:dyDescent="0.3">
      <c r="I676">
        <v>675</v>
      </c>
      <c r="J676" s="21">
        <f t="shared" si="11"/>
        <v>1147500</v>
      </c>
    </row>
    <row r="677" spans="9:10" x14ac:dyDescent="0.3">
      <c r="I677">
        <v>676</v>
      </c>
      <c r="J677" s="21">
        <f t="shared" si="11"/>
        <v>1149200</v>
      </c>
    </row>
    <row r="678" spans="9:10" x14ac:dyDescent="0.3">
      <c r="I678">
        <v>677</v>
      </c>
      <c r="J678" s="21">
        <f t="shared" si="11"/>
        <v>1150900</v>
      </c>
    </row>
    <row r="679" spans="9:10" x14ac:dyDescent="0.3">
      <c r="I679">
        <v>678</v>
      </c>
      <c r="J679" s="21">
        <f t="shared" si="11"/>
        <v>1152600</v>
      </c>
    </row>
    <row r="680" spans="9:10" x14ac:dyDescent="0.3">
      <c r="I680">
        <v>679</v>
      </c>
      <c r="J680" s="21">
        <f t="shared" si="11"/>
        <v>1154300</v>
      </c>
    </row>
    <row r="681" spans="9:10" x14ac:dyDescent="0.3">
      <c r="I681">
        <v>680</v>
      </c>
      <c r="J681" s="21">
        <f t="shared" si="11"/>
        <v>1156000</v>
      </c>
    </row>
    <row r="682" spans="9:10" x14ac:dyDescent="0.3">
      <c r="I682">
        <v>681</v>
      </c>
      <c r="J682" s="21">
        <f t="shared" si="11"/>
        <v>1157700</v>
      </c>
    </row>
    <row r="683" spans="9:10" x14ac:dyDescent="0.3">
      <c r="I683">
        <v>682</v>
      </c>
      <c r="J683" s="21">
        <f t="shared" si="11"/>
        <v>1159400</v>
      </c>
    </row>
    <row r="684" spans="9:10" x14ac:dyDescent="0.3">
      <c r="I684">
        <v>683</v>
      </c>
      <c r="J684" s="21">
        <f t="shared" si="11"/>
        <v>1161100</v>
      </c>
    </row>
    <row r="685" spans="9:10" x14ac:dyDescent="0.3">
      <c r="I685">
        <v>684</v>
      </c>
      <c r="J685" s="21">
        <f t="shared" si="11"/>
        <v>1162800</v>
      </c>
    </row>
    <row r="686" spans="9:10" x14ac:dyDescent="0.3">
      <c r="I686">
        <v>685</v>
      </c>
      <c r="J686" s="21">
        <f t="shared" si="11"/>
        <v>1164500</v>
      </c>
    </row>
    <row r="687" spans="9:10" x14ac:dyDescent="0.3">
      <c r="I687">
        <v>686</v>
      </c>
      <c r="J687" s="21">
        <f t="shared" si="11"/>
        <v>1166200</v>
      </c>
    </row>
    <row r="688" spans="9:10" x14ac:dyDescent="0.3">
      <c r="I688">
        <v>687</v>
      </c>
      <c r="J688" s="21">
        <f t="shared" si="11"/>
        <v>1167900</v>
      </c>
    </row>
    <row r="689" spans="9:11" x14ac:dyDescent="0.3">
      <c r="I689">
        <v>688</v>
      </c>
      <c r="J689" s="21">
        <f t="shared" si="11"/>
        <v>1169600</v>
      </c>
    </row>
    <row r="690" spans="9:11" x14ac:dyDescent="0.3">
      <c r="I690">
        <v>689</v>
      </c>
      <c r="J690" s="21">
        <f t="shared" si="11"/>
        <v>1171300</v>
      </c>
    </row>
    <row r="691" spans="9:11" x14ac:dyDescent="0.3">
      <c r="I691">
        <v>690</v>
      </c>
      <c r="J691" s="21">
        <f t="shared" si="11"/>
        <v>1173000</v>
      </c>
    </row>
    <row r="692" spans="9:11" x14ac:dyDescent="0.3">
      <c r="I692">
        <v>691</v>
      </c>
      <c r="J692" s="21">
        <f t="shared" si="11"/>
        <v>1174700</v>
      </c>
    </row>
    <row r="693" spans="9:11" x14ac:dyDescent="0.3">
      <c r="I693">
        <v>692</v>
      </c>
      <c r="J693" s="21">
        <f t="shared" si="11"/>
        <v>1176400</v>
      </c>
    </row>
    <row r="694" spans="9:11" x14ac:dyDescent="0.3">
      <c r="I694">
        <v>693</v>
      </c>
      <c r="J694" s="21">
        <f t="shared" si="11"/>
        <v>1178100</v>
      </c>
    </row>
    <row r="695" spans="9:11" x14ac:dyDescent="0.3">
      <c r="I695">
        <v>694</v>
      </c>
      <c r="J695" s="21">
        <f t="shared" si="11"/>
        <v>1179800</v>
      </c>
    </row>
    <row r="696" spans="9:11" x14ac:dyDescent="0.3">
      <c r="I696">
        <v>695</v>
      </c>
      <c r="J696" s="21">
        <f t="shared" si="11"/>
        <v>1181500</v>
      </c>
    </row>
    <row r="697" spans="9:11" x14ac:dyDescent="0.3">
      <c r="I697">
        <v>696</v>
      </c>
      <c r="J697" s="21">
        <f t="shared" si="11"/>
        <v>1183200</v>
      </c>
    </row>
    <row r="698" spans="9:11" x14ac:dyDescent="0.3">
      <c r="I698">
        <v>697</v>
      </c>
      <c r="J698" s="21">
        <f t="shared" si="11"/>
        <v>1184900</v>
      </c>
    </row>
    <row r="699" spans="9:11" x14ac:dyDescent="0.3">
      <c r="I699">
        <v>698</v>
      </c>
      <c r="J699" s="21">
        <f t="shared" si="11"/>
        <v>1186600</v>
      </c>
    </row>
    <row r="700" spans="9:11" x14ac:dyDescent="0.3">
      <c r="I700">
        <v>699</v>
      </c>
      <c r="J700" s="21">
        <f t="shared" si="11"/>
        <v>1188300</v>
      </c>
    </row>
    <row r="701" spans="9:11" x14ac:dyDescent="0.3">
      <c r="I701">
        <v>700</v>
      </c>
      <c r="J701" s="21">
        <f t="shared" si="11"/>
        <v>1190000</v>
      </c>
    </row>
    <row r="702" spans="9:11" x14ac:dyDescent="0.3">
      <c r="I702">
        <v>701</v>
      </c>
      <c r="J702" s="21">
        <f>I702*$K$702</f>
        <v>1121600</v>
      </c>
      <c r="K702">
        <v>1600</v>
      </c>
    </row>
    <row r="703" spans="9:11" x14ac:dyDescent="0.3">
      <c r="I703">
        <v>702</v>
      </c>
      <c r="J703" s="21">
        <f t="shared" ref="J703:J766" si="12">I703*$K$702</f>
        <v>1123200</v>
      </c>
    </row>
    <row r="704" spans="9:11" x14ac:dyDescent="0.3">
      <c r="I704">
        <v>703</v>
      </c>
      <c r="J704" s="21">
        <f t="shared" si="12"/>
        <v>1124800</v>
      </c>
    </row>
    <row r="705" spans="9:10" x14ac:dyDescent="0.3">
      <c r="I705">
        <v>704</v>
      </c>
      <c r="J705" s="21">
        <f t="shared" si="12"/>
        <v>1126400</v>
      </c>
    </row>
    <row r="706" spans="9:10" x14ac:dyDescent="0.3">
      <c r="I706">
        <v>705</v>
      </c>
      <c r="J706" s="21">
        <f t="shared" si="12"/>
        <v>1128000</v>
      </c>
    </row>
    <row r="707" spans="9:10" x14ac:dyDescent="0.3">
      <c r="I707">
        <v>706</v>
      </c>
      <c r="J707" s="21">
        <f t="shared" si="12"/>
        <v>1129600</v>
      </c>
    </row>
    <row r="708" spans="9:10" x14ac:dyDescent="0.3">
      <c r="I708">
        <v>707</v>
      </c>
      <c r="J708" s="21">
        <f t="shared" si="12"/>
        <v>1131200</v>
      </c>
    </row>
    <row r="709" spans="9:10" x14ac:dyDescent="0.3">
      <c r="I709">
        <v>708</v>
      </c>
      <c r="J709" s="21">
        <f t="shared" si="12"/>
        <v>1132800</v>
      </c>
    </row>
    <row r="710" spans="9:10" x14ac:dyDescent="0.3">
      <c r="I710">
        <v>709</v>
      </c>
      <c r="J710" s="21">
        <f t="shared" si="12"/>
        <v>1134400</v>
      </c>
    </row>
    <row r="711" spans="9:10" x14ac:dyDescent="0.3">
      <c r="I711">
        <v>710</v>
      </c>
      <c r="J711" s="21">
        <f t="shared" si="12"/>
        <v>1136000</v>
      </c>
    </row>
    <row r="712" spans="9:10" x14ac:dyDescent="0.3">
      <c r="I712">
        <v>711</v>
      </c>
      <c r="J712" s="21">
        <f t="shared" si="12"/>
        <v>1137600</v>
      </c>
    </row>
    <row r="713" spans="9:10" x14ac:dyDescent="0.3">
      <c r="I713">
        <v>712</v>
      </c>
      <c r="J713" s="21">
        <f t="shared" si="12"/>
        <v>1139200</v>
      </c>
    </row>
    <row r="714" spans="9:10" x14ac:dyDescent="0.3">
      <c r="I714">
        <v>713</v>
      </c>
      <c r="J714" s="21">
        <f t="shared" si="12"/>
        <v>1140800</v>
      </c>
    </row>
    <row r="715" spans="9:10" x14ac:dyDescent="0.3">
      <c r="I715">
        <v>714</v>
      </c>
      <c r="J715" s="21">
        <f t="shared" si="12"/>
        <v>1142400</v>
      </c>
    </row>
    <row r="716" spans="9:10" x14ac:dyDescent="0.3">
      <c r="I716">
        <v>715</v>
      </c>
      <c r="J716" s="21">
        <f t="shared" si="12"/>
        <v>1144000</v>
      </c>
    </row>
    <row r="717" spans="9:10" x14ac:dyDescent="0.3">
      <c r="I717">
        <v>716</v>
      </c>
      <c r="J717" s="21">
        <f t="shared" si="12"/>
        <v>1145600</v>
      </c>
    </row>
    <row r="718" spans="9:10" x14ac:dyDescent="0.3">
      <c r="I718">
        <v>717</v>
      </c>
      <c r="J718" s="21">
        <f t="shared" si="12"/>
        <v>1147200</v>
      </c>
    </row>
    <row r="719" spans="9:10" x14ac:dyDescent="0.3">
      <c r="I719">
        <v>718</v>
      </c>
      <c r="J719" s="21">
        <f t="shared" si="12"/>
        <v>1148800</v>
      </c>
    </row>
    <row r="720" spans="9:10" x14ac:dyDescent="0.3">
      <c r="I720">
        <v>719</v>
      </c>
      <c r="J720" s="21">
        <f t="shared" si="12"/>
        <v>1150400</v>
      </c>
    </row>
    <row r="721" spans="9:10" x14ac:dyDescent="0.3">
      <c r="I721">
        <v>720</v>
      </c>
      <c r="J721" s="21">
        <f t="shared" si="12"/>
        <v>1152000</v>
      </c>
    </row>
    <row r="722" spans="9:10" x14ac:dyDescent="0.3">
      <c r="I722">
        <v>721</v>
      </c>
      <c r="J722" s="21">
        <f t="shared" si="12"/>
        <v>1153600</v>
      </c>
    </row>
    <row r="723" spans="9:10" x14ac:dyDescent="0.3">
      <c r="I723">
        <v>722</v>
      </c>
      <c r="J723" s="21">
        <f t="shared" si="12"/>
        <v>1155200</v>
      </c>
    </row>
    <row r="724" spans="9:10" x14ac:dyDescent="0.3">
      <c r="I724">
        <v>723</v>
      </c>
      <c r="J724" s="21">
        <f t="shared" si="12"/>
        <v>1156800</v>
      </c>
    </row>
    <row r="725" spans="9:10" x14ac:dyDescent="0.3">
      <c r="I725">
        <v>724</v>
      </c>
      <c r="J725" s="21">
        <f t="shared" si="12"/>
        <v>1158400</v>
      </c>
    </row>
    <row r="726" spans="9:10" x14ac:dyDescent="0.3">
      <c r="I726">
        <v>725</v>
      </c>
      <c r="J726" s="21">
        <f t="shared" si="12"/>
        <v>1160000</v>
      </c>
    </row>
    <row r="727" spans="9:10" x14ac:dyDescent="0.3">
      <c r="I727">
        <v>726</v>
      </c>
      <c r="J727" s="21">
        <f t="shared" si="12"/>
        <v>1161600</v>
      </c>
    </row>
    <row r="728" spans="9:10" x14ac:dyDescent="0.3">
      <c r="I728">
        <v>727</v>
      </c>
      <c r="J728" s="21">
        <f t="shared" si="12"/>
        <v>1163200</v>
      </c>
    </row>
    <row r="729" spans="9:10" x14ac:dyDescent="0.3">
      <c r="I729">
        <v>728</v>
      </c>
      <c r="J729" s="21">
        <f t="shared" si="12"/>
        <v>1164800</v>
      </c>
    </row>
    <row r="730" spans="9:10" x14ac:dyDescent="0.3">
      <c r="I730">
        <v>729</v>
      </c>
      <c r="J730" s="21">
        <f t="shared" si="12"/>
        <v>1166400</v>
      </c>
    </row>
    <row r="731" spans="9:10" x14ac:dyDescent="0.3">
      <c r="I731">
        <v>730</v>
      </c>
      <c r="J731" s="21">
        <f t="shared" si="12"/>
        <v>1168000</v>
      </c>
    </row>
    <row r="732" spans="9:10" x14ac:dyDescent="0.3">
      <c r="I732">
        <v>731</v>
      </c>
      <c r="J732" s="21">
        <f t="shared" si="12"/>
        <v>1169600</v>
      </c>
    </row>
    <row r="733" spans="9:10" x14ac:dyDescent="0.3">
      <c r="I733">
        <v>732</v>
      </c>
      <c r="J733" s="21">
        <f t="shared" si="12"/>
        <v>1171200</v>
      </c>
    </row>
    <row r="734" spans="9:10" x14ac:dyDescent="0.3">
      <c r="I734">
        <v>733</v>
      </c>
      <c r="J734" s="21">
        <f t="shared" si="12"/>
        <v>1172800</v>
      </c>
    </row>
    <row r="735" spans="9:10" x14ac:dyDescent="0.3">
      <c r="I735">
        <v>734</v>
      </c>
      <c r="J735" s="21">
        <f t="shared" si="12"/>
        <v>1174400</v>
      </c>
    </row>
    <row r="736" spans="9:10" x14ac:dyDescent="0.3">
      <c r="I736">
        <v>735</v>
      </c>
      <c r="J736" s="21">
        <f t="shared" si="12"/>
        <v>1176000</v>
      </c>
    </row>
    <row r="737" spans="9:10" x14ac:dyDescent="0.3">
      <c r="I737">
        <v>736</v>
      </c>
      <c r="J737" s="21">
        <f t="shared" si="12"/>
        <v>1177600</v>
      </c>
    </row>
    <row r="738" spans="9:10" x14ac:dyDescent="0.3">
      <c r="I738">
        <v>737</v>
      </c>
      <c r="J738" s="21">
        <f t="shared" si="12"/>
        <v>1179200</v>
      </c>
    </row>
    <row r="739" spans="9:10" x14ac:dyDescent="0.3">
      <c r="I739">
        <v>738</v>
      </c>
      <c r="J739" s="21">
        <f t="shared" si="12"/>
        <v>1180800</v>
      </c>
    </row>
    <row r="740" spans="9:10" x14ac:dyDescent="0.3">
      <c r="I740">
        <v>739</v>
      </c>
      <c r="J740" s="21">
        <f t="shared" si="12"/>
        <v>1182400</v>
      </c>
    </row>
    <row r="741" spans="9:10" x14ac:dyDescent="0.3">
      <c r="I741">
        <v>740</v>
      </c>
      <c r="J741" s="21">
        <f t="shared" si="12"/>
        <v>1184000</v>
      </c>
    </row>
    <row r="742" spans="9:10" x14ac:dyDescent="0.3">
      <c r="I742">
        <v>741</v>
      </c>
      <c r="J742" s="21">
        <f t="shared" si="12"/>
        <v>1185600</v>
      </c>
    </row>
    <row r="743" spans="9:10" x14ac:dyDescent="0.3">
      <c r="I743">
        <v>742</v>
      </c>
      <c r="J743" s="21">
        <f t="shared" si="12"/>
        <v>1187200</v>
      </c>
    </row>
    <row r="744" spans="9:10" x14ac:dyDescent="0.3">
      <c r="I744">
        <v>743</v>
      </c>
      <c r="J744" s="21">
        <f t="shared" si="12"/>
        <v>1188800</v>
      </c>
    </row>
    <row r="745" spans="9:10" x14ac:dyDescent="0.3">
      <c r="I745">
        <v>744</v>
      </c>
      <c r="J745" s="21">
        <f t="shared" si="12"/>
        <v>1190400</v>
      </c>
    </row>
    <row r="746" spans="9:10" x14ac:dyDescent="0.3">
      <c r="I746">
        <v>745</v>
      </c>
      <c r="J746" s="21">
        <f t="shared" si="12"/>
        <v>1192000</v>
      </c>
    </row>
    <row r="747" spans="9:10" x14ac:dyDescent="0.3">
      <c r="I747">
        <v>746</v>
      </c>
      <c r="J747" s="21">
        <f t="shared" si="12"/>
        <v>1193600</v>
      </c>
    </row>
    <row r="748" spans="9:10" x14ac:dyDescent="0.3">
      <c r="I748">
        <v>747</v>
      </c>
      <c r="J748" s="21">
        <f t="shared" si="12"/>
        <v>1195200</v>
      </c>
    </row>
    <row r="749" spans="9:10" x14ac:dyDescent="0.3">
      <c r="I749">
        <v>748</v>
      </c>
      <c r="J749" s="21">
        <f t="shared" si="12"/>
        <v>1196800</v>
      </c>
    </row>
    <row r="750" spans="9:10" x14ac:dyDescent="0.3">
      <c r="I750">
        <v>749</v>
      </c>
      <c r="J750" s="21">
        <f t="shared" si="12"/>
        <v>1198400</v>
      </c>
    </row>
    <row r="751" spans="9:10" x14ac:dyDescent="0.3">
      <c r="I751">
        <v>750</v>
      </c>
      <c r="J751" s="21">
        <f t="shared" si="12"/>
        <v>1200000</v>
      </c>
    </row>
    <row r="752" spans="9:10" x14ac:dyDescent="0.3">
      <c r="I752">
        <v>751</v>
      </c>
      <c r="J752" s="21">
        <f t="shared" si="12"/>
        <v>1201600</v>
      </c>
    </row>
    <row r="753" spans="9:10" x14ac:dyDescent="0.3">
      <c r="I753">
        <v>752</v>
      </c>
      <c r="J753" s="21">
        <f t="shared" si="12"/>
        <v>1203200</v>
      </c>
    </row>
    <row r="754" spans="9:10" x14ac:dyDescent="0.3">
      <c r="I754">
        <v>753</v>
      </c>
      <c r="J754" s="21">
        <f t="shared" si="12"/>
        <v>1204800</v>
      </c>
    </row>
    <row r="755" spans="9:10" x14ac:dyDescent="0.3">
      <c r="I755">
        <v>754</v>
      </c>
      <c r="J755" s="21">
        <f t="shared" si="12"/>
        <v>1206400</v>
      </c>
    </row>
    <row r="756" spans="9:10" x14ac:dyDescent="0.3">
      <c r="I756">
        <v>755</v>
      </c>
      <c r="J756" s="21">
        <f t="shared" si="12"/>
        <v>1208000</v>
      </c>
    </row>
    <row r="757" spans="9:10" x14ac:dyDescent="0.3">
      <c r="I757">
        <v>756</v>
      </c>
      <c r="J757" s="21">
        <f t="shared" si="12"/>
        <v>1209600</v>
      </c>
    </row>
    <row r="758" spans="9:10" x14ac:dyDescent="0.3">
      <c r="I758">
        <v>757</v>
      </c>
      <c r="J758" s="21">
        <f t="shared" si="12"/>
        <v>1211200</v>
      </c>
    </row>
    <row r="759" spans="9:10" x14ac:dyDescent="0.3">
      <c r="I759">
        <v>758</v>
      </c>
      <c r="J759" s="21">
        <f t="shared" si="12"/>
        <v>1212800</v>
      </c>
    </row>
    <row r="760" spans="9:10" x14ac:dyDescent="0.3">
      <c r="I760">
        <v>759</v>
      </c>
      <c r="J760" s="21">
        <f t="shared" si="12"/>
        <v>1214400</v>
      </c>
    </row>
    <row r="761" spans="9:10" x14ac:dyDescent="0.3">
      <c r="I761">
        <v>760</v>
      </c>
      <c r="J761" s="21">
        <f t="shared" si="12"/>
        <v>1216000</v>
      </c>
    </row>
    <row r="762" spans="9:10" x14ac:dyDescent="0.3">
      <c r="I762">
        <v>761</v>
      </c>
      <c r="J762" s="21">
        <f t="shared" si="12"/>
        <v>1217600</v>
      </c>
    </row>
    <row r="763" spans="9:10" x14ac:dyDescent="0.3">
      <c r="I763">
        <v>762</v>
      </c>
      <c r="J763" s="21">
        <f t="shared" si="12"/>
        <v>1219200</v>
      </c>
    </row>
    <row r="764" spans="9:10" x14ac:dyDescent="0.3">
      <c r="I764">
        <v>763</v>
      </c>
      <c r="J764" s="21">
        <f t="shared" si="12"/>
        <v>1220800</v>
      </c>
    </row>
    <row r="765" spans="9:10" x14ac:dyDescent="0.3">
      <c r="I765">
        <v>764</v>
      </c>
      <c r="J765" s="21">
        <f t="shared" si="12"/>
        <v>1222400</v>
      </c>
    </row>
    <row r="766" spans="9:10" x14ac:dyDescent="0.3">
      <c r="I766">
        <v>765</v>
      </c>
      <c r="J766" s="21">
        <f t="shared" si="12"/>
        <v>1224000</v>
      </c>
    </row>
    <row r="767" spans="9:10" x14ac:dyDescent="0.3">
      <c r="I767">
        <v>766</v>
      </c>
      <c r="J767" s="21">
        <f t="shared" ref="J767:J801" si="13">I767*$K$702</f>
        <v>1225600</v>
      </c>
    </row>
    <row r="768" spans="9:10" x14ac:dyDescent="0.3">
      <c r="I768">
        <v>767</v>
      </c>
      <c r="J768" s="21">
        <f t="shared" si="13"/>
        <v>1227200</v>
      </c>
    </row>
    <row r="769" spans="9:10" x14ac:dyDescent="0.3">
      <c r="I769">
        <v>768</v>
      </c>
      <c r="J769" s="21">
        <f t="shared" si="13"/>
        <v>1228800</v>
      </c>
    </row>
    <row r="770" spans="9:10" x14ac:dyDescent="0.3">
      <c r="I770">
        <v>769</v>
      </c>
      <c r="J770" s="21">
        <f t="shared" si="13"/>
        <v>1230400</v>
      </c>
    </row>
    <row r="771" spans="9:10" x14ac:dyDescent="0.3">
      <c r="I771">
        <v>770</v>
      </c>
      <c r="J771" s="21">
        <f t="shared" si="13"/>
        <v>1232000</v>
      </c>
    </row>
    <row r="772" spans="9:10" x14ac:dyDescent="0.3">
      <c r="I772">
        <v>771</v>
      </c>
      <c r="J772" s="21">
        <f t="shared" si="13"/>
        <v>1233600</v>
      </c>
    </row>
    <row r="773" spans="9:10" x14ac:dyDescent="0.3">
      <c r="I773">
        <v>772</v>
      </c>
      <c r="J773" s="21">
        <f t="shared" si="13"/>
        <v>1235200</v>
      </c>
    </row>
    <row r="774" spans="9:10" x14ac:dyDescent="0.3">
      <c r="I774">
        <v>773</v>
      </c>
      <c r="J774" s="21">
        <f t="shared" si="13"/>
        <v>1236800</v>
      </c>
    </row>
    <row r="775" spans="9:10" x14ac:dyDescent="0.3">
      <c r="I775">
        <v>774</v>
      </c>
      <c r="J775" s="21">
        <f t="shared" si="13"/>
        <v>1238400</v>
      </c>
    </row>
    <row r="776" spans="9:10" x14ac:dyDescent="0.3">
      <c r="I776">
        <v>775</v>
      </c>
      <c r="J776" s="21">
        <f t="shared" si="13"/>
        <v>1240000</v>
      </c>
    </row>
    <row r="777" spans="9:10" x14ac:dyDescent="0.3">
      <c r="I777">
        <v>776</v>
      </c>
      <c r="J777" s="21">
        <f t="shared" si="13"/>
        <v>1241600</v>
      </c>
    </row>
    <row r="778" spans="9:10" x14ac:dyDescent="0.3">
      <c r="I778">
        <v>777</v>
      </c>
      <c r="J778" s="21">
        <f t="shared" si="13"/>
        <v>1243200</v>
      </c>
    </row>
    <row r="779" spans="9:10" x14ac:dyDescent="0.3">
      <c r="I779">
        <v>778</v>
      </c>
      <c r="J779" s="21">
        <f t="shared" si="13"/>
        <v>1244800</v>
      </c>
    </row>
    <row r="780" spans="9:10" x14ac:dyDescent="0.3">
      <c r="I780">
        <v>779</v>
      </c>
      <c r="J780" s="21">
        <f t="shared" si="13"/>
        <v>1246400</v>
      </c>
    </row>
    <row r="781" spans="9:10" x14ac:dyDescent="0.3">
      <c r="I781">
        <v>780</v>
      </c>
      <c r="J781" s="21">
        <f t="shared" si="13"/>
        <v>1248000</v>
      </c>
    </row>
    <row r="782" spans="9:10" x14ac:dyDescent="0.3">
      <c r="I782">
        <v>781</v>
      </c>
      <c r="J782" s="21">
        <f t="shared" si="13"/>
        <v>1249600</v>
      </c>
    </row>
    <row r="783" spans="9:10" x14ac:dyDescent="0.3">
      <c r="I783">
        <v>782</v>
      </c>
      <c r="J783" s="21">
        <f t="shared" si="13"/>
        <v>1251200</v>
      </c>
    </row>
    <row r="784" spans="9:10" x14ac:dyDescent="0.3">
      <c r="I784">
        <v>783</v>
      </c>
      <c r="J784" s="21">
        <f t="shared" si="13"/>
        <v>1252800</v>
      </c>
    </row>
    <row r="785" spans="9:10" x14ac:dyDescent="0.3">
      <c r="I785">
        <v>784</v>
      </c>
      <c r="J785" s="21">
        <f t="shared" si="13"/>
        <v>1254400</v>
      </c>
    </row>
    <row r="786" spans="9:10" x14ac:dyDescent="0.3">
      <c r="I786">
        <v>785</v>
      </c>
      <c r="J786" s="21">
        <f t="shared" si="13"/>
        <v>1256000</v>
      </c>
    </row>
    <row r="787" spans="9:10" x14ac:dyDescent="0.3">
      <c r="I787">
        <v>786</v>
      </c>
      <c r="J787" s="21">
        <f t="shared" si="13"/>
        <v>1257600</v>
      </c>
    </row>
    <row r="788" spans="9:10" x14ac:dyDescent="0.3">
      <c r="I788">
        <v>787</v>
      </c>
      <c r="J788" s="21">
        <f t="shared" si="13"/>
        <v>1259200</v>
      </c>
    </row>
    <row r="789" spans="9:10" x14ac:dyDescent="0.3">
      <c r="I789">
        <v>788</v>
      </c>
      <c r="J789" s="21">
        <f t="shared" si="13"/>
        <v>1260800</v>
      </c>
    </row>
    <row r="790" spans="9:10" x14ac:dyDescent="0.3">
      <c r="I790">
        <v>789</v>
      </c>
      <c r="J790" s="21">
        <f t="shared" si="13"/>
        <v>1262400</v>
      </c>
    </row>
    <row r="791" spans="9:10" x14ac:dyDescent="0.3">
      <c r="I791">
        <v>790</v>
      </c>
      <c r="J791" s="21">
        <f t="shared" si="13"/>
        <v>1264000</v>
      </c>
    </row>
    <row r="792" spans="9:10" x14ac:dyDescent="0.3">
      <c r="I792">
        <v>791</v>
      </c>
      <c r="J792" s="21">
        <f t="shared" si="13"/>
        <v>1265600</v>
      </c>
    </row>
    <row r="793" spans="9:10" x14ac:dyDescent="0.3">
      <c r="I793">
        <v>792</v>
      </c>
      <c r="J793" s="21">
        <f t="shared" si="13"/>
        <v>1267200</v>
      </c>
    </row>
    <row r="794" spans="9:10" x14ac:dyDescent="0.3">
      <c r="I794">
        <v>793</v>
      </c>
      <c r="J794" s="21">
        <f t="shared" si="13"/>
        <v>1268800</v>
      </c>
    </row>
    <row r="795" spans="9:10" x14ac:dyDescent="0.3">
      <c r="I795">
        <v>794</v>
      </c>
      <c r="J795" s="21">
        <f t="shared" si="13"/>
        <v>1270400</v>
      </c>
    </row>
    <row r="796" spans="9:10" x14ac:dyDescent="0.3">
      <c r="I796">
        <v>795</v>
      </c>
      <c r="J796" s="21">
        <f t="shared" si="13"/>
        <v>1272000</v>
      </c>
    </row>
    <row r="797" spans="9:10" x14ac:dyDescent="0.3">
      <c r="I797">
        <v>796</v>
      </c>
      <c r="J797" s="21">
        <f t="shared" si="13"/>
        <v>1273600</v>
      </c>
    </row>
    <row r="798" spans="9:10" x14ac:dyDescent="0.3">
      <c r="I798">
        <v>797</v>
      </c>
      <c r="J798" s="21">
        <f t="shared" si="13"/>
        <v>1275200</v>
      </c>
    </row>
    <row r="799" spans="9:10" x14ac:dyDescent="0.3">
      <c r="I799">
        <v>798</v>
      </c>
      <c r="J799" s="21">
        <f t="shared" si="13"/>
        <v>1276800</v>
      </c>
    </row>
    <row r="800" spans="9:10" x14ac:dyDescent="0.3">
      <c r="I800">
        <v>799</v>
      </c>
      <c r="J800" s="21">
        <f t="shared" si="13"/>
        <v>1278400</v>
      </c>
    </row>
    <row r="801" spans="9:11" x14ac:dyDescent="0.3">
      <c r="I801">
        <v>800</v>
      </c>
      <c r="J801" s="21">
        <f t="shared" si="13"/>
        <v>1280000</v>
      </c>
    </row>
    <row r="802" spans="9:11" x14ac:dyDescent="0.3">
      <c r="I802">
        <v>801</v>
      </c>
      <c r="J802" s="21">
        <f>I802*$K$802</f>
        <v>1201500</v>
      </c>
      <c r="K802">
        <v>1500</v>
      </c>
    </row>
    <row r="803" spans="9:11" x14ac:dyDescent="0.3">
      <c r="I803">
        <v>802</v>
      </c>
      <c r="J803" s="21">
        <f t="shared" ref="J803:J866" si="14">I803*$K$802</f>
        <v>1203000</v>
      </c>
    </row>
    <row r="804" spans="9:11" x14ac:dyDescent="0.3">
      <c r="I804">
        <v>803</v>
      </c>
      <c r="J804" s="21">
        <f t="shared" si="14"/>
        <v>1204500</v>
      </c>
    </row>
    <row r="805" spans="9:11" x14ac:dyDescent="0.3">
      <c r="I805">
        <v>804</v>
      </c>
      <c r="J805" s="21">
        <f t="shared" si="14"/>
        <v>1206000</v>
      </c>
    </row>
    <row r="806" spans="9:11" x14ac:dyDescent="0.3">
      <c r="I806">
        <v>805</v>
      </c>
      <c r="J806" s="21">
        <f t="shared" si="14"/>
        <v>1207500</v>
      </c>
    </row>
    <row r="807" spans="9:11" x14ac:dyDescent="0.3">
      <c r="I807">
        <v>806</v>
      </c>
      <c r="J807" s="21">
        <f t="shared" si="14"/>
        <v>1209000</v>
      </c>
    </row>
    <row r="808" spans="9:11" x14ac:dyDescent="0.3">
      <c r="I808">
        <v>807</v>
      </c>
      <c r="J808" s="21">
        <f t="shared" si="14"/>
        <v>1210500</v>
      </c>
    </row>
    <row r="809" spans="9:11" x14ac:dyDescent="0.3">
      <c r="I809">
        <v>808</v>
      </c>
      <c r="J809" s="21">
        <f t="shared" si="14"/>
        <v>1212000</v>
      </c>
    </row>
    <row r="810" spans="9:11" x14ac:dyDescent="0.3">
      <c r="I810">
        <v>809</v>
      </c>
      <c r="J810" s="21">
        <f t="shared" si="14"/>
        <v>1213500</v>
      </c>
    </row>
    <row r="811" spans="9:11" x14ac:dyDescent="0.3">
      <c r="I811">
        <v>810</v>
      </c>
      <c r="J811" s="21">
        <f t="shared" si="14"/>
        <v>1215000</v>
      </c>
    </row>
    <row r="812" spans="9:11" x14ac:dyDescent="0.3">
      <c r="I812">
        <v>811</v>
      </c>
      <c r="J812" s="21">
        <f t="shared" si="14"/>
        <v>1216500</v>
      </c>
    </row>
    <row r="813" spans="9:11" x14ac:dyDescent="0.3">
      <c r="I813">
        <v>812</v>
      </c>
      <c r="J813" s="21">
        <f t="shared" si="14"/>
        <v>1218000</v>
      </c>
    </row>
    <row r="814" spans="9:11" x14ac:dyDescent="0.3">
      <c r="I814">
        <v>813</v>
      </c>
      <c r="J814" s="21">
        <f t="shared" si="14"/>
        <v>1219500</v>
      </c>
    </row>
    <row r="815" spans="9:11" x14ac:dyDescent="0.3">
      <c r="I815">
        <v>814</v>
      </c>
      <c r="J815" s="21">
        <f t="shared" si="14"/>
        <v>1221000</v>
      </c>
    </row>
    <row r="816" spans="9:11" x14ac:dyDescent="0.3">
      <c r="I816">
        <v>815</v>
      </c>
      <c r="J816" s="21">
        <f t="shared" si="14"/>
        <v>1222500</v>
      </c>
    </row>
    <row r="817" spans="9:10" x14ac:dyDescent="0.3">
      <c r="I817">
        <v>816</v>
      </c>
      <c r="J817" s="21">
        <f t="shared" si="14"/>
        <v>1224000</v>
      </c>
    </row>
    <row r="818" spans="9:10" x14ac:dyDescent="0.3">
      <c r="I818">
        <v>817</v>
      </c>
      <c r="J818" s="21">
        <f t="shared" si="14"/>
        <v>1225500</v>
      </c>
    </row>
    <row r="819" spans="9:10" x14ac:dyDescent="0.3">
      <c r="I819">
        <v>818</v>
      </c>
      <c r="J819" s="21">
        <f t="shared" si="14"/>
        <v>1227000</v>
      </c>
    </row>
    <row r="820" spans="9:10" x14ac:dyDescent="0.3">
      <c r="I820">
        <v>819</v>
      </c>
      <c r="J820" s="21">
        <f t="shared" si="14"/>
        <v>1228500</v>
      </c>
    </row>
    <row r="821" spans="9:10" x14ac:dyDescent="0.3">
      <c r="I821">
        <v>820</v>
      </c>
      <c r="J821" s="21">
        <f t="shared" si="14"/>
        <v>1230000</v>
      </c>
    </row>
    <row r="822" spans="9:10" x14ac:dyDescent="0.3">
      <c r="I822">
        <v>821</v>
      </c>
      <c r="J822" s="21">
        <f t="shared" si="14"/>
        <v>1231500</v>
      </c>
    </row>
    <row r="823" spans="9:10" x14ac:dyDescent="0.3">
      <c r="I823">
        <v>822</v>
      </c>
      <c r="J823" s="21">
        <f t="shared" si="14"/>
        <v>1233000</v>
      </c>
    </row>
    <row r="824" spans="9:10" x14ac:dyDescent="0.3">
      <c r="I824">
        <v>823</v>
      </c>
      <c r="J824" s="21">
        <f t="shared" si="14"/>
        <v>1234500</v>
      </c>
    </row>
    <row r="825" spans="9:10" x14ac:dyDescent="0.3">
      <c r="I825">
        <v>824</v>
      </c>
      <c r="J825" s="21">
        <f t="shared" si="14"/>
        <v>1236000</v>
      </c>
    </row>
    <row r="826" spans="9:10" x14ac:dyDescent="0.3">
      <c r="I826">
        <v>825</v>
      </c>
      <c r="J826" s="21">
        <f t="shared" si="14"/>
        <v>1237500</v>
      </c>
    </row>
    <row r="827" spans="9:10" x14ac:dyDescent="0.3">
      <c r="I827">
        <v>826</v>
      </c>
      <c r="J827" s="21">
        <f t="shared" si="14"/>
        <v>1239000</v>
      </c>
    </row>
    <row r="828" spans="9:10" x14ac:dyDescent="0.3">
      <c r="I828">
        <v>827</v>
      </c>
      <c r="J828" s="21">
        <f t="shared" si="14"/>
        <v>1240500</v>
      </c>
    </row>
    <row r="829" spans="9:10" x14ac:dyDescent="0.3">
      <c r="I829">
        <v>828</v>
      </c>
      <c r="J829" s="21">
        <f t="shared" si="14"/>
        <v>1242000</v>
      </c>
    </row>
    <row r="830" spans="9:10" x14ac:dyDescent="0.3">
      <c r="I830">
        <v>829</v>
      </c>
      <c r="J830" s="21">
        <f t="shared" si="14"/>
        <v>1243500</v>
      </c>
    </row>
    <row r="831" spans="9:10" x14ac:dyDescent="0.3">
      <c r="I831">
        <v>830</v>
      </c>
      <c r="J831" s="21">
        <f t="shared" si="14"/>
        <v>1245000</v>
      </c>
    </row>
    <row r="832" spans="9:10" x14ac:dyDescent="0.3">
      <c r="I832">
        <v>831</v>
      </c>
      <c r="J832" s="21">
        <f t="shared" si="14"/>
        <v>1246500</v>
      </c>
    </row>
    <row r="833" spans="9:10" x14ac:dyDescent="0.3">
      <c r="I833">
        <v>832</v>
      </c>
      <c r="J833" s="21">
        <f t="shared" si="14"/>
        <v>1248000</v>
      </c>
    </row>
    <row r="834" spans="9:10" x14ac:dyDescent="0.3">
      <c r="I834">
        <v>833</v>
      </c>
      <c r="J834" s="21">
        <f t="shared" si="14"/>
        <v>1249500</v>
      </c>
    </row>
    <row r="835" spans="9:10" x14ac:dyDescent="0.3">
      <c r="I835">
        <v>834</v>
      </c>
      <c r="J835" s="21">
        <f t="shared" si="14"/>
        <v>1251000</v>
      </c>
    </row>
    <row r="836" spans="9:10" x14ac:dyDescent="0.3">
      <c r="I836">
        <v>835</v>
      </c>
      <c r="J836" s="21">
        <f t="shared" si="14"/>
        <v>1252500</v>
      </c>
    </row>
    <row r="837" spans="9:10" x14ac:dyDescent="0.3">
      <c r="I837">
        <v>836</v>
      </c>
      <c r="J837" s="21">
        <f t="shared" si="14"/>
        <v>1254000</v>
      </c>
    </row>
    <row r="838" spans="9:10" x14ac:dyDescent="0.3">
      <c r="I838">
        <v>837</v>
      </c>
      <c r="J838" s="21">
        <f t="shared" si="14"/>
        <v>1255500</v>
      </c>
    </row>
    <row r="839" spans="9:10" x14ac:dyDescent="0.3">
      <c r="I839">
        <v>838</v>
      </c>
      <c r="J839" s="21">
        <f t="shared" si="14"/>
        <v>1257000</v>
      </c>
    </row>
    <row r="840" spans="9:10" x14ac:dyDescent="0.3">
      <c r="I840">
        <v>839</v>
      </c>
      <c r="J840" s="21">
        <f t="shared" si="14"/>
        <v>1258500</v>
      </c>
    </row>
    <row r="841" spans="9:10" x14ac:dyDescent="0.3">
      <c r="I841">
        <v>840</v>
      </c>
      <c r="J841" s="21">
        <f t="shared" si="14"/>
        <v>1260000</v>
      </c>
    </row>
    <row r="842" spans="9:10" x14ac:dyDescent="0.3">
      <c r="I842">
        <v>841</v>
      </c>
      <c r="J842" s="21">
        <f t="shared" si="14"/>
        <v>1261500</v>
      </c>
    </row>
    <row r="843" spans="9:10" x14ac:dyDescent="0.3">
      <c r="I843">
        <v>842</v>
      </c>
      <c r="J843" s="21">
        <f t="shared" si="14"/>
        <v>1263000</v>
      </c>
    </row>
    <row r="844" spans="9:10" x14ac:dyDescent="0.3">
      <c r="I844">
        <v>843</v>
      </c>
      <c r="J844" s="21">
        <f t="shared" si="14"/>
        <v>1264500</v>
      </c>
    </row>
    <row r="845" spans="9:10" x14ac:dyDescent="0.3">
      <c r="I845">
        <v>844</v>
      </c>
      <c r="J845" s="21">
        <f t="shared" si="14"/>
        <v>1266000</v>
      </c>
    </row>
    <row r="846" spans="9:10" x14ac:dyDescent="0.3">
      <c r="I846">
        <v>845</v>
      </c>
      <c r="J846" s="21">
        <f t="shared" si="14"/>
        <v>1267500</v>
      </c>
    </row>
    <row r="847" spans="9:10" x14ac:dyDescent="0.3">
      <c r="I847">
        <v>846</v>
      </c>
      <c r="J847" s="21">
        <f t="shared" si="14"/>
        <v>1269000</v>
      </c>
    </row>
    <row r="848" spans="9:10" x14ac:dyDescent="0.3">
      <c r="I848">
        <v>847</v>
      </c>
      <c r="J848" s="21">
        <f t="shared" si="14"/>
        <v>1270500</v>
      </c>
    </row>
    <row r="849" spans="9:10" x14ac:dyDescent="0.3">
      <c r="I849">
        <v>848</v>
      </c>
      <c r="J849" s="21">
        <f t="shared" si="14"/>
        <v>1272000</v>
      </c>
    </row>
    <row r="850" spans="9:10" x14ac:dyDescent="0.3">
      <c r="I850">
        <v>849</v>
      </c>
      <c r="J850" s="21">
        <f t="shared" si="14"/>
        <v>1273500</v>
      </c>
    </row>
    <row r="851" spans="9:10" x14ac:dyDescent="0.3">
      <c r="I851">
        <v>850</v>
      </c>
      <c r="J851" s="21">
        <f t="shared" si="14"/>
        <v>1275000</v>
      </c>
    </row>
    <row r="852" spans="9:10" x14ac:dyDescent="0.3">
      <c r="I852">
        <v>851</v>
      </c>
      <c r="J852" s="21">
        <f t="shared" si="14"/>
        <v>1276500</v>
      </c>
    </row>
    <row r="853" spans="9:10" x14ac:dyDescent="0.3">
      <c r="I853">
        <v>852</v>
      </c>
      <c r="J853" s="21">
        <f t="shared" si="14"/>
        <v>1278000</v>
      </c>
    </row>
    <row r="854" spans="9:10" x14ac:dyDescent="0.3">
      <c r="I854">
        <v>853</v>
      </c>
      <c r="J854" s="21">
        <f t="shared" si="14"/>
        <v>1279500</v>
      </c>
    </row>
    <row r="855" spans="9:10" x14ac:dyDescent="0.3">
      <c r="I855">
        <v>854</v>
      </c>
      <c r="J855" s="21">
        <f t="shared" si="14"/>
        <v>1281000</v>
      </c>
    </row>
    <row r="856" spans="9:10" x14ac:dyDescent="0.3">
      <c r="I856">
        <v>855</v>
      </c>
      <c r="J856" s="21">
        <f t="shared" si="14"/>
        <v>1282500</v>
      </c>
    </row>
    <row r="857" spans="9:10" x14ac:dyDescent="0.3">
      <c r="I857">
        <v>856</v>
      </c>
      <c r="J857" s="21">
        <f t="shared" si="14"/>
        <v>1284000</v>
      </c>
    </row>
    <row r="858" spans="9:10" x14ac:dyDescent="0.3">
      <c r="I858">
        <v>857</v>
      </c>
      <c r="J858" s="21">
        <f t="shared" si="14"/>
        <v>1285500</v>
      </c>
    </row>
    <row r="859" spans="9:10" x14ac:dyDescent="0.3">
      <c r="I859">
        <v>858</v>
      </c>
      <c r="J859" s="21">
        <f t="shared" si="14"/>
        <v>1287000</v>
      </c>
    </row>
    <row r="860" spans="9:10" x14ac:dyDescent="0.3">
      <c r="I860">
        <v>859</v>
      </c>
      <c r="J860" s="21">
        <f t="shared" si="14"/>
        <v>1288500</v>
      </c>
    </row>
    <row r="861" spans="9:10" x14ac:dyDescent="0.3">
      <c r="I861">
        <v>860</v>
      </c>
      <c r="J861" s="21">
        <f t="shared" si="14"/>
        <v>1290000</v>
      </c>
    </row>
    <row r="862" spans="9:10" x14ac:dyDescent="0.3">
      <c r="I862">
        <v>861</v>
      </c>
      <c r="J862" s="21">
        <f t="shared" si="14"/>
        <v>1291500</v>
      </c>
    </row>
    <row r="863" spans="9:10" x14ac:dyDescent="0.3">
      <c r="I863">
        <v>862</v>
      </c>
      <c r="J863" s="21">
        <f t="shared" si="14"/>
        <v>1293000</v>
      </c>
    </row>
    <row r="864" spans="9:10" x14ac:dyDescent="0.3">
      <c r="I864">
        <v>863</v>
      </c>
      <c r="J864" s="21">
        <f t="shared" si="14"/>
        <v>1294500</v>
      </c>
    </row>
    <row r="865" spans="9:10" x14ac:dyDescent="0.3">
      <c r="I865">
        <v>864</v>
      </c>
      <c r="J865" s="21">
        <f t="shared" si="14"/>
        <v>1296000</v>
      </c>
    </row>
    <row r="866" spans="9:10" x14ac:dyDescent="0.3">
      <c r="I866">
        <v>865</v>
      </c>
      <c r="J866" s="21">
        <f t="shared" si="14"/>
        <v>1297500</v>
      </c>
    </row>
    <row r="867" spans="9:10" x14ac:dyDescent="0.3">
      <c r="I867">
        <v>866</v>
      </c>
      <c r="J867" s="21">
        <f t="shared" ref="J867:J901" si="15">I867*$K$802</f>
        <v>1299000</v>
      </c>
    </row>
    <row r="868" spans="9:10" x14ac:dyDescent="0.3">
      <c r="I868">
        <v>867</v>
      </c>
      <c r="J868" s="21">
        <f t="shared" si="15"/>
        <v>1300500</v>
      </c>
    </row>
    <row r="869" spans="9:10" x14ac:dyDescent="0.3">
      <c r="I869">
        <v>868</v>
      </c>
      <c r="J869" s="21">
        <f t="shared" si="15"/>
        <v>1302000</v>
      </c>
    </row>
    <row r="870" spans="9:10" x14ac:dyDescent="0.3">
      <c r="I870">
        <v>869</v>
      </c>
      <c r="J870" s="21">
        <f t="shared" si="15"/>
        <v>1303500</v>
      </c>
    </row>
    <row r="871" spans="9:10" x14ac:dyDescent="0.3">
      <c r="I871">
        <v>870</v>
      </c>
      <c r="J871" s="21">
        <f t="shared" si="15"/>
        <v>1305000</v>
      </c>
    </row>
    <row r="872" spans="9:10" x14ac:dyDescent="0.3">
      <c r="I872">
        <v>871</v>
      </c>
      <c r="J872" s="21">
        <f t="shared" si="15"/>
        <v>1306500</v>
      </c>
    </row>
    <row r="873" spans="9:10" x14ac:dyDescent="0.3">
      <c r="I873">
        <v>872</v>
      </c>
      <c r="J873" s="21">
        <f t="shared" si="15"/>
        <v>1308000</v>
      </c>
    </row>
    <row r="874" spans="9:10" x14ac:dyDescent="0.3">
      <c r="I874">
        <v>873</v>
      </c>
      <c r="J874" s="21">
        <f t="shared" si="15"/>
        <v>1309500</v>
      </c>
    </row>
    <row r="875" spans="9:10" x14ac:dyDescent="0.3">
      <c r="I875">
        <v>874</v>
      </c>
      <c r="J875" s="21">
        <f t="shared" si="15"/>
        <v>1311000</v>
      </c>
    </row>
    <row r="876" spans="9:10" x14ac:dyDescent="0.3">
      <c r="I876">
        <v>875</v>
      </c>
      <c r="J876" s="21">
        <f t="shared" si="15"/>
        <v>1312500</v>
      </c>
    </row>
    <row r="877" spans="9:10" x14ac:dyDescent="0.3">
      <c r="I877">
        <v>876</v>
      </c>
      <c r="J877" s="21">
        <f t="shared" si="15"/>
        <v>1314000</v>
      </c>
    </row>
    <row r="878" spans="9:10" x14ac:dyDescent="0.3">
      <c r="I878">
        <v>877</v>
      </c>
      <c r="J878" s="21">
        <f t="shared" si="15"/>
        <v>1315500</v>
      </c>
    </row>
    <row r="879" spans="9:10" x14ac:dyDescent="0.3">
      <c r="I879">
        <v>878</v>
      </c>
      <c r="J879" s="21">
        <f t="shared" si="15"/>
        <v>1317000</v>
      </c>
    </row>
    <row r="880" spans="9:10" x14ac:dyDescent="0.3">
      <c r="I880">
        <v>879</v>
      </c>
      <c r="J880" s="21">
        <f t="shared" si="15"/>
        <v>1318500</v>
      </c>
    </row>
    <row r="881" spans="9:10" x14ac:dyDescent="0.3">
      <c r="I881">
        <v>880</v>
      </c>
      <c r="J881" s="21">
        <f t="shared" si="15"/>
        <v>1320000</v>
      </c>
    </row>
    <row r="882" spans="9:10" x14ac:dyDescent="0.3">
      <c r="I882">
        <v>881</v>
      </c>
      <c r="J882" s="21">
        <f t="shared" si="15"/>
        <v>1321500</v>
      </c>
    </row>
    <row r="883" spans="9:10" x14ac:dyDescent="0.3">
      <c r="I883">
        <v>882</v>
      </c>
      <c r="J883" s="21">
        <f t="shared" si="15"/>
        <v>1323000</v>
      </c>
    </row>
    <row r="884" spans="9:10" x14ac:dyDescent="0.3">
      <c r="I884">
        <v>883</v>
      </c>
      <c r="J884" s="21">
        <f t="shared" si="15"/>
        <v>1324500</v>
      </c>
    </row>
    <row r="885" spans="9:10" x14ac:dyDescent="0.3">
      <c r="I885">
        <v>884</v>
      </c>
      <c r="J885" s="21">
        <f t="shared" si="15"/>
        <v>1326000</v>
      </c>
    </row>
    <row r="886" spans="9:10" x14ac:dyDescent="0.3">
      <c r="I886">
        <v>885</v>
      </c>
      <c r="J886" s="21">
        <f t="shared" si="15"/>
        <v>1327500</v>
      </c>
    </row>
    <row r="887" spans="9:10" x14ac:dyDescent="0.3">
      <c r="I887">
        <v>886</v>
      </c>
      <c r="J887" s="21">
        <f t="shared" si="15"/>
        <v>1329000</v>
      </c>
    </row>
    <row r="888" spans="9:10" x14ac:dyDescent="0.3">
      <c r="I888">
        <v>887</v>
      </c>
      <c r="J888" s="21">
        <f t="shared" si="15"/>
        <v>1330500</v>
      </c>
    </row>
    <row r="889" spans="9:10" x14ac:dyDescent="0.3">
      <c r="I889">
        <v>888</v>
      </c>
      <c r="J889" s="21">
        <f t="shared" si="15"/>
        <v>1332000</v>
      </c>
    </row>
    <row r="890" spans="9:10" x14ac:dyDescent="0.3">
      <c r="I890">
        <v>889</v>
      </c>
      <c r="J890" s="21">
        <f t="shared" si="15"/>
        <v>1333500</v>
      </c>
    </row>
    <row r="891" spans="9:10" x14ac:dyDescent="0.3">
      <c r="I891">
        <v>890</v>
      </c>
      <c r="J891" s="21">
        <f t="shared" si="15"/>
        <v>1335000</v>
      </c>
    </row>
    <row r="892" spans="9:10" x14ac:dyDescent="0.3">
      <c r="I892">
        <v>891</v>
      </c>
      <c r="J892" s="21">
        <f t="shared" si="15"/>
        <v>1336500</v>
      </c>
    </row>
    <row r="893" spans="9:10" x14ac:dyDescent="0.3">
      <c r="I893">
        <v>892</v>
      </c>
      <c r="J893" s="21">
        <f t="shared" si="15"/>
        <v>1338000</v>
      </c>
    </row>
    <row r="894" spans="9:10" x14ac:dyDescent="0.3">
      <c r="I894">
        <v>893</v>
      </c>
      <c r="J894" s="21">
        <f t="shared" si="15"/>
        <v>1339500</v>
      </c>
    </row>
    <row r="895" spans="9:10" x14ac:dyDescent="0.3">
      <c r="I895">
        <v>894</v>
      </c>
      <c r="J895" s="21">
        <f t="shared" si="15"/>
        <v>1341000</v>
      </c>
    </row>
    <row r="896" spans="9:10" x14ac:dyDescent="0.3">
      <c r="I896">
        <v>895</v>
      </c>
      <c r="J896" s="21">
        <f t="shared" si="15"/>
        <v>1342500</v>
      </c>
    </row>
    <row r="897" spans="9:11" x14ac:dyDescent="0.3">
      <c r="I897">
        <v>896</v>
      </c>
      <c r="J897" s="21">
        <f t="shared" si="15"/>
        <v>1344000</v>
      </c>
    </row>
    <row r="898" spans="9:11" x14ac:dyDescent="0.3">
      <c r="I898">
        <v>897</v>
      </c>
      <c r="J898" s="21">
        <f t="shared" si="15"/>
        <v>1345500</v>
      </c>
    </row>
    <row r="899" spans="9:11" x14ac:dyDescent="0.3">
      <c r="I899">
        <v>898</v>
      </c>
      <c r="J899" s="21">
        <f t="shared" si="15"/>
        <v>1347000</v>
      </c>
    </row>
    <row r="900" spans="9:11" x14ac:dyDescent="0.3">
      <c r="I900">
        <v>899</v>
      </c>
      <c r="J900" s="21">
        <f t="shared" si="15"/>
        <v>1348500</v>
      </c>
    </row>
    <row r="901" spans="9:11" x14ac:dyDescent="0.3">
      <c r="I901">
        <v>900</v>
      </c>
      <c r="J901" s="21">
        <f t="shared" si="15"/>
        <v>1350000</v>
      </c>
    </row>
    <row r="902" spans="9:11" x14ac:dyDescent="0.3">
      <c r="I902">
        <v>901</v>
      </c>
      <c r="J902" s="21">
        <f>I902*$K$902</f>
        <v>1261400</v>
      </c>
      <c r="K902">
        <v>1400</v>
      </c>
    </row>
    <row r="903" spans="9:11" x14ac:dyDescent="0.3">
      <c r="I903">
        <v>902</v>
      </c>
      <c r="J903" s="21">
        <f t="shared" ref="J903:J966" si="16">I903*$K$902</f>
        <v>1262800</v>
      </c>
    </row>
    <row r="904" spans="9:11" x14ac:dyDescent="0.3">
      <c r="I904">
        <v>903</v>
      </c>
      <c r="J904" s="21">
        <f t="shared" si="16"/>
        <v>1264200</v>
      </c>
    </row>
    <row r="905" spans="9:11" x14ac:dyDescent="0.3">
      <c r="I905">
        <v>904</v>
      </c>
      <c r="J905" s="21">
        <f t="shared" si="16"/>
        <v>1265600</v>
      </c>
    </row>
    <row r="906" spans="9:11" x14ac:dyDescent="0.3">
      <c r="I906">
        <v>905</v>
      </c>
      <c r="J906" s="21">
        <f t="shared" si="16"/>
        <v>1267000</v>
      </c>
    </row>
    <row r="907" spans="9:11" x14ac:dyDescent="0.3">
      <c r="I907">
        <v>906</v>
      </c>
      <c r="J907" s="21">
        <f t="shared" si="16"/>
        <v>1268400</v>
      </c>
    </row>
    <row r="908" spans="9:11" x14ac:dyDescent="0.3">
      <c r="I908">
        <v>907</v>
      </c>
      <c r="J908" s="21">
        <f t="shared" si="16"/>
        <v>1269800</v>
      </c>
    </row>
    <row r="909" spans="9:11" x14ac:dyDescent="0.3">
      <c r="I909">
        <v>908</v>
      </c>
      <c r="J909" s="21">
        <f t="shared" si="16"/>
        <v>1271200</v>
      </c>
    </row>
    <row r="910" spans="9:11" x14ac:dyDescent="0.3">
      <c r="I910">
        <v>909</v>
      </c>
      <c r="J910" s="21">
        <f t="shared" si="16"/>
        <v>1272600</v>
      </c>
    </row>
    <row r="911" spans="9:11" x14ac:dyDescent="0.3">
      <c r="I911">
        <v>910</v>
      </c>
      <c r="J911" s="21">
        <f t="shared" si="16"/>
        <v>1274000</v>
      </c>
    </row>
    <row r="912" spans="9:11" x14ac:dyDescent="0.3">
      <c r="I912">
        <v>911</v>
      </c>
      <c r="J912" s="21">
        <f t="shared" si="16"/>
        <v>1275400</v>
      </c>
    </row>
    <row r="913" spans="9:10" x14ac:dyDescent="0.3">
      <c r="I913">
        <v>912</v>
      </c>
      <c r="J913" s="21">
        <f t="shared" si="16"/>
        <v>1276800</v>
      </c>
    </row>
    <row r="914" spans="9:10" x14ac:dyDescent="0.3">
      <c r="I914">
        <v>913</v>
      </c>
      <c r="J914" s="21">
        <f t="shared" si="16"/>
        <v>1278200</v>
      </c>
    </row>
    <row r="915" spans="9:10" x14ac:dyDescent="0.3">
      <c r="I915">
        <v>914</v>
      </c>
      <c r="J915" s="21">
        <f t="shared" si="16"/>
        <v>1279600</v>
      </c>
    </row>
    <row r="916" spans="9:10" x14ac:dyDescent="0.3">
      <c r="I916">
        <v>915</v>
      </c>
      <c r="J916" s="21">
        <f t="shared" si="16"/>
        <v>1281000</v>
      </c>
    </row>
    <row r="917" spans="9:10" x14ac:dyDescent="0.3">
      <c r="I917">
        <v>916</v>
      </c>
      <c r="J917" s="21">
        <f t="shared" si="16"/>
        <v>1282400</v>
      </c>
    </row>
    <row r="918" spans="9:10" x14ac:dyDescent="0.3">
      <c r="I918">
        <v>917</v>
      </c>
      <c r="J918" s="21">
        <f t="shared" si="16"/>
        <v>1283800</v>
      </c>
    </row>
    <row r="919" spans="9:10" x14ac:dyDescent="0.3">
      <c r="I919">
        <v>918</v>
      </c>
      <c r="J919" s="21">
        <f t="shared" si="16"/>
        <v>1285200</v>
      </c>
    </row>
    <row r="920" spans="9:10" x14ac:dyDescent="0.3">
      <c r="I920">
        <v>919</v>
      </c>
      <c r="J920" s="21">
        <f t="shared" si="16"/>
        <v>1286600</v>
      </c>
    </row>
    <row r="921" spans="9:10" x14ac:dyDescent="0.3">
      <c r="I921">
        <v>920</v>
      </c>
      <c r="J921" s="21">
        <f t="shared" si="16"/>
        <v>1288000</v>
      </c>
    </row>
    <row r="922" spans="9:10" x14ac:dyDescent="0.3">
      <c r="I922">
        <v>921</v>
      </c>
      <c r="J922" s="21">
        <f t="shared" si="16"/>
        <v>1289400</v>
      </c>
    </row>
    <row r="923" spans="9:10" x14ac:dyDescent="0.3">
      <c r="I923">
        <v>922</v>
      </c>
      <c r="J923" s="21">
        <f t="shared" si="16"/>
        <v>1290800</v>
      </c>
    </row>
    <row r="924" spans="9:10" x14ac:dyDescent="0.3">
      <c r="I924">
        <v>923</v>
      </c>
      <c r="J924" s="21">
        <f t="shared" si="16"/>
        <v>1292200</v>
      </c>
    </row>
    <row r="925" spans="9:10" x14ac:dyDescent="0.3">
      <c r="I925">
        <v>924</v>
      </c>
      <c r="J925" s="21">
        <f t="shared" si="16"/>
        <v>1293600</v>
      </c>
    </row>
    <row r="926" spans="9:10" x14ac:dyDescent="0.3">
      <c r="I926">
        <v>925</v>
      </c>
      <c r="J926" s="21">
        <f t="shared" si="16"/>
        <v>1295000</v>
      </c>
    </row>
    <row r="927" spans="9:10" x14ac:dyDescent="0.3">
      <c r="I927">
        <v>926</v>
      </c>
      <c r="J927" s="21">
        <f t="shared" si="16"/>
        <v>1296400</v>
      </c>
    </row>
    <row r="928" spans="9:10" x14ac:dyDescent="0.3">
      <c r="I928">
        <v>927</v>
      </c>
      <c r="J928" s="21">
        <f t="shared" si="16"/>
        <v>1297800</v>
      </c>
    </row>
    <row r="929" spans="9:10" x14ac:dyDescent="0.3">
      <c r="I929">
        <v>928</v>
      </c>
      <c r="J929" s="21">
        <f t="shared" si="16"/>
        <v>1299200</v>
      </c>
    </row>
    <row r="930" spans="9:10" x14ac:dyDescent="0.3">
      <c r="I930">
        <v>929</v>
      </c>
      <c r="J930" s="21">
        <f t="shared" si="16"/>
        <v>1300600</v>
      </c>
    </row>
    <row r="931" spans="9:10" x14ac:dyDescent="0.3">
      <c r="I931">
        <v>930</v>
      </c>
      <c r="J931" s="21">
        <f t="shared" si="16"/>
        <v>1302000</v>
      </c>
    </row>
    <row r="932" spans="9:10" x14ac:dyDescent="0.3">
      <c r="I932">
        <v>931</v>
      </c>
      <c r="J932" s="21">
        <f t="shared" si="16"/>
        <v>1303400</v>
      </c>
    </row>
    <row r="933" spans="9:10" x14ac:dyDescent="0.3">
      <c r="I933">
        <v>932</v>
      </c>
      <c r="J933" s="21">
        <f t="shared" si="16"/>
        <v>1304800</v>
      </c>
    </row>
    <row r="934" spans="9:10" x14ac:dyDescent="0.3">
      <c r="I934">
        <v>933</v>
      </c>
      <c r="J934" s="21">
        <f t="shared" si="16"/>
        <v>1306200</v>
      </c>
    </row>
    <row r="935" spans="9:10" x14ac:dyDescent="0.3">
      <c r="I935">
        <v>934</v>
      </c>
      <c r="J935" s="21">
        <f t="shared" si="16"/>
        <v>1307600</v>
      </c>
    </row>
    <row r="936" spans="9:10" x14ac:dyDescent="0.3">
      <c r="I936">
        <v>935</v>
      </c>
      <c r="J936" s="21">
        <f t="shared" si="16"/>
        <v>1309000</v>
      </c>
    </row>
    <row r="937" spans="9:10" x14ac:dyDescent="0.3">
      <c r="I937">
        <v>936</v>
      </c>
      <c r="J937" s="21">
        <f t="shared" si="16"/>
        <v>1310400</v>
      </c>
    </row>
    <row r="938" spans="9:10" x14ac:dyDescent="0.3">
      <c r="I938">
        <v>937</v>
      </c>
      <c r="J938" s="21">
        <f t="shared" si="16"/>
        <v>1311800</v>
      </c>
    </row>
    <row r="939" spans="9:10" x14ac:dyDescent="0.3">
      <c r="I939">
        <v>938</v>
      </c>
      <c r="J939" s="21">
        <f t="shared" si="16"/>
        <v>1313200</v>
      </c>
    </row>
    <row r="940" spans="9:10" x14ac:dyDescent="0.3">
      <c r="I940">
        <v>939</v>
      </c>
      <c r="J940" s="21">
        <f t="shared" si="16"/>
        <v>1314600</v>
      </c>
    </row>
    <row r="941" spans="9:10" x14ac:dyDescent="0.3">
      <c r="I941">
        <v>940</v>
      </c>
      <c r="J941" s="21">
        <f t="shared" si="16"/>
        <v>1316000</v>
      </c>
    </row>
    <row r="942" spans="9:10" x14ac:dyDescent="0.3">
      <c r="I942">
        <v>941</v>
      </c>
      <c r="J942" s="21">
        <f t="shared" si="16"/>
        <v>1317400</v>
      </c>
    </row>
    <row r="943" spans="9:10" x14ac:dyDescent="0.3">
      <c r="I943">
        <v>942</v>
      </c>
      <c r="J943" s="21">
        <f t="shared" si="16"/>
        <v>1318800</v>
      </c>
    </row>
    <row r="944" spans="9:10" x14ac:dyDescent="0.3">
      <c r="I944">
        <v>943</v>
      </c>
      <c r="J944" s="21">
        <f t="shared" si="16"/>
        <v>1320200</v>
      </c>
    </row>
    <row r="945" spans="9:10" x14ac:dyDescent="0.3">
      <c r="I945">
        <v>944</v>
      </c>
      <c r="J945" s="21">
        <f t="shared" si="16"/>
        <v>1321600</v>
      </c>
    </row>
    <row r="946" spans="9:10" x14ac:dyDescent="0.3">
      <c r="I946">
        <v>945</v>
      </c>
      <c r="J946" s="21">
        <f t="shared" si="16"/>
        <v>1323000</v>
      </c>
    </row>
    <row r="947" spans="9:10" x14ac:dyDescent="0.3">
      <c r="I947">
        <v>946</v>
      </c>
      <c r="J947" s="21">
        <f t="shared" si="16"/>
        <v>1324400</v>
      </c>
    </row>
    <row r="948" spans="9:10" x14ac:dyDescent="0.3">
      <c r="I948">
        <v>947</v>
      </c>
      <c r="J948" s="21">
        <f t="shared" si="16"/>
        <v>1325800</v>
      </c>
    </row>
    <row r="949" spans="9:10" x14ac:dyDescent="0.3">
      <c r="I949">
        <v>948</v>
      </c>
      <c r="J949" s="21">
        <f t="shared" si="16"/>
        <v>1327200</v>
      </c>
    </row>
    <row r="950" spans="9:10" x14ac:dyDescent="0.3">
      <c r="I950">
        <v>949</v>
      </c>
      <c r="J950" s="21">
        <f t="shared" si="16"/>
        <v>1328600</v>
      </c>
    </row>
    <row r="951" spans="9:10" x14ac:dyDescent="0.3">
      <c r="I951">
        <v>950</v>
      </c>
      <c r="J951" s="21">
        <f t="shared" si="16"/>
        <v>1330000</v>
      </c>
    </row>
    <row r="952" spans="9:10" x14ac:dyDescent="0.3">
      <c r="I952">
        <v>951</v>
      </c>
      <c r="J952" s="21">
        <f t="shared" si="16"/>
        <v>1331400</v>
      </c>
    </row>
    <row r="953" spans="9:10" x14ac:dyDescent="0.3">
      <c r="I953">
        <v>952</v>
      </c>
      <c r="J953" s="21">
        <f t="shared" si="16"/>
        <v>1332800</v>
      </c>
    </row>
    <row r="954" spans="9:10" x14ac:dyDescent="0.3">
      <c r="I954">
        <v>953</v>
      </c>
      <c r="J954" s="21">
        <f t="shared" si="16"/>
        <v>1334200</v>
      </c>
    </row>
    <row r="955" spans="9:10" x14ac:dyDescent="0.3">
      <c r="I955">
        <v>954</v>
      </c>
      <c r="J955" s="21">
        <f t="shared" si="16"/>
        <v>1335600</v>
      </c>
    </row>
    <row r="956" spans="9:10" x14ac:dyDescent="0.3">
      <c r="I956">
        <v>955</v>
      </c>
      <c r="J956" s="21">
        <f t="shared" si="16"/>
        <v>1337000</v>
      </c>
    </row>
    <row r="957" spans="9:10" x14ac:dyDescent="0.3">
      <c r="I957">
        <v>956</v>
      </c>
      <c r="J957" s="21">
        <f t="shared" si="16"/>
        <v>1338400</v>
      </c>
    </row>
    <row r="958" spans="9:10" x14ac:dyDescent="0.3">
      <c r="I958">
        <v>957</v>
      </c>
      <c r="J958" s="21">
        <f t="shared" si="16"/>
        <v>1339800</v>
      </c>
    </row>
    <row r="959" spans="9:10" x14ac:dyDescent="0.3">
      <c r="I959">
        <v>958</v>
      </c>
      <c r="J959" s="21">
        <f t="shared" si="16"/>
        <v>1341200</v>
      </c>
    </row>
    <row r="960" spans="9:10" x14ac:dyDescent="0.3">
      <c r="I960">
        <v>959</v>
      </c>
      <c r="J960" s="21">
        <f t="shared" si="16"/>
        <v>1342600</v>
      </c>
    </row>
    <row r="961" spans="9:10" x14ac:dyDescent="0.3">
      <c r="I961">
        <v>960</v>
      </c>
      <c r="J961" s="21">
        <f t="shared" si="16"/>
        <v>1344000</v>
      </c>
    </row>
    <row r="962" spans="9:10" x14ac:dyDescent="0.3">
      <c r="I962">
        <v>961</v>
      </c>
      <c r="J962" s="21">
        <f t="shared" si="16"/>
        <v>1345400</v>
      </c>
    </row>
    <row r="963" spans="9:10" x14ac:dyDescent="0.3">
      <c r="I963">
        <v>962</v>
      </c>
      <c r="J963" s="21">
        <f t="shared" si="16"/>
        <v>1346800</v>
      </c>
    </row>
    <row r="964" spans="9:10" x14ac:dyDescent="0.3">
      <c r="I964">
        <v>963</v>
      </c>
      <c r="J964" s="21">
        <f t="shared" si="16"/>
        <v>1348200</v>
      </c>
    </row>
    <row r="965" spans="9:10" x14ac:dyDescent="0.3">
      <c r="I965">
        <v>964</v>
      </c>
      <c r="J965" s="21">
        <f t="shared" si="16"/>
        <v>1349600</v>
      </c>
    </row>
    <row r="966" spans="9:10" x14ac:dyDescent="0.3">
      <c r="I966">
        <v>965</v>
      </c>
      <c r="J966" s="21">
        <f t="shared" si="16"/>
        <v>1351000</v>
      </c>
    </row>
    <row r="967" spans="9:10" x14ac:dyDescent="0.3">
      <c r="I967">
        <v>966</v>
      </c>
      <c r="J967" s="21">
        <f t="shared" ref="J967:J1001" si="17">I967*$K$902</f>
        <v>1352400</v>
      </c>
    </row>
    <row r="968" spans="9:10" x14ac:dyDescent="0.3">
      <c r="I968">
        <v>967</v>
      </c>
      <c r="J968" s="21">
        <f t="shared" si="17"/>
        <v>1353800</v>
      </c>
    </row>
    <row r="969" spans="9:10" x14ac:dyDescent="0.3">
      <c r="I969">
        <v>968</v>
      </c>
      <c r="J969" s="21">
        <f t="shared" si="17"/>
        <v>1355200</v>
      </c>
    </row>
    <row r="970" spans="9:10" x14ac:dyDescent="0.3">
      <c r="I970">
        <v>969</v>
      </c>
      <c r="J970" s="21">
        <f t="shared" si="17"/>
        <v>1356600</v>
      </c>
    </row>
    <row r="971" spans="9:10" x14ac:dyDescent="0.3">
      <c r="I971">
        <v>970</v>
      </c>
      <c r="J971" s="21">
        <f t="shared" si="17"/>
        <v>1358000</v>
      </c>
    </row>
    <row r="972" spans="9:10" x14ac:dyDescent="0.3">
      <c r="I972">
        <v>971</v>
      </c>
      <c r="J972" s="21">
        <f t="shared" si="17"/>
        <v>1359400</v>
      </c>
    </row>
    <row r="973" spans="9:10" x14ac:dyDescent="0.3">
      <c r="I973">
        <v>972</v>
      </c>
      <c r="J973" s="21">
        <f t="shared" si="17"/>
        <v>1360800</v>
      </c>
    </row>
    <row r="974" spans="9:10" x14ac:dyDescent="0.3">
      <c r="I974">
        <v>973</v>
      </c>
      <c r="J974" s="21">
        <f t="shared" si="17"/>
        <v>1362200</v>
      </c>
    </row>
    <row r="975" spans="9:10" x14ac:dyDescent="0.3">
      <c r="I975">
        <v>974</v>
      </c>
      <c r="J975" s="21">
        <f t="shared" si="17"/>
        <v>1363600</v>
      </c>
    </row>
    <row r="976" spans="9:10" x14ac:dyDescent="0.3">
      <c r="I976">
        <v>975</v>
      </c>
      <c r="J976" s="21">
        <f t="shared" si="17"/>
        <v>1365000</v>
      </c>
    </row>
    <row r="977" spans="9:10" x14ac:dyDescent="0.3">
      <c r="I977">
        <v>976</v>
      </c>
      <c r="J977" s="21">
        <f t="shared" si="17"/>
        <v>1366400</v>
      </c>
    </row>
    <row r="978" spans="9:10" x14ac:dyDescent="0.3">
      <c r="I978">
        <v>977</v>
      </c>
      <c r="J978" s="21">
        <f t="shared" si="17"/>
        <v>1367800</v>
      </c>
    </row>
    <row r="979" spans="9:10" x14ac:dyDescent="0.3">
      <c r="I979">
        <v>978</v>
      </c>
      <c r="J979" s="21">
        <f t="shared" si="17"/>
        <v>1369200</v>
      </c>
    </row>
    <row r="980" spans="9:10" x14ac:dyDescent="0.3">
      <c r="I980">
        <v>979</v>
      </c>
      <c r="J980" s="21">
        <f t="shared" si="17"/>
        <v>1370600</v>
      </c>
    </row>
    <row r="981" spans="9:10" x14ac:dyDescent="0.3">
      <c r="I981">
        <v>980</v>
      </c>
      <c r="J981" s="21">
        <f t="shared" si="17"/>
        <v>1372000</v>
      </c>
    </row>
    <row r="982" spans="9:10" x14ac:dyDescent="0.3">
      <c r="I982">
        <v>981</v>
      </c>
      <c r="J982" s="21">
        <f t="shared" si="17"/>
        <v>1373400</v>
      </c>
    </row>
    <row r="983" spans="9:10" x14ac:dyDescent="0.3">
      <c r="I983">
        <v>982</v>
      </c>
      <c r="J983" s="21">
        <f t="shared" si="17"/>
        <v>1374800</v>
      </c>
    </row>
    <row r="984" spans="9:10" x14ac:dyDescent="0.3">
      <c r="I984">
        <v>983</v>
      </c>
      <c r="J984" s="21">
        <f t="shared" si="17"/>
        <v>1376200</v>
      </c>
    </row>
    <row r="985" spans="9:10" x14ac:dyDescent="0.3">
      <c r="I985">
        <v>984</v>
      </c>
      <c r="J985" s="21">
        <f t="shared" si="17"/>
        <v>1377600</v>
      </c>
    </row>
    <row r="986" spans="9:10" x14ac:dyDescent="0.3">
      <c r="I986">
        <v>985</v>
      </c>
      <c r="J986" s="21">
        <f t="shared" si="17"/>
        <v>1379000</v>
      </c>
    </row>
    <row r="987" spans="9:10" x14ac:dyDescent="0.3">
      <c r="I987">
        <v>986</v>
      </c>
      <c r="J987" s="21">
        <f t="shared" si="17"/>
        <v>1380400</v>
      </c>
    </row>
    <row r="988" spans="9:10" x14ac:dyDescent="0.3">
      <c r="I988">
        <v>987</v>
      </c>
      <c r="J988" s="21">
        <f t="shared" si="17"/>
        <v>1381800</v>
      </c>
    </row>
    <row r="989" spans="9:10" x14ac:dyDescent="0.3">
      <c r="I989">
        <v>988</v>
      </c>
      <c r="J989" s="21">
        <f t="shared" si="17"/>
        <v>1383200</v>
      </c>
    </row>
    <row r="990" spans="9:10" x14ac:dyDescent="0.3">
      <c r="I990">
        <v>989</v>
      </c>
      <c r="J990" s="21">
        <f t="shared" si="17"/>
        <v>1384600</v>
      </c>
    </row>
    <row r="991" spans="9:10" x14ac:dyDescent="0.3">
      <c r="I991">
        <v>990</v>
      </c>
      <c r="J991" s="21">
        <f t="shared" si="17"/>
        <v>1386000</v>
      </c>
    </row>
    <row r="992" spans="9:10" x14ac:dyDescent="0.3">
      <c r="I992">
        <v>991</v>
      </c>
      <c r="J992" s="21">
        <f t="shared" si="17"/>
        <v>1387400</v>
      </c>
    </row>
    <row r="993" spans="9:10" x14ac:dyDescent="0.3">
      <c r="I993">
        <v>992</v>
      </c>
      <c r="J993" s="21">
        <f t="shared" si="17"/>
        <v>1388800</v>
      </c>
    </row>
    <row r="994" spans="9:10" x14ac:dyDescent="0.3">
      <c r="I994">
        <v>993</v>
      </c>
      <c r="J994" s="21">
        <f t="shared" si="17"/>
        <v>1390200</v>
      </c>
    </row>
    <row r="995" spans="9:10" x14ac:dyDescent="0.3">
      <c r="I995">
        <v>994</v>
      </c>
      <c r="J995" s="21">
        <f t="shared" si="17"/>
        <v>1391600</v>
      </c>
    </row>
    <row r="996" spans="9:10" x14ac:dyDescent="0.3">
      <c r="I996">
        <v>995</v>
      </c>
      <c r="J996" s="21">
        <f t="shared" si="17"/>
        <v>1393000</v>
      </c>
    </row>
    <row r="997" spans="9:10" x14ac:dyDescent="0.3">
      <c r="I997">
        <v>996</v>
      </c>
      <c r="J997" s="21">
        <f t="shared" si="17"/>
        <v>1394400</v>
      </c>
    </row>
    <row r="998" spans="9:10" x14ac:dyDescent="0.3">
      <c r="I998">
        <v>997</v>
      </c>
      <c r="J998" s="21">
        <f t="shared" si="17"/>
        <v>1395800</v>
      </c>
    </row>
    <row r="999" spans="9:10" x14ac:dyDescent="0.3">
      <c r="I999">
        <v>998</v>
      </c>
      <c r="J999" s="21">
        <f t="shared" si="17"/>
        <v>1397200</v>
      </c>
    </row>
    <row r="1000" spans="9:10" x14ac:dyDescent="0.3">
      <c r="I1000">
        <v>999</v>
      </c>
      <c r="J1000" s="21">
        <f t="shared" si="17"/>
        <v>1398600</v>
      </c>
    </row>
    <row r="1001" spans="9:10" x14ac:dyDescent="0.3">
      <c r="I1001">
        <v>1000</v>
      </c>
      <c r="J1001" s="21">
        <f t="shared" si="17"/>
        <v>1400000</v>
      </c>
    </row>
  </sheetData>
  <mergeCells count="9">
    <mergeCell ref="C145:D155"/>
    <mergeCell ref="B141:E141"/>
    <mergeCell ref="B142:E142"/>
    <mergeCell ref="C119:C128"/>
    <mergeCell ref="B2:D2"/>
    <mergeCell ref="B9:D9"/>
    <mergeCell ref="C66:D72"/>
    <mergeCell ref="C55:D64"/>
    <mergeCell ref="C73:D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B1:L50"/>
  <sheetViews>
    <sheetView topLeftCell="A16" zoomScale="80" zoomScaleNormal="80" workbookViewId="0">
      <selection activeCell="B42" sqref="B42:G50"/>
    </sheetView>
  </sheetViews>
  <sheetFormatPr defaultColWidth="9.33203125" defaultRowHeight="14.4" x14ac:dyDescent="0.3"/>
  <cols>
    <col min="1" max="1" width="9.33203125" style="69"/>
    <col min="2" max="2" width="5.44140625" style="69" customWidth="1"/>
    <col min="3" max="3" width="36" style="69" customWidth="1"/>
    <col min="4" max="4" width="8.44140625" style="69" customWidth="1"/>
    <col min="5" max="5" width="10.88671875" style="69" bestFit="1" customWidth="1"/>
    <col min="6" max="6" width="9.33203125" style="69"/>
    <col min="7" max="7" width="12.44140625" style="69" bestFit="1" customWidth="1"/>
    <col min="8" max="16384" width="9.33203125" style="69"/>
  </cols>
  <sheetData>
    <row r="1" spans="2:12" ht="15" thickBot="1" x14ac:dyDescent="0.35"/>
    <row r="2" spans="2:12" ht="15" thickBot="1" x14ac:dyDescent="0.35">
      <c r="B2" s="170" t="s">
        <v>129</v>
      </c>
      <c r="C2" s="171"/>
      <c r="D2" s="62" t="s">
        <v>139</v>
      </c>
      <c r="E2" s="63" t="s">
        <v>140</v>
      </c>
      <c r="K2" s="172" t="s">
        <v>122</v>
      </c>
      <c r="L2" s="173"/>
    </row>
    <row r="3" spans="2:12" ht="15" thickBot="1" x14ac:dyDescent="0.35">
      <c r="K3" s="70" t="s">
        <v>123</v>
      </c>
      <c r="L3" s="109">
        <v>427</v>
      </c>
    </row>
    <row r="4" spans="2:12" x14ac:dyDescent="0.3">
      <c r="B4" s="174" t="s">
        <v>148</v>
      </c>
      <c r="C4" s="175"/>
      <c r="D4" s="175"/>
      <c r="E4" s="175"/>
      <c r="F4" s="175"/>
      <c r="G4" s="176"/>
      <c r="H4" s="72"/>
      <c r="K4" s="70" t="s">
        <v>124</v>
      </c>
      <c r="L4" s="109">
        <v>497</v>
      </c>
    </row>
    <row r="5" spans="2:12" ht="15" thickBot="1" x14ac:dyDescent="0.35">
      <c r="B5" s="73" t="s">
        <v>20</v>
      </c>
      <c r="C5" s="74" t="s">
        <v>18</v>
      </c>
      <c r="D5" s="74" t="s">
        <v>146</v>
      </c>
      <c r="E5" s="74" t="s">
        <v>8</v>
      </c>
      <c r="F5" s="74" t="s">
        <v>147</v>
      </c>
      <c r="G5" s="75" t="s">
        <v>121</v>
      </c>
      <c r="K5" s="76" t="s">
        <v>125</v>
      </c>
      <c r="L5" s="77">
        <v>5.85</v>
      </c>
    </row>
    <row r="6" spans="2:12" x14ac:dyDescent="0.3">
      <c r="B6" s="70">
        <v>1</v>
      </c>
      <c r="C6" s="61" t="s">
        <v>151</v>
      </c>
      <c r="D6" s="74">
        <v>1</v>
      </c>
      <c r="E6" s="78">
        <v>3858</v>
      </c>
      <c r="F6" s="74" t="s">
        <v>118</v>
      </c>
      <c r="G6" s="71">
        <f t="shared" ref="G6:G12" si="0">IF(F6="тг",D6*E6,IF(F6="usd",D6*E6*$L$3,IF(F6="eur",D6*E6*$L$4,D6*E6*$L$5)))</f>
        <v>1917426</v>
      </c>
    </row>
    <row r="7" spans="2:12" x14ac:dyDescent="0.3">
      <c r="B7" s="70">
        <v>2</v>
      </c>
      <c r="C7" s="61" t="s">
        <v>186</v>
      </c>
      <c r="D7" s="74">
        <v>1</v>
      </c>
      <c r="E7" s="78">
        <v>148352</v>
      </c>
      <c r="F7" s="74" t="s">
        <v>117</v>
      </c>
      <c r="G7" s="71">
        <f t="shared" si="0"/>
        <v>148352</v>
      </c>
    </row>
    <row r="8" spans="2:12" x14ac:dyDescent="0.3">
      <c r="B8" s="70">
        <v>3</v>
      </c>
      <c r="C8" s="61"/>
      <c r="D8" s="74"/>
      <c r="E8" s="78"/>
      <c r="F8" s="74" t="s">
        <v>117</v>
      </c>
      <c r="G8" s="71">
        <f t="shared" si="0"/>
        <v>0</v>
      </c>
    </row>
    <row r="9" spans="2:12" x14ac:dyDescent="0.3">
      <c r="B9" s="70">
        <v>4</v>
      </c>
      <c r="C9" s="61"/>
      <c r="D9" s="74"/>
      <c r="E9" s="78"/>
      <c r="F9" s="74" t="s">
        <v>117</v>
      </c>
      <c r="G9" s="71">
        <f t="shared" si="0"/>
        <v>0</v>
      </c>
    </row>
    <row r="10" spans="2:12" x14ac:dyDescent="0.3">
      <c r="B10" s="70">
        <v>5</v>
      </c>
      <c r="C10" s="61"/>
      <c r="D10" s="74"/>
      <c r="E10" s="78"/>
      <c r="F10" s="74" t="s">
        <v>117</v>
      </c>
      <c r="G10" s="71">
        <f t="shared" si="0"/>
        <v>0</v>
      </c>
    </row>
    <row r="11" spans="2:12" x14ac:dyDescent="0.3">
      <c r="B11" s="70">
        <v>6</v>
      </c>
      <c r="C11" s="61"/>
      <c r="D11" s="74"/>
      <c r="E11" s="78"/>
      <c r="F11" s="74" t="s">
        <v>117</v>
      </c>
      <c r="G11" s="71">
        <f t="shared" si="0"/>
        <v>0</v>
      </c>
      <c r="J11" s="79"/>
    </row>
    <row r="12" spans="2:12" ht="15" thickBot="1" x14ac:dyDescent="0.35">
      <c r="B12" s="76">
        <v>7</v>
      </c>
      <c r="C12" s="80"/>
      <c r="D12" s="81"/>
      <c r="E12" s="82"/>
      <c r="F12" s="81" t="s">
        <v>117</v>
      </c>
      <c r="G12" s="77">
        <f t="shared" si="0"/>
        <v>0</v>
      </c>
      <c r="J12" s="79"/>
    </row>
    <row r="13" spans="2:12" ht="15" thickBot="1" x14ac:dyDescent="0.35">
      <c r="B13" s="177"/>
      <c r="C13" s="177"/>
      <c r="D13" s="167" t="s">
        <v>21</v>
      </c>
      <c r="E13" s="168"/>
      <c r="F13" s="169"/>
      <c r="G13" s="83">
        <f>SUM(G6:G12)*1.12</f>
        <v>2313671.3600000003</v>
      </c>
    </row>
    <row r="15" spans="2:12" ht="15" thickBot="1" x14ac:dyDescent="0.35"/>
    <row r="16" spans="2:12" x14ac:dyDescent="0.3">
      <c r="B16" s="174" t="s">
        <v>149</v>
      </c>
      <c r="C16" s="175"/>
      <c r="D16" s="175"/>
      <c r="E16" s="175"/>
      <c r="F16" s="175"/>
      <c r="G16" s="176"/>
    </row>
    <row r="17" spans="2:7" x14ac:dyDescent="0.3">
      <c r="B17" s="73" t="s">
        <v>20</v>
      </c>
      <c r="C17" s="74" t="s">
        <v>18</v>
      </c>
      <c r="D17" s="74" t="s">
        <v>146</v>
      </c>
      <c r="E17" s="74" t="s">
        <v>8</v>
      </c>
      <c r="F17" s="74" t="s">
        <v>147</v>
      </c>
      <c r="G17" s="75" t="s">
        <v>121</v>
      </c>
    </row>
    <row r="18" spans="2:7" x14ac:dyDescent="0.3">
      <c r="B18" s="70">
        <v>1</v>
      </c>
      <c r="C18" s="61" t="s">
        <v>96</v>
      </c>
      <c r="D18" s="74">
        <v>1</v>
      </c>
      <c r="E18" s="78">
        <v>562583</v>
      </c>
      <c r="F18" s="74" t="s">
        <v>117</v>
      </c>
      <c r="G18" s="71">
        <f>IF(F18="тг",D18*E18,IF(F18="usd",D18*E18*$L$3,IF(F18="eur",D18*E18*$L$4,D18*E18*$L$5)))</f>
        <v>562583</v>
      </c>
    </row>
    <row r="19" spans="2:7" x14ac:dyDescent="0.3">
      <c r="B19" s="70">
        <v>2</v>
      </c>
      <c r="C19" s="61" t="s">
        <v>187</v>
      </c>
      <c r="D19" s="74">
        <v>4</v>
      </c>
      <c r="E19" s="78">
        <v>16316.16</v>
      </c>
      <c r="F19" s="74" t="s">
        <v>117</v>
      </c>
      <c r="G19" s="71">
        <f t="shared" ref="G19:G24" si="1">D19*E19</f>
        <v>65264.639999999999</v>
      </c>
    </row>
    <row r="20" spans="2:7" x14ac:dyDescent="0.3">
      <c r="B20" s="70">
        <v>3</v>
      </c>
      <c r="C20" s="61" t="s">
        <v>188</v>
      </c>
      <c r="D20" s="74">
        <v>1</v>
      </c>
      <c r="E20" s="78">
        <v>64970</v>
      </c>
      <c r="F20" s="74" t="s">
        <v>117</v>
      </c>
      <c r="G20" s="71">
        <f t="shared" si="1"/>
        <v>64970</v>
      </c>
    </row>
    <row r="21" spans="2:7" x14ac:dyDescent="0.3">
      <c r="B21" s="70">
        <v>4</v>
      </c>
      <c r="C21" s="61"/>
      <c r="D21" s="74"/>
      <c r="E21" s="78"/>
      <c r="F21" s="74" t="s">
        <v>117</v>
      </c>
      <c r="G21" s="71">
        <f t="shared" si="1"/>
        <v>0</v>
      </c>
    </row>
    <row r="22" spans="2:7" x14ac:dyDescent="0.3">
      <c r="B22" s="70">
        <v>5</v>
      </c>
      <c r="C22" s="61"/>
      <c r="D22" s="74"/>
      <c r="E22" s="78"/>
      <c r="F22" s="74" t="s">
        <v>117</v>
      </c>
      <c r="G22" s="71">
        <f t="shared" si="1"/>
        <v>0</v>
      </c>
    </row>
    <row r="23" spans="2:7" x14ac:dyDescent="0.3">
      <c r="B23" s="70">
        <v>6</v>
      </c>
      <c r="C23" s="61"/>
      <c r="D23" s="74"/>
      <c r="E23" s="78"/>
      <c r="F23" s="74" t="s">
        <v>117</v>
      </c>
      <c r="G23" s="71">
        <f t="shared" si="1"/>
        <v>0</v>
      </c>
    </row>
    <row r="24" spans="2:7" ht="15" thickBot="1" x14ac:dyDescent="0.35">
      <c r="B24" s="76">
        <v>7</v>
      </c>
      <c r="C24" s="80"/>
      <c r="D24" s="81"/>
      <c r="E24" s="82"/>
      <c r="F24" s="81" t="s">
        <v>117</v>
      </c>
      <c r="G24" s="77">
        <f t="shared" si="1"/>
        <v>0</v>
      </c>
    </row>
    <row r="25" spans="2:7" ht="15" thickBot="1" x14ac:dyDescent="0.35">
      <c r="B25" s="79"/>
      <c r="C25" s="79"/>
      <c r="D25" s="167" t="s">
        <v>21</v>
      </c>
      <c r="E25" s="168"/>
      <c r="F25" s="169"/>
      <c r="G25" s="83">
        <f>SUM(G18:G24)*1.12</f>
        <v>775955.75680000009</v>
      </c>
    </row>
    <row r="27" spans="2:7" x14ac:dyDescent="0.3">
      <c r="C27" s="105" t="s">
        <v>161</v>
      </c>
      <c r="D27" s="106">
        <v>1</v>
      </c>
    </row>
    <row r="28" spans="2:7" ht="15" thickBot="1" x14ac:dyDescent="0.35"/>
    <row r="29" spans="2:7" x14ac:dyDescent="0.3">
      <c r="B29" s="174" t="s">
        <v>12</v>
      </c>
      <c r="C29" s="175"/>
      <c r="D29" s="175"/>
      <c r="E29" s="175"/>
      <c r="F29" s="175"/>
      <c r="G29" s="176"/>
    </row>
    <row r="30" spans="2:7" x14ac:dyDescent="0.3">
      <c r="B30" s="73" t="s">
        <v>20</v>
      </c>
      <c r="C30" s="74" t="s">
        <v>18</v>
      </c>
      <c r="D30" s="74" t="s">
        <v>146</v>
      </c>
      <c r="E30" s="74" t="s">
        <v>8</v>
      </c>
      <c r="F30" s="74" t="s">
        <v>147</v>
      </c>
      <c r="G30" s="75" t="s">
        <v>121</v>
      </c>
    </row>
    <row r="31" spans="2:7" x14ac:dyDescent="0.3">
      <c r="B31" s="70">
        <v>1</v>
      </c>
      <c r="C31" s="61" t="s">
        <v>40</v>
      </c>
      <c r="D31" s="74">
        <f>Опросник!E10</f>
        <v>50</v>
      </c>
      <c r="E31" s="78">
        <v>64</v>
      </c>
      <c r="F31" s="74" t="s">
        <v>117</v>
      </c>
      <c r="G31" s="71">
        <f t="shared" ref="G31:G37" si="2">IF(F31="тг",D31*E31,IF(F31="usd",D31*E31*$L$3,IF(F31="eur",D31*E31*$L$4,D31*E31*$L$5)))</f>
        <v>3200</v>
      </c>
    </row>
    <row r="32" spans="2:7" x14ac:dyDescent="0.3">
      <c r="B32" s="70">
        <v>2</v>
      </c>
      <c r="C32" s="61" t="s">
        <v>41</v>
      </c>
      <c r="D32" s="74">
        <f>IF(Опросник!E14="г. Алматы ",0,Опросник!E10)</f>
        <v>50</v>
      </c>
      <c r="E32" s="78">
        <v>1379</v>
      </c>
      <c r="F32" s="74" t="s">
        <v>117</v>
      </c>
      <c r="G32" s="71">
        <f t="shared" si="2"/>
        <v>68950</v>
      </c>
    </row>
    <row r="33" spans="2:7" x14ac:dyDescent="0.3">
      <c r="B33" s="70">
        <v>3</v>
      </c>
      <c r="C33" s="61" t="s">
        <v>160</v>
      </c>
      <c r="D33" s="74">
        <v>1</v>
      </c>
      <c r="E33" s="78">
        <v>9260</v>
      </c>
      <c r="F33" s="74" t="s">
        <v>117</v>
      </c>
      <c r="G33" s="71">
        <f t="shared" si="2"/>
        <v>9260</v>
      </c>
    </row>
    <row r="34" spans="2:7" x14ac:dyDescent="0.3">
      <c r="B34" s="70">
        <v>4</v>
      </c>
      <c r="C34" s="61"/>
      <c r="D34" s="74"/>
      <c r="E34" s="78"/>
      <c r="F34" s="74" t="s">
        <v>117</v>
      </c>
      <c r="G34" s="71">
        <f t="shared" si="2"/>
        <v>0</v>
      </c>
    </row>
    <row r="35" spans="2:7" x14ac:dyDescent="0.3">
      <c r="B35" s="70">
        <v>5</v>
      </c>
      <c r="C35" s="61"/>
      <c r="D35" s="74"/>
      <c r="E35" s="78"/>
      <c r="F35" s="74" t="s">
        <v>117</v>
      </c>
      <c r="G35" s="71">
        <f t="shared" si="2"/>
        <v>0</v>
      </c>
    </row>
    <row r="36" spans="2:7" x14ac:dyDescent="0.3">
      <c r="B36" s="70">
        <v>6</v>
      </c>
      <c r="C36" s="61"/>
      <c r="D36" s="74"/>
      <c r="E36" s="78"/>
      <c r="F36" s="74" t="s">
        <v>117</v>
      </c>
      <c r="G36" s="71">
        <f t="shared" si="2"/>
        <v>0</v>
      </c>
    </row>
    <row r="37" spans="2:7" ht="15" thickBot="1" x14ac:dyDescent="0.35">
      <c r="B37" s="76">
        <v>7</v>
      </c>
      <c r="C37" s="80"/>
      <c r="D37" s="81"/>
      <c r="E37" s="82"/>
      <c r="F37" s="81" t="s">
        <v>117</v>
      </c>
      <c r="G37" s="77">
        <f t="shared" si="2"/>
        <v>0</v>
      </c>
    </row>
    <row r="38" spans="2:7" ht="15" thickBot="1" x14ac:dyDescent="0.35">
      <c r="B38" s="79"/>
      <c r="C38" s="79"/>
      <c r="D38" s="167" t="s">
        <v>21</v>
      </c>
      <c r="E38" s="168"/>
      <c r="F38" s="169"/>
      <c r="G38" s="83">
        <f>SUM(G31:G37)*1.12</f>
        <v>91179.200000000012</v>
      </c>
    </row>
    <row r="41" spans="2:7" x14ac:dyDescent="0.3">
      <c r="B41" s="166" t="s">
        <v>172</v>
      </c>
      <c r="C41" s="166"/>
      <c r="D41" s="166"/>
      <c r="E41" s="166"/>
      <c r="F41" s="166"/>
      <c r="G41" s="166"/>
    </row>
    <row r="42" spans="2:7" x14ac:dyDescent="0.3">
      <c r="B42" s="157" t="s">
        <v>185</v>
      </c>
      <c r="C42" s="158"/>
      <c r="D42" s="158"/>
      <c r="E42" s="158"/>
      <c r="F42" s="158"/>
      <c r="G42" s="159"/>
    </row>
    <row r="43" spans="2:7" x14ac:dyDescent="0.3">
      <c r="B43" s="160"/>
      <c r="C43" s="161"/>
      <c r="D43" s="161"/>
      <c r="E43" s="161"/>
      <c r="F43" s="161"/>
      <c r="G43" s="162"/>
    </row>
    <row r="44" spans="2:7" x14ac:dyDescent="0.3">
      <c r="B44" s="160"/>
      <c r="C44" s="161"/>
      <c r="D44" s="161"/>
      <c r="E44" s="161"/>
      <c r="F44" s="161"/>
      <c r="G44" s="162"/>
    </row>
    <row r="45" spans="2:7" x14ac:dyDescent="0.3">
      <c r="B45" s="160"/>
      <c r="C45" s="161"/>
      <c r="D45" s="161"/>
      <c r="E45" s="161"/>
      <c r="F45" s="161"/>
      <c r="G45" s="162"/>
    </row>
    <row r="46" spans="2:7" x14ac:dyDescent="0.3">
      <c r="B46" s="160"/>
      <c r="C46" s="161"/>
      <c r="D46" s="161"/>
      <c r="E46" s="161"/>
      <c r="F46" s="161"/>
      <c r="G46" s="162"/>
    </row>
    <row r="47" spans="2:7" x14ac:dyDescent="0.3">
      <c r="B47" s="160"/>
      <c r="C47" s="161"/>
      <c r="D47" s="161"/>
      <c r="E47" s="161"/>
      <c r="F47" s="161"/>
      <c r="G47" s="162"/>
    </row>
    <row r="48" spans="2:7" x14ac:dyDescent="0.3">
      <c r="B48" s="160"/>
      <c r="C48" s="161"/>
      <c r="D48" s="161"/>
      <c r="E48" s="161"/>
      <c r="F48" s="161"/>
      <c r="G48" s="162"/>
    </row>
    <row r="49" spans="2:7" x14ac:dyDescent="0.3">
      <c r="B49" s="160"/>
      <c r="C49" s="161"/>
      <c r="D49" s="161"/>
      <c r="E49" s="161"/>
      <c r="F49" s="161"/>
      <c r="G49" s="162"/>
    </row>
    <row r="50" spans="2:7" x14ac:dyDescent="0.3">
      <c r="B50" s="163"/>
      <c r="C50" s="164"/>
      <c r="D50" s="164"/>
      <c r="E50" s="164"/>
      <c r="F50" s="164"/>
      <c r="G50" s="165"/>
    </row>
  </sheetData>
  <mergeCells count="11">
    <mergeCell ref="B42:G50"/>
    <mergeCell ref="B41:G41"/>
    <mergeCell ref="D38:F38"/>
    <mergeCell ref="B2:C2"/>
    <mergeCell ref="K2:L2"/>
    <mergeCell ref="B29:G29"/>
    <mergeCell ref="B4:G4"/>
    <mergeCell ref="B16:G16"/>
    <mergeCell ref="B13:C13"/>
    <mergeCell ref="D13:F13"/>
    <mergeCell ref="D25:F25"/>
  </mergeCells>
  <dataValidations count="3">
    <dataValidation type="list" allowBlank="1" showInputMessage="1" showErrorMessage="1" sqref="F6:F12 F18:F24 F31:F37" xr:uid="{00000000-0002-0000-0200-000000000000}">
      <formula1>тг</formula1>
    </dataValidation>
    <dataValidation type="list" allowBlank="1" showInputMessage="1" showErrorMessage="1" sqref="D2" xr:uid="{00000000-0002-0000-0200-000001000000}">
      <formula1>нед</formula1>
    </dataValidation>
    <dataValidation type="list" allowBlank="1" showInputMessage="1" showErrorMessage="1" sqref="D27" xr:uid="{00000000-0002-0000-0200-000002000000}">
      <formula1>коэф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2:J33"/>
  <sheetViews>
    <sheetView topLeftCell="B1" zoomScaleNormal="100" workbookViewId="0">
      <selection activeCell="K14" sqref="K14"/>
    </sheetView>
  </sheetViews>
  <sheetFormatPr defaultColWidth="9.33203125" defaultRowHeight="14.4" x14ac:dyDescent="0.3"/>
  <cols>
    <col min="1" max="1" width="25.6640625" style="64" bestFit="1" customWidth="1"/>
    <col min="2" max="2" width="25.44140625" style="64" customWidth="1"/>
    <col min="3" max="3" width="5.6640625" style="64" customWidth="1"/>
    <col min="4" max="4" width="5.33203125" style="64" customWidth="1"/>
    <col min="5" max="5" width="43.33203125" style="64" customWidth="1"/>
    <col min="6" max="6" width="6" style="64" customWidth="1"/>
    <col min="7" max="7" width="19.44140625" style="64" customWidth="1"/>
    <col min="8" max="8" width="20.44140625" style="64" customWidth="1"/>
    <col min="9" max="9" width="31" style="64" bestFit="1" customWidth="1"/>
    <col min="10" max="10" width="26.33203125" style="64" customWidth="1"/>
    <col min="11" max="11" width="16.33203125" style="64" customWidth="1"/>
    <col min="12" max="12" width="21.6640625" style="64" customWidth="1"/>
    <col min="13" max="16384" width="9.33203125" style="64"/>
  </cols>
  <sheetData>
    <row r="2" spans="1:10" x14ac:dyDescent="0.3">
      <c r="A2" s="27" t="s">
        <v>99</v>
      </c>
      <c r="B2" s="53">
        <f>Опросник!E10</f>
        <v>50</v>
      </c>
      <c r="G2" s="84"/>
      <c r="H2" s="86" t="s">
        <v>52</v>
      </c>
      <c r="I2" s="86" t="s">
        <v>150</v>
      </c>
    </row>
    <row r="3" spans="1:10" ht="28.8" x14ac:dyDescent="0.3">
      <c r="A3" s="27" t="s">
        <v>22</v>
      </c>
      <c r="B3" s="53" t="str">
        <f>Опросник!E11</f>
        <v>Блок из 4-х IP адресов (/30)</v>
      </c>
      <c r="G3" s="65" t="s">
        <v>51</v>
      </c>
      <c r="H3" s="85">
        <f>VLOOKUP($B$2,Входные_данные!I:J,2,0)</f>
        <v>148478.26086956522</v>
      </c>
      <c r="I3" s="85">
        <f>IF(B12="нет",H3*(1-B14/100),H3*(1-B13/100))</f>
        <v>148478.26086956522</v>
      </c>
    </row>
    <row r="4" spans="1:10" ht="28.8" x14ac:dyDescent="0.3">
      <c r="A4" s="28" t="s">
        <v>23</v>
      </c>
      <c r="B4" s="54">
        <f>Затраты!G13</f>
        <v>2313671.3600000003</v>
      </c>
      <c r="G4" s="28" t="s">
        <v>50</v>
      </c>
      <c r="H4" s="85">
        <f>B4*B9/B10+B6+B5/B10</f>
        <v>133150.98720000003</v>
      </c>
      <c r="I4" s="85">
        <f>IF(AND(B10-Входные_данные!C76&gt;=B10/2,Входные_данные!C76&gt;=0),0,IF(B15=1,H4-B11/B10,H4-((I3-B2*Затраты!E31)/2)))</f>
        <v>60511.856765217424</v>
      </c>
    </row>
    <row r="5" spans="1:10" ht="28.8" x14ac:dyDescent="0.3">
      <c r="A5" s="28" t="s">
        <v>39</v>
      </c>
      <c r="B5" s="54">
        <f>Затраты!G25</f>
        <v>775955.75680000009</v>
      </c>
      <c r="D5" s="89"/>
      <c r="E5" s="90" t="s">
        <v>25</v>
      </c>
      <c r="F5" s="89"/>
      <c r="G5" s="89"/>
      <c r="H5" s="89"/>
      <c r="I5" s="89"/>
      <c r="J5" s="89"/>
    </row>
    <row r="6" spans="1:10" ht="27.6" x14ac:dyDescent="0.3">
      <c r="A6" s="27" t="s">
        <v>12</v>
      </c>
      <c r="B6" s="55">
        <f>Затраты!G38</f>
        <v>91179.200000000012</v>
      </c>
      <c r="D6" s="91" t="s">
        <v>20</v>
      </c>
      <c r="E6" s="91" t="s">
        <v>26</v>
      </c>
      <c r="F6" s="91" t="s">
        <v>27</v>
      </c>
      <c r="G6" s="91" t="s">
        <v>28</v>
      </c>
      <c r="H6" s="91" t="s">
        <v>29</v>
      </c>
      <c r="I6" s="91" t="s">
        <v>30</v>
      </c>
      <c r="J6" s="91" t="s">
        <v>31</v>
      </c>
    </row>
    <row r="7" spans="1:10" ht="30" customHeight="1" x14ac:dyDescent="0.3">
      <c r="A7" s="27" t="s">
        <v>42</v>
      </c>
      <c r="B7" s="54">
        <v>0.1</v>
      </c>
      <c r="D7" s="92">
        <v>1</v>
      </c>
      <c r="E7" s="93" t="str">
        <f>"Единовременный платеж за регистрацию "&amp;IF(B3="Блок из 4-х IP адресов (/30)","блока из 4-х IP адресов (/30)",IF(B3="Блок из 8 IP адресов (/29)","блока из 8 IP адресов (/29)",IF(B3="Блок из 16 IP адресов (/28)","блока из 16 IP адресов (/28)",0)))</f>
        <v>Единовременный платеж за регистрацию блока из 4-х IP адресов (/30)</v>
      </c>
      <c r="F7" s="94">
        <v>1</v>
      </c>
      <c r="G7" s="95">
        <f>IF(B3="Блок из 4-х IP адресов (/30)",Входные_данные!D78,IF(B3="Блок из 8 IP адресов (/29)",Входные_данные!D79,IF(B3="Блок из 16 IP адресов (/28)",Входные_данные!D80,0)))</f>
        <v>4085</v>
      </c>
      <c r="H7" s="95">
        <f>$G$7*$F$7</f>
        <v>4085</v>
      </c>
      <c r="I7" s="95">
        <f>$H$7*12/112</f>
        <v>437.67857142857144</v>
      </c>
      <c r="J7" s="180" t="str">
        <f>Опросник!E13&amp;Опросник!E14&amp;Опросник!E15</f>
        <v>Жамбыльская Область г. Тараз Жаугаш Батыра 2</v>
      </c>
    </row>
    <row r="8" spans="1:10" ht="27.6" x14ac:dyDescent="0.3">
      <c r="A8" s="27" t="s">
        <v>24</v>
      </c>
      <c r="B8" s="54">
        <v>0.5</v>
      </c>
      <c r="D8" s="92">
        <v>2</v>
      </c>
      <c r="E8" s="93" t="str">
        <f>"Единовременный платеж за организацию последней мили"</f>
        <v>Единовременный платеж за организацию последней мили</v>
      </c>
      <c r="F8" s="94">
        <v>1</v>
      </c>
      <c r="G8" s="95">
        <f>B11</f>
        <v>0</v>
      </c>
      <c r="H8" s="95">
        <f>$G$8*$F$8</f>
        <v>0</v>
      </c>
      <c r="I8" s="95">
        <f>$H$8*12/112</f>
        <v>0</v>
      </c>
      <c r="J8" s="180"/>
    </row>
    <row r="9" spans="1:10" x14ac:dyDescent="0.3">
      <c r="A9" s="27" t="s">
        <v>43</v>
      </c>
      <c r="B9" s="54">
        <v>0.1</v>
      </c>
      <c r="D9" s="92"/>
      <c r="E9" s="97" t="s">
        <v>19</v>
      </c>
      <c r="F9" s="98"/>
      <c r="G9" s="95"/>
      <c r="H9" s="95">
        <f>SUM(H7)</f>
        <v>4085</v>
      </c>
      <c r="I9" s="95">
        <f>SUM(I7)</f>
        <v>437.67857142857144</v>
      </c>
      <c r="J9" s="180"/>
    </row>
    <row r="10" spans="1:10" x14ac:dyDescent="0.3">
      <c r="A10" s="29" t="s">
        <v>45</v>
      </c>
      <c r="B10" s="54">
        <f>Опросник!E38</f>
        <v>24</v>
      </c>
      <c r="D10" s="89"/>
      <c r="E10" s="89"/>
      <c r="F10" s="89"/>
      <c r="G10" s="89"/>
      <c r="H10" s="89"/>
      <c r="I10" s="89"/>
      <c r="J10" s="104"/>
    </row>
    <row r="11" spans="1:10" x14ac:dyDescent="0.3">
      <c r="A11" s="30" t="s">
        <v>44</v>
      </c>
      <c r="B11" s="54"/>
      <c r="D11" s="89"/>
      <c r="E11" s="89"/>
      <c r="F11" s="89"/>
      <c r="G11" s="89"/>
      <c r="H11" s="89"/>
      <c r="I11" s="89"/>
      <c r="J11" s="89"/>
    </row>
    <row r="12" spans="1:10" ht="28.8" x14ac:dyDescent="0.3">
      <c r="A12" s="30" t="s">
        <v>100</v>
      </c>
      <c r="B12" s="54" t="s">
        <v>98</v>
      </c>
      <c r="D12" s="99"/>
      <c r="E12" s="90" t="s">
        <v>32</v>
      </c>
      <c r="F12" s="99"/>
      <c r="G12" s="99"/>
      <c r="H12" s="99"/>
      <c r="I12" s="99"/>
      <c r="J12" s="99"/>
    </row>
    <row r="13" spans="1:10" ht="28.8" x14ac:dyDescent="0.3">
      <c r="A13" s="30" t="s">
        <v>101</v>
      </c>
      <c r="B13" s="54">
        <f>Входные_данные!F142</f>
        <v>15</v>
      </c>
      <c r="D13" s="91" t="s">
        <v>20</v>
      </c>
      <c r="E13" s="91" t="s">
        <v>26</v>
      </c>
      <c r="F13" s="91" t="s">
        <v>27</v>
      </c>
      <c r="G13" s="91" t="s">
        <v>28</v>
      </c>
      <c r="H13" s="91" t="s">
        <v>29</v>
      </c>
      <c r="I13" s="91" t="s">
        <v>30</v>
      </c>
      <c r="J13" s="91" t="s">
        <v>31</v>
      </c>
    </row>
    <row r="14" spans="1:10" ht="28.8" x14ac:dyDescent="0.3">
      <c r="A14" s="66" t="s">
        <v>102</v>
      </c>
      <c r="B14" s="54">
        <v>0</v>
      </c>
      <c r="D14" s="96">
        <v>1</v>
      </c>
      <c r="E14" s="100" t="str">
        <f>"Абонентская плата за услугу Фиксированный интернет на скорости "&amp;B2&amp;" Мбит/с"</f>
        <v>Абонентская плата за услугу Фиксированный интернет на скорости 50 Мбит/с</v>
      </c>
      <c r="F14" s="94">
        <v>1</v>
      </c>
      <c r="G14" s="95">
        <f>IF(B12="да",H3*(1-B13/100),H3*(1-B14/100))</f>
        <v>148478.26086956522</v>
      </c>
      <c r="H14" s="95">
        <f>F14*G14</f>
        <v>148478.26086956522</v>
      </c>
      <c r="I14" s="95">
        <f>H14*12/112</f>
        <v>15908.385093167703</v>
      </c>
      <c r="J14" s="183" t="str">
        <f>Опросник!E13&amp;Опросник!E14&amp;Опросник!E15</f>
        <v>Жамбыльская Область г. Тараз Жаугаш Батыра 2</v>
      </c>
    </row>
    <row r="15" spans="1:10" ht="30" customHeight="1" x14ac:dyDescent="0.3">
      <c r="A15" s="29" t="s">
        <v>46</v>
      </c>
      <c r="B15" s="56">
        <v>2</v>
      </c>
      <c r="D15" s="96">
        <v>2</v>
      </c>
      <c r="E15" s="100" t="s">
        <v>33</v>
      </c>
      <c r="F15" s="94">
        <v>1</v>
      </c>
      <c r="G15" s="95">
        <f>I4</f>
        <v>60511.856765217424</v>
      </c>
      <c r="H15" s="95">
        <f>G15*F15</f>
        <v>60511.856765217424</v>
      </c>
      <c r="I15" s="95">
        <f>H15*12/112</f>
        <v>6483.4132248447231</v>
      </c>
      <c r="J15" s="184"/>
    </row>
    <row r="16" spans="1:10" ht="28.8" x14ac:dyDescent="0.3">
      <c r="A16" s="28" t="s">
        <v>54</v>
      </c>
      <c r="B16" s="88">
        <f>IF(B6&gt;H3*0.7, "не окупается",IF(AND((B4*B9+B5)/(H3-B6)&gt;=0,(B4*B9+B5)/(H3-B6)&lt;B10),(B4*B9+B5)/(H3-B6),"не окупается"))</f>
        <v>17.580094289731139</v>
      </c>
      <c r="D16" s="96">
        <v>3</v>
      </c>
      <c r="E16" s="100" t="str">
        <f>"Ежемесячный платеж за поддержание "&amp;IF(B3="Блок из 4-х IP адресов (/30)","блока из 4-х IP адресов (/30)",IF(B3="Блок из 8 IP адресов (/29)","блока из 8 IP адресов (/29)",IF(B3="Блок из 16 IP адресов (/28)","блока из 16 IP адресов (/28)",0)))</f>
        <v>Ежемесячный платеж за поддержание блока из 4-х IP адресов (/30)</v>
      </c>
      <c r="F16" s="94">
        <v>1</v>
      </c>
      <c r="G16" s="95">
        <f>IF(B3="Блок из 4-х IP адресов (/30)",Входные_данные!E78,IF(B3="Блок из 8 IP адресов (/29)",Входные_данные!E79,IF(B3="Блок из 16 IP адресов (/28)",Входные_данные!E80,0)))</f>
        <v>4284</v>
      </c>
      <c r="H16" s="95">
        <f>F16*G16</f>
        <v>4284</v>
      </c>
      <c r="I16" s="95">
        <f>H16*12/112</f>
        <v>459</v>
      </c>
      <c r="J16" s="184"/>
    </row>
    <row r="17" spans="1:10" x14ac:dyDescent="0.3">
      <c r="A17" s="181" t="s">
        <v>173</v>
      </c>
      <c r="B17" s="182">
        <f>(B4*B9+B5)/(I3+I4-B6)</f>
        <v>8.5503356821541061</v>
      </c>
      <c r="D17" s="92"/>
      <c r="E17" s="101" t="s">
        <v>19</v>
      </c>
      <c r="F17" s="98"/>
      <c r="G17" s="95"/>
      <c r="H17" s="95">
        <f>SUM(H14:H16)</f>
        <v>213274.11763478263</v>
      </c>
      <c r="I17" s="95">
        <f>SUM(I14:I16)</f>
        <v>22850.798318012425</v>
      </c>
      <c r="J17" s="185"/>
    </row>
    <row r="18" spans="1:10" x14ac:dyDescent="0.3">
      <c r="A18" s="181"/>
      <c r="B18" s="182"/>
      <c r="D18" s="89"/>
      <c r="E18" s="89"/>
      <c r="F18" s="89"/>
      <c r="G18" s="89"/>
      <c r="H18" s="89"/>
      <c r="I18" s="89"/>
      <c r="J18" s="89"/>
    </row>
    <row r="19" spans="1:10" ht="15.6" x14ac:dyDescent="0.3">
      <c r="D19" s="179" t="str">
        <f>"Срок контракта – "&amp;B10&amp;" мес."</f>
        <v>Срок контракта – 24 мес.</v>
      </c>
      <c r="E19" s="179"/>
      <c r="F19" s="89"/>
      <c r="G19" s="89"/>
      <c r="H19" s="89"/>
      <c r="I19" s="89"/>
      <c r="J19" s="89"/>
    </row>
    <row r="20" spans="1:10" ht="15.6" x14ac:dyDescent="0.3">
      <c r="D20" s="186"/>
      <c r="E20" s="186"/>
      <c r="F20" s="89"/>
      <c r="G20" s="89"/>
      <c r="H20" s="89"/>
      <c r="I20" s="89"/>
      <c r="J20" s="89"/>
    </row>
    <row r="21" spans="1:10" ht="15.6" x14ac:dyDescent="0.3">
      <c r="D21" s="179" t="str">
        <f>"Предоставляемая скидка – "&amp;IF(B12="да",B13,B14)&amp;" %"</f>
        <v>Предоставляемая скидка – 0 %</v>
      </c>
      <c r="E21" s="179"/>
      <c r="F21" s="89"/>
      <c r="G21" s="89"/>
      <c r="H21" s="89"/>
      <c r="I21" s="89"/>
      <c r="J21" s="89"/>
    </row>
    <row r="22" spans="1:10" x14ac:dyDescent="0.3">
      <c r="D22" s="89"/>
      <c r="E22" s="89"/>
      <c r="F22" s="89"/>
      <c r="G22" s="89"/>
      <c r="H22" s="89"/>
      <c r="I22" s="89"/>
      <c r="J22" s="89"/>
    </row>
    <row r="23" spans="1:10" ht="15.6" x14ac:dyDescent="0.3">
      <c r="D23" s="90" t="str">
        <f>"Срок подключения Услуги Клиенту со дня подписания Сторонами Договора - "&amp; Затраты!D2&amp;" нед."</f>
        <v>Срок подключения Услуги Клиенту со дня подписания Сторонами Договора - до 12 нед.</v>
      </c>
      <c r="E23" s="90"/>
      <c r="F23" s="102"/>
      <c r="G23" s="102"/>
      <c r="H23" s="102"/>
      <c r="I23" s="89"/>
      <c r="J23" s="89"/>
    </row>
    <row r="24" spans="1:10" x14ac:dyDescent="0.3">
      <c r="D24" s="89"/>
      <c r="E24" s="89"/>
      <c r="F24" s="89"/>
      <c r="G24" s="89"/>
      <c r="H24" s="89"/>
      <c r="I24" s="89"/>
      <c r="J24" s="89"/>
    </row>
    <row r="25" spans="1:10" x14ac:dyDescent="0.3">
      <c r="D25" s="103" t="s">
        <v>34</v>
      </c>
      <c r="E25" s="89"/>
      <c r="F25" s="89"/>
      <c r="G25" s="89"/>
      <c r="H25" s="89"/>
      <c r="I25" s="89"/>
      <c r="J25" s="89"/>
    </row>
    <row r="26" spans="1:10" x14ac:dyDescent="0.3">
      <c r="D26" s="89" t="s">
        <v>35</v>
      </c>
      <c r="E26" s="89"/>
      <c r="F26" s="89"/>
      <c r="G26" s="89"/>
      <c r="H26" s="89"/>
      <c r="I26" s="89"/>
      <c r="J26" s="89"/>
    </row>
    <row r="27" spans="1:10" x14ac:dyDescent="0.3">
      <c r="A27" s="67"/>
      <c r="D27" s="89" t="s">
        <v>36</v>
      </c>
      <c r="E27" s="89"/>
      <c r="F27" s="89"/>
      <c r="G27" s="89"/>
      <c r="H27" s="89"/>
      <c r="I27" s="89"/>
      <c r="J27" s="89"/>
    </row>
    <row r="28" spans="1:10" ht="14.7" customHeight="1" x14ac:dyDescent="0.3">
      <c r="D28" s="89" t="s">
        <v>37</v>
      </c>
      <c r="E28" s="89"/>
      <c r="F28" s="89"/>
      <c r="G28" s="89"/>
      <c r="H28" s="89"/>
      <c r="I28" s="89"/>
      <c r="J28" s="89"/>
    </row>
    <row r="29" spans="1:10" x14ac:dyDescent="0.3">
      <c r="D29" s="89" t="str">
        <f>IF([1]TR_FORM!$B$30="","",[1]TR_FORM!$B$30)</f>
        <v/>
      </c>
      <c r="E29" s="89"/>
      <c r="F29" s="89"/>
      <c r="G29" s="89"/>
      <c r="H29" s="89"/>
      <c r="I29" s="89"/>
      <c r="J29" s="89"/>
    </row>
    <row r="30" spans="1:10" x14ac:dyDescent="0.3">
      <c r="D30" s="89" t="s">
        <v>38</v>
      </c>
      <c r="E30" s="89"/>
      <c r="F30" s="89"/>
      <c r="G30" s="89"/>
      <c r="H30" s="89"/>
      <c r="I30" s="89"/>
      <c r="J30" s="89"/>
    </row>
    <row r="31" spans="1:10" x14ac:dyDescent="0.3">
      <c r="D31" s="89" t="str">
        <f>IF([1]TR_FORM!$B$31="","",[1]TR_FORM!$B$31)</f>
        <v/>
      </c>
      <c r="E31" s="89"/>
      <c r="F31" s="89"/>
      <c r="G31" s="89"/>
      <c r="H31" s="89"/>
      <c r="I31" s="89"/>
      <c r="J31" s="89"/>
    </row>
    <row r="32" spans="1:10" ht="37.5" customHeight="1" x14ac:dyDescent="0.3">
      <c r="B32" s="68"/>
      <c r="D32" s="178" t="s">
        <v>174</v>
      </c>
      <c r="E32" s="178"/>
      <c r="F32" s="178"/>
      <c r="G32" s="178"/>
      <c r="H32" s="178"/>
      <c r="I32" s="178"/>
      <c r="J32" s="178"/>
    </row>
    <row r="33" spans="4:10" x14ac:dyDescent="0.3">
      <c r="D33" s="89"/>
      <c r="E33" s="89"/>
      <c r="F33" s="89"/>
      <c r="G33" s="89"/>
      <c r="H33" s="89"/>
      <c r="I33" s="89"/>
      <c r="J33" s="89"/>
    </row>
  </sheetData>
  <sheetProtection selectLockedCells="1" selectUnlockedCells="1"/>
  <mergeCells count="8">
    <mergeCell ref="D32:J32"/>
    <mergeCell ref="D21:E21"/>
    <mergeCell ref="J7:J9"/>
    <mergeCell ref="A17:A18"/>
    <mergeCell ref="B17:B18"/>
    <mergeCell ref="J14:J17"/>
    <mergeCell ref="D19:E19"/>
    <mergeCell ref="D20:E20"/>
  </mergeCells>
  <conditionalFormatting sqref="B16">
    <cfRule type="containsText" dxfId="0" priority="1" operator="containsText" text="не окупается">
      <formula>NOT(ISERROR(SEARCH("не окупается",B16)))</formula>
    </cfRule>
  </conditionalFormatting>
  <dataValidations count="4">
    <dataValidation type="list" allowBlank="1" sqref="B7:B9" xr:uid="{00000000-0002-0000-0300-000000000000}">
      <formula1>коэф</formula1>
    </dataValidation>
    <dataValidation type="list" allowBlank="1" showInputMessage="1" showErrorMessage="1" sqref="B14" xr:uid="{00000000-0002-0000-0300-000001000000}">
      <formula1>скидка</formula1>
    </dataValidation>
    <dataValidation type="list" allowBlank="1" showInputMessage="1" showErrorMessage="1" sqref="B15" xr:uid="{00000000-0002-0000-0300-000002000000}">
      <formula1>тип</formula1>
    </dataValidation>
    <dataValidation type="list" allowBlank="1" showInputMessage="1" showErrorMessage="1" sqref="B12" xr:uid="{00000000-0002-0000-0300-000003000000}">
      <formula1>да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B748690335E3F45B6D32F35E393220A" ma:contentTypeVersion="0" ma:contentTypeDescription="Создание документа." ma:contentTypeScope="" ma:versionID="79695b7229812c3da6832a15d046d42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d3e22c7cd2c031952bb0ace1fddabb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C85CE2-5BB8-4C9B-B1E6-BE66E0B00DC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C022A22-219C-4FD4-81CB-1E5841599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FAE6D8-7302-41C8-BCF5-C6EA3BD46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Опросник</vt:lpstr>
      <vt:lpstr>Входные_данные</vt:lpstr>
      <vt:lpstr>Затраты</vt:lpstr>
      <vt:lpstr>КП</vt:lpstr>
      <vt:lpstr>ip</vt:lpstr>
      <vt:lpstr>гор</vt:lpstr>
      <vt:lpstr>да</vt:lpstr>
      <vt:lpstr>зд</vt:lpstr>
      <vt:lpstr>коэф</vt:lpstr>
      <vt:lpstr>мбит</vt:lpstr>
      <vt:lpstr>мес</vt:lpstr>
      <vt:lpstr>нед</vt:lpstr>
      <vt:lpstr>Обл</vt:lpstr>
      <vt:lpstr>скидка</vt:lpstr>
      <vt:lpstr>тг</vt:lpstr>
      <vt:lpstr>тип</vt:lpstr>
      <vt:lpstr>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2022-02-25T06:54:08Z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0x010100BB748690335E3F45B6D32F35E393220A</vt:lpwstr>
  </property>
</Properties>
</file>