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8"/>
  <workbookPr defaultThemeVersion="166925"/>
  <xr:revisionPtr revIDLastSave="0" documentId="8_{ADE531E0-64E9-4D98-87EB-0985B696A93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anden 7" sheetId="1" r:id="rId1"/>
    <sheet name="Sanden 3&amp;4" sheetId="2" r:id="rId2"/>
    <sheet name="Sanden 2" sheetId="3" r:id="rId3"/>
    <sheet name="Apollo 7" sheetId="4" r:id="rId4"/>
    <sheet name="Webcom 12" sheetId="5" r:id="rId5"/>
    <sheet name="Webcom 15" sheetId="6" r:id="rId6"/>
    <sheet name="Webcom 16&amp;17" sheetId="7" r:id="rId7"/>
    <sheet name="Digital HS Inkjet" sheetId="9" r:id="rId8"/>
    <sheet name="Webcom 18" sheetId="8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9" l="1"/>
  <c r="J5" i="9"/>
  <c r="I5" i="9"/>
  <c r="N5" i="7"/>
  <c r="M5" i="7"/>
  <c r="L5" i="7"/>
  <c r="K5" i="7"/>
  <c r="J5" i="7"/>
  <c r="I5" i="7"/>
  <c r="J5" i="6"/>
  <c r="I5" i="6"/>
  <c r="J5" i="5"/>
  <c r="I5" i="5"/>
  <c r="J5" i="4"/>
  <c r="I5" i="4"/>
  <c r="J5" i="3"/>
  <c r="I5" i="3"/>
  <c r="J5" i="2"/>
  <c r="I5" i="2"/>
  <c r="M5" i="9"/>
  <c r="M4" i="9"/>
  <c r="M3" i="9"/>
  <c r="M2" i="9"/>
  <c r="M1" i="9"/>
  <c r="L5" i="9"/>
  <c r="L4" i="9"/>
  <c r="L3" i="9"/>
  <c r="L2" i="9"/>
  <c r="L1" i="9"/>
  <c r="K4" i="9"/>
  <c r="K3" i="9"/>
  <c r="K2" i="9"/>
  <c r="K1" i="9"/>
  <c r="K6" i="9"/>
  <c r="L6" i="9"/>
  <c r="M6" i="9"/>
  <c r="K7" i="9"/>
  <c r="L7" i="9"/>
  <c r="M7" i="9"/>
  <c r="O5" i="7"/>
  <c r="O4" i="7"/>
  <c r="O3" i="7"/>
  <c r="O2" i="7"/>
  <c r="O1" i="7"/>
  <c r="O6" i="7"/>
  <c r="O7" i="7"/>
  <c r="M5" i="6"/>
  <c r="M4" i="6"/>
  <c r="M3" i="6"/>
  <c r="M2" i="6"/>
  <c r="M1" i="6"/>
  <c r="L5" i="6"/>
  <c r="L4" i="6"/>
  <c r="L3" i="6"/>
  <c r="L2" i="6"/>
  <c r="L1" i="6"/>
  <c r="K5" i="6"/>
  <c r="K4" i="6"/>
  <c r="K3" i="6"/>
  <c r="K2" i="6"/>
  <c r="K1" i="6"/>
  <c r="K6" i="6"/>
  <c r="L6" i="6"/>
  <c r="M6" i="6"/>
  <c r="K7" i="6"/>
  <c r="L7" i="6"/>
  <c r="M7" i="6"/>
  <c r="M5" i="5"/>
  <c r="M4" i="5"/>
  <c r="M3" i="5"/>
  <c r="M2" i="5"/>
  <c r="M1" i="5"/>
  <c r="L5" i="5"/>
  <c r="L4" i="5"/>
  <c r="L3" i="5"/>
  <c r="L2" i="5"/>
  <c r="L1" i="5"/>
  <c r="K5" i="5"/>
  <c r="K4" i="5"/>
  <c r="K3" i="5"/>
  <c r="K2" i="5"/>
  <c r="K1" i="5"/>
  <c r="J6" i="5"/>
  <c r="K6" i="5"/>
  <c r="L6" i="5"/>
  <c r="M6" i="5"/>
  <c r="J7" i="5"/>
  <c r="K7" i="5"/>
  <c r="L7" i="5"/>
  <c r="M7" i="5"/>
  <c r="M5" i="4"/>
  <c r="M4" i="4"/>
  <c r="M3" i="4"/>
  <c r="M2" i="4"/>
  <c r="M1" i="4"/>
  <c r="L5" i="4"/>
  <c r="L4" i="4"/>
  <c r="L3" i="4"/>
  <c r="L2" i="4"/>
  <c r="L1" i="4"/>
  <c r="K6" i="4"/>
  <c r="L6" i="4"/>
  <c r="M6" i="4"/>
  <c r="K7" i="4"/>
  <c r="L7" i="4"/>
  <c r="M7" i="4"/>
  <c r="K5" i="4"/>
  <c r="K4" i="4"/>
  <c r="K3" i="4"/>
  <c r="K2" i="4"/>
  <c r="K1" i="4"/>
  <c r="M5" i="3"/>
  <c r="M4" i="3"/>
  <c r="M3" i="3"/>
  <c r="M2" i="3"/>
  <c r="M1" i="3"/>
  <c r="L5" i="3"/>
  <c r="L4" i="3"/>
  <c r="L3" i="3"/>
  <c r="L2" i="3"/>
  <c r="L1" i="3"/>
  <c r="K5" i="3"/>
  <c r="K4" i="3"/>
  <c r="K3" i="3"/>
  <c r="K2" i="3"/>
  <c r="K1" i="3"/>
  <c r="K6" i="3"/>
  <c r="L6" i="3"/>
  <c r="M6" i="3"/>
  <c r="K7" i="3"/>
  <c r="L7" i="3"/>
  <c r="M7" i="3"/>
  <c r="M5" i="2"/>
  <c r="M4" i="2"/>
  <c r="M3" i="2"/>
  <c r="M2" i="2"/>
  <c r="M1" i="2"/>
  <c r="L5" i="2"/>
  <c r="L4" i="2"/>
  <c r="L3" i="2"/>
  <c r="L2" i="2"/>
  <c r="L1" i="2"/>
  <c r="K6" i="2"/>
  <c r="L6" i="2"/>
  <c r="M6" i="2"/>
  <c r="K7" i="2"/>
  <c r="L7" i="2"/>
  <c r="M7" i="2"/>
  <c r="K5" i="2"/>
  <c r="K4" i="2"/>
  <c r="K3" i="2"/>
  <c r="K2" i="2"/>
  <c r="K1" i="2"/>
  <c r="M5" i="1"/>
  <c r="L5" i="1"/>
  <c r="K5" i="1"/>
  <c r="J5" i="1"/>
  <c r="I5" i="1"/>
  <c r="L6" i="1"/>
  <c r="M6" i="1"/>
  <c r="L7" i="1"/>
  <c r="M7" i="1"/>
  <c r="M4" i="1"/>
  <c r="M3" i="1"/>
  <c r="M2" i="1"/>
  <c r="M1" i="1"/>
  <c r="L4" i="1"/>
  <c r="L3" i="1"/>
  <c r="L2" i="1"/>
  <c r="L1" i="1"/>
  <c r="K6" i="1"/>
  <c r="K7" i="1"/>
  <c r="K4" i="1"/>
  <c r="K3" i="1"/>
  <c r="K2" i="1"/>
  <c r="K1" i="1"/>
  <c r="M6" i="7"/>
  <c r="N6" i="7"/>
  <c r="M7" i="7"/>
  <c r="N7" i="7"/>
  <c r="N4" i="7"/>
  <c r="N3" i="7"/>
  <c r="N2" i="7"/>
  <c r="N1" i="7"/>
  <c r="M4" i="7"/>
  <c r="M3" i="7"/>
  <c r="M2" i="7"/>
  <c r="M1" i="7"/>
  <c r="J4" i="9"/>
  <c r="J3" i="9"/>
  <c r="J2" i="9"/>
  <c r="J1" i="9"/>
  <c r="I4" i="9"/>
  <c r="I3" i="9"/>
  <c r="I2" i="9"/>
  <c r="I1" i="9"/>
  <c r="L4" i="7"/>
  <c r="L3" i="7"/>
  <c r="L2" i="7"/>
  <c r="L1" i="7"/>
  <c r="K6" i="7"/>
  <c r="K4" i="7"/>
  <c r="K3" i="7"/>
  <c r="K2" i="7"/>
  <c r="K1" i="7"/>
  <c r="J4" i="7"/>
  <c r="J3" i="7"/>
  <c r="J2" i="7"/>
  <c r="J1" i="7"/>
  <c r="I4" i="7"/>
  <c r="I3" i="7"/>
  <c r="I2" i="7"/>
  <c r="I1" i="7"/>
  <c r="J4" i="6"/>
  <c r="J3" i="6"/>
  <c r="J2" i="6"/>
  <c r="J1" i="6"/>
  <c r="I4" i="6"/>
  <c r="I3" i="6"/>
  <c r="I2" i="6"/>
  <c r="I1" i="6"/>
  <c r="J4" i="5"/>
  <c r="J3" i="5"/>
  <c r="J2" i="5"/>
  <c r="J1" i="5"/>
  <c r="I4" i="5"/>
  <c r="I3" i="5"/>
  <c r="I2" i="5"/>
  <c r="I1" i="5"/>
  <c r="J4" i="4"/>
  <c r="J3" i="4"/>
  <c r="J2" i="4"/>
  <c r="J1" i="4"/>
  <c r="I4" i="4"/>
  <c r="I3" i="4"/>
  <c r="I2" i="4"/>
  <c r="I1" i="4"/>
  <c r="J4" i="3"/>
  <c r="J3" i="3"/>
  <c r="J2" i="3"/>
  <c r="J1" i="3"/>
  <c r="I4" i="3"/>
  <c r="I3" i="3"/>
  <c r="I2" i="3"/>
  <c r="I1" i="3"/>
  <c r="J4" i="2"/>
  <c r="J3" i="2"/>
  <c r="J2" i="2"/>
  <c r="J1" i="2"/>
  <c r="I4" i="2"/>
  <c r="I3" i="2"/>
  <c r="I2" i="2"/>
  <c r="I1" i="2"/>
  <c r="J4" i="1"/>
  <c r="J3" i="1"/>
  <c r="J2" i="1"/>
  <c r="J1" i="1"/>
  <c r="I4" i="1"/>
  <c r="I3" i="1"/>
  <c r="I2" i="1"/>
  <c r="I1" i="1"/>
  <c r="I5" i="8"/>
  <c r="I4" i="8"/>
  <c r="I3" i="8"/>
  <c r="I2" i="8"/>
  <c r="I1" i="8"/>
  <c r="H5" i="8"/>
  <c r="H4" i="8"/>
  <c r="H3" i="8"/>
  <c r="H1" i="8"/>
  <c r="H6" i="9"/>
  <c r="H4" i="9" s="1"/>
  <c r="H7" i="9"/>
  <c r="H5" i="9" s="1"/>
  <c r="H3" i="9"/>
  <c r="H7" i="6"/>
  <c r="H6" i="6"/>
  <c r="H2" i="6"/>
  <c r="H6" i="4"/>
  <c r="H7" i="4"/>
  <c r="H2" i="4"/>
  <c r="H7" i="3"/>
  <c r="H6" i="3"/>
  <c r="H4" i="3" s="1"/>
  <c r="H6" i="1"/>
  <c r="H7" i="1"/>
  <c r="H5" i="1" s="1"/>
  <c r="H7" i="5"/>
  <c r="H5" i="5" s="1"/>
  <c r="H6" i="5"/>
  <c r="H4" i="5" s="1"/>
  <c r="H3" i="5" s="1"/>
  <c r="C3" i="7"/>
  <c r="D3" i="7"/>
  <c r="E3" i="7"/>
  <c r="B3" i="7"/>
  <c r="I7" i="5"/>
  <c r="J7" i="4"/>
  <c r="I7" i="4"/>
  <c r="I7" i="3"/>
  <c r="J7" i="3"/>
  <c r="J7" i="2"/>
  <c r="I7" i="2"/>
  <c r="J6" i="4"/>
  <c r="I6" i="3"/>
  <c r="E3" i="2"/>
  <c r="D3" i="2"/>
  <c r="C3" i="2"/>
  <c r="B3" i="2"/>
  <c r="J7" i="9"/>
  <c r="I7" i="9"/>
  <c r="J6" i="9"/>
  <c r="I6" i="9"/>
  <c r="L7" i="7"/>
  <c r="L6" i="7"/>
  <c r="K7" i="7"/>
  <c r="J7" i="7"/>
  <c r="I7" i="7"/>
  <c r="J6" i="7"/>
  <c r="I6" i="7"/>
  <c r="J7" i="6"/>
  <c r="I7" i="6"/>
  <c r="J6" i="6"/>
  <c r="I6" i="6"/>
  <c r="I6" i="5"/>
  <c r="I6" i="4"/>
  <c r="J6" i="3"/>
  <c r="I6" i="2"/>
  <c r="H7" i="7" l="1"/>
  <c r="H5" i="7" s="1"/>
  <c r="H6" i="7"/>
  <c r="H4" i="7" s="1"/>
  <c r="H3" i="7" s="1"/>
  <c r="H4" i="6"/>
  <c r="H5" i="6"/>
  <c r="H5" i="4"/>
  <c r="H4" i="4"/>
  <c r="H3" i="4" s="1"/>
  <c r="H6" i="2"/>
  <c r="H4" i="2" s="1"/>
  <c r="H7" i="2"/>
  <c r="H5" i="2" s="1"/>
  <c r="J7" i="1"/>
  <c r="I7" i="1"/>
  <c r="J6" i="1"/>
  <c r="I6" i="1"/>
  <c r="J6" i="2"/>
  <c r="H4" i="1"/>
  <c r="H3" i="1" s="1"/>
  <c r="H5" i="3"/>
  <c r="H3" i="3" s="1"/>
  <c r="H3" i="6" l="1"/>
  <c r="H3" i="2"/>
</calcChain>
</file>

<file path=xl/sharedStrings.xml><?xml version="1.0" encoding="utf-8"?>
<sst xmlns="http://schemas.openxmlformats.org/spreadsheetml/2006/main" count="83" uniqueCount="19">
  <si>
    <t>Sanden 7 - 2022 AVG</t>
  </si>
  <si>
    <t>Operator</t>
  </si>
  <si>
    <t>Hours</t>
  </si>
  <si>
    <t>Gross Feet</t>
  </si>
  <si>
    <t>Net Feet</t>
  </si>
  <si>
    <t>Waste</t>
  </si>
  <si>
    <t>Good Feet Per Hour</t>
  </si>
  <si>
    <t>Bad Feet Per Hour</t>
  </si>
  <si>
    <t>Sanden 3 - 2022 AVG</t>
  </si>
  <si>
    <t>Sanden 3&amp;4 - 2022 AVG</t>
  </si>
  <si>
    <t>Sanden 4 - 2022 AVG</t>
  </si>
  <si>
    <t>Sanden 2 - 2022 AVG</t>
  </si>
  <si>
    <t>Apollo 7 - 2022 AVG</t>
  </si>
  <si>
    <t>Webcom 12 - 2022 AVG</t>
  </si>
  <si>
    <t>Webcom 15 - 2022 AVG</t>
  </si>
  <si>
    <t>Webcom 16 - 2022 AVG</t>
  </si>
  <si>
    <t>Webcom 16&amp;17 - 2022 AVG</t>
  </si>
  <si>
    <t>Webcom 17 - 2022 AVG</t>
  </si>
  <si>
    <t>Digital HS Inkjet - 2022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</si>
</sst>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3" fontId="0" fillId="0" borderId="0" xfId="0" applyNumberFormat="1"/>
    <xf numFmtId="0" fontId="1" fillId="0" borderId="0" xfId="0" applyFont="1"/>
    <xf numFmtId="4" fontId="0" fillId="0" borderId="0" xfId="0" applyNumberFormat="1" applyAlignment="1">
      <alignment vertical="top"/>
    </xf>
    <xf numFmtId="4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 Feet/Waste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'Sanden 7'!$G$4</c:f>
              <c:strCache>
                <c:ptCount val="1"/>
                <c:pt idx="0">
                  <c:v>Net Feet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'Sanden 7'!$H$1:$J$1</c:f>
              <c:strCache>
                <c:ptCount val="3"/>
                <c:pt idx="0">
                  <c:v>Sanden 7 - 2022 AVG</c:v>
                </c:pt>
                <c:pt idx="1">
                  <c:v>0.00</c:v>
                </c:pt>
                <c:pt idx="2">
                  <c:v>0.00</c:v>
                </c:pt>
              </c:strCache>
            </c:strRef>
          </c:cat>
          <c:val>
            <c:numRef>
              <c:f>'Sanden 7'!$H$4:$J$4</c:f>
              <c:numCache>
                <c:formatCode>#,##0</c:formatCode>
                <c:ptCount val="3"/>
                <c:pt idx="0">
                  <c:v>51446.868128822083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2-4DE9-9ED0-C748B9368258}"/>
            </c:ext>
          </c:extLst>
        </c:ser>
        <c:ser>
          <c:idx val="1"/>
          <c:order val="1"/>
          <c:tx>
            <c:strRef>
              <c:f>'Sanden 7'!$G$5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'Sanden 7'!$H$1:$J$1</c:f>
              <c:strCache>
                <c:ptCount val="3"/>
                <c:pt idx="0">
                  <c:v>Sanden 7 - 2022 AVG</c:v>
                </c:pt>
                <c:pt idx="1">
                  <c:v>0.00</c:v>
                </c:pt>
                <c:pt idx="2">
                  <c:v>0.00</c:v>
                </c:pt>
              </c:strCache>
            </c:strRef>
          </c:cat>
          <c:val>
            <c:numRef>
              <c:f>'Sanden 7'!$H$5:$J$5</c:f>
              <c:numCache>
                <c:formatCode>#,##0</c:formatCode>
                <c:ptCount val="3"/>
                <c:pt idx="0">
                  <c:v>8350.5920410920389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02-4DE9-9ED0-C748B936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527479"/>
        <c:axId val="2077519319"/>
      </c:barChart>
      <c:catAx>
        <c:axId val="2077527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D0D0D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19319"/>
        <c:crosses val="autoZero"/>
        <c:auto val="1"/>
        <c:lblAlgn val="ctr"/>
        <c:lblOffset val="100"/>
        <c:noMultiLvlLbl val="0"/>
      </c:catAx>
      <c:valAx>
        <c:axId val="2077519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0808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27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'Webcom 12'!$G$6</c:f>
              <c:strCache>
                <c:ptCount val="1"/>
                <c:pt idx="0">
                  <c:v>Good Feet Per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'Webcom 12'!$H$1:$I$1</c:f>
              <c:strCache>
                <c:ptCount val="2"/>
                <c:pt idx="0">
                  <c:v>Webcom 12 - 2022 AVG</c:v>
                </c:pt>
                <c:pt idx="1">
                  <c:v>0.00</c:v>
                </c:pt>
              </c:strCache>
            </c:strRef>
          </c:cat>
          <c:val>
            <c:numRef>
              <c:f>'Webcom 12'!$H$6:$I$6</c:f>
              <c:numCache>
                <c:formatCode>0</c:formatCode>
                <c:ptCount val="2"/>
                <c:pt idx="0">
                  <c:v>9859.5836507849162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C-4A0B-92BB-4CDC92FD3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89895"/>
        <c:axId val="101414375"/>
      </c:barChart>
      <c:catAx>
        <c:axId val="101389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D0D0D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375"/>
        <c:crosses val="autoZero"/>
        <c:auto val="1"/>
        <c:lblAlgn val="ctr"/>
        <c:lblOffset val="100"/>
        <c:noMultiLvlLbl val="0"/>
      </c:catAx>
      <c:valAx>
        <c:axId val="1014143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9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 Feet/Waste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'Webcom 15'!$G$4</c:f>
              <c:strCache>
                <c:ptCount val="1"/>
                <c:pt idx="0">
                  <c:v>Net Feet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'Webcom 15'!$H$1:$J$1</c:f>
              <c:strCache>
                <c:ptCount val="3"/>
                <c:pt idx="0">
                  <c:v>Webcom 15 - 2022 AVG</c:v>
                </c:pt>
                <c:pt idx="1">
                  <c:v>0.00</c:v>
                </c:pt>
                <c:pt idx="2">
                  <c:v>0.00</c:v>
                </c:pt>
              </c:strCache>
            </c:strRef>
          </c:cat>
          <c:val>
            <c:numRef>
              <c:f>'Webcom 15'!$H$4:$J$4</c:f>
              <c:numCache>
                <c:formatCode>#,##0</c:formatCode>
                <c:ptCount val="3"/>
                <c:pt idx="0">
                  <c:v>87307.776026597712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A-471A-AF17-43EAEFAEE4C2}"/>
            </c:ext>
          </c:extLst>
        </c:ser>
        <c:ser>
          <c:idx val="1"/>
          <c:order val="1"/>
          <c:tx>
            <c:strRef>
              <c:f>'Webcom 15'!$G$5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'Webcom 15'!$H$1:$J$1</c:f>
              <c:strCache>
                <c:ptCount val="3"/>
                <c:pt idx="0">
                  <c:v>Webcom 15 - 2022 AVG</c:v>
                </c:pt>
                <c:pt idx="1">
                  <c:v>0.00</c:v>
                </c:pt>
                <c:pt idx="2">
                  <c:v>0.00</c:v>
                </c:pt>
              </c:strCache>
            </c:strRef>
          </c:cat>
          <c:val>
            <c:numRef>
              <c:f>'Webcom 15'!$H$5:$J$5</c:f>
              <c:numCache>
                <c:formatCode>#,##0</c:formatCode>
                <c:ptCount val="3"/>
                <c:pt idx="0">
                  <c:v>5542.095368283758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A-471A-AF17-43EAEFAE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527479"/>
        <c:axId val="2077519319"/>
      </c:barChart>
      <c:catAx>
        <c:axId val="2077527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D0D0D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19319"/>
        <c:crosses val="autoZero"/>
        <c:auto val="1"/>
        <c:lblAlgn val="ctr"/>
        <c:lblOffset val="100"/>
        <c:noMultiLvlLbl val="0"/>
      </c:catAx>
      <c:valAx>
        <c:axId val="2077519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27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'Webcom 15'!$G$6</c:f>
              <c:strCache>
                <c:ptCount val="1"/>
                <c:pt idx="0">
                  <c:v>Good Feet Per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'Webcom 15'!$H$1:$J$1</c:f>
              <c:strCache>
                <c:ptCount val="3"/>
                <c:pt idx="0">
                  <c:v>Webcom 15 - 2022 AVG</c:v>
                </c:pt>
                <c:pt idx="1">
                  <c:v>0.00</c:v>
                </c:pt>
                <c:pt idx="2">
                  <c:v>0.00</c:v>
                </c:pt>
              </c:strCache>
            </c:strRef>
          </c:cat>
          <c:val>
            <c:numRef>
              <c:f>'Webcom 15'!$H$6:$J$6</c:f>
              <c:numCache>
                <c:formatCode>0</c:formatCode>
                <c:ptCount val="3"/>
                <c:pt idx="0">
                  <c:v>10913.472003324714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0-449E-B489-65E6E423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878936"/>
        <c:axId val="1862877976"/>
      </c:barChart>
      <c:catAx>
        <c:axId val="18628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7976"/>
        <c:crosses val="autoZero"/>
        <c:auto val="1"/>
        <c:lblAlgn val="ctr"/>
        <c:lblOffset val="100"/>
        <c:noMultiLvlLbl val="0"/>
      </c:catAx>
      <c:valAx>
        <c:axId val="1862877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 Feet/Waste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'Webcom 16&amp;17'!$G$4</c:f>
              <c:strCache>
                <c:ptCount val="1"/>
                <c:pt idx="0">
                  <c:v>Net Feet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'Webcom 16&amp;17'!$H$1:$L$1</c:f>
              <c:strCache>
                <c:ptCount val="5"/>
                <c:pt idx="0">
                  <c:v>Webcom 16&amp;17 - 2022 AVG</c:v>
                </c:pt>
                <c:pt idx="1">
                  <c:v>0.00</c:v>
                </c:pt>
                <c:pt idx="2">
                  <c:v>0.00</c:v>
                </c:pt>
                <c:pt idx="3">
                  <c:v>0.00</c:v>
                </c:pt>
                <c:pt idx="4">
                  <c:v>0.00</c:v>
                </c:pt>
              </c:strCache>
            </c:strRef>
          </c:cat>
          <c:val>
            <c:numRef>
              <c:f>'Webcom 16&amp;17'!$H$4:$L$4</c:f>
              <c:numCache>
                <c:formatCode>#,##0</c:formatCode>
                <c:ptCount val="5"/>
                <c:pt idx="0" formatCode="0">
                  <c:v>71131.184373554337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3-44F3-BBD1-85370961A47D}"/>
            </c:ext>
          </c:extLst>
        </c:ser>
        <c:ser>
          <c:idx val="1"/>
          <c:order val="1"/>
          <c:tx>
            <c:strRef>
              <c:f>'Webcom 16&amp;17'!$G$5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'Webcom 16&amp;17'!$H$1:$L$1</c:f>
              <c:strCache>
                <c:ptCount val="5"/>
                <c:pt idx="0">
                  <c:v>Webcom 16&amp;17 - 2022 AVG</c:v>
                </c:pt>
                <c:pt idx="1">
                  <c:v>0.00</c:v>
                </c:pt>
                <c:pt idx="2">
                  <c:v>0.00</c:v>
                </c:pt>
                <c:pt idx="3">
                  <c:v>0.00</c:v>
                </c:pt>
                <c:pt idx="4">
                  <c:v>0.00</c:v>
                </c:pt>
              </c:strCache>
            </c:strRef>
          </c:cat>
          <c:val>
            <c:numRef>
              <c:f>'Webcom 16&amp;17'!$H$5:$L$5</c:f>
              <c:numCache>
                <c:formatCode>#,##0</c:formatCode>
                <c:ptCount val="5"/>
                <c:pt idx="0" formatCode="0">
                  <c:v>4896.654097048754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3-44F3-BBD1-85370961A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527479"/>
        <c:axId val="2077519319"/>
      </c:barChart>
      <c:catAx>
        <c:axId val="2077527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D0D0D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19319"/>
        <c:crosses val="autoZero"/>
        <c:auto val="1"/>
        <c:lblAlgn val="ctr"/>
        <c:lblOffset val="100"/>
        <c:noMultiLvlLbl val="0"/>
      </c:catAx>
      <c:valAx>
        <c:axId val="2077519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27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'Webcom 16&amp;17'!$G$6</c:f>
              <c:strCache>
                <c:ptCount val="1"/>
                <c:pt idx="0">
                  <c:v>Good Feet Per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'Webcom 16&amp;17'!$H$1:$L$1</c:f>
              <c:strCache>
                <c:ptCount val="5"/>
                <c:pt idx="0">
                  <c:v>Webcom 16&amp;17 - 2022 AVG</c:v>
                </c:pt>
                <c:pt idx="1">
                  <c:v>0.00</c:v>
                </c:pt>
                <c:pt idx="2">
                  <c:v>0.00</c:v>
                </c:pt>
                <c:pt idx="3">
                  <c:v>0.00</c:v>
                </c:pt>
                <c:pt idx="4">
                  <c:v>0.00</c:v>
                </c:pt>
              </c:strCache>
            </c:strRef>
          </c:cat>
          <c:val>
            <c:numRef>
              <c:f>'Webcom 16&amp;17'!$H$6:$L$6</c:f>
              <c:numCache>
                <c:formatCode>0</c:formatCode>
                <c:ptCount val="5"/>
                <c:pt idx="0">
                  <c:v>8891.3980466942921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F-4B37-9908-976A8AF4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878936"/>
        <c:axId val="1862877976"/>
      </c:barChart>
      <c:catAx>
        <c:axId val="18628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7976"/>
        <c:crosses val="autoZero"/>
        <c:auto val="1"/>
        <c:lblAlgn val="ctr"/>
        <c:lblOffset val="100"/>
        <c:noMultiLvlLbl val="0"/>
      </c:catAx>
      <c:valAx>
        <c:axId val="1862877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 Feet/Waste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'Digital HS Inkjet'!$G$4</c:f>
              <c:strCache>
                <c:ptCount val="1"/>
                <c:pt idx="0">
                  <c:v>Net Feet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 HS Inkjet'!$H$1:$J$1</c:f>
              <c:strCache>
                <c:ptCount val="3"/>
                <c:pt idx="0">
                  <c:v>Digital HS Inkjet - 2022 AVG</c:v>
                </c:pt>
                <c:pt idx="1">
                  <c:v>0.00</c:v>
                </c:pt>
                <c:pt idx="2">
                  <c:v>0.00</c:v>
                </c:pt>
              </c:strCache>
            </c:strRef>
          </c:cat>
          <c:val>
            <c:numRef>
              <c:f>'Digital HS Inkjet'!$H$4:$J$4</c:f>
              <c:numCache>
                <c:formatCode>#,##0</c:formatCode>
                <c:ptCount val="3"/>
                <c:pt idx="0">
                  <c:v>65496.490407419122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1-4E0F-8B06-22EB311AC0A6}"/>
            </c:ext>
          </c:extLst>
        </c:ser>
        <c:ser>
          <c:idx val="1"/>
          <c:order val="1"/>
          <c:tx>
            <c:strRef>
              <c:f>'Digital HS Inkjet'!$G$5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 HS Inkjet'!$H$1:$J$1</c:f>
              <c:strCache>
                <c:ptCount val="3"/>
                <c:pt idx="0">
                  <c:v>Digital HS Inkjet - 2022 AVG</c:v>
                </c:pt>
                <c:pt idx="1">
                  <c:v>0.00</c:v>
                </c:pt>
                <c:pt idx="2">
                  <c:v>0.00</c:v>
                </c:pt>
              </c:strCache>
            </c:strRef>
          </c:cat>
          <c:val>
            <c:numRef>
              <c:f>'Digital HS Inkjet'!$H$5:$J$5</c:f>
              <c:numCache>
                <c:formatCode>#,##0</c:formatCode>
                <c:ptCount val="3"/>
                <c:pt idx="0">
                  <c:v>2935.6376825999214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1-4E0F-8B06-22EB311A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527479"/>
        <c:axId val="2077519319"/>
      </c:barChart>
      <c:catAx>
        <c:axId val="2077527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D0D0D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19319"/>
        <c:crosses val="autoZero"/>
        <c:auto val="1"/>
        <c:lblAlgn val="ctr"/>
        <c:lblOffset val="100"/>
        <c:noMultiLvlLbl val="0"/>
      </c:catAx>
      <c:valAx>
        <c:axId val="20775193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27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'Digital HS Inkjet'!$G$6</c:f>
              <c:strCache>
                <c:ptCount val="1"/>
                <c:pt idx="0">
                  <c:v>Good Feet Per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 HS Inkjet'!$H$1:$J$1</c:f>
              <c:strCache>
                <c:ptCount val="3"/>
                <c:pt idx="0">
                  <c:v>Digital HS Inkjet - 2022 AVG</c:v>
                </c:pt>
                <c:pt idx="1">
                  <c:v>0.00</c:v>
                </c:pt>
                <c:pt idx="2">
                  <c:v>0.00</c:v>
                </c:pt>
              </c:strCache>
            </c:strRef>
          </c:cat>
          <c:val>
            <c:numRef>
              <c:f>'Digital HS Inkjet'!$H$6:$J$6</c:f>
              <c:numCache>
                <c:formatCode>0</c:formatCode>
                <c:ptCount val="3"/>
                <c:pt idx="0">
                  <c:v>8187.0613009273902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5-4CDD-A626-63477CD73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885447"/>
        <c:axId val="695883527"/>
      </c:barChart>
      <c:catAx>
        <c:axId val="695885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D0D0D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3527"/>
        <c:crosses val="autoZero"/>
        <c:auto val="1"/>
        <c:lblAlgn val="ctr"/>
        <c:lblOffset val="100"/>
        <c:noMultiLvlLbl val="0"/>
      </c:catAx>
      <c:valAx>
        <c:axId val="695883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5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 Feet/Waste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'Webcom 18'!$G$4</c:f>
              <c:strCache>
                <c:ptCount val="1"/>
                <c:pt idx="0">
                  <c:v>Net Feet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'Webcom 18'!$H$1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'Webcom 18'!$H$4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B78-A016-EF99711C7EA2}"/>
            </c:ext>
          </c:extLst>
        </c:ser>
        <c:ser>
          <c:idx val="1"/>
          <c:order val="1"/>
          <c:tx>
            <c:strRef>
              <c:f>'Webcom 18'!$G$5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'Webcom 18'!$H$1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'Webcom 18'!$H$5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B78-A016-EF99711C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527479"/>
        <c:axId val="2077519319"/>
      </c:barChart>
      <c:catAx>
        <c:axId val="2077527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D0D0D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19319"/>
        <c:crosses val="autoZero"/>
        <c:auto val="1"/>
        <c:lblAlgn val="ctr"/>
        <c:lblOffset val="100"/>
        <c:noMultiLvlLbl val="0"/>
      </c:catAx>
      <c:valAx>
        <c:axId val="20775193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27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'Webcom 18'!$A$8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'Webcom 18'!$H$1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'Webcom 18'!$B$8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EE8-4D18-A69B-F56D86A0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878936"/>
        <c:axId val="1862877976"/>
      </c:barChart>
      <c:catAx>
        <c:axId val="18628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7976"/>
        <c:crosses val="autoZero"/>
        <c:auto val="1"/>
        <c:lblAlgn val="ctr"/>
        <c:lblOffset val="100"/>
        <c:noMultiLvlLbl val="0"/>
      </c:catAx>
      <c:valAx>
        <c:axId val="1862877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'Sanden 7'!$G$6</c:f>
              <c:strCache>
                <c:ptCount val="1"/>
                <c:pt idx="0">
                  <c:v>Good Feet Per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'Sanden 7'!$H$1:$J$1</c:f>
              <c:strCache>
                <c:ptCount val="3"/>
                <c:pt idx="0">
                  <c:v>Sanden 7 - 2022 AVG</c:v>
                </c:pt>
                <c:pt idx="1">
                  <c:v>0.00</c:v>
                </c:pt>
                <c:pt idx="2">
                  <c:v>0.00</c:v>
                </c:pt>
              </c:strCache>
            </c:strRef>
          </c:cat>
          <c:val>
            <c:numRef>
              <c:f>'Sanden 7'!$H$6:$J$6</c:f>
              <c:numCache>
                <c:formatCode>0</c:formatCode>
                <c:ptCount val="3"/>
                <c:pt idx="0">
                  <c:v>6430.8585161027604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C-468D-AABC-6638EE6E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878936"/>
        <c:axId val="1862877976"/>
      </c:barChart>
      <c:catAx>
        <c:axId val="18628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D0D0D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7976"/>
        <c:crosses val="autoZero"/>
        <c:auto val="1"/>
        <c:lblAlgn val="ctr"/>
        <c:lblOffset val="100"/>
        <c:noMultiLvlLbl val="0"/>
      </c:catAx>
      <c:valAx>
        <c:axId val="18628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 Feet/Waste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'Sanden 3&amp;4'!$G$4</c:f>
              <c:strCache>
                <c:ptCount val="1"/>
                <c:pt idx="0">
                  <c:v>Net Feet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'Sanden 3&amp;4'!$H$1:$J$1</c:f>
              <c:strCache>
                <c:ptCount val="3"/>
                <c:pt idx="0">
                  <c:v>Sanden 3&amp;4 - 2022 AVG</c:v>
                </c:pt>
                <c:pt idx="1">
                  <c:v>0.00</c:v>
                </c:pt>
                <c:pt idx="2">
                  <c:v>0.00</c:v>
                </c:pt>
              </c:strCache>
            </c:strRef>
          </c:cat>
          <c:val>
            <c:numRef>
              <c:f>'Sanden 3&amp;4'!$H$4:$J$4</c:f>
              <c:numCache>
                <c:formatCode>#,##0</c:formatCode>
                <c:ptCount val="3"/>
                <c:pt idx="0">
                  <c:v>91469.077621135148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D-4260-A034-2827D89CCAA9}"/>
            </c:ext>
          </c:extLst>
        </c:ser>
        <c:ser>
          <c:idx val="1"/>
          <c:order val="1"/>
          <c:tx>
            <c:strRef>
              <c:f>'Sanden 3&amp;4'!$G$5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'Sanden 3&amp;4'!$H$1:$J$1</c:f>
              <c:strCache>
                <c:ptCount val="3"/>
                <c:pt idx="0">
                  <c:v>Sanden 3&amp;4 - 2022 AVG</c:v>
                </c:pt>
                <c:pt idx="1">
                  <c:v>0.00</c:v>
                </c:pt>
                <c:pt idx="2">
                  <c:v>0.00</c:v>
                </c:pt>
              </c:strCache>
            </c:strRef>
          </c:cat>
          <c:val>
            <c:numRef>
              <c:f>'Sanden 3&amp;4'!$H$5:$J$5</c:f>
              <c:numCache>
                <c:formatCode>#,##0</c:formatCode>
                <c:ptCount val="3"/>
                <c:pt idx="0">
                  <c:v>2827.0066390368333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D-4260-A034-2827D89C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527479"/>
        <c:axId val="2077519319"/>
      </c:barChart>
      <c:catAx>
        <c:axId val="2077527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D0D0D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19319"/>
        <c:crosses val="autoZero"/>
        <c:auto val="1"/>
        <c:lblAlgn val="ctr"/>
        <c:lblOffset val="100"/>
        <c:noMultiLvlLbl val="0"/>
      </c:catAx>
      <c:valAx>
        <c:axId val="2077519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2525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27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'Sanden 3&amp;4'!$G$6</c:f>
              <c:strCache>
                <c:ptCount val="1"/>
                <c:pt idx="0">
                  <c:v>Good Feet Per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'Sanden 3&amp;4'!$H$1:$J$1</c:f>
              <c:strCache>
                <c:ptCount val="3"/>
                <c:pt idx="0">
                  <c:v>Sanden 3&amp;4 - 2022 AVG</c:v>
                </c:pt>
                <c:pt idx="1">
                  <c:v>0.00</c:v>
                </c:pt>
                <c:pt idx="2">
                  <c:v>0.00</c:v>
                </c:pt>
              </c:strCache>
            </c:strRef>
          </c:cat>
          <c:val>
            <c:numRef>
              <c:f>'Sanden 3&amp;4'!$H$6:$J$6</c:f>
              <c:numCache>
                <c:formatCode>0</c:formatCode>
                <c:ptCount val="3"/>
                <c:pt idx="0">
                  <c:v>11433.634702641893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9-4643-8987-FFB407129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878936"/>
        <c:axId val="1862877976"/>
      </c:barChart>
      <c:catAx>
        <c:axId val="18628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7976"/>
        <c:crosses val="autoZero"/>
        <c:auto val="1"/>
        <c:lblAlgn val="ctr"/>
        <c:lblOffset val="100"/>
        <c:noMultiLvlLbl val="0"/>
      </c:catAx>
      <c:valAx>
        <c:axId val="18628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 Feet/Waste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'Sanden 2'!$G$4</c:f>
              <c:strCache>
                <c:ptCount val="1"/>
                <c:pt idx="0">
                  <c:v>Net Feet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'Sanden 2'!$H$1:$I$1</c:f>
              <c:strCache>
                <c:ptCount val="2"/>
                <c:pt idx="0">
                  <c:v>Sanden 2 - 2022 AVG</c:v>
                </c:pt>
                <c:pt idx="1">
                  <c:v>0.00</c:v>
                </c:pt>
              </c:strCache>
            </c:strRef>
          </c:cat>
          <c:val>
            <c:numRef>
              <c:f>'Sanden 2'!$H$4:$I$4</c:f>
              <c:numCache>
                <c:formatCode>#,##0</c:formatCode>
                <c:ptCount val="2"/>
                <c:pt idx="0">
                  <c:v>33373.67164229216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F-4C21-B79E-5EF02C3A1A48}"/>
            </c:ext>
          </c:extLst>
        </c:ser>
        <c:ser>
          <c:idx val="1"/>
          <c:order val="1"/>
          <c:tx>
            <c:strRef>
              <c:f>'Sanden 2'!$G$5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'Sanden 2'!$H$1:$I$1</c:f>
              <c:strCache>
                <c:ptCount val="2"/>
                <c:pt idx="0">
                  <c:v>Sanden 2 - 2022 AVG</c:v>
                </c:pt>
                <c:pt idx="1">
                  <c:v>0.00</c:v>
                </c:pt>
              </c:strCache>
            </c:strRef>
          </c:cat>
          <c:val>
            <c:numRef>
              <c:f>'Sanden 2'!$H$5:$I$5</c:f>
              <c:numCache>
                <c:formatCode>#,##0</c:formatCode>
                <c:ptCount val="2"/>
                <c:pt idx="0">
                  <c:v>7583.8798254230223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F-4C21-B79E-5EF02C3A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527479"/>
        <c:axId val="2077519319"/>
      </c:barChart>
      <c:catAx>
        <c:axId val="2077527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D0D0D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19319"/>
        <c:crosses val="autoZero"/>
        <c:auto val="1"/>
        <c:lblAlgn val="ctr"/>
        <c:lblOffset val="100"/>
        <c:noMultiLvlLbl val="0"/>
      </c:catAx>
      <c:valAx>
        <c:axId val="2077519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27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'Sanden 2'!$G$6</c:f>
              <c:strCache>
                <c:ptCount val="1"/>
                <c:pt idx="0">
                  <c:v>Good Feet Per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'Sanden 2'!$H$1:$I$1</c:f>
              <c:strCache>
                <c:ptCount val="2"/>
                <c:pt idx="0">
                  <c:v>Sanden 2 - 2022 AVG</c:v>
                </c:pt>
                <c:pt idx="1">
                  <c:v>0.00</c:v>
                </c:pt>
              </c:strCache>
            </c:strRef>
          </c:cat>
          <c:val>
            <c:numRef>
              <c:f>'Sanden 2'!$H$6:$I$6</c:f>
              <c:numCache>
                <c:formatCode>0</c:formatCode>
                <c:ptCount val="2"/>
                <c:pt idx="0">
                  <c:v>2781.1393035243468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3-44E0-852E-DF46E7EC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320407"/>
        <c:axId val="1824321847"/>
      </c:barChart>
      <c:catAx>
        <c:axId val="1824320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D0D0D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21847"/>
        <c:crosses val="autoZero"/>
        <c:auto val="1"/>
        <c:lblAlgn val="ctr"/>
        <c:lblOffset val="100"/>
        <c:noMultiLvlLbl val="0"/>
      </c:catAx>
      <c:valAx>
        <c:axId val="1824321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20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 Feet/Waste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'Apollo 7'!$G$4</c:f>
              <c:strCache>
                <c:ptCount val="1"/>
                <c:pt idx="0">
                  <c:v>Net Feet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'Apollo 7'!$H$1:$I$1</c:f>
              <c:strCache>
                <c:ptCount val="2"/>
                <c:pt idx="0">
                  <c:v>Apollo 7 - 2022 AVG</c:v>
                </c:pt>
                <c:pt idx="1">
                  <c:v>0.00</c:v>
                </c:pt>
              </c:strCache>
            </c:strRef>
          </c:cat>
          <c:val>
            <c:numRef>
              <c:f>'Apollo 7'!$H$4:$I$4</c:f>
              <c:numCache>
                <c:formatCode>#,##0</c:formatCode>
                <c:ptCount val="2"/>
                <c:pt idx="0">
                  <c:v>28245.749914754735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3-4018-B878-305F5DD51366}"/>
            </c:ext>
          </c:extLst>
        </c:ser>
        <c:ser>
          <c:idx val="1"/>
          <c:order val="1"/>
          <c:tx>
            <c:strRef>
              <c:f>'Apollo 7'!$G$5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'Apollo 7'!$H$1:$I$1</c:f>
              <c:strCache>
                <c:ptCount val="2"/>
                <c:pt idx="0">
                  <c:v>Apollo 7 - 2022 AVG</c:v>
                </c:pt>
                <c:pt idx="1">
                  <c:v>0.00</c:v>
                </c:pt>
              </c:strCache>
            </c:strRef>
          </c:cat>
          <c:val>
            <c:numRef>
              <c:f>'Apollo 7'!$H$5:$I$5</c:f>
              <c:numCache>
                <c:formatCode>#,##0</c:formatCode>
                <c:ptCount val="2"/>
                <c:pt idx="0">
                  <c:v>1494.7919203728059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3-4018-B878-305F5DD51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527479"/>
        <c:axId val="2077519319"/>
      </c:barChart>
      <c:catAx>
        <c:axId val="2077527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D0D0D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19319"/>
        <c:crosses val="autoZero"/>
        <c:auto val="1"/>
        <c:lblAlgn val="ctr"/>
        <c:lblOffset val="100"/>
        <c:noMultiLvlLbl val="0"/>
      </c:catAx>
      <c:valAx>
        <c:axId val="20775193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27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'Apollo 7'!$G$6</c:f>
              <c:strCache>
                <c:ptCount val="1"/>
                <c:pt idx="0">
                  <c:v>Good Feet Per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'Apollo 7'!$H$1:$I$1</c:f>
              <c:strCache>
                <c:ptCount val="2"/>
                <c:pt idx="0">
                  <c:v>Apollo 7 - 2022 AVG</c:v>
                </c:pt>
                <c:pt idx="1">
                  <c:v>0.00</c:v>
                </c:pt>
              </c:strCache>
            </c:strRef>
          </c:cat>
          <c:val>
            <c:numRef>
              <c:f>'Apollo 7'!$H$6:$I$6</c:f>
              <c:numCache>
                <c:formatCode>0</c:formatCode>
                <c:ptCount val="2"/>
                <c:pt idx="0">
                  <c:v>3530.7187393443419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2-4A3D-A2DC-354FC79E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878936"/>
        <c:axId val="1862877976"/>
      </c:barChart>
      <c:catAx>
        <c:axId val="18628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7976"/>
        <c:crosses val="autoZero"/>
        <c:auto val="1"/>
        <c:lblAlgn val="ctr"/>
        <c:lblOffset val="100"/>
        <c:noMultiLvlLbl val="0"/>
      </c:catAx>
      <c:valAx>
        <c:axId val="1862877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 Feet/Waste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'Webcom 12'!$G$4</c:f>
              <c:strCache>
                <c:ptCount val="1"/>
                <c:pt idx="0">
                  <c:v>Net Feet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'Webcom 12'!$H$1:$I$1</c:f>
              <c:strCache>
                <c:ptCount val="2"/>
                <c:pt idx="0">
                  <c:v>Webcom 12 - 2022 AVG</c:v>
                </c:pt>
                <c:pt idx="1">
                  <c:v>0.00</c:v>
                </c:pt>
              </c:strCache>
            </c:strRef>
          </c:cat>
          <c:val>
            <c:numRef>
              <c:f>'Webcom 12'!$H$4:$I$4</c:f>
              <c:numCache>
                <c:formatCode>#,##0</c:formatCode>
                <c:ptCount val="2"/>
                <c:pt idx="0">
                  <c:v>78876.66920627933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3-416A-8969-7C518F8D3EF1}"/>
            </c:ext>
          </c:extLst>
        </c:ser>
        <c:ser>
          <c:idx val="1"/>
          <c:order val="1"/>
          <c:tx>
            <c:strRef>
              <c:f>'Webcom 12'!$G$5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'Webcom 12'!$H$1:$I$1</c:f>
              <c:strCache>
                <c:ptCount val="2"/>
                <c:pt idx="0">
                  <c:v>Webcom 12 - 2022 AVG</c:v>
                </c:pt>
                <c:pt idx="1">
                  <c:v>0.00</c:v>
                </c:pt>
              </c:strCache>
            </c:strRef>
          </c:cat>
          <c:val>
            <c:numRef>
              <c:f>'Webcom 12'!$H$5:$I$5</c:f>
              <c:numCache>
                <c:formatCode>#,##0</c:formatCode>
                <c:ptCount val="2"/>
                <c:pt idx="0">
                  <c:v>2259.2364855991109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D-4766-AF30-2D0E5669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527479"/>
        <c:axId val="2077519319"/>
      </c:barChart>
      <c:catAx>
        <c:axId val="2077527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D0D0D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19319"/>
        <c:crosses val="autoZero"/>
        <c:auto val="1"/>
        <c:lblAlgn val="ctr"/>
        <c:lblOffset val="100"/>
        <c:noMultiLvlLbl val="0"/>
      </c:catAx>
      <c:valAx>
        <c:axId val="20775193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0D0D0D"/>
              </a:solidFill>
              <a:prstDash val="solid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27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9</xdr:row>
      <xdr:rowOff>9525</xdr:rowOff>
    </xdr:from>
    <xdr:to>
      <xdr:col>11</xdr:col>
      <xdr:colOff>552450</xdr:colOff>
      <xdr:row>23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B55B1D-5E64-A509-6EFD-2A3F1DD9B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1152525</xdr:colOff>
      <xdr:row>11</xdr:row>
      <xdr:rowOff>38100</xdr:rowOff>
    </xdr:from>
    <xdr:to>
      <xdr:col>5</xdr:col>
      <xdr:colOff>409575</xdr:colOff>
      <xdr:row>25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E5542F-BD2E-3839-4DE0-E4E91BED6B9E}"/>
            </a:ext>
            <a:ext uri="{147F2762-F138-4A5C-976F-8EAC2B608ADB}">
              <a16:predDERef xmlns:a16="http://schemas.microsoft.com/office/drawing/2014/main" pred="{6CB55B1D-5E64-A509-6EFD-2A3F1DD9B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15</xdr:row>
      <xdr:rowOff>171450</xdr:rowOff>
    </xdr:from>
    <xdr:to>
      <xdr:col>11</xdr:col>
      <xdr:colOff>581025</xdr:colOff>
      <xdr:row>30</xdr:row>
      <xdr:rowOff>57150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24B7C7C-34D4-4C74-8B58-03FC16C6E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1247775</xdr:colOff>
      <xdr:row>15</xdr:row>
      <xdr:rowOff>57150</xdr:rowOff>
    </xdr:from>
    <xdr:to>
      <xdr:col>5</xdr:col>
      <xdr:colOff>504825</xdr:colOff>
      <xdr:row>29</xdr:row>
      <xdr:rowOff>133350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538406AD-B5F3-4632-8924-EA96AEBC7679}"/>
            </a:ext>
            <a:ext uri="{147F2762-F138-4A5C-976F-8EAC2B608ADB}">
              <a16:predDERef xmlns:a16="http://schemas.microsoft.com/office/drawing/2014/main" pred="{524B7C7C-34D4-4C74-8B58-03FC16C6E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12</xdr:row>
      <xdr:rowOff>171450</xdr:rowOff>
    </xdr:from>
    <xdr:to>
      <xdr:col>11</xdr:col>
      <xdr:colOff>552450</xdr:colOff>
      <xdr:row>27</xdr:row>
      <xdr:rowOff>57150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C46F4D6-176D-4A69-910E-3C156C88C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11</xdr:row>
      <xdr:rowOff>152400</xdr:rowOff>
    </xdr:from>
    <xdr:to>
      <xdr:col>5</xdr:col>
      <xdr:colOff>95250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D4999-E6D6-D0BB-FAAB-62CB68834C66}"/>
            </a:ext>
            <a:ext uri="{147F2762-F138-4A5C-976F-8EAC2B608ADB}">
              <a16:predDERef xmlns:a16="http://schemas.microsoft.com/office/drawing/2014/main" pred="{9C46F4D6-176D-4A69-910E-3C156C88C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10</xdr:row>
      <xdr:rowOff>9525</xdr:rowOff>
    </xdr:from>
    <xdr:to>
      <xdr:col>11</xdr:col>
      <xdr:colOff>552450</xdr:colOff>
      <xdr:row>24</xdr:row>
      <xdr:rowOff>85725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8C4AD1F-ADF4-4D01-904E-E533FD04B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14</xdr:row>
      <xdr:rowOff>0</xdr:rowOff>
    </xdr:from>
    <xdr:to>
      <xdr:col>4</xdr:col>
      <xdr:colOff>285750</xdr:colOff>
      <xdr:row>28</xdr:row>
      <xdr:rowOff>76200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850AA2F-0FA4-4621-BAAF-5E9CD1E0F9AF}"/>
            </a:ext>
            <a:ext uri="{147F2762-F138-4A5C-976F-8EAC2B608ADB}">
              <a16:predDERef xmlns:a16="http://schemas.microsoft.com/office/drawing/2014/main" pred="{98C4AD1F-ADF4-4D01-904E-E533FD04B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10</xdr:row>
      <xdr:rowOff>9525</xdr:rowOff>
    </xdr:from>
    <xdr:to>
      <xdr:col>11</xdr:col>
      <xdr:colOff>552450</xdr:colOff>
      <xdr:row>24</xdr:row>
      <xdr:rowOff>85725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2589BEEA-10D7-4485-9206-66849D6A8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1009650</xdr:colOff>
      <xdr:row>9</xdr:row>
      <xdr:rowOff>171450</xdr:rowOff>
    </xdr:from>
    <xdr:to>
      <xdr:col>6</xdr:col>
      <xdr:colOff>123825</xdr:colOff>
      <xdr:row>24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B6B156-D7F0-473C-4B26-5CED21CBEAD8}"/>
            </a:ext>
            <a:ext uri="{147F2762-F138-4A5C-976F-8EAC2B608ADB}">
              <a16:predDERef xmlns:a16="http://schemas.microsoft.com/office/drawing/2014/main" pred="{2589BEEA-10D7-4485-9206-66849D6A8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13</xdr:row>
      <xdr:rowOff>9525</xdr:rowOff>
    </xdr:from>
    <xdr:to>
      <xdr:col>12</xdr:col>
      <xdr:colOff>552450</xdr:colOff>
      <xdr:row>27</xdr:row>
      <xdr:rowOff>85725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B8E6012-3003-4B99-B835-6755A8FBD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1304925</xdr:colOff>
      <xdr:row>13</xdr:row>
      <xdr:rowOff>28575</xdr:rowOff>
    </xdr:from>
    <xdr:to>
      <xdr:col>6</xdr:col>
      <xdr:colOff>561975</xdr:colOff>
      <xdr:row>27</xdr:row>
      <xdr:rowOff>104775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DAB0A88-7001-4238-B15D-27C833C21ACE}"/>
            </a:ext>
            <a:ext uri="{147F2762-F138-4A5C-976F-8EAC2B608ADB}">
              <a16:predDERef xmlns:a16="http://schemas.microsoft.com/office/drawing/2014/main" pred="{5B8E6012-3003-4B99-B835-6755A8FBD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17</xdr:row>
      <xdr:rowOff>133350</xdr:rowOff>
    </xdr:from>
    <xdr:to>
      <xdr:col>10</xdr:col>
      <xdr:colOff>1066800</xdr:colOff>
      <xdr:row>32</xdr:row>
      <xdr:rowOff>19050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9C03E9-A7F6-4B3E-8613-7E9C53288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1304925</xdr:colOff>
      <xdr:row>17</xdr:row>
      <xdr:rowOff>57150</xdr:rowOff>
    </xdr:from>
    <xdr:to>
      <xdr:col>4</xdr:col>
      <xdr:colOff>971550</xdr:colOff>
      <xdr:row>31</xdr:row>
      <xdr:rowOff>104775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211AECE-57DF-47B5-A1DC-A9423A332106}"/>
            </a:ext>
            <a:ext uri="{147F2762-F138-4A5C-976F-8EAC2B608ADB}">
              <a16:predDERef xmlns:a16="http://schemas.microsoft.com/office/drawing/2014/main" pred="{009C03E9-A7F6-4B3E-8613-7E9C53288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13</xdr:row>
      <xdr:rowOff>9525</xdr:rowOff>
    </xdr:from>
    <xdr:to>
      <xdr:col>11</xdr:col>
      <xdr:colOff>552450</xdr:colOff>
      <xdr:row>27</xdr:row>
      <xdr:rowOff>85725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E49C151-33ED-4EEF-858A-6C0115363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1285875</xdr:colOff>
      <xdr:row>13</xdr:row>
      <xdr:rowOff>38100</xdr:rowOff>
    </xdr:from>
    <xdr:to>
      <xdr:col>5</xdr:col>
      <xdr:colOff>419100</xdr:colOff>
      <xdr:row>27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418DD7-F6AA-E169-3849-E9D8A7518794}"/>
            </a:ext>
            <a:ext uri="{147F2762-F138-4A5C-976F-8EAC2B608ADB}">
              <a16:predDERef xmlns:a16="http://schemas.microsoft.com/office/drawing/2014/main" pred="{6E49C151-33ED-4EEF-858A-6C0115363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10</xdr:row>
      <xdr:rowOff>9525</xdr:rowOff>
    </xdr:from>
    <xdr:to>
      <xdr:col>11</xdr:col>
      <xdr:colOff>552450</xdr:colOff>
      <xdr:row>24</xdr:row>
      <xdr:rowOff>85725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59B3F25-A813-4B1B-BA88-CBFFE2D29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1304925</xdr:colOff>
      <xdr:row>10</xdr:row>
      <xdr:rowOff>28575</xdr:rowOff>
    </xdr:from>
    <xdr:to>
      <xdr:col>5</xdr:col>
      <xdr:colOff>561975</xdr:colOff>
      <xdr:row>24</xdr:row>
      <xdr:rowOff>104775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9E232B94-8352-4E98-8EA6-6E09B5B6B038}"/>
            </a:ext>
            <a:ext uri="{147F2762-F138-4A5C-976F-8EAC2B608ADB}">
              <a16:predDERef xmlns:a16="http://schemas.microsoft.com/office/drawing/2014/main" pred="{659B3F25-A813-4B1B-BA88-CBFFE2D29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M5" sqref="I5:M5"/>
    </sheetView>
  </sheetViews>
  <sheetFormatPr defaultRowHeight="15"/>
  <cols>
    <col min="1" max="1" width="21" bestFit="1" customWidth="1"/>
    <col min="2" max="2" width="8.7109375" bestFit="1" customWidth="1"/>
    <col min="3" max="4" width="10.85546875" bestFit="1" customWidth="1"/>
    <col min="5" max="5" width="9.85546875" bestFit="1" customWidth="1"/>
    <col min="7" max="7" width="19" bestFit="1" customWidth="1"/>
    <col min="8" max="8" width="20" bestFit="1" customWidth="1"/>
    <col min="9" max="9" width="21" bestFit="1" customWidth="1"/>
    <col min="10" max="10" width="16.140625" bestFit="1" customWidth="1"/>
    <col min="11" max="11" width="21" bestFit="1" customWidth="1"/>
    <col min="12" max="12" width="16.140625" bestFit="1" customWidth="1"/>
    <col min="14" max="14" width="13" bestFit="1" customWidth="1"/>
  </cols>
  <sheetData>
    <row r="1" spans="1:15">
      <c r="A1" s="8" t="s">
        <v>0</v>
      </c>
      <c r="B1" s="5">
        <v>3357.6138999999998</v>
      </c>
      <c r="C1" s="1">
        <v>25097097.931400001</v>
      </c>
      <c r="D1" s="1">
        <v>21592339.942600001</v>
      </c>
      <c r="E1" s="1">
        <v>3504757.9887999999</v>
      </c>
      <c r="G1" s="4" t="s">
        <v>1</v>
      </c>
      <c r="H1" s="8" t="s">
        <v>0</v>
      </c>
      <c r="I1" s="6">
        <f>B2</f>
        <v>0</v>
      </c>
      <c r="J1" s="6">
        <f>B3</f>
        <v>0</v>
      </c>
      <c r="K1" s="6">
        <f>B4</f>
        <v>0</v>
      </c>
      <c r="L1">
        <f>B5</f>
        <v>0</v>
      </c>
      <c r="M1">
        <f>B6</f>
        <v>0</v>
      </c>
    </row>
    <row r="2" spans="1:15">
      <c r="B2" s="5"/>
      <c r="C2" s="1"/>
      <c r="D2" s="1"/>
      <c r="E2" s="1"/>
      <c r="F2" s="2"/>
      <c r="G2" s="4" t="s">
        <v>2</v>
      </c>
      <c r="H2" s="6">
        <v>8</v>
      </c>
      <c r="I2" s="6">
        <f>C2</f>
        <v>0</v>
      </c>
      <c r="J2" s="6">
        <f>C3</f>
        <v>0</v>
      </c>
      <c r="K2" s="6">
        <f>C4</f>
        <v>0</v>
      </c>
      <c r="L2">
        <f>C5</f>
        <v>0</v>
      </c>
      <c r="M2">
        <f>C6</f>
        <v>0</v>
      </c>
      <c r="N2" s="1"/>
      <c r="O2" s="1"/>
    </row>
    <row r="3" spans="1:15">
      <c r="B3" s="5"/>
      <c r="C3" s="1"/>
      <c r="D3" s="1"/>
      <c r="E3" s="1"/>
      <c r="G3" s="4" t="s">
        <v>3</v>
      </c>
      <c r="H3" s="1">
        <f>H4+H5</f>
        <v>59797.46016991412</v>
      </c>
      <c r="I3" s="3">
        <f>D2</f>
        <v>0</v>
      </c>
      <c r="J3" s="3">
        <f>D3</f>
        <v>0</v>
      </c>
      <c r="K3" s="3">
        <f>D4</f>
        <v>0</v>
      </c>
      <c r="L3">
        <f>D5</f>
        <v>0</v>
      </c>
      <c r="M3">
        <f>D6</f>
        <v>0</v>
      </c>
      <c r="N3" s="1"/>
    </row>
    <row r="4" spans="1:15">
      <c r="G4" s="4" t="s">
        <v>4</v>
      </c>
      <c r="H4" s="3">
        <f>H6*8</f>
        <v>51446.868128822083</v>
      </c>
      <c r="I4" s="3">
        <f>E2</f>
        <v>0</v>
      </c>
      <c r="J4" s="3">
        <f>E3</f>
        <v>0</v>
      </c>
      <c r="K4" s="3">
        <f>E4</f>
        <v>0</v>
      </c>
      <c r="L4">
        <f>E5</f>
        <v>0</v>
      </c>
      <c r="M4">
        <f>E6</f>
        <v>0</v>
      </c>
      <c r="N4" s="1"/>
    </row>
    <row r="5" spans="1:15">
      <c r="G5" s="4" t="s">
        <v>5</v>
      </c>
      <c r="H5" s="3">
        <f>H7*8</f>
        <v>8350.5920410920389</v>
      </c>
      <c r="I5" s="3">
        <f>F2-0</f>
        <v>0</v>
      </c>
      <c r="J5" s="3">
        <f>F3-0</f>
        <v>0</v>
      </c>
      <c r="K5" s="3">
        <f>F4-0</f>
        <v>0</v>
      </c>
      <c r="L5">
        <f>F5-0</f>
        <v>0</v>
      </c>
      <c r="M5">
        <f>F6-0</f>
        <v>0</v>
      </c>
      <c r="N5" s="1"/>
    </row>
    <row r="6" spans="1:15">
      <c r="G6" s="4" t="s">
        <v>6</v>
      </c>
      <c r="H6" s="7">
        <f>D1/B1</f>
        <v>6430.8585161027604</v>
      </c>
      <c r="I6" s="7" t="e">
        <f>I4/I2</f>
        <v>#DIV/0!</v>
      </c>
      <c r="J6" s="7" t="e">
        <f>J4/J2</f>
        <v>#DIV/0!</v>
      </c>
      <c r="K6" s="7" t="e">
        <f>K4/K2</f>
        <v>#DIV/0!</v>
      </c>
      <c r="L6" s="7" t="e">
        <f t="shared" ref="L6:M6" si="0">L4/L2</f>
        <v>#DIV/0!</v>
      </c>
      <c r="M6" s="7" t="e">
        <f t="shared" si="0"/>
        <v>#DIV/0!</v>
      </c>
    </row>
    <row r="7" spans="1:15">
      <c r="F7" s="7"/>
      <c r="G7" s="8" t="s">
        <v>7</v>
      </c>
      <c r="H7" s="7">
        <f>E1/B1</f>
        <v>1043.8240051365049</v>
      </c>
      <c r="I7" s="7" t="e">
        <f>I5/I2</f>
        <v>#DIV/0!</v>
      </c>
      <c r="J7" s="7" t="e">
        <f>J5/J2</f>
        <v>#DIV/0!</v>
      </c>
      <c r="K7" s="7" t="e">
        <f>K5/K2</f>
        <v>#DIV/0!</v>
      </c>
      <c r="L7" s="7" t="e">
        <f t="shared" ref="L7:M7" si="1">L5/L2</f>
        <v>#DIV/0!</v>
      </c>
      <c r="M7" s="7" t="e">
        <f t="shared" si="1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2618-CFC7-4AB1-AE57-F99AA8F07F75}">
  <dimension ref="A1:N7"/>
  <sheetViews>
    <sheetView workbookViewId="0">
      <selection activeCell="M5" sqref="I5:M5"/>
    </sheetView>
  </sheetViews>
  <sheetFormatPr defaultRowHeight="15"/>
  <cols>
    <col min="1" max="1" width="22.7109375" bestFit="1" customWidth="1"/>
    <col min="2" max="2" width="8.7109375" bestFit="1" customWidth="1"/>
    <col min="3" max="4" width="10.85546875" bestFit="1" customWidth="1"/>
    <col min="5" max="5" width="9.85546875" bestFit="1" customWidth="1"/>
    <col min="6" max="6" width="22.7109375" bestFit="1" customWidth="1"/>
    <col min="7" max="7" width="19" bestFit="1" customWidth="1"/>
    <col min="8" max="8" width="22.7109375" bestFit="1" customWidth="1"/>
    <col min="9" max="9" width="14.42578125" bestFit="1" customWidth="1"/>
    <col min="10" max="10" width="16.7109375" bestFit="1" customWidth="1"/>
    <col min="11" max="11" width="19" bestFit="1" customWidth="1"/>
    <col min="12" max="12" width="16.140625" bestFit="1" customWidth="1"/>
    <col min="14" max="14" width="13" bestFit="1" customWidth="1"/>
  </cols>
  <sheetData>
    <row r="1" spans="1:14">
      <c r="A1" s="4" t="s">
        <v>8</v>
      </c>
      <c r="B1" s="5">
        <v>2017.5147999999999</v>
      </c>
      <c r="C1" s="1">
        <v>23897376</v>
      </c>
      <c r="D1" s="1">
        <v>23227673</v>
      </c>
      <c r="E1" s="1">
        <v>669703</v>
      </c>
      <c r="G1" s="4" t="s">
        <v>1</v>
      </c>
      <c r="H1" s="4" t="s">
        <v>9</v>
      </c>
      <c r="I1" s="6">
        <f>B4</f>
        <v>0</v>
      </c>
      <c r="J1" s="6">
        <f>B5</f>
        <v>0</v>
      </c>
      <c r="K1">
        <f>B6</f>
        <v>0</v>
      </c>
      <c r="L1">
        <f>B7</f>
        <v>0</v>
      </c>
      <c r="M1">
        <f>B8</f>
        <v>0</v>
      </c>
    </row>
    <row r="2" spans="1:14">
      <c r="A2" s="4" t="s">
        <v>10</v>
      </c>
      <c r="B2" s="5">
        <v>2258.3463999999999</v>
      </c>
      <c r="C2" s="1">
        <v>26502245</v>
      </c>
      <c r="D2" s="1">
        <v>25660962</v>
      </c>
      <c r="E2" s="1">
        <v>841283</v>
      </c>
      <c r="G2" s="4" t="s">
        <v>2</v>
      </c>
      <c r="H2" s="6">
        <v>8</v>
      </c>
      <c r="I2" s="6">
        <f>C4</f>
        <v>0</v>
      </c>
      <c r="J2" s="3">
        <f>C5</f>
        <v>0</v>
      </c>
      <c r="K2">
        <f>C6</f>
        <v>0</v>
      </c>
      <c r="L2">
        <f>C7</f>
        <v>0</v>
      </c>
      <c r="M2" s="1">
        <f>C8</f>
        <v>0</v>
      </c>
      <c r="N2" s="1"/>
    </row>
    <row r="3" spans="1:14">
      <c r="A3" s="4" t="s">
        <v>9</v>
      </c>
      <c r="B3" s="6">
        <f>B2+B1</f>
        <v>4275.8611999999994</v>
      </c>
      <c r="C3" s="3">
        <f>C2+C1</f>
        <v>50399621</v>
      </c>
      <c r="D3" s="3">
        <f>D2+D1</f>
        <v>48888635</v>
      </c>
      <c r="E3" s="3">
        <f>E2+E1</f>
        <v>1510986</v>
      </c>
      <c r="G3" s="4" t="s">
        <v>3</v>
      </c>
      <c r="H3" s="1">
        <f>H4+H5</f>
        <v>94296.084260171978</v>
      </c>
      <c r="I3" s="3">
        <f>D4</f>
        <v>0</v>
      </c>
      <c r="J3" s="3">
        <f>D5</f>
        <v>0</v>
      </c>
      <c r="K3">
        <f>D6</f>
        <v>0</v>
      </c>
      <c r="L3">
        <f>D7</f>
        <v>0</v>
      </c>
      <c r="M3" s="1">
        <f>D8</f>
        <v>0</v>
      </c>
    </row>
    <row r="4" spans="1:14">
      <c r="B4" s="5"/>
      <c r="C4" s="1"/>
      <c r="D4" s="1"/>
      <c r="E4" s="1"/>
      <c r="G4" s="4" t="s">
        <v>4</v>
      </c>
      <c r="H4" s="3">
        <f>H6*8</f>
        <v>91469.077621135148</v>
      </c>
      <c r="I4" s="3">
        <f>E4</f>
        <v>0</v>
      </c>
      <c r="J4" s="3">
        <f>E5</f>
        <v>0</v>
      </c>
      <c r="K4">
        <f>E6</f>
        <v>0</v>
      </c>
      <c r="L4">
        <f>E7</f>
        <v>0</v>
      </c>
      <c r="M4" s="1">
        <f>E8</f>
        <v>0</v>
      </c>
    </row>
    <row r="5" spans="1:14">
      <c r="B5" s="5"/>
      <c r="C5" s="1"/>
      <c r="D5" s="1"/>
      <c r="E5" s="1"/>
      <c r="G5" s="4" t="s">
        <v>5</v>
      </c>
      <c r="H5" s="3">
        <f>H7*8</f>
        <v>2827.0066390368333</v>
      </c>
      <c r="I5" s="3">
        <f>F4-0</f>
        <v>0</v>
      </c>
      <c r="J5" s="3">
        <f>F5-0</f>
        <v>0</v>
      </c>
      <c r="K5">
        <f>F6-0</f>
        <v>0</v>
      </c>
      <c r="L5">
        <f>F7-0</f>
        <v>0</v>
      </c>
      <c r="M5" s="1">
        <f>F8-0</f>
        <v>0</v>
      </c>
    </row>
    <row r="6" spans="1:14">
      <c r="G6" s="4" t="s">
        <v>6</v>
      </c>
      <c r="H6" s="7">
        <f>D3/B3</f>
        <v>11433.634702641893</v>
      </c>
      <c r="I6" s="7" t="e">
        <f>I4/I2</f>
        <v>#DIV/0!</v>
      </c>
      <c r="J6" s="7" t="e">
        <f>J4/J2</f>
        <v>#DIV/0!</v>
      </c>
      <c r="K6" s="7" t="e">
        <f t="shared" ref="K6:M6" si="0">K4/K2</f>
        <v>#DIV/0!</v>
      </c>
      <c r="L6" s="7" t="e">
        <f t="shared" si="0"/>
        <v>#DIV/0!</v>
      </c>
      <c r="M6" s="7" t="e">
        <f t="shared" si="0"/>
        <v>#DIV/0!</v>
      </c>
    </row>
    <row r="7" spans="1:14">
      <c r="G7" s="8" t="s">
        <v>7</v>
      </c>
      <c r="H7" s="7">
        <f>E3/B3</f>
        <v>353.37582987960417</v>
      </c>
      <c r="I7" s="7" t="e">
        <f>I5/I2</f>
        <v>#DIV/0!</v>
      </c>
      <c r="J7" s="7" t="e">
        <f>J5/J2</f>
        <v>#DIV/0!</v>
      </c>
      <c r="K7" s="7" t="e">
        <f t="shared" ref="K7:M7" si="1">K5/K2</f>
        <v>#DIV/0!</v>
      </c>
      <c r="L7" s="7" t="e">
        <f t="shared" si="1"/>
        <v>#DIV/0!</v>
      </c>
      <c r="M7" s="7" t="e">
        <f t="shared" si="1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9353-59C8-4DDF-B6CD-1F89CB881AFB}">
  <dimension ref="A1:O16"/>
  <sheetViews>
    <sheetView workbookViewId="0">
      <selection activeCell="M5" sqref="I5:M5"/>
    </sheetView>
  </sheetViews>
  <sheetFormatPr defaultRowHeight="15"/>
  <cols>
    <col min="1" max="1" width="20" bestFit="1" customWidth="1"/>
    <col min="2" max="2" width="8.7109375" bestFit="1" customWidth="1"/>
    <col min="3" max="4" width="10.85546875" bestFit="1" customWidth="1"/>
    <col min="5" max="5" width="9.85546875" bestFit="1" customWidth="1"/>
    <col min="7" max="7" width="19" bestFit="1" customWidth="1"/>
    <col min="8" max="8" width="20" bestFit="1" customWidth="1"/>
    <col min="9" max="9" width="13.85546875" bestFit="1" customWidth="1"/>
    <col min="10" max="11" width="13.42578125" bestFit="1" customWidth="1"/>
    <col min="12" max="12" width="16.140625" bestFit="1" customWidth="1"/>
    <col min="14" max="14" width="13" bestFit="1" customWidth="1"/>
  </cols>
  <sheetData>
    <row r="1" spans="1:15">
      <c r="A1" s="4" t="s">
        <v>11</v>
      </c>
      <c r="B1" s="5">
        <v>5254.5755999999901</v>
      </c>
      <c r="C1" s="1">
        <v>17934545.881499998</v>
      </c>
      <c r="D1" s="1">
        <v>14613706.7245</v>
      </c>
      <c r="E1" s="1">
        <v>3320839.1570000001</v>
      </c>
      <c r="G1" s="4" t="s">
        <v>1</v>
      </c>
      <c r="H1" s="4" t="s">
        <v>11</v>
      </c>
      <c r="I1" s="6">
        <f>B2</f>
        <v>0</v>
      </c>
      <c r="J1" s="6">
        <f>B3</f>
        <v>0</v>
      </c>
      <c r="K1">
        <f>B4</f>
        <v>0</v>
      </c>
      <c r="L1">
        <f>B5</f>
        <v>0</v>
      </c>
      <c r="M1">
        <f>B6</f>
        <v>0</v>
      </c>
    </row>
    <row r="2" spans="1:15">
      <c r="B2" s="5"/>
      <c r="C2" s="1"/>
      <c r="D2" s="1"/>
      <c r="E2" s="1"/>
      <c r="F2" s="2"/>
      <c r="G2" s="4" t="s">
        <v>2</v>
      </c>
      <c r="H2" s="6">
        <v>12</v>
      </c>
      <c r="I2" s="6">
        <f>C2</f>
        <v>0</v>
      </c>
      <c r="J2" s="3">
        <f>C3</f>
        <v>0</v>
      </c>
      <c r="K2">
        <f>C4</f>
        <v>0</v>
      </c>
      <c r="L2">
        <f>C5</f>
        <v>0</v>
      </c>
      <c r="M2">
        <f>C6</f>
        <v>0</v>
      </c>
      <c r="N2" s="1"/>
      <c r="O2" s="1"/>
    </row>
    <row r="3" spans="1:15">
      <c r="B3" s="5"/>
      <c r="C3" s="1"/>
      <c r="D3" s="1"/>
      <c r="E3" s="1"/>
      <c r="G3" s="4" t="s">
        <v>3</v>
      </c>
      <c r="H3" s="3">
        <f>H4+H5</f>
        <v>40957.55146771518</v>
      </c>
      <c r="I3" s="1">
        <f>D2</f>
        <v>0</v>
      </c>
      <c r="J3" s="3">
        <f>D3</f>
        <v>0</v>
      </c>
      <c r="K3">
        <f>D4</f>
        <v>0</v>
      </c>
      <c r="L3">
        <f>D5</f>
        <v>0</v>
      </c>
      <c r="M3">
        <f>D6</f>
        <v>0</v>
      </c>
      <c r="N3" s="1"/>
    </row>
    <row r="4" spans="1:15">
      <c r="G4" s="4" t="s">
        <v>4</v>
      </c>
      <c r="H4" s="3">
        <f>H6*H2</f>
        <v>33373.67164229216</v>
      </c>
      <c r="I4" s="3">
        <f>E2</f>
        <v>0</v>
      </c>
      <c r="J4" s="3">
        <f>E3</f>
        <v>0</v>
      </c>
      <c r="K4">
        <f>E4</f>
        <v>0</v>
      </c>
      <c r="L4" s="7">
        <f>E5</f>
        <v>0</v>
      </c>
      <c r="M4">
        <f>E6</f>
        <v>0</v>
      </c>
      <c r="N4" s="1"/>
    </row>
    <row r="5" spans="1:15">
      <c r="E5" s="7"/>
      <c r="G5" s="4" t="s">
        <v>5</v>
      </c>
      <c r="H5" s="3">
        <f>H7*H2</f>
        <v>7583.8798254230223</v>
      </c>
      <c r="I5" s="3">
        <f>F2-0</f>
        <v>0</v>
      </c>
      <c r="J5" s="3">
        <f>F3-0</f>
        <v>0</v>
      </c>
      <c r="K5">
        <f>F4-0</f>
        <v>0</v>
      </c>
      <c r="L5">
        <f>F5-0</f>
        <v>0</v>
      </c>
      <c r="M5">
        <f>F6-0</f>
        <v>0</v>
      </c>
      <c r="N5" s="1"/>
    </row>
    <row r="6" spans="1:15">
      <c r="G6" s="4" t="s">
        <v>6</v>
      </c>
      <c r="H6" s="7">
        <f>D1/B1</f>
        <v>2781.1393035243468</v>
      </c>
      <c r="I6" s="7" t="e">
        <f>I4/I2</f>
        <v>#DIV/0!</v>
      </c>
      <c r="J6" s="7" t="e">
        <f>J4/J2</f>
        <v>#DIV/0!</v>
      </c>
      <c r="K6" s="7" t="e">
        <f t="shared" ref="K6:M6" si="0">K4/K2</f>
        <v>#DIV/0!</v>
      </c>
      <c r="L6" s="7" t="e">
        <f t="shared" si="0"/>
        <v>#DIV/0!</v>
      </c>
      <c r="M6" s="7" t="e">
        <f t="shared" si="0"/>
        <v>#DIV/0!</v>
      </c>
    </row>
    <row r="7" spans="1:15">
      <c r="G7" s="4" t="s">
        <v>7</v>
      </c>
      <c r="H7" s="7">
        <f>E1/B1</f>
        <v>631.98998545191853</v>
      </c>
      <c r="I7" s="7" t="e">
        <f>I5/I2</f>
        <v>#DIV/0!</v>
      </c>
      <c r="J7" s="7" t="e">
        <f>J5/J2</f>
        <v>#DIV/0!</v>
      </c>
      <c r="K7" s="7" t="e">
        <f t="shared" ref="K7:M7" si="1">K5/K2</f>
        <v>#DIV/0!</v>
      </c>
      <c r="L7" s="7" t="e">
        <f t="shared" si="1"/>
        <v>#DIV/0!</v>
      </c>
      <c r="M7" s="7" t="e">
        <f t="shared" si="1"/>
        <v>#DIV/0!</v>
      </c>
    </row>
    <row r="12" spans="1:15">
      <c r="D12" s="4"/>
    </row>
    <row r="13" spans="1:15">
      <c r="B13" s="3"/>
      <c r="C13" s="3"/>
      <c r="D13" s="1"/>
    </row>
    <row r="14" spans="1:15">
      <c r="B14" s="3"/>
      <c r="C14" s="3"/>
      <c r="D14" s="3"/>
    </row>
    <row r="15" spans="1:15">
      <c r="B15" s="3"/>
      <c r="C15" s="3"/>
      <c r="D15" s="3"/>
    </row>
    <row r="16" spans="1:15">
      <c r="B16" s="6"/>
      <c r="C16" s="3"/>
      <c r="D16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1369-924A-4753-B891-8A293E51DE1E}">
  <dimension ref="A1:N7"/>
  <sheetViews>
    <sheetView workbookViewId="0">
      <selection activeCell="M5" sqref="I5:M5"/>
    </sheetView>
  </sheetViews>
  <sheetFormatPr defaultRowHeight="15"/>
  <cols>
    <col min="1" max="1" width="19.140625" bestFit="1" customWidth="1"/>
    <col min="2" max="2" width="8.7109375" bestFit="1" customWidth="1"/>
    <col min="3" max="4" width="9.85546875" bestFit="1" customWidth="1"/>
    <col min="5" max="5" width="8.140625" bestFit="1" customWidth="1"/>
    <col min="7" max="7" width="19" bestFit="1" customWidth="1"/>
    <col min="8" max="8" width="19.140625" bestFit="1" customWidth="1"/>
    <col min="9" max="9" width="9.5703125" bestFit="1" customWidth="1"/>
    <col min="10" max="10" width="12.28515625" bestFit="1" customWidth="1"/>
    <col min="11" max="11" width="21" bestFit="1" customWidth="1"/>
    <col min="12" max="12" width="16.140625" bestFit="1" customWidth="1"/>
    <col min="14" max="14" width="13" bestFit="1" customWidth="1"/>
  </cols>
  <sheetData>
    <row r="1" spans="1:14">
      <c r="A1" s="4" t="s">
        <v>12</v>
      </c>
      <c r="B1" s="5">
        <v>1970.7840000000001</v>
      </c>
      <c r="C1" s="1">
        <v>7326523</v>
      </c>
      <c r="D1" s="1">
        <v>6958284</v>
      </c>
      <c r="E1" s="1">
        <v>368239</v>
      </c>
      <c r="G1" s="4" t="s">
        <v>1</v>
      </c>
      <c r="H1" s="4" t="s">
        <v>12</v>
      </c>
      <c r="I1" s="6">
        <f>B2</f>
        <v>0</v>
      </c>
      <c r="J1" s="6">
        <f>B3</f>
        <v>0</v>
      </c>
      <c r="K1">
        <f>B4</f>
        <v>0</v>
      </c>
      <c r="L1">
        <f>B5</f>
        <v>0</v>
      </c>
      <c r="M1">
        <f>B6</f>
        <v>0</v>
      </c>
    </row>
    <row r="2" spans="1:14">
      <c r="B2" s="5"/>
      <c r="C2" s="1"/>
      <c r="D2" s="1"/>
      <c r="E2" s="1"/>
      <c r="F2" s="1"/>
      <c r="G2" s="4" t="s">
        <v>2</v>
      </c>
      <c r="H2" s="6">
        <f>8</f>
        <v>8</v>
      </c>
      <c r="I2" s="3">
        <f>C2</f>
        <v>0</v>
      </c>
      <c r="J2" s="6">
        <f>C3</f>
        <v>0</v>
      </c>
      <c r="K2">
        <f>C4</f>
        <v>0</v>
      </c>
      <c r="L2">
        <f>C5</f>
        <v>0</v>
      </c>
      <c r="M2" s="1">
        <f>C6</f>
        <v>0</v>
      </c>
      <c r="N2" s="1"/>
    </row>
    <row r="3" spans="1:14">
      <c r="B3" s="5"/>
      <c r="C3" s="1"/>
      <c r="D3" s="1"/>
      <c r="E3" s="1"/>
      <c r="G3" s="4" t="s">
        <v>3</v>
      </c>
      <c r="H3" s="3">
        <f>H4+H5</f>
        <v>29740.54183512754</v>
      </c>
      <c r="I3" s="3">
        <f>D2</f>
        <v>0</v>
      </c>
      <c r="J3" s="1">
        <f>D3</f>
        <v>0</v>
      </c>
      <c r="K3">
        <f>D4</f>
        <v>0</v>
      </c>
      <c r="L3">
        <f>D5</f>
        <v>0</v>
      </c>
      <c r="M3" s="1">
        <f>D6</f>
        <v>0</v>
      </c>
    </row>
    <row r="4" spans="1:14">
      <c r="G4" s="4" t="s">
        <v>4</v>
      </c>
      <c r="H4" s="3">
        <f>H6*H2</f>
        <v>28245.749914754735</v>
      </c>
      <c r="I4" s="3">
        <f>E2</f>
        <v>0</v>
      </c>
      <c r="J4" s="3">
        <f>E3</f>
        <v>0</v>
      </c>
      <c r="K4">
        <f>E4</f>
        <v>0</v>
      </c>
      <c r="L4">
        <f>E5</f>
        <v>0</v>
      </c>
      <c r="M4" s="1">
        <f>E6</f>
        <v>0</v>
      </c>
    </row>
    <row r="5" spans="1:14">
      <c r="G5" s="4" t="s">
        <v>5</v>
      </c>
      <c r="H5" s="3">
        <f>H7*H2</f>
        <v>1494.7919203728059</v>
      </c>
      <c r="I5" s="3">
        <f>F2-0</f>
        <v>0</v>
      </c>
      <c r="J5" s="3">
        <f>F3-0</f>
        <v>0</v>
      </c>
      <c r="K5">
        <f>F4-0</f>
        <v>0</v>
      </c>
      <c r="L5">
        <f>F5-0</f>
        <v>0</v>
      </c>
      <c r="M5" s="1">
        <f>F6-0</f>
        <v>0</v>
      </c>
    </row>
    <row r="6" spans="1:14">
      <c r="G6" s="4" t="s">
        <v>6</v>
      </c>
      <c r="H6" s="7">
        <f>D1/B1</f>
        <v>3530.7187393443419</v>
      </c>
      <c r="I6" s="7" t="e">
        <f>I4/I2</f>
        <v>#DIV/0!</v>
      </c>
      <c r="J6" s="7" t="e">
        <f>J4/J2</f>
        <v>#DIV/0!</v>
      </c>
      <c r="K6" s="7" t="e">
        <f t="shared" ref="K6:M6" si="0">K4/K2</f>
        <v>#DIV/0!</v>
      </c>
      <c r="L6" s="7" t="e">
        <f t="shared" si="0"/>
        <v>#DIV/0!</v>
      </c>
      <c r="M6" s="7" t="e">
        <f t="shared" si="0"/>
        <v>#DIV/0!</v>
      </c>
    </row>
    <row r="7" spans="1:14">
      <c r="G7" s="4" t="s">
        <v>7</v>
      </c>
      <c r="H7" s="7">
        <f>E1/B1</f>
        <v>186.84899004660073</v>
      </c>
      <c r="I7" s="7" t="e">
        <f>I5/I2</f>
        <v>#DIV/0!</v>
      </c>
      <c r="J7" s="7" t="e">
        <f>J5/J2</f>
        <v>#DIV/0!</v>
      </c>
      <c r="K7" s="7" t="e">
        <f t="shared" ref="K7:M7" si="1">K5/K2</f>
        <v>#DIV/0!</v>
      </c>
      <c r="L7" s="7" t="e">
        <f t="shared" si="1"/>
        <v>#DIV/0!</v>
      </c>
      <c r="M7" s="7" t="e">
        <f t="shared" si="1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3D9C-EAD8-4460-A83F-325FFE4707D7}">
  <dimension ref="A1:M7"/>
  <sheetViews>
    <sheetView workbookViewId="0">
      <selection activeCell="M5" sqref="I5:M5"/>
    </sheetView>
  </sheetViews>
  <sheetFormatPr defaultRowHeight="15"/>
  <cols>
    <col min="1" max="1" width="22.5703125" bestFit="1" customWidth="1"/>
    <col min="2" max="2" width="8.7109375" bestFit="1" customWidth="1"/>
    <col min="3" max="4" width="10.85546875" bestFit="1" customWidth="1"/>
    <col min="5" max="5" width="8.140625" bestFit="1" customWidth="1"/>
    <col min="7" max="7" width="19" bestFit="1" customWidth="1"/>
    <col min="8" max="8" width="22.5703125" bestFit="1" customWidth="1"/>
    <col min="9" max="9" width="15.5703125" bestFit="1" customWidth="1"/>
    <col min="10" max="10" width="9.85546875" bestFit="1" customWidth="1"/>
    <col min="11" max="11" width="21" bestFit="1" customWidth="1"/>
    <col min="12" max="12" width="16.140625" bestFit="1" customWidth="1"/>
    <col min="14" max="14" width="13" bestFit="1" customWidth="1"/>
  </cols>
  <sheetData>
    <row r="1" spans="1:13">
      <c r="A1" s="4" t="s">
        <v>13</v>
      </c>
      <c r="B1" s="5">
        <v>1991.9048</v>
      </c>
      <c r="C1" s="1">
        <v>20201875</v>
      </c>
      <c r="D1" s="1">
        <v>19639352</v>
      </c>
      <c r="E1" s="1">
        <v>562523</v>
      </c>
      <c r="G1" s="4" t="s">
        <v>1</v>
      </c>
      <c r="H1" s="4" t="s">
        <v>13</v>
      </c>
      <c r="I1" s="6">
        <f>B2</f>
        <v>0</v>
      </c>
      <c r="J1">
        <f>B3</f>
        <v>0</v>
      </c>
      <c r="K1" s="6">
        <f>B4</f>
        <v>0</v>
      </c>
      <c r="L1">
        <f>B5</f>
        <v>0</v>
      </c>
      <c r="M1">
        <f>B6</f>
        <v>0</v>
      </c>
    </row>
    <row r="2" spans="1:13">
      <c r="B2" s="5"/>
      <c r="C2" s="1"/>
      <c r="D2" s="1"/>
      <c r="E2" s="1"/>
      <c r="G2" s="4" t="s">
        <v>2</v>
      </c>
      <c r="H2" s="6">
        <v>8</v>
      </c>
      <c r="I2" s="3">
        <f>C2</f>
        <v>0</v>
      </c>
      <c r="J2">
        <f>C3</f>
        <v>0</v>
      </c>
      <c r="K2" s="3">
        <f>C4</f>
        <v>0</v>
      </c>
      <c r="L2">
        <f>C5</f>
        <v>0</v>
      </c>
      <c r="M2">
        <f>C6</f>
        <v>0</v>
      </c>
    </row>
    <row r="3" spans="1:13">
      <c r="G3" s="4" t="s">
        <v>3</v>
      </c>
      <c r="H3" s="3">
        <f>H4+H5</f>
        <v>81135.905691878434</v>
      </c>
      <c r="I3" s="3">
        <f>D2</f>
        <v>0</v>
      </c>
      <c r="J3">
        <f>D3</f>
        <v>0</v>
      </c>
      <c r="K3" s="3">
        <f>D4</f>
        <v>0</v>
      </c>
      <c r="L3">
        <f>D5</f>
        <v>0</v>
      </c>
      <c r="M3" s="1">
        <f>D6</f>
        <v>0</v>
      </c>
    </row>
    <row r="4" spans="1:13">
      <c r="A4" s="4"/>
      <c r="B4" s="5"/>
      <c r="C4" s="1"/>
      <c r="D4" s="1"/>
      <c r="E4" s="1"/>
      <c r="G4" s="4" t="s">
        <v>4</v>
      </c>
      <c r="H4" s="3">
        <f>H6*8</f>
        <v>78876.66920627933</v>
      </c>
      <c r="I4" s="3">
        <f>E2</f>
        <v>0</v>
      </c>
      <c r="J4">
        <f>E3</f>
        <v>0</v>
      </c>
      <c r="K4" s="3">
        <f>E4</f>
        <v>0</v>
      </c>
      <c r="L4">
        <f>E5</f>
        <v>0</v>
      </c>
      <c r="M4" s="1">
        <f>E6</f>
        <v>0</v>
      </c>
    </row>
    <row r="5" spans="1:13">
      <c r="G5" s="4" t="s">
        <v>5</v>
      </c>
      <c r="H5" s="3">
        <f>H7*8</f>
        <v>2259.2364855991109</v>
      </c>
      <c r="I5" s="3">
        <f>F2-0</f>
        <v>0</v>
      </c>
      <c r="J5">
        <f>F3-0</f>
        <v>0</v>
      </c>
      <c r="K5">
        <f>F4-0</f>
        <v>0</v>
      </c>
      <c r="L5">
        <f>F5</f>
        <v>0</v>
      </c>
      <c r="M5" s="1">
        <f>F6-0</f>
        <v>0</v>
      </c>
    </row>
    <row r="6" spans="1:13">
      <c r="G6" s="4" t="s">
        <v>6</v>
      </c>
      <c r="H6" s="7">
        <f>D1/B1</f>
        <v>9859.5836507849162</v>
      </c>
      <c r="I6" s="7" t="e">
        <f>I4/I2</f>
        <v>#DIV/0!</v>
      </c>
      <c r="J6" s="7" t="e">
        <f t="shared" ref="J6:M6" si="0">J4/J2</f>
        <v>#DIV/0!</v>
      </c>
      <c r="K6" s="7" t="e">
        <f t="shared" si="0"/>
        <v>#DIV/0!</v>
      </c>
      <c r="L6" s="7" t="e">
        <f t="shared" si="0"/>
        <v>#DIV/0!</v>
      </c>
      <c r="M6" s="7" t="e">
        <f t="shared" si="0"/>
        <v>#DIV/0!</v>
      </c>
    </row>
    <row r="7" spans="1:13">
      <c r="G7" s="8" t="s">
        <v>7</v>
      </c>
      <c r="H7" s="7">
        <f>E1/B1</f>
        <v>282.40456069988886</v>
      </c>
      <c r="I7" s="7" t="e">
        <f>I5/I2</f>
        <v>#DIV/0!</v>
      </c>
      <c r="J7" s="7" t="e">
        <f t="shared" ref="J7:M7" si="1">J5/J2</f>
        <v>#DIV/0!</v>
      </c>
      <c r="K7" s="7" t="e">
        <f t="shared" si="1"/>
        <v>#DIV/0!</v>
      </c>
      <c r="L7" s="7" t="e">
        <f t="shared" si="1"/>
        <v>#DIV/0!</v>
      </c>
      <c r="M7" s="7" t="e">
        <f t="shared" si="1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AC73-A849-4871-BA1F-25BE95969B7E}">
  <dimension ref="A1:O7"/>
  <sheetViews>
    <sheetView workbookViewId="0">
      <selection activeCell="M5" sqref="I5:M5"/>
    </sheetView>
  </sheetViews>
  <sheetFormatPr defaultRowHeight="15"/>
  <cols>
    <col min="1" max="1" width="22.5703125" bestFit="1" customWidth="1"/>
    <col min="2" max="2" width="8.7109375" bestFit="1" customWidth="1"/>
    <col min="3" max="4" width="10.85546875" bestFit="1" customWidth="1"/>
    <col min="5" max="5" width="9.85546875" bestFit="1" customWidth="1"/>
    <col min="7" max="7" width="19" bestFit="1" customWidth="1"/>
    <col min="8" max="8" width="22.5703125" bestFit="1" customWidth="1"/>
    <col min="9" max="9" width="12.28515625" bestFit="1" customWidth="1"/>
    <col min="10" max="10" width="18" bestFit="1" customWidth="1"/>
    <col min="11" max="11" width="19" bestFit="1" customWidth="1"/>
    <col min="12" max="12" width="21" bestFit="1" customWidth="1"/>
    <col min="13" max="13" width="16.140625" bestFit="1" customWidth="1"/>
    <col min="15" max="15" width="13" bestFit="1" customWidth="1"/>
  </cols>
  <sheetData>
    <row r="1" spans="1:15">
      <c r="A1" s="8" t="s">
        <v>14</v>
      </c>
      <c r="B1" s="5">
        <v>2329.223</v>
      </c>
      <c r="C1" s="1">
        <v>27033507</v>
      </c>
      <c r="D1" s="1">
        <v>25419910</v>
      </c>
      <c r="E1" s="1">
        <v>1613597</v>
      </c>
      <c r="G1" s="4" t="s">
        <v>1</v>
      </c>
      <c r="H1" s="8" t="s">
        <v>14</v>
      </c>
      <c r="I1" s="6">
        <f>B2</f>
        <v>0</v>
      </c>
      <c r="J1" s="6">
        <f>B3</f>
        <v>0</v>
      </c>
      <c r="K1">
        <f>B4</f>
        <v>0</v>
      </c>
      <c r="L1">
        <f>B5</f>
        <v>0</v>
      </c>
      <c r="M1">
        <f>B6</f>
        <v>0</v>
      </c>
    </row>
    <row r="2" spans="1:15">
      <c r="B2" s="5"/>
      <c r="C2" s="1"/>
      <c r="D2" s="1"/>
      <c r="E2" s="1"/>
      <c r="G2" s="4" t="s">
        <v>2</v>
      </c>
      <c r="H2" s="6">
        <f>8</f>
        <v>8</v>
      </c>
      <c r="I2" s="6">
        <f>C2</f>
        <v>0</v>
      </c>
      <c r="J2" s="3">
        <f>C3</f>
        <v>0</v>
      </c>
      <c r="K2">
        <f>C4</f>
        <v>0</v>
      </c>
      <c r="L2">
        <f>C5</f>
        <v>0</v>
      </c>
      <c r="M2">
        <f>C6</f>
        <v>0</v>
      </c>
      <c r="N2" s="1"/>
    </row>
    <row r="3" spans="1:15">
      <c r="B3" s="5"/>
      <c r="C3" s="1"/>
      <c r="D3" s="1"/>
      <c r="E3" s="1"/>
      <c r="F3" s="2"/>
      <c r="G3" s="4" t="s">
        <v>3</v>
      </c>
      <c r="H3" s="3">
        <f>H4+H5</f>
        <v>92849.871394881469</v>
      </c>
      <c r="I3" s="3">
        <f>D2</f>
        <v>0</v>
      </c>
      <c r="J3" s="3">
        <f>D3</f>
        <v>0</v>
      </c>
      <c r="K3">
        <f>D4</f>
        <v>0</v>
      </c>
      <c r="L3">
        <f>D5</f>
        <v>0</v>
      </c>
      <c r="M3">
        <f>D6</f>
        <v>0</v>
      </c>
      <c r="N3" s="1"/>
      <c r="O3" s="1"/>
    </row>
    <row r="4" spans="1:15">
      <c r="G4" s="4" t="s">
        <v>4</v>
      </c>
      <c r="H4" s="3">
        <f>H6*H2</f>
        <v>87307.776026597712</v>
      </c>
      <c r="I4" s="3">
        <f>E2</f>
        <v>0</v>
      </c>
      <c r="J4" s="3">
        <f>E3</f>
        <v>0</v>
      </c>
      <c r="K4">
        <f>E4</f>
        <v>0</v>
      </c>
      <c r="L4">
        <f>E5</f>
        <v>0</v>
      </c>
      <c r="M4">
        <f>E6</f>
        <v>0</v>
      </c>
      <c r="N4" s="1"/>
    </row>
    <row r="5" spans="1:15">
      <c r="G5" s="4" t="s">
        <v>5</v>
      </c>
      <c r="H5" s="3">
        <f>H7*H2</f>
        <v>5542.095368283758</v>
      </c>
      <c r="I5" s="3">
        <f>F2-0</f>
        <v>0</v>
      </c>
      <c r="J5" s="3">
        <f>F3-0</f>
        <v>0</v>
      </c>
      <c r="K5">
        <f>F4-0</f>
        <v>0</v>
      </c>
      <c r="L5">
        <f>F5-0</f>
        <v>0</v>
      </c>
      <c r="M5">
        <f>F6-0</f>
        <v>0</v>
      </c>
      <c r="N5" s="1"/>
    </row>
    <row r="6" spans="1:15">
      <c r="G6" s="4" t="s">
        <v>6</v>
      </c>
      <c r="H6" s="7">
        <f>D1/B1</f>
        <v>10913.472003324714</v>
      </c>
      <c r="I6" s="7" t="e">
        <f>I4/I2</f>
        <v>#DIV/0!</v>
      </c>
      <c r="J6" s="7" t="e">
        <f>J4/J2</f>
        <v>#DIV/0!</v>
      </c>
      <c r="K6" s="7" t="e">
        <f t="shared" ref="K6:M6" si="0">K4/K2</f>
        <v>#DIV/0!</v>
      </c>
      <c r="L6" s="7" t="e">
        <f t="shared" si="0"/>
        <v>#DIV/0!</v>
      </c>
      <c r="M6" s="7" t="e">
        <f t="shared" si="0"/>
        <v>#DIV/0!</v>
      </c>
    </row>
    <row r="7" spans="1:15">
      <c r="G7" s="4" t="s">
        <v>7</v>
      </c>
      <c r="H7" s="7">
        <f>E1/B1</f>
        <v>692.76192103546975</v>
      </c>
      <c r="I7" s="7" t="e">
        <f>I5/I2</f>
        <v>#DIV/0!</v>
      </c>
      <c r="J7" s="7" t="e">
        <f>J5/J2</f>
        <v>#DIV/0!</v>
      </c>
      <c r="K7" s="7" t="e">
        <f t="shared" ref="K7:M7" si="1">K5/K2</f>
        <v>#DIV/0!</v>
      </c>
      <c r="L7" s="7" t="e">
        <f t="shared" si="1"/>
        <v>#DIV/0!</v>
      </c>
      <c r="M7" s="7" t="e">
        <f t="shared" si="1"/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4ACC-6D46-4120-8F43-3AC34A952F7F}">
  <dimension ref="A1:O9"/>
  <sheetViews>
    <sheetView workbookViewId="0">
      <selection activeCell="O5" sqref="I5:O5"/>
    </sheetView>
  </sheetViews>
  <sheetFormatPr defaultRowHeight="15"/>
  <cols>
    <col min="1" max="1" width="26.42578125" bestFit="1" customWidth="1"/>
    <col min="2" max="2" width="8.7109375" bestFit="1" customWidth="1"/>
    <col min="3" max="4" width="10.85546875" bestFit="1" customWidth="1"/>
    <col min="5" max="5" width="9.85546875" bestFit="1" customWidth="1"/>
    <col min="6" max="6" width="13.5703125" bestFit="1" customWidth="1"/>
    <col min="7" max="7" width="19" bestFit="1" customWidth="1"/>
    <col min="8" max="8" width="26.42578125" bestFit="1" customWidth="1"/>
    <col min="9" max="9" width="17.85546875" bestFit="1" customWidth="1"/>
    <col min="10" max="10" width="16.140625" bestFit="1" customWidth="1"/>
    <col min="11" max="11" width="18" bestFit="1" customWidth="1"/>
    <col min="12" max="12" width="13.5703125" bestFit="1" customWidth="1"/>
    <col min="14" max="14" width="13" bestFit="1" customWidth="1"/>
  </cols>
  <sheetData>
    <row r="1" spans="1:15">
      <c r="A1" s="4" t="s">
        <v>15</v>
      </c>
      <c r="B1" s="5">
        <v>3758.2525999999998</v>
      </c>
      <c r="C1" s="1">
        <v>36261119.946900003</v>
      </c>
      <c r="D1" s="1">
        <v>33782462.958999999</v>
      </c>
      <c r="E1" s="1">
        <v>2478656.9879000001</v>
      </c>
      <c r="G1" s="4" t="s">
        <v>1</v>
      </c>
      <c r="H1" s="4" t="s">
        <v>16</v>
      </c>
      <c r="I1" s="6">
        <f>B4</f>
        <v>0</v>
      </c>
      <c r="J1" s="6">
        <f>B5</f>
        <v>0</v>
      </c>
      <c r="K1" s="6">
        <f>B6</f>
        <v>0</v>
      </c>
      <c r="L1" s="6">
        <f>B7</f>
        <v>0</v>
      </c>
      <c r="M1">
        <f>B8</f>
        <v>0</v>
      </c>
      <c r="N1">
        <f>B9</f>
        <v>0</v>
      </c>
      <c r="O1">
        <f>B10</f>
        <v>0</v>
      </c>
    </row>
    <row r="2" spans="1:15">
      <c r="A2" s="4" t="s">
        <v>17</v>
      </c>
      <c r="B2" s="5">
        <v>3018.0446000000002</v>
      </c>
      <c r="C2" s="1">
        <v>28137283.6719</v>
      </c>
      <c r="D2" s="1">
        <v>26468292.7289</v>
      </c>
      <c r="E2" s="1">
        <v>1668990.943</v>
      </c>
      <c r="G2" s="4" t="s">
        <v>2</v>
      </c>
      <c r="H2" s="7">
        <v>8</v>
      </c>
      <c r="I2" s="6">
        <f>C4</f>
        <v>0</v>
      </c>
      <c r="J2" s="3">
        <f>C5</f>
        <v>0</v>
      </c>
      <c r="K2" s="6">
        <f>C6</f>
        <v>0</v>
      </c>
      <c r="L2" s="6">
        <f>C7</f>
        <v>0</v>
      </c>
      <c r="M2">
        <f>C8</f>
        <v>0</v>
      </c>
      <c r="N2" s="1">
        <f>C9</f>
        <v>0</v>
      </c>
      <c r="O2">
        <f>C10</f>
        <v>0</v>
      </c>
    </row>
    <row r="3" spans="1:15">
      <c r="A3" s="4" t="s">
        <v>16</v>
      </c>
      <c r="B3" s="7">
        <f>B1+B2</f>
        <v>6776.2972</v>
      </c>
      <c r="C3" s="7">
        <f t="shared" ref="C3:E3" si="0">C1+C2</f>
        <v>64398403.618799999</v>
      </c>
      <c r="D3" s="7">
        <f t="shared" si="0"/>
        <v>60250755.687899999</v>
      </c>
      <c r="E3" s="7">
        <f t="shared" si="0"/>
        <v>4147647.9309</v>
      </c>
      <c r="G3" s="4" t="s">
        <v>3</v>
      </c>
      <c r="H3" s="7">
        <f>H4+H5</f>
        <v>76027.838470603092</v>
      </c>
      <c r="I3" s="3">
        <f>D4</f>
        <v>0</v>
      </c>
      <c r="J3" s="3">
        <f>D5</f>
        <v>0</v>
      </c>
      <c r="K3" s="1">
        <f>D6</f>
        <v>0</v>
      </c>
      <c r="L3" s="1">
        <f>D7</f>
        <v>0</v>
      </c>
      <c r="M3">
        <f>D8</f>
        <v>0</v>
      </c>
      <c r="N3" s="1">
        <f>D9</f>
        <v>0</v>
      </c>
      <c r="O3" s="1">
        <f>D10</f>
        <v>0</v>
      </c>
    </row>
    <row r="4" spans="1:15">
      <c r="B4" s="5"/>
      <c r="C4" s="1"/>
      <c r="D4" s="1"/>
      <c r="E4" s="1"/>
      <c r="G4" s="4" t="s">
        <v>4</v>
      </c>
      <c r="H4" s="7">
        <f>H6*H2</f>
        <v>71131.184373554337</v>
      </c>
      <c r="I4" s="3">
        <f>E4</f>
        <v>0</v>
      </c>
      <c r="J4" s="3">
        <f>E5</f>
        <v>0</v>
      </c>
      <c r="K4" s="3">
        <f>E6</f>
        <v>0</v>
      </c>
      <c r="L4" s="3">
        <f>E7</f>
        <v>0</v>
      </c>
      <c r="M4">
        <f>E8</f>
        <v>0</v>
      </c>
      <c r="N4" s="1">
        <f>E9</f>
        <v>0</v>
      </c>
      <c r="O4">
        <f>E10</f>
        <v>0</v>
      </c>
    </row>
    <row r="5" spans="1:15">
      <c r="B5" s="5"/>
      <c r="C5" s="1"/>
      <c r="D5" s="1"/>
      <c r="E5" s="1"/>
      <c r="G5" s="4" t="s">
        <v>5</v>
      </c>
      <c r="H5" s="7">
        <f>H7*H2</f>
        <v>4896.654097048754</v>
      </c>
      <c r="I5" s="3">
        <f>F4-0</f>
        <v>0</v>
      </c>
      <c r="J5" s="3">
        <f>F5-0</f>
        <v>0</v>
      </c>
      <c r="K5" s="3">
        <f>F6-0</f>
        <v>0</v>
      </c>
      <c r="L5" s="3">
        <f>F7-0</f>
        <v>0</v>
      </c>
      <c r="M5" s="7">
        <f>F8-0</f>
        <v>0</v>
      </c>
      <c r="N5" s="1">
        <f>F9-0</f>
        <v>0</v>
      </c>
      <c r="O5">
        <f>F10-0</f>
        <v>0</v>
      </c>
    </row>
    <row r="6" spans="1:15">
      <c r="B6" s="5"/>
      <c r="C6" s="1"/>
      <c r="D6" s="1"/>
      <c r="E6" s="1"/>
      <c r="G6" s="4" t="s">
        <v>6</v>
      </c>
      <c r="H6" s="7">
        <f>D3/B3</f>
        <v>8891.3980466942921</v>
      </c>
      <c r="I6" s="7" t="e">
        <f>I4/I2</f>
        <v>#DIV/0!</v>
      </c>
      <c r="J6" s="7" t="e">
        <f>J4/J2</f>
        <v>#DIV/0!</v>
      </c>
      <c r="K6" s="7" t="e">
        <f>K4/K2</f>
        <v>#DIV/0!</v>
      </c>
      <c r="L6" s="7" t="e">
        <f>L4/L2</f>
        <v>#DIV/0!</v>
      </c>
      <c r="M6" s="7" t="e">
        <f t="shared" ref="M6:N6" si="1">M4/M2</f>
        <v>#DIV/0!</v>
      </c>
      <c r="N6" s="7" t="e">
        <f t="shared" si="1"/>
        <v>#DIV/0!</v>
      </c>
      <c r="O6" s="7" t="e">
        <f>O4/O2</f>
        <v>#DIV/0!</v>
      </c>
    </row>
    <row r="7" spans="1:15">
      <c r="B7" s="5"/>
      <c r="C7" s="1"/>
      <c r="D7" s="1"/>
      <c r="E7" s="1"/>
      <c r="G7" s="4" t="s">
        <v>7</v>
      </c>
      <c r="H7">
        <f>E3/B3</f>
        <v>612.08176213109425</v>
      </c>
      <c r="I7" s="7" t="e">
        <f>I5/I2</f>
        <v>#DIV/0!</v>
      </c>
      <c r="J7" s="7" t="e">
        <f t="shared" ref="J7:L7" si="2">J5/J2</f>
        <v>#DIV/0!</v>
      </c>
      <c r="K7" s="7" t="e">
        <f t="shared" si="2"/>
        <v>#DIV/0!</v>
      </c>
      <c r="L7" s="7" t="e">
        <f t="shared" si="2"/>
        <v>#DIV/0!</v>
      </c>
      <c r="M7" s="7" t="e">
        <f t="shared" ref="M7:O7" si="3">M5/M2</f>
        <v>#DIV/0!</v>
      </c>
      <c r="N7" s="7" t="e">
        <f t="shared" si="3"/>
        <v>#DIV/0!</v>
      </c>
      <c r="O7" s="7" t="e">
        <f t="shared" si="3"/>
        <v>#DIV/0!</v>
      </c>
    </row>
    <row r="8" spans="1:15">
      <c r="F8" s="7"/>
    </row>
    <row r="9" spans="1:15">
      <c r="F9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554E-527A-4A13-B876-5156562F3C23}">
  <dimension ref="A1:O7"/>
  <sheetViews>
    <sheetView workbookViewId="0">
      <selection activeCell="M5" sqref="I5:M5"/>
    </sheetView>
  </sheetViews>
  <sheetFormatPr defaultRowHeight="15"/>
  <cols>
    <col min="1" max="1" width="26.28515625" bestFit="1" customWidth="1"/>
    <col min="2" max="2" width="8.7109375" bestFit="1" customWidth="1"/>
    <col min="3" max="4" width="10.85546875" bestFit="1" customWidth="1"/>
    <col min="5" max="5" width="9.85546875" bestFit="1" customWidth="1"/>
    <col min="7" max="7" width="19" bestFit="1" customWidth="1"/>
    <col min="8" max="8" width="26.28515625" bestFit="1" customWidth="1"/>
    <col min="9" max="9" width="11" bestFit="1" customWidth="1"/>
    <col min="10" max="10" width="14.7109375" bestFit="1" customWidth="1"/>
    <col min="11" max="11" width="21" bestFit="1" customWidth="1"/>
    <col min="12" max="12" width="16.140625" bestFit="1" customWidth="1"/>
    <col min="14" max="14" width="13" bestFit="1" customWidth="1"/>
  </cols>
  <sheetData>
    <row r="1" spans="1:15">
      <c r="A1" s="8" t="s">
        <v>18</v>
      </c>
      <c r="B1" s="5">
        <v>3587.7206000000001</v>
      </c>
      <c r="C1" s="1">
        <v>30689419.456300002</v>
      </c>
      <c r="D1" s="1">
        <v>29372888.482799999</v>
      </c>
      <c r="E1" s="1">
        <v>1316530.9735000001</v>
      </c>
      <c r="G1" s="4" t="s">
        <v>1</v>
      </c>
      <c r="H1" s="8" t="s">
        <v>18</v>
      </c>
      <c r="I1" s="6">
        <f>B2</f>
        <v>0</v>
      </c>
      <c r="J1" s="6">
        <f>B3</f>
        <v>0</v>
      </c>
      <c r="K1">
        <f>B4</f>
        <v>0</v>
      </c>
      <c r="L1">
        <f>B5</f>
        <v>0</v>
      </c>
      <c r="M1">
        <f>B6</f>
        <v>0</v>
      </c>
    </row>
    <row r="2" spans="1:15">
      <c r="B2" s="5"/>
      <c r="C2" s="1"/>
      <c r="D2" s="1"/>
      <c r="E2" s="1"/>
      <c r="G2" s="4" t="s">
        <v>2</v>
      </c>
      <c r="H2" s="6">
        <v>8</v>
      </c>
      <c r="I2" s="6">
        <f>C2</f>
        <v>0</v>
      </c>
      <c r="J2" s="3">
        <f>C3</f>
        <v>0</v>
      </c>
      <c r="K2">
        <f>C4</f>
        <v>0</v>
      </c>
      <c r="L2">
        <f>C5</f>
        <v>0</v>
      </c>
      <c r="M2">
        <f>C6</f>
        <v>0</v>
      </c>
      <c r="N2" s="1"/>
    </row>
    <row r="3" spans="1:15">
      <c r="B3" s="5"/>
      <c r="C3" s="1"/>
      <c r="D3" s="1"/>
      <c r="E3" s="1"/>
      <c r="F3" s="2"/>
      <c r="G3" s="4" t="s">
        <v>3</v>
      </c>
      <c r="H3" s="3">
        <f>H4+H5</f>
        <v>68432.128090019047</v>
      </c>
      <c r="I3" s="3">
        <f>D2</f>
        <v>0</v>
      </c>
      <c r="J3" s="3">
        <f>D3</f>
        <v>0</v>
      </c>
      <c r="K3">
        <f>D4</f>
        <v>0</v>
      </c>
      <c r="L3">
        <f>D5</f>
        <v>0</v>
      </c>
      <c r="M3">
        <f>D6</f>
        <v>0</v>
      </c>
      <c r="N3" s="1"/>
      <c r="O3" s="1"/>
    </row>
    <row r="4" spans="1:15">
      <c r="G4" s="4" t="s">
        <v>4</v>
      </c>
      <c r="H4" s="3">
        <f>H2*H6</f>
        <v>65496.490407419122</v>
      </c>
      <c r="I4" s="3">
        <f>E2</f>
        <v>0</v>
      </c>
      <c r="J4" s="3">
        <f>E3</f>
        <v>0</v>
      </c>
      <c r="K4">
        <f>E4</f>
        <v>0</v>
      </c>
      <c r="L4">
        <f>E5</f>
        <v>0</v>
      </c>
      <c r="M4">
        <f>E6</f>
        <v>0</v>
      </c>
      <c r="N4" s="1"/>
    </row>
    <row r="5" spans="1:15">
      <c r="G5" s="4" t="s">
        <v>5</v>
      </c>
      <c r="H5" s="3">
        <f>H7*H2</f>
        <v>2935.6376825999214</v>
      </c>
      <c r="I5" s="3">
        <f>F2-0</f>
        <v>0</v>
      </c>
      <c r="J5" s="3">
        <f>F3-0</f>
        <v>0</v>
      </c>
      <c r="K5">
        <f>F4-0</f>
        <v>0</v>
      </c>
      <c r="L5">
        <f>F5-0</f>
        <v>0</v>
      </c>
      <c r="M5">
        <f>F6-0</f>
        <v>0</v>
      </c>
      <c r="N5" s="1"/>
    </row>
    <row r="6" spans="1:15">
      <c r="G6" s="4" t="s">
        <v>6</v>
      </c>
      <c r="H6" s="7">
        <f>D1/B1</f>
        <v>8187.0613009273902</v>
      </c>
      <c r="I6" s="7" t="e">
        <f>I4/I2</f>
        <v>#DIV/0!</v>
      </c>
      <c r="J6" s="7" t="e">
        <f>J4/J2</f>
        <v>#DIV/0!</v>
      </c>
      <c r="K6" s="7" t="e">
        <f t="shared" ref="K6:M6" si="0">K4/K2</f>
        <v>#DIV/0!</v>
      </c>
      <c r="L6" s="7" t="e">
        <f t="shared" si="0"/>
        <v>#DIV/0!</v>
      </c>
      <c r="M6" s="7" t="e">
        <f t="shared" si="0"/>
        <v>#DIV/0!</v>
      </c>
    </row>
    <row r="7" spans="1:15">
      <c r="G7" s="4" t="s">
        <v>7</v>
      </c>
      <c r="H7" s="7">
        <f>E1/B1</f>
        <v>366.95471032499017</v>
      </c>
      <c r="I7" s="7" t="e">
        <f>I5/I2</f>
        <v>#DIV/0!</v>
      </c>
      <c r="J7" s="7" t="e">
        <f>J5/J2</f>
        <v>#DIV/0!</v>
      </c>
      <c r="K7" s="7" t="e">
        <f t="shared" ref="K7:M7" si="1">K5/K2</f>
        <v>#DIV/0!</v>
      </c>
      <c r="L7" s="7" t="e">
        <f t="shared" si="1"/>
        <v>#DIV/0!</v>
      </c>
      <c r="M7" s="7" t="e">
        <f t="shared" si="1"/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55C2E-7DDD-43E1-A7EB-D62926F4B012}">
  <dimension ref="A1:N8"/>
  <sheetViews>
    <sheetView workbookViewId="0">
      <selection activeCell="N25" sqref="N25"/>
    </sheetView>
  </sheetViews>
  <sheetFormatPr defaultRowHeight="15"/>
  <cols>
    <col min="1" max="1" width="24.28515625" bestFit="1" customWidth="1"/>
    <col min="2" max="2" width="21" bestFit="1" customWidth="1"/>
    <col min="3" max="3" width="18" bestFit="1" customWidth="1"/>
    <col min="9" max="9" width="21" bestFit="1" customWidth="1"/>
    <col min="10" max="10" width="9.85546875" bestFit="1" customWidth="1"/>
    <col min="11" max="11" width="21" bestFit="1" customWidth="1"/>
    <col min="12" max="12" width="16.140625" bestFit="1" customWidth="1"/>
    <col min="14" max="14" width="13" bestFit="1" customWidth="1"/>
  </cols>
  <sheetData>
    <row r="1" spans="1:14">
      <c r="G1" s="4" t="s">
        <v>1</v>
      </c>
      <c r="H1">
        <f>A1</f>
        <v>0</v>
      </c>
      <c r="I1" s="6">
        <f>B2</f>
        <v>0</v>
      </c>
    </row>
    <row r="2" spans="1:14">
      <c r="B2" s="5"/>
      <c r="C2" s="1"/>
      <c r="D2" s="1"/>
      <c r="E2" s="1"/>
      <c r="F2" s="1"/>
      <c r="G2" s="4" t="s">
        <v>2</v>
      </c>
      <c r="H2">
        <v>8</v>
      </c>
      <c r="I2" s="3">
        <f>C2</f>
        <v>0</v>
      </c>
      <c r="M2" s="1"/>
      <c r="N2" s="1"/>
    </row>
    <row r="3" spans="1:14">
      <c r="B3" s="5"/>
      <c r="C3" s="1"/>
      <c r="D3" s="1"/>
      <c r="E3" s="1"/>
      <c r="G3" s="4" t="s">
        <v>3</v>
      </c>
      <c r="H3" s="3">
        <f>B1</f>
        <v>0</v>
      </c>
      <c r="I3" s="3">
        <f>D2</f>
        <v>0</v>
      </c>
      <c r="M3" s="1"/>
    </row>
    <row r="4" spans="1:14">
      <c r="G4" s="4" t="s">
        <v>4</v>
      </c>
      <c r="H4" s="3">
        <f>C1</f>
        <v>0</v>
      </c>
      <c r="I4" s="3">
        <f>E2</f>
        <v>0</v>
      </c>
      <c r="M4" s="1"/>
    </row>
    <row r="5" spans="1:14">
      <c r="G5" s="4" t="s">
        <v>5</v>
      </c>
      <c r="H5" s="3">
        <f>D1</f>
        <v>0</v>
      </c>
      <c r="I5" s="3">
        <f>F2</f>
        <v>0</v>
      </c>
      <c r="M5" s="1"/>
    </row>
    <row r="6" spans="1:14">
      <c r="G6" s="4" t="s">
        <v>6</v>
      </c>
    </row>
    <row r="7" spans="1:14">
      <c r="G7" s="4" t="s">
        <v>7</v>
      </c>
    </row>
    <row r="8" spans="1:14">
      <c r="A8" s="4"/>
      <c r="B8" s="7"/>
      <c r="C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2023-01-27T21:15:38Z</dcterms:created>
  <dcterms:modified xsi:type="dcterms:W3CDTF">2023-03-02T19:27:02Z</dcterms:modified>
  <cp:category/>
  <cp:contentStatus/>
</cp:coreProperties>
</file>