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ortfolio\Excel_dashboard\PopulationVCweapons_smarttable\"/>
    </mc:Choice>
  </mc:AlternateContent>
  <xr:revisionPtr revIDLastSave="0" documentId="13_ncr:1_{A2A60F28-7FAA-458C-88D5-98D59701E9B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1_data" sheetId="3" r:id="rId1"/>
    <sheet name="2_table_finale" sheetId="6" r:id="rId2"/>
  </sheets>
  <definedNames>
    <definedName name="Průřez_Region_1">#N/A</definedName>
    <definedName name="Průřez_SubRegio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I237" i="6"/>
  <c r="H237" i="6"/>
  <c r="F237" i="6"/>
  <c r="E237" i="6"/>
  <c r="B237" i="6"/>
  <c r="J237" i="6" l="1"/>
  <c r="J3" i="6" s="1"/>
  <c r="G237" i="6"/>
  <c r="I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D879E-9E95-4228-991F-0AED0BF27541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5E568D8F-B750-45A4-A5D7-167A2D65CC21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3" xr16:uid="{F988B098-EA40-4AE2-B096-B57C9556C79B}" keepAlive="1" name="Query - Table002 (Page 1)" description="Connection to the 'Table002 (Page 1)' query in the workbook." type="5" refreshedVersion="0" background="1">
    <dbPr connection="Provider=Microsoft.Mashup.OleDb.1;Data Source=$Workbook$;Location=&quot;Table002 (Page 1)&quot;;Extended Properties=&quot;&quot;" command="SELECT * FROM [Table002 (Page 1)]"/>
  </connection>
  <connection id="4" xr16:uid="{A534984F-0B71-44E0-8ABD-C9155B9128C3}" keepAlive="1" name="Query - Table004 (Page 2)" description="Connection to the 'Table004 (Page 2)' query in the workbook." type="5" refreshedVersion="0" background="1">
    <dbPr connection="Provider=Microsoft.Mashup.OleDb.1;Data Source=$Workbook$;Location=&quot;Table004 (Page 2)&quot;;Extended Properties=&quot;&quot;" command="SELECT * FROM [Table004 (Page 2)]"/>
  </connection>
  <connection id="5" xr16:uid="{5EB56F9B-C9B8-458D-8928-0EEE87E0245F}" keepAlive="1" name="Query - Table006 (Page 3)" description="Connection to the 'Table006 (Page 3)' query in the workbook." type="5" refreshedVersion="0" background="1">
    <dbPr connection="Provider=Microsoft.Mashup.OleDb.1;Data Source=$Workbook$;Location=&quot;Table006 (Page 3)&quot;;Extended Properties=&quot;&quot;" command="SELECT * FROM [Table006 (Page 3)]"/>
  </connection>
  <connection id="6" xr16:uid="{88A97BC0-79B7-4950-ADB8-0514F6206E31}" keepAlive="1" name="Query - Table008 (Page 4)" description="Connection to the 'Table008 (Page 4)' query in the workbook." type="5" refreshedVersion="0" background="1">
    <dbPr connection="Provider=Microsoft.Mashup.OleDb.1;Data Source=$Workbook$;Location=&quot;Table008 (Page 4)&quot;;Extended Properties=&quot;&quot;" command="SELECT * FROM [Table008 (Page 4)]"/>
  </connection>
  <connection id="7" xr16:uid="{057E9149-C8E9-442A-BCA9-97C5496D2771}" keepAlive="1" name="Query - Table010 (Page 5)" description="Connection to the 'Table010 (Page 5)' query in the workbook." type="5" refreshedVersion="0" background="1">
    <dbPr connection="Provider=Microsoft.Mashup.OleDb.1;Data Source=$Workbook$;Location=&quot;Table010 (Page 5)&quot;;Extended Properties=&quot;&quot;" command="SELECT * FROM [Table010 (Page 5)]"/>
  </connection>
  <connection id="8" xr16:uid="{E6713BB4-7B77-4B83-B2FB-C36B0A301F49}" keepAlive="1" name="Query - Table012 (Page 6)" description="Connection to the 'Table012 (Page 6)' query in the workbook." type="5" refreshedVersion="0" background="1">
    <dbPr connection="Provider=Microsoft.Mashup.OleDb.1;Data Source=$Workbook$;Location=&quot;Table012 (Page 6)&quot;;Extended Properties=&quot;&quot;" command="SELECT * FROM [Table012 (Page 6)]"/>
  </connection>
  <connection id="9" xr16:uid="{0DF62FF9-93A6-43FB-803F-4AF13EE6E87C}" keepAlive="1" name="Query - Table014 (Page 7)" description="Connection to the 'Table014 (Page 7)' query in the workbook." type="5" refreshedVersion="0" background="1">
    <dbPr connection="Provider=Microsoft.Mashup.OleDb.1;Data Source=$Workbook$;Location=&quot;Table014 (Page 7)&quot;;Extended Properties=&quot;&quot;" command="SELECT * FROM [Table014 (Page 7)]"/>
  </connection>
</connections>
</file>

<file path=xl/sharedStrings.xml><?xml version="1.0" encoding="utf-8"?>
<sst xmlns="http://schemas.openxmlformats.org/spreadsheetml/2006/main" count="2340" uniqueCount="536">
  <si>
    <t>Country code</t>
  </si>
  <si>
    <t>Country</t>
  </si>
  <si>
    <t>Region_1</t>
  </si>
  <si>
    <t>Region_2</t>
  </si>
  <si>
    <t>Population as of 2017</t>
  </si>
  <si>
    <t>Number of weapons</t>
  </si>
  <si>
    <t>Number of weapons per 100 people</t>
  </si>
  <si>
    <t>Registered weapons</t>
  </si>
  <si>
    <t>Unregistered weapons</t>
  </si>
  <si>
    <t>AFG</t>
  </si>
  <si>
    <t>Afghanistan</t>
  </si>
  <si>
    <t>Asia</t>
  </si>
  <si>
    <t>Southern Asia</t>
  </si>
  <si>
    <t>N/A</t>
  </si>
  <si>
    <t>ALB</t>
  </si>
  <si>
    <t>Albania</t>
  </si>
  <si>
    <t>Europe</t>
  </si>
  <si>
    <t>Southern Europe</t>
  </si>
  <si>
    <t>DZA</t>
  </si>
  <si>
    <t>Algeria</t>
  </si>
  <si>
    <t>Africa</t>
  </si>
  <si>
    <t>Northern Africa</t>
  </si>
  <si>
    <t>ASM</t>
  </si>
  <si>
    <t>American Samoa</t>
  </si>
  <si>
    <t>Oceania</t>
  </si>
  <si>
    <t>Polynesia</t>
  </si>
  <si>
    <t>AND</t>
  </si>
  <si>
    <t>Andorra</t>
  </si>
  <si>
    <t>AGO</t>
  </si>
  <si>
    <t>Angola</t>
  </si>
  <si>
    <t>Middle Africa</t>
  </si>
  <si>
    <t>ATG</t>
  </si>
  <si>
    <t>Antigua and Barbuda</t>
  </si>
  <si>
    <t>Americas</t>
  </si>
  <si>
    <t>Caribbean</t>
  </si>
  <si>
    <t>ARG</t>
  </si>
  <si>
    <t>Argentina</t>
  </si>
  <si>
    <t>South America</t>
  </si>
  <si>
    <t>ARM</t>
  </si>
  <si>
    <t>Armenia</t>
  </si>
  <si>
    <t>Western Asia</t>
  </si>
  <si>
    <t>ABW</t>
  </si>
  <si>
    <t>Aruba</t>
  </si>
  <si>
    <t>AUS</t>
  </si>
  <si>
    <t>Australia</t>
  </si>
  <si>
    <t>Australia/New Zealand</t>
  </si>
  <si>
    <t/>
  </si>
  <si>
    <t>AUT</t>
  </si>
  <si>
    <t>Austria</t>
  </si>
  <si>
    <t>Western Europe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</si>
  <si>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</si>
  <si>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</si>
  <si>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</si>
  <si>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</si>
  <si>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</si>
  <si>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</si>
  <si>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</si>
  <si>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</si>
  <si>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</si>
  <si>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</si>
  <si>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</si>
  <si>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</si>
  <si>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Eastern Europe</t>
  </si>
  <si>
    <t>BEL</t>
  </si>
  <si>
    <t>Belgium</t>
  </si>
  <si>
    <t>BLZ</t>
  </si>
  <si>
    <t>Belize</t>
  </si>
  <si>
    <t>Central America</t>
  </si>
  <si>
    <t>BEN</t>
  </si>
  <si>
    <t>Benin</t>
  </si>
  <si>
    <t>Western Africa</t>
  </si>
  <si>
    <t>BMU</t>
  </si>
  <si>
    <t>Bermuda</t>
  </si>
  <si>
    <t>Northern America</t>
  </si>
  <si>
    <t>BTN</t>
  </si>
  <si>
    <t>Bhutan</t>
  </si>
  <si>
    <t>BOL</t>
  </si>
  <si>
    <t>Bolivia, Plurinational State of</t>
  </si>
  <si>
    <t>BIH</t>
  </si>
  <si>
    <t>Bosnia and Herzegovina</t>
  </si>
  <si>
    <t>BWA</t>
  </si>
  <si>
    <t>Botswana</t>
  </si>
  <si>
    <t>Southern Africa</t>
  </si>
  <si>
    <t>BRA</t>
  </si>
  <si>
    <t>Brazil</t>
  </si>
  <si>
    <t>BRN</t>
  </si>
  <si>
    <t>Brunei Darussalam</t>
  </si>
  <si>
    <t>South-eastern Asia</t>
  </si>
  <si>
    <t>BGR</t>
  </si>
  <si>
    <t>Bulgaria</t>
  </si>
  <si>
    <t>BFA</t>
  </si>
  <si>
    <t>Burkina Faso</t>
  </si>
  <si>
    <t>BDI</t>
  </si>
  <si>
    <t>Burundi</t>
  </si>
  <si>
    <t>Eastern Africa</t>
  </si>
  <si>
    <t>CPV</t>
  </si>
  <si>
    <t>Cabo Verde (Cape Verde)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</si>
  <si>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</si>
  <si>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</si>
  <si>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</si>
  <si>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</si>
  <si>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</si>
  <si>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</si>
  <si>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</si>
  <si>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</si>
  <si>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</si>
  <si>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</si>
  <si>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</si>
  <si>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</si>
  <si>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CIS</t>
  </si>
  <si>
    <t>Channel Islands</t>
  </si>
  <si>
    <t>Northern Europe</t>
  </si>
  <si>
    <t>CHL</t>
  </si>
  <si>
    <t>Chile</t>
  </si>
  <si>
    <t>CHN</t>
  </si>
  <si>
    <t>China</t>
  </si>
  <si>
    <t>Eastern Asia</t>
  </si>
  <si>
    <t>MAC</t>
  </si>
  <si>
    <t>China, Macao SAR</t>
  </si>
  <si>
    <t>CXR</t>
  </si>
  <si>
    <t>Christmas Island</t>
  </si>
  <si>
    <t>-</t>
  </si>
  <si>
    <t>COL</t>
  </si>
  <si>
    <t>Colombia</t>
  </si>
  <si>
    <t>COM</t>
  </si>
  <si>
    <t>Comoros</t>
  </si>
  <si>
    <t>COG</t>
  </si>
  <si>
    <t>Congo, Republic of</t>
  </si>
  <si>
    <t>CRI</t>
  </si>
  <si>
    <t>Costa Rica</t>
  </si>
  <si>
    <t>CIV</t>
  </si>
  <si>
    <t>Côte d'Ivoire (Ivory Coast)</t>
  </si>
  <si>
    <t>HRV</t>
  </si>
  <si>
    <t>Croatia</t>
  </si>
  <si>
    <t>CUB</t>
  </si>
  <si>
    <t>Cuba</t>
  </si>
  <si>
    <t>CUW</t>
  </si>
  <si>
    <t>Curaçao</t>
  </si>
  <si>
    <t>NCY</t>
  </si>
  <si>
    <t>Cyprus, North</t>
  </si>
  <si>
    <t>CYP</t>
  </si>
  <si>
    <t>Cyprus, Rep. of</t>
  </si>
  <si>
    <t>CZE</t>
  </si>
  <si>
    <t>Czech Republic</t>
  </si>
  <si>
    <t>COD</t>
  </si>
  <si>
    <t>Democratic Republic of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</si>
  <si>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</si>
  <si>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</si>
  <si>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</si>
  <si>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</si>
  <si>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</si>
  <si>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</si>
  <si>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</si>
  <si>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</si>
  <si>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</si>
  <si>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</si>
  <si>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</si>
  <si>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</si>
  <si>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</si>
  <si>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</si>
  <si>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ENG</t>
  </si>
  <si>
    <t>England and Wales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</si>
  <si>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</si>
  <si>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</si>
  <si>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</si>
  <si>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</si>
  <si>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</si>
  <si>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</si>
  <si>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</si>
  <si>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</si>
  <si>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</si>
  <si>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>Falkland Islands (Malvinas)</t>
  </si>
  <si>
    <t>295</t>
  </si>
  <si>
    <t>FRO</t>
  </si>
  <si>
    <t>Faroe Islands</t>
  </si>
  <si>
    <t>FJI</t>
  </si>
  <si>
    <t>Fiji</t>
  </si>
  <si>
    <t>Melanesia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</si>
  <si>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</si>
  <si>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</si>
  <si>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</si>
  <si>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</si>
  <si>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</si>
  <si>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</si>
  <si>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</si>
  <si>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</si>
  <si>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</si>
  <si>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</si>
  <si>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</si>
  <si>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</si>
  <si>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</si>
  <si>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</si>
  <si>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</si>
  <si>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</si>
  <si>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</si>
  <si>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</si>
  <si>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</si>
  <si>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</si>
  <si>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</si>
  <si>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</si>
  <si>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</si>
  <si>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</si>
  <si>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</si>
  <si>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</si>
  <si>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</si>
  <si>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</si>
  <si>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</si>
  <si>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</si>
  <si>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</si>
  <si>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</si>
  <si>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</si>
  <si>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</si>
  <si>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</si>
  <si>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</si>
  <si>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</si>
  <si>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</si>
  <si>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</si>
  <si>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</si>
  <si>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VAT</t>
  </si>
  <si>
    <t>Holy See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</si>
  <si>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</si>
  <si>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</si>
  <si>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</si>
  <si>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</si>
  <si>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</si>
  <si>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</si>
  <si>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</si>
  <si>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</si>
  <si>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</si>
  <si>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</si>
  <si>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</si>
  <si>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</si>
  <si>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</si>
  <si>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</si>
  <si>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</si>
  <si>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</si>
  <si>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</si>
  <si>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</si>
  <si>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</si>
  <si>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</si>
  <si>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</si>
  <si>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</si>
  <si>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</si>
  <si>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</si>
  <si>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</si>
  <si>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</si>
  <si>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</si>
  <si>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</si>
  <si>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</si>
  <si>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</si>
  <si>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Central Asia</t>
  </si>
  <si>
    <t>KEN</t>
  </si>
  <si>
    <t>Kenya</t>
  </si>
  <si>
    <t>KIR</t>
  </si>
  <si>
    <t>Kiribati</t>
  </si>
  <si>
    <t>PRK</t>
  </si>
  <si>
    <t>Korea, DPR (North)</t>
  </si>
  <si>
    <t>KOR</t>
  </si>
  <si>
    <t>Korea, Republic of (South)</t>
  </si>
  <si>
    <t>XKS</t>
  </si>
  <si>
    <t>Kosovo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</si>
  <si>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</si>
  <si>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</si>
  <si>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</si>
  <si>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</si>
  <si>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</si>
  <si>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</si>
  <si>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</si>
  <si>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</si>
  <si>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</si>
  <si>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</si>
  <si>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</si>
  <si>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</si>
  <si>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</si>
  <si>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</si>
  <si>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</si>
  <si>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</si>
  <si>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</si>
  <si>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</si>
  <si>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</si>
  <si>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</si>
  <si>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</si>
  <si>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</si>
  <si>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</si>
  <si>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</si>
  <si>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</si>
  <si>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</si>
  <si>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</si>
  <si>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</si>
  <si>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</si>
  <si>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</si>
  <si>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</si>
  <si>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</si>
  <si>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</si>
  <si>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</si>
  <si>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</si>
  <si>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</si>
  <si>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</si>
  <si>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</si>
  <si>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</si>
  <si>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</si>
  <si>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</si>
  <si>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</si>
  <si>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</si>
  <si>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</si>
  <si>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</si>
  <si>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</si>
  <si>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</si>
  <si>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</si>
  <si>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Micronesia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</si>
  <si>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</si>
  <si>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</si>
  <si>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</si>
  <si>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</si>
  <si>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</si>
  <si>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</si>
  <si>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</si>
  <si>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</si>
  <si>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</si>
  <si>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</si>
  <si>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</si>
  <si>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</si>
  <si>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</si>
  <si>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</si>
  <si>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</si>
  <si>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</si>
  <si>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</si>
  <si>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</si>
  <si>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</si>
  <si>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</si>
  <si>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</si>
  <si>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</si>
  <si>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</si>
  <si>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</si>
  <si>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</si>
  <si>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</si>
  <si>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</si>
  <si>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</si>
  <si>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</si>
  <si>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</si>
  <si>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</si>
  <si>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</si>
  <si>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</si>
  <si>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</si>
  <si>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NIR</t>
  </si>
  <si>
    <t>Northern Ireland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</si>
  <si>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</si>
  <si>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</si>
  <si>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</si>
  <si>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</si>
  <si>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</si>
  <si>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</si>
  <si>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</si>
  <si>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</si>
  <si>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</si>
  <si>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</si>
  <si>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</si>
  <si>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Territories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</si>
  <si>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</si>
  <si>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</si>
  <si>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</si>
  <si>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</si>
  <si>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</si>
  <si>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</si>
  <si>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</si>
  <si>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</si>
  <si>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</si>
  <si>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</si>
  <si>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</si>
  <si>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</si>
  <si>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</si>
  <si>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</si>
  <si>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</si>
  <si>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</si>
  <si>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PNT</t>
  </si>
  <si>
    <t>Puntland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</si>
  <si>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</si>
  <si>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</si>
  <si>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</si>
  <si>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</si>
  <si>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</si>
  <si>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</si>
  <si>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</si>
  <si>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</si>
  <si>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</si>
  <si>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</si>
  <si>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</si>
  <si>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</si>
  <si>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</si>
  <si>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</si>
  <si>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MAF</t>
  </si>
  <si>
    <t>Saint Martin (France)</t>
  </si>
  <si>
    <t>VCT</t>
  </si>
  <si>
    <t>Saint Vincent and the Grenadines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</si>
  <si>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</si>
  <si>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</si>
  <si>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</si>
  <si>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</si>
  <si>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</si>
  <si>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</si>
  <si>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</si>
  <si>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</si>
  <si>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SCO</t>
  </si>
  <si>
    <t>Scotland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</si>
  <si>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</si>
  <si>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</si>
  <si>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</si>
  <si>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</si>
  <si>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</si>
  <si>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</si>
  <si>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</si>
  <si>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</si>
  <si>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</si>
  <si>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</si>
  <si>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</si>
  <si>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(Netherlands)</t>
  </si>
  <si>
    <t>SVK</t>
  </si>
  <si>
    <t>Slovakia</t>
  </si>
  <si>
    <t>SVN</t>
  </si>
  <si>
    <t>Slovenia</t>
  </si>
  <si>
    <t>SLB</t>
  </si>
  <si>
    <t>Solomon Islands</t>
  </si>
  <si>
    <t>SOM</t>
  </si>
  <si>
    <t>Somalia (South Central)</t>
  </si>
  <si>
    <t>SLD</t>
  </si>
  <si>
    <t>Somaliland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</si>
  <si>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</si>
  <si>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</si>
  <si>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</si>
  <si>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</si>
  <si>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</si>
  <si>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</si>
  <si>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</si>
  <si>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</si>
  <si>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</si>
  <si>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</si>
  <si>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</si>
  <si>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</si>
  <si>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</si>
  <si>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</si>
  <si>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</si>
  <si>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</si>
  <si>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</si>
  <si>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</si>
  <si>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</si>
  <si>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</si>
  <si>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TWN</t>
  </si>
  <si>
    <t>Taiwan (Rep. of China)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</si>
  <si>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</si>
  <si>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</si>
  <si>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</si>
  <si>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</si>
  <si>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</si>
  <si>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</si>
  <si>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</si>
  <si>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 (East Timor)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</si>
  <si>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</si>
  <si>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</si>
  <si>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</si>
  <si>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</si>
  <si>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</si>
  <si>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</si>
  <si>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</si>
  <si>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</si>
  <si>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</si>
  <si>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</si>
  <si>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</si>
  <si>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</si>
  <si>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</si>
  <si>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</si>
  <si>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</si>
  <si>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</si>
  <si>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</si>
  <si>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</si>
  <si>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</si>
  <si>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</si>
  <si>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</si>
  <si>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</si>
  <si>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USA</t>
  </si>
  <si>
    <t>United States of America</t>
  </si>
  <si>
    <t>URY</t>
  </si>
  <si>
    <t>Uruguay</t>
  </si>
  <si>
    <r>
      <rPr>
        <sz val="8"/>
        <rFont val="Segoe UI Light"/>
        <family val="2"/>
      </rPr>
      <t>UZB</t>
    </r>
  </si>
  <si>
    <r>
      <rPr>
        <sz val="8"/>
        <rFont val="Segoe UI Light"/>
        <family val="2"/>
      </rPr>
      <t>Uzbekistan</t>
    </r>
  </si>
  <si>
    <r>
      <rPr>
        <sz val="8"/>
        <rFont val="Segoe UI Light"/>
        <family val="2"/>
      </rPr>
      <t>Asia</t>
    </r>
  </si>
  <si>
    <r>
      <rPr>
        <sz val="8"/>
        <rFont val="Segoe UI Light"/>
        <family val="2"/>
      </rPr>
      <t>Central Asia</t>
    </r>
  </si>
  <si>
    <r>
      <rPr>
        <sz val="8"/>
        <rFont val="Segoe UI Light"/>
        <family val="2"/>
      </rPr>
      <t>N/A</t>
    </r>
  </si>
  <si>
    <r>
      <rPr>
        <sz val="8"/>
        <rFont val="Segoe UI Light"/>
        <family val="2"/>
      </rPr>
      <t>VUT</t>
    </r>
  </si>
  <si>
    <r>
      <rPr>
        <sz val="8"/>
        <rFont val="Segoe UI Light"/>
        <family val="2"/>
      </rPr>
      <t>Vanuatu</t>
    </r>
  </si>
  <si>
    <r>
      <rPr>
        <sz val="8"/>
        <rFont val="Segoe UI Light"/>
        <family val="2"/>
      </rPr>
      <t>Oceania</t>
    </r>
  </si>
  <si>
    <r>
      <rPr>
        <sz val="8"/>
        <rFont val="Segoe UI Light"/>
        <family val="2"/>
      </rPr>
      <t>Melanesia</t>
    </r>
  </si>
  <si>
    <r>
      <rPr>
        <sz val="8"/>
        <rFont val="Segoe UI Light"/>
        <family val="2"/>
      </rPr>
      <t>VEN</t>
    </r>
  </si>
  <si>
    <r>
      <rPr>
        <sz val="8"/>
        <rFont val="Segoe UI Light"/>
        <family val="2"/>
      </rPr>
      <t>Venezuela, Bolivarian Republic of</t>
    </r>
  </si>
  <si>
    <r>
      <rPr>
        <sz val="8"/>
        <rFont val="Segoe UI Light"/>
        <family val="2"/>
      </rPr>
      <t>Americas</t>
    </r>
  </si>
  <si>
    <r>
      <rPr>
        <sz val="8"/>
        <rFont val="Segoe UI Light"/>
        <family val="2"/>
      </rPr>
      <t>South America</t>
    </r>
  </si>
  <si>
    <r>
      <rPr>
        <sz val="8"/>
        <rFont val="Segoe UI Light"/>
        <family val="2"/>
      </rPr>
      <t>VNM</t>
    </r>
  </si>
  <si>
    <r>
      <rPr>
        <sz val="8"/>
        <rFont val="Segoe UI Light"/>
        <family val="2"/>
      </rPr>
      <t>Vietnam</t>
    </r>
  </si>
  <si>
    <r>
      <rPr>
        <sz val="8"/>
        <rFont val="Segoe UI Light"/>
        <family val="2"/>
      </rPr>
      <t>South-eastern Asia</t>
    </r>
  </si>
  <si>
    <r>
      <rPr>
        <sz val="8"/>
        <rFont val="Segoe UI Light"/>
        <family val="2"/>
      </rPr>
      <t>VGB</t>
    </r>
  </si>
  <si>
    <r>
      <rPr>
        <sz val="8"/>
        <rFont val="Segoe UI Light"/>
        <family val="2"/>
      </rPr>
      <t>Virgin Islands (U.K.)</t>
    </r>
  </si>
  <si>
    <r>
      <rPr>
        <sz val="8"/>
        <rFont val="Segoe UI Light"/>
        <family val="2"/>
      </rPr>
      <t>Caribbean</t>
    </r>
  </si>
  <si>
    <r>
      <rPr>
        <sz val="8"/>
        <rFont val="Segoe UI Light"/>
        <family val="2"/>
      </rPr>
      <t>VIR</t>
    </r>
  </si>
  <si>
    <r>
      <rPr>
        <sz val="8"/>
        <rFont val="Segoe UI Light"/>
        <family val="2"/>
      </rPr>
      <t>Virgin Islands (U.S.)</t>
    </r>
  </si>
  <si>
    <r>
      <rPr>
        <sz val="8"/>
        <rFont val="Segoe UI Light"/>
        <family val="2"/>
      </rPr>
      <t>YEM</t>
    </r>
  </si>
  <si>
    <r>
      <rPr>
        <sz val="8"/>
        <rFont val="Segoe UI Light"/>
        <family val="2"/>
      </rPr>
      <t>Yemen</t>
    </r>
  </si>
  <si>
    <r>
      <rPr>
        <sz val="8"/>
        <rFont val="Segoe UI Light"/>
        <family val="2"/>
      </rPr>
      <t>Western Asia</t>
    </r>
  </si>
  <si>
    <r>
      <rPr>
        <sz val="8"/>
        <rFont val="Segoe UI Light"/>
        <family val="2"/>
      </rPr>
      <t>ZMB</t>
    </r>
  </si>
  <si>
    <r>
      <rPr>
        <sz val="8"/>
        <rFont val="Segoe UI Light"/>
        <family val="2"/>
      </rPr>
      <t>Zambia</t>
    </r>
  </si>
  <si>
    <r>
      <rPr>
        <sz val="8"/>
        <rFont val="Segoe UI Light"/>
        <family val="2"/>
      </rPr>
      <t>Africa</t>
    </r>
  </si>
  <si>
    <r>
      <rPr>
        <sz val="8"/>
        <rFont val="Segoe UI Light"/>
        <family val="2"/>
      </rPr>
      <t>Eastern Africa</t>
    </r>
  </si>
  <si>
    <r>
      <rPr>
        <sz val="8"/>
        <rFont val="Segoe UI Light"/>
        <family val="2"/>
      </rPr>
      <t>ZWE</t>
    </r>
  </si>
  <si>
    <r>
      <rPr>
        <sz val="8"/>
        <rFont val="Segoe UI Light"/>
        <family val="2"/>
      </rPr>
      <t>Zimbabwe</t>
    </r>
  </si>
  <si>
    <t>UZB</t>
  </si>
  <si>
    <t>Uzbekistan</t>
  </si>
  <si>
    <t>VUT</t>
  </si>
  <si>
    <t>Vanuatu</t>
  </si>
  <si>
    <t>VEN</t>
  </si>
  <si>
    <t>Venezuela, Bolivarian Republic of</t>
  </si>
  <si>
    <t>VNM</t>
  </si>
  <si>
    <t>Vietnam</t>
  </si>
  <si>
    <t>VGB</t>
  </si>
  <si>
    <t>Virgin Islands (U.K.)</t>
  </si>
  <si>
    <t>VIR</t>
  </si>
  <si>
    <t>Virgin Islands (U.S.)</t>
  </si>
  <si>
    <t>YEM</t>
  </si>
  <si>
    <t>Yemen</t>
  </si>
  <si>
    <t>ZMB</t>
  </si>
  <si>
    <t>Zambia</t>
  </si>
  <si>
    <t>ZWE</t>
  </si>
  <si>
    <t>Zimbabwe</t>
  </si>
  <si>
    <t>Weapon indicator</t>
  </si>
  <si>
    <t>% unregistred weapons</t>
  </si>
  <si>
    <t>Region</t>
  </si>
  <si>
    <t>SubRegion</t>
  </si>
  <si>
    <t>% Unregistered weapons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</si>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</sst>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Segoe UI Light"/>
      <family val="2"/>
    </font>
    <font>
      <b/>
      <sz val="16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0" fillId="0" borderId="0" xfId="0" quotePrefix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164" fontId="6" fillId="0" borderId="3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9" fontId="5" fillId="3" borderId="6" xfId="0" applyNumberFormat="1" applyFont="1" applyFill="1" applyBorder="1" applyAlignment="1">
      <alignment horizontal="center" vertical="center" wrapText="1"/>
    </xf>
  </cellXfs>
  <cellStyles count="1">
    <cellStyle name="Normální" xfId="0" builtinId="0"/>
  </cellStyles>
  <dxfs count="27">
    <dxf>
      <numFmt numFmtId="13" formatCode="0%"/>
      <alignment horizontal="general" vertical="bottom" textRotation="0" wrapText="1" indent="0" justifyLastLine="0" shrinkToFit="0" readingOrder="0"/>
    </dxf>
    <dxf>
      <numFmt numFmtId="13" formatCode="0%"/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4" formatCode="#,##0.0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  <alignment horizontal="general" vertical="bottom" textRotation="0" wrapText="1" indent="0" justifyLastLine="0" shrinkToFit="0" readingOrder="0"/>
    </dxf>
    <dxf>
      <alignment wrapText="1"/>
    </dxf>
    <dxf>
      <numFmt numFmtId="3" formatCode="#,##0"/>
    </dxf>
    <dxf>
      <alignment wrapText="1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3" defaultTableStyle="Мій_Стиль" defaultPivotStyle="PivotStyleLight16">
    <tableStyle name="Slicer Style 1" pivot="0" table="0" count="6" xr9:uid="{F692944A-26A6-411F-90B9-C63EDF3F68C6}">
      <tableStyleElement type="wholeTable" dxfId="26"/>
      <tableStyleElement type="headerRow" dxfId="25"/>
    </tableStyle>
    <tableStyle name="Мій_Стиль" pivot="0" count="3" xr9:uid="{4A85CED1-7B12-495B-9BB1-BF8F44B66A74}">
      <tableStyleElement type="headerRow" dxfId="24"/>
      <tableStyleElement type="totalRow" dxfId="23"/>
      <tableStyleElement type="firstRowStripe" dxfId="22"/>
    </tableStyle>
    <tableStyle name="Стиль таблиці 1" pivot="0" count="0" xr9:uid="{01F30817-DB06-4613-A104-5678B406D8B1}"/>
  </tableStyles>
  <extLst>
    <ext xmlns:x14="http://schemas.microsoft.com/office/spreadsheetml/2009/9/main" uri="{46F421CA-312F-682f-3DD2-61675219B42D}">
      <x14:dxfs count="4">
        <dxf>
          <fill>
            <patternFill>
              <bgColor theme="4" tint="0.79998168889431442"/>
            </patternFill>
          </fill>
        </dxf>
        <dxf>
          <font>
            <color theme="0"/>
          </font>
          <fill>
            <patternFill>
              <bgColor theme="4"/>
            </patternFill>
          </fill>
        </dxf>
        <dxf>
          <fill>
            <patternFill>
              <bgColor theme="4" tint="0.79998168889431442"/>
            </patternFill>
          </fill>
        </dxf>
        <dxf>
          <fill>
            <patternFill>
              <bgColor theme="4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238124</xdr:colOff>
      <xdr:row>1</xdr:row>
      <xdr:rowOff>1058</xdr:rowOff>
    </xdr:from>
    <xdr:to>
      <xdr:col>1</xdr:col>
      <xdr:colOff>328084</xdr:colOff>
      <xdr:row>4</xdr:row>
      <xdr:rowOff>169332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Region_1">
              <a:extLst>
                <a:ext uri="{FF2B5EF4-FFF2-40B4-BE49-F238E27FC236}">
                  <a16:creationId xmlns:a16="http://schemas.microsoft.com/office/drawing/2014/main" id="{DBDD1203-8EA7-89D2-7515-3528B7469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666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</xdr:col>
      <xdr:colOff>495299</xdr:colOff>
      <xdr:row>1</xdr:row>
      <xdr:rowOff>1058</xdr:rowOff>
    </xdr:from>
    <xdr:to>
      <xdr:col>7</xdr:col>
      <xdr:colOff>1672166</xdr:colOff>
      <xdr:row>4</xdr:row>
      <xdr:rowOff>158750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3" name="SubRegion">
              <a:extLst>
                <a:ext uri="{FF2B5EF4-FFF2-40B4-BE49-F238E27FC236}">
                  <a16:creationId xmlns:a16="http://schemas.microsoft.com/office/drawing/2014/main" id="{CE2E721F-8F5B-1D8E-55A3-F9CE3BA6758E}"/>
                </a:ext>
                <a:ext uri="{147F2762-F138-4A5C-976F-8EAC2B608ADB}">
                  <a16:predDERef xmlns:a16="http://schemas.microsoft.com/office/drawing/2014/main" pred="{DBDD1203-8EA7-89D2-7515-3528B7469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275" y="180975"/>
              <a:ext cx="1133475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egion_1" xr10:uid="{9E60D454-C3C7-4907-9047-0C6542C15603}" sourceName="Region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SubRegion" xr10:uid="{5E7A4579-88F5-4F8B-AADC-438D79175673}" sourceName="SubRegion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_1" xr10:uid="{1167BE8E-6C08-4BED-ABD3-5FFD1B3DF3CC}" cache="Průřez_Region_1" caption="Region" columnCount="2" style="SlicerStyleDark2" rowHeight="228600"/>
  <slicer name="SubRegion" xr10:uid="{46C23921-1E2C-42EE-931D-7CE8255615AA}" cache="Průřez_SubRegion" caption="SubRegion" columnCount="8" style="SlicerStyleDark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49186-24FC-46C8-8CCD-B93E353C5DC1}" name="Population_Weapons" displayName="Population_Weapons" ref="A6:J237" totalsRowCount="1" headerRowDxfId="21" dataDxfId="19" totalsRowDxfId="18" headerRowBorderDxfId="20">
  <autoFilter ref="A6:J236" xr:uid="{FDC49186-24FC-46C8-8CCD-B93E353C5DC1}"/>
  <tableColumns count="10">
    <tableColumn id="1" xr3:uid="{656E4A9A-66DE-49E7-B14A-5CA7432B17AD}" name="Country code" totalsRowLabel="Total" dataDxfId="17" totalsRowDxfId="16"/>
    <tableColumn id="2" xr3:uid="{B0300567-08A5-4136-88E8-620FE4135695}" name="Country" totalsRowFunction="custom" dataDxfId="15" totalsRowDxfId="14">
      <totalsRowFormula>SUBTOTAL(103,B7:B236)</totalsRowFormula>
    </tableColumn>
    <tableColumn id="3" xr3:uid="{F0BDDD5D-3937-4F5A-BD8D-335C10653848}" name="Region" dataDxfId="13" totalsRowDxfId="12"/>
    <tableColumn id="4" xr3:uid="{119BF191-9895-466A-90D6-FBB4441BE0B8}" name="SubRegion" dataDxfId="11" totalsRowDxfId="10"/>
    <tableColumn id="5" xr3:uid="{FCAD71FB-48F6-45D1-805B-0F37329AB461}" name="Population as of 2017" totalsRowFunction="custom" totalsRowDxfId="9">
      <totalsRowFormula>SUBTOTAL(109,E7:E236)</totalsRowFormula>
    </tableColumn>
    <tableColumn id="6" xr3:uid="{721D8390-1BC9-44D3-8988-DD50CB1EFB89}" name="Number of weapons" totalsRowFunction="custom" totalsRowDxfId="8">
      <totalsRowFormula>SUBTOTAL(109,F7:F236)</totalsRowFormula>
    </tableColumn>
    <tableColumn id="7" xr3:uid="{7CE42831-0825-4AB5-A5A6-A2B29DDBBF14}" name="Number of weapons per 100 people" totalsRowFunction="custom" dataDxfId="7" totalsRowDxfId="6">
      <totalsRowFormula>100*Population_Weapons[[#Totals],[Number of weapons]]/Population_Weapons[[#Totals],[Population as of 2017]]</totalsRowFormula>
    </tableColumn>
    <tableColumn id="8" xr3:uid="{BCD1D29B-EF24-4FEE-974C-A21366680D81}" name="Registered weapons" totalsRowFunction="custom" dataDxfId="5" totalsRowDxfId="4">
      <totalsRowFormula>SUBTOTAL(109,H7:H236)</totalsRowFormula>
    </tableColumn>
    <tableColumn id="9" xr3:uid="{C48968B1-2135-4AB3-A008-F4E84F662226}" name="Unregistered weapons" totalsRowFunction="custom" dataDxfId="3" totalsRowDxfId="2">
      <totalsRowFormula>SUBTOTAL(109,I7:I236)</totalsRowFormula>
    </tableColumn>
    <tableColumn id="11" xr3:uid="{211E4C22-C641-4F2A-928C-14BB1D02E5F1}" name="% Unregistered weapons" totalsRowFunction="custom" dataDxfId="1" totalsRowDxfId="0">
      <calculatedColumnFormula>IFERROR(Population_Weapons[[#This Row],[Unregistered weapons]]/Population_Weapons[[#This Row],[Number of weapons]],"-")</calculatedColumnFormula>
      <totalsRowFormula>Population_Weapons[[#Totals],[Unregistered weapons]]/Population_Weapons[[#Totals],[Number of weapons]]</totalsRowFormula>
    </tableColumn>
  </tableColumns>
  <tableStyleInfo name="Мій_Стиль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9493-2A2E-48AE-B7D5-146CD06FBC99}">
  <dimension ref="A1:P354"/>
  <sheetViews>
    <sheetView topLeftCell="A213" zoomScaleNormal="100" workbookViewId="0">
      <selection activeCell="A223" sqref="A223:I231"/>
    </sheetView>
  </sheetViews>
  <sheetFormatPr defaultRowHeight="14.5" x14ac:dyDescent="0.35"/>
  <cols>
    <col min="1" max="1" width="9.26953125" style="2" customWidth="1"/>
    <col min="2" max="2" width="25.81640625" style="2" customWidth="1"/>
    <col min="3" max="4" width="9.26953125" style="2" customWidth="1"/>
    <col min="5" max="6" width="9.26953125" style="3" customWidth="1"/>
    <col min="7" max="7" width="9.26953125" style="6" customWidth="1"/>
    <col min="8" max="9" width="9.26953125" style="3" customWidth="1"/>
    <col min="10" max="10" width="19.81640625" customWidth="1"/>
  </cols>
  <sheetData>
    <row r="1" spans="1:16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35">
      <c r="A2" t="s">
        <v>9</v>
      </c>
      <c r="B2" t="s">
        <v>10</v>
      </c>
      <c r="C2" t="s">
        <v>11</v>
      </c>
      <c r="D2" t="s">
        <v>12</v>
      </c>
      <c r="E2" s="4">
        <v>34169000</v>
      </c>
      <c r="F2" s="4">
        <v>4270000</v>
      </c>
      <c r="G2" s="5">
        <v>12.5</v>
      </c>
      <c r="H2" s="4" t="s">
        <v>13</v>
      </c>
      <c r="I2" s="4" t="s">
        <v>13</v>
      </c>
    </row>
    <row r="3" spans="1:16" x14ac:dyDescent="0.35">
      <c r="A3" t="s">
        <v>14</v>
      </c>
      <c r="B3" t="s">
        <v>15</v>
      </c>
      <c r="C3" t="s">
        <v>16</v>
      </c>
      <c r="D3" t="s">
        <v>17</v>
      </c>
      <c r="E3" s="4">
        <v>2911000</v>
      </c>
      <c r="F3" s="4">
        <v>350000</v>
      </c>
      <c r="G3" s="5">
        <v>12</v>
      </c>
      <c r="H3" s="4">
        <v>65747</v>
      </c>
      <c r="I3" s="4">
        <v>284253</v>
      </c>
    </row>
    <row r="4" spans="1:16" x14ac:dyDescent="0.35">
      <c r="A4" t="s">
        <v>18</v>
      </c>
      <c r="B4" t="s">
        <v>19</v>
      </c>
      <c r="C4" t="s">
        <v>20</v>
      </c>
      <c r="D4" t="s">
        <v>21</v>
      </c>
      <c r="E4" s="4">
        <v>41064000</v>
      </c>
      <c r="F4" s="4">
        <v>877000</v>
      </c>
      <c r="G4" s="5">
        <v>2.1</v>
      </c>
      <c r="H4" s="4">
        <v>200000</v>
      </c>
      <c r="I4" s="4">
        <v>677000</v>
      </c>
    </row>
    <row r="5" spans="1:16" x14ac:dyDescent="0.35">
      <c r="A5" t="s">
        <v>22</v>
      </c>
      <c r="B5" t="s">
        <v>23</v>
      </c>
      <c r="C5" t="s">
        <v>24</v>
      </c>
      <c r="D5" t="s">
        <v>25</v>
      </c>
      <c r="E5" s="4">
        <v>56000</v>
      </c>
      <c r="F5" s="4">
        <v>400</v>
      </c>
      <c r="G5" s="5">
        <v>0.7</v>
      </c>
      <c r="H5" s="4">
        <v>250</v>
      </c>
      <c r="I5" s="4">
        <v>150</v>
      </c>
    </row>
    <row r="6" spans="1:16" x14ac:dyDescent="0.35">
      <c r="A6" t="s">
        <v>26</v>
      </c>
      <c r="B6" t="s">
        <v>27</v>
      </c>
      <c r="C6" t="s">
        <v>16</v>
      </c>
      <c r="D6" t="s">
        <v>17</v>
      </c>
      <c r="E6" s="4">
        <v>69000</v>
      </c>
      <c r="F6" s="4">
        <v>10000</v>
      </c>
      <c r="G6" s="5">
        <v>14.1</v>
      </c>
      <c r="H6" s="4">
        <v>7599</v>
      </c>
      <c r="I6" s="4">
        <v>2401</v>
      </c>
    </row>
    <row r="7" spans="1:16" x14ac:dyDescent="0.35">
      <c r="A7" t="s">
        <v>28</v>
      </c>
      <c r="B7" t="s">
        <v>29</v>
      </c>
      <c r="C7" t="s">
        <v>20</v>
      </c>
      <c r="D7" t="s">
        <v>30</v>
      </c>
      <c r="E7" s="4">
        <v>26656000</v>
      </c>
      <c r="F7" s="4">
        <v>2982000</v>
      </c>
      <c r="G7" s="5">
        <v>11.2</v>
      </c>
      <c r="H7" s="4" t="s">
        <v>13</v>
      </c>
      <c r="I7" s="4" t="s">
        <v>13</v>
      </c>
    </row>
    <row r="8" spans="1:16" x14ac:dyDescent="0.35">
      <c r="A8" t="s">
        <v>31</v>
      </c>
      <c r="B8" t="s">
        <v>32</v>
      </c>
      <c r="C8" t="s">
        <v>33</v>
      </c>
      <c r="D8" t="s">
        <v>34</v>
      </c>
      <c r="E8" s="4">
        <v>94000</v>
      </c>
      <c r="F8" s="4">
        <v>5000</v>
      </c>
      <c r="G8" s="5">
        <v>5.4</v>
      </c>
      <c r="H8" s="4">
        <v>1449</v>
      </c>
      <c r="I8" s="4">
        <v>3551</v>
      </c>
    </row>
    <row r="9" spans="1:16" x14ac:dyDescent="0.35">
      <c r="A9" t="s">
        <v>35</v>
      </c>
      <c r="B9" t="s">
        <v>36</v>
      </c>
      <c r="C9" t="s">
        <v>33</v>
      </c>
      <c r="D9" t="s">
        <v>37</v>
      </c>
      <c r="E9" s="4">
        <v>44272000</v>
      </c>
      <c r="F9" s="4">
        <v>3256000</v>
      </c>
      <c r="G9" s="5">
        <v>7.4</v>
      </c>
      <c r="H9" s="4">
        <v>1562332</v>
      </c>
      <c r="I9" s="4">
        <v>1693668</v>
      </c>
    </row>
    <row r="10" spans="1:16" x14ac:dyDescent="0.35">
      <c r="A10" t="s">
        <v>38</v>
      </c>
      <c r="B10" t="s">
        <v>39</v>
      </c>
      <c r="C10" t="s">
        <v>11</v>
      </c>
      <c r="D10" t="s">
        <v>40</v>
      </c>
      <c r="E10" s="4">
        <v>3032000</v>
      </c>
      <c r="F10" s="4">
        <v>186000</v>
      </c>
      <c r="G10" s="5">
        <v>6.1</v>
      </c>
      <c r="H10" s="4">
        <v>45822</v>
      </c>
      <c r="I10" s="4">
        <v>140178</v>
      </c>
    </row>
    <row r="11" spans="1:16" x14ac:dyDescent="0.35">
      <c r="A11" t="s">
        <v>41</v>
      </c>
      <c r="B11" t="s">
        <v>42</v>
      </c>
      <c r="C11" t="s">
        <v>33</v>
      </c>
      <c r="D11" t="s">
        <v>34</v>
      </c>
      <c r="E11" s="4">
        <v>105000</v>
      </c>
      <c r="F11" s="4">
        <v>3000</v>
      </c>
      <c r="G11" s="5">
        <v>2.6</v>
      </c>
      <c r="H11" s="4" t="s">
        <v>13</v>
      </c>
      <c r="I11" s="4" t="s">
        <v>13</v>
      </c>
    </row>
    <row r="12" spans="1:16" x14ac:dyDescent="0.35">
      <c r="A12" t="s">
        <v>43</v>
      </c>
      <c r="B12" t="s">
        <v>44</v>
      </c>
      <c r="C12" t="s">
        <v>24</v>
      </c>
      <c r="D12" t="s">
        <v>45</v>
      </c>
      <c r="E12" s="4">
        <v>24642000</v>
      </c>
      <c r="F12" s="4">
        <v>3573000</v>
      </c>
      <c r="G12" s="5">
        <v>14.5</v>
      </c>
      <c r="H12" s="4">
        <v>3158795</v>
      </c>
      <c r="I12" s="4">
        <v>414205</v>
      </c>
      <c r="P12" s="7" t="s">
        <v>46</v>
      </c>
    </row>
    <row r="13" spans="1:16" x14ac:dyDescent="0.35">
      <c r="A13" t="s">
        <v>47</v>
      </c>
      <c r="B13" t="s">
        <v>48</v>
      </c>
      <c r="C13" t="s">
        <v>16</v>
      </c>
      <c r="D13" t="s">
        <v>49</v>
      </c>
      <c r="E13" s="4">
        <v>8592000</v>
      </c>
      <c r="F13" s="4">
        <v>2577000</v>
      </c>
      <c r="G13" s="5">
        <v>30</v>
      </c>
      <c r="H13" s="4">
        <v>837000</v>
      </c>
      <c r="I13" s="4">
        <v>1740000</v>
      </c>
    </row>
    <row r="14" spans="1:16" x14ac:dyDescent="0.35">
      <c r="A14" t="s">
        <v>50</v>
      </c>
      <c r="B14" t="s">
        <v>51</v>
      </c>
      <c r="C14" t="s">
        <v>11</v>
      </c>
      <c r="D14" t="s">
        <v>40</v>
      </c>
      <c r="E14" s="4">
        <v>9974000</v>
      </c>
      <c r="F14" s="4">
        <v>362000</v>
      </c>
      <c r="G14" s="5">
        <v>3.6</v>
      </c>
      <c r="H14" s="4" t="s">
        <v>13</v>
      </c>
      <c r="I14" s="4" t="s">
        <v>13</v>
      </c>
    </row>
    <row r="15" spans="1:16" x14ac:dyDescent="0.35">
      <c r="A15" t="s">
        <v>52</v>
      </c>
      <c r="B15" t="s">
        <v>53</v>
      </c>
      <c r="C15" t="s">
        <v>33</v>
      </c>
      <c r="D15" t="s">
        <v>34</v>
      </c>
      <c r="E15" s="4">
        <v>397000</v>
      </c>
      <c r="F15" s="4">
        <v>74000</v>
      </c>
      <c r="G15" s="5">
        <v>18.8</v>
      </c>
      <c r="H15" s="4">
        <v>17110</v>
      </c>
      <c r="I15" s="4">
        <v>56890</v>
      </c>
    </row>
    <row r="16" spans="1:16" x14ac:dyDescent="0.35">
      <c r="A16" t="s">
        <v>54</v>
      </c>
      <c r="B16" t="s">
        <v>55</v>
      </c>
      <c r="C16" t="s">
        <v>11</v>
      </c>
      <c r="D16" t="s">
        <v>40</v>
      </c>
      <c r="E16" s="4">
        <v>1419000</v>
      </c>
      <c r="F16" s="4">
        <v>181000</v>
      </c>
      <c r="G16" s="5">
        <v>12.8</v>
      </c>
      <c r="H16" s="4" t="s">
        <v>13</v>
      </c>
      <c r="I16" s="4" t="s">
        <v>13</v>
      </c>
    </row>
    <row r="17" spans="1:9" x14ac:dyDescent="0.35">
      <c r="A17" t="s">
        <v>56</v>
      </c>
      <c r="B17" t="s">
        <v>57</v>
      </c>
      <c r="C17" t="s">
        <v>11</v>
      </c>
      <c r="D17" t="s">
        <v>12</v>
      </c>
      <c r="E17" s="4">
        <v>164828000</v>
      </c>
      <c r="F17" s="4">
        <v>659000</v>
      </c>
      <c r="G17" s="5">
        <v>0.4</v>
      </c>
      <c r="H17" s="4">
        <v>185000</v>
      </c>
      <c r="I17" s="4">
        <v>474000</v>
      </c>
    </row>
    <row r="18" spans="1:9" x14ac:dyDescent="0.35">
      <c r="A18" t="s">
        <v>58</v>
      </c>
      <c r="B18" t="s">
        <v>59</v>
      </c>
      <c r="C18" t="s">
        <v>33</v>
      </c>
      <c r="D18" t="s">
        <v>34</v>
      </c>
      <c r="E18" s="4">
        <v>286000</v>
      </c>
      <c r="F18" s="4">
        <v>10000</v>
      </c>
      <c r="G18" s="5">
        <v>3.5</v>
      </c>
      <c r="H18" s="4">
        <v>3000</v>
      </c>
      <c r="I18" s="4">
        <v>7000</v>
      </c>
    </row>
    <row r="19" spans="1:9" x14ac:dyDescent="0.35">
      <c r="A19" t="s">
        <v>60</v>
      </c>
      <c r="B19" t="s">
        <v>61</v>
      </c>
      <c r="C19" t="s">
        <v>16</v>
      </c>
      <c r="D19" t="s">
        <v>62</v>
      </c>
      <c r="E19" s="4">
        <v>9459000</v>
      </c>
      <c r="F19" s="4">
        <v>581000</v>
      </c>
      <c r="G19" s="5">
        <v>6.1</v>
      </c>
      <c r="H19" s="4">
        <v>130000</v>
      </c>
      <c r="I19" s="4">
        <v>451000</v>
      </c>
    </row>
    <row r="20" spans="1:9" x14ac:dyDescent="0.35">
      <c r="A20" t="s">
        <v>63</v>
      </c>
      <c r="B20" t="s">
        <v>64</v>
      </c>
      <c r="C20" t="s">
        <v>16</v>
      </c>
      <c r="D20" t="s">
        <v>49</v>
      </c>
      <c r="E20" s="4">
        <v>11444000</v>
      </c>
      <c r="F20" s="4">
        <v>1451000</v>
      </c>
      <c r="G20" s="5">
        <v>12.7</v>
      </c>
      <c r="H20" s="4">
        <v>426939</v>
      </c>
      <c r="I20" s="4">
        <v>1024061</v>
      </c>
    </row>
    <row r="21" spans="1:9" x14ac:dyDescent="0.35">
      <c r="A21" t="s">
        <v>65</v>
      </c>
      <c r="B21" t="s">
        <v>66</v>
      </c>
      <c r="C21" t="s">
        <v>33</v>
      </c>
      <c r="D21" t="s">
        <v>67</v>
      </c>
      <c r="E21" s="4">
        <v>375000</v>
      </c>
      <c r="F21" s="4">
        <v>37000</v>
      </c>
      <c r="G21" s="5">
        <v>10</v>
      </c>
      <c r="H21" s="4">
        <v>10755</v>
      </c>
      <c r="I21" s="4">
        <v>26245</v>
      </c>
    </row>
    <row r="22" spans="1:9" x14ac:dyDescent="0.35">
      <c r="A22" t="s">
        <v>68</v>
      </c>
      <c r="B22" t="s">
        <v>69</v>
      </c>
      <c r="C22" t="s">
        <v>20</v>
      </c>
      <c r="D22" t="s">
        <v>70</v>
      </c>
      <c r="E22" s="4">
        <v>11459000</v>
      </c>
      <c r="F22" s="4">
        <v>33000</v>
      </c>
      <c r="G22" s="5">
        <v>0.3</v>
      </c>
      <c r="H22" s="4" t="s">
        <v>13</v>
      </c>
      <c r="I22" s="4" t="s">
        <v>13</v>
      </c>
    </row>
    <row r="23" spans="1:9" x14ac:dyDescent="0.35">
      <c r="A23" t="s">
        <v>71</v>
      </c>
      <c r="B23" t="s">
        <v>72</v>
      </c>
      <c r="C23" t="s">
        <v>33</v>
      </c>
      <c r="D23" t="s">
        <v>73</v>
      </c>
      <c r="E23" s="4">
        <v>61000</v>
      </c>
      <c r="F23" s="4">
        <v>3000</v>
      </c>
      <c r="G23" s="5">
        <v>4.5999999999999996</v>
      </c>
      <c r="H23" s="4" t="s">
        <v>13</v>
      </c>
      <c r="I23" s="4" t="s">
        <v>13</v>
      </c>
    </row>
    <row r="24" spans="1:9" x14ac:dyDescent="0.35">
      <c r="A24" t="s">
        <v>74</v>
      </c>
      <c r="B24" t="s">
        <v>75</v>
      </c>
      <c r="C24" t="s">
        <v>11</v>
      </c>
      <c r="D24" t="s">
        <v>12</v>
      </c>
      <c r="E24" s="4">
        <v>793000</v>
      </c>
      <c r="F24" s="4">
        <v>6000</v>
      </c>
      <c r="G24" s="5">
        <v>0.8</v>
      </c>
      <c r="H24" s="4">
        <v>4309</v>
      </c>
      <c r="I24" s="4">
        <v>1691</v>
      </c>
    </row>
    <row r="25" spans="1:9" x14ac:dyDescent="0.35">
      <c r="A25" t="s">
        <v>76</v>
      </c>
      <c r="B25" t="s">
        <v>77</v>
      </c>
      <c r="C25" t="s">
        <v>33</v>
      </c>
      <c r="D25" t="s">
        <v>37</v>
      </c>
      <c r="E25" s="4">
        <v>11053000</v>
      </c>
      <c r="F25" s="4">
        <v>218000</v>
      </c>
      <c r="G25" s="5">
        <v>2</v>
      </c>
      <c r="H25" s="4">
        <v>10982</v>
      </c>
      <c r="I25" s="4">
        <v>207018</v>
      </c>
    </row>
    <row r="26" spans="1:9" x14ac:dyDescent="0.35">
      <c r="A26" t="s">
        <v>78</v>
      </c>
      <c r="B26" t="s">
        <v>79</v>
      </c>
      <c r="C26" t="s">
        <v>16</v>
      </c>
      <c r="D26" t="s">
        <v>17</v>
      </c>
      <c r="E26" s="4">
        <v>3793000</v>
      </c>
      <c r="F26" s="4">
        <v>1185000</v>
      </c>
      <c r="G26" s="5">
        <v>31.2</v>
      </c>
      <c r="H26" s="4">
        <v>353000</v>
      </c>
      <c r="I26" s="4">
        <v>832000</v>
      </c>
    </row>
    <row r="27" spans="1:9" x14ac:dyDescent="0.35">
      <c r="A27" t="s">
        <v>80</v>
      </c>
      <c r="B27" t="s">
        <v>81</v>
      </c>
      <c r="C27" t="s">
        <v>20</v>
      </c>
      <c r="D27" t="s">
        <v>82</v>
      </c>
      <c r="E27" s="4">
        <v>2344000</v>
      </c>
      <c r="F27" s="4">
        <v>97000</v>
      </c>
      <c r="G27" s="5">
        <v>4.0999999999999996</v>
      </c>
      <c r="H27" s="4">
        <v>32901</v>
      </c>
      <c r="I27" s="4">
        <v>64099</v>
      </c>
    </row>
    <row r="28" spans="1:9" x14ac:dyDescent="0.35">
      <c r="A28" t="s">
        <v>83</v>
      </c>
      <c r="B28" t="s">
        <v>84</v>
      </c>
      <c r="C28" t="s">
        <v>33</v>
      </c>
      <c r="D28" t="s">
        <v>37</v>
      </c>
      <c r="E28" s="4">
        <v>211243000</v>
      </c>
      <c r="F28" s="4">
        <v>17510000</v>
      </c>
      <c r="G28" s="5">
        <v>8.3000000000000007</v>
      </c>
      <c r="H28" s="4">
        <v>8080295</v>
      </c>
      <c r="I28" s="4">
        <v>9429705</v>
      </c>
    </row>
    <row r="29" spans="1:9" x14ac:dyDescent="0.35">
      <c r="A29" t="s">
        <v>85</v>
      </c>
      <c r="B29" t="s">
        <v>86</v>
      </c>
      <c r="C29" t="s">
        <v>11</v>
      </c>
      <c r="D29" t="s">
        <v>87</v>
      </c>
      <c r="E29" s="4">
        <v>434000</v>
      </c>
      <c r="F29" s="4">
        <v>6000</v>
      </c>
      <c r="G29" s="5">
        <v>1.4</v>
      </c>
      <c r="H29" s="4" t="s">
        <v>13</v>
      </c>
      <c r="I29" s="4" t="s">
        <v>13</v>
      </c>
    </row>
    <row r="30" spans="1:9" x14ac:dyDescent="0.35">
      <c r="A30" t="s">
        <v>88</v>
      </c>
      <c r="B30" t="s">
        <v>89</v>
      </c>
      <c r="C30" t="s">
        <v>16</v>
      </c>
      <c r="D30" t="s">
        <v>62</v>
      </c>
      <c r="E30" s="4">
        <v>7045000</v>
      </c>
      <c r="F30" s="4">
        <v>590000</v>
      </c>
      <c r="G30" s="5">
        <v>8.4</v>
      </c>
      <c r="H30" s="4">
        <v>345733</v>
      </c>
      <c r="I30" s="4">
        <v>244267</v>
      </c>
    </row>
    <row r="31" spans="1:9" x14ac:dyDescent="0.35">
      <c r="A31" t="s">
        <v>90</v>
      </c>
      <c r="B31" t="s">
        <v>91</v>
      </c>
      <c r="C31" t="s">
        <v>20</v>
      </c>
      <c r="D31" t="s">
        <v>70</v>
      </c>
      <c r="E31" s="4">
        <v>19173000</v>
      </c>
      <c r="F31" s="4">
        <v>175000</v>
      </c>
      <c r="G31" s="5">
        <v>0.9</v>
      </c>
      <c r="H31" s="4" t="s">
        <v>13</v>
      </c>
      <c r="I31" s="4" t="s">
        <v>13</v>
      </c>
    </row>
    <row r="32" spans="1:9" x14ac:dyDescent="0.35">
      <c r="A32" t="s">
        <v>92</v>
      </c>
      <c r="B32" t="s">
        <v>93</v>
      </c>
      <c r="C32" t="s">
        <v>20</v>
      </c>
      <c r="D32" t="s">
        <v>94</v>
      </c>
      <c r="E32" s="4">
        <v>11936000</v>
      </c>
      <c r="F32" s="4">
        <v>238000</v>
      </c>
      <c r="G32" s="5">
        <v>2</v>
      </c>
      <c r="H32" s="4" t="s">
        <v>13</v>
      </c>
      <c r="I32" s="4" t="s">
        <v>13</v>
      </c>
    </row>
    <row r="33" spans="1:9" x14ac:dyDescent="0.35">
      <c r="A33" t="s">
        <v>95</v>
      </c>
      <c r="B33" t="s">
        <v>96</v>
      </c>
      <c r="C33" t="s">
        <v>20</v>
      </c>
      <c r="D33" t="s">
        <v>70</v>
      </c>
      <c r="E33" s="4">
        <v>533000</v>
      </c>
      <c r="F33" s="4">
        <v>31000</v>
      </c>
      <c r="G33" s="5">
        <v>5.7</v>
      </c>
      <c r="H33" s="4" t="s">
        <v>13</v>
      </c>
      <c r="I33" s="4" t="s">
        <v>13</v>
      </c>
    </row>
    <row r="34" spans="1:9" x14ac:dyDescent="0.35">
      <c r="A34" t="s">
        <v>97</v>
      </c>
      <c r="B34" t="s">
        <v>98</v>
      </c>
      <c r="C34" t="s">
        <v>11</v>
      </c>
      <c r="D34" t="s">
        <v>87</v>
      </c>
      <c r="E34" s="4">
        <v>16076000</v>
      </c>
      <c r="F34" s="4">
        <v>717000</v>
      </c>
      <c r="G34" s="5">
        <v>4.5</v>
      </c>
      <c r="H34" s="4" t="s">
        <v>13</v>
      </c>
      <c r="I34" s="4" t="s">
        <v>13</v>
      </c>
    </row>
    <row r="35" spans="1:9" x14ac:dyDescent="0.35">
      <c r="A35" t="s">
        <v>99</v>
      </c>
      <c r="B35" t="s">
        <v>100</v>
      </c>
      <c r="C35" t="s">
        <v>20</v>
      </c>
      <c r="D35" t="s">
        <v>30</v>
      </c>
      <c r="E35" s="4">
        <v>24514000</v>
      </c>
      <c r="F35" s="4">
        <v>510000</v>
      </c>
      <c r="G35" s="5">
        <v>2.1</v>
      </c>
      <c r="H35" s="4" t="s">
        <v>13</v>
      </c>
      <c r="I35" s="4" t="s">
        <v>13</v>
      </c>
    </row>
    <row r="36" spans="1:9" x14ac:dyDescent="0.35">
      <c r="A36" t="s">
        <v>101</v>
      </c>
      <c r="B36" t="s">
        <v>102</v>
      </c>
      <c r="C36" t="s">
        <v>33</v>
      </c>
      <c r="D36" t="s">
        <v>73</v>
      </c>
      <c r="E36" s="4">
        <v>36626000</v>
      </c>
      <c r="F36" s="4">
        <v>12708000</v>
      </c>
      <c r="G36" s="5">
        <v>34.700000000000003</v>
      </c>
      <c r="H36" s="4">
        <v>2081442</v>
      </c>
      <c r="I36" s="4">
        <v>10626558</v>
      </c>
    </row>
    <row r="37" spans="1:9" x14ac:dyDescent="0.35">
      <c r="A37" t="s">
        <v>103</v>
      </c>
      <c r="B37" t="s">
        <v>104</v>
      </c>
      <c r="C37" t="s">
        <v>33</v>
      </c>
      <c r="D37" t="s">
        <v>34</v>
      </c>
      <c r="E37" s="4">
        <v>62000</v>
      </c>
      <c r="F37" s="4">
        <v>6000</v>
      </c>
      <c r="G37" s="5">
        <v>9.1999999999999993</v>
      </c>
      <c r="H37" s="4">
        <v>1556</v>
      </c>
      <c r="I37" s="4">
        <v>4444</v>
      </c>
    </row>
    <row r="38" spans="1:9" x14ac:dyDescent="0.35">
      <c r="A38" t="s">
        <v>105</v>
      </c>
      <c r="B38" t="s">
        <v>106</v>
      </c>
      <c r="C38" t="s">
        <v>20</v>
      </c>
      <c r="D38" t="s">
        <v>30</v>
      </c>
      <c r="E38" s="4">
        <v>5099000</v>
      </c>
      <c r="F38" s="4">
        <v>94000</v>
      </c>
      <c r="G38" s="5">
        <v>1.8</v>
      </c>
      <c r="H38" s="4" t="s">
        <v>13</v>
      </c>
      <c r="I38" s="4" t="s">
        <v>13</v>
      </c>
    </row>
    <row r="39" spans="1:9" x14ac:dyDescent="0.35">
      <c r="A39" t="s">
        <v>107</v>
      </c>
      <c r="B39" t="s">
        <v>108</v>
      </c>
      <c r="C39" t="s">
        <v>20</v>
      </c>
      <c r="D39" t="s">
        <v>30</v>
      </c>
      <c r="E39" s="4">
        <v>14965000</v>
      </c>
      <c r="F39" s="4">
        <v>151000</v>
      </c>
      <c r="G39" s="5">
        <v>1</v>
      </c>
      <c r="H39" s="4" t="s">
        <v>13</v>
      </c>
      <c r="I39" s="4" t="s">
        <v>13</v>
      </c>
    </row>
    <row r="40" spans="1:9" x14ac:dyDescent="0.35">
      <c r="A40" t="s">
        <v>109</v>
      </c>
      <c r="B40" t="s">
        <v>110</v>
      </c>
      <c r="C40" t="s">
        <v>16</v>
      </c>
      <c r="D40" t="s">
        <v>111</v>
      </c>
      <c r="E40" s="4">
        <v>165000</v>
      </c>
      <c r="F40" s="4">
        <v>23000</v>
      </c>
      <c r="G40" s="5">
        <v>14</v>
      </c>
      <c r="H40" s="4">
        <v>14550</v>
      </c>
      <c r="I40" s="4">
        <v>8450</v>
      </c>
    </row>
    <row r="41" spans="1:9" x14ac:dyDescent="0.35">
      <c r="A41" t="s">
        <v>112</v>
      </c>
      <c r="B41" t="s">
        <v>113</v>
      </c>
      <c r="C41" t="s">
        <v>33</v>
      </c>
      <c r="D41" t="s">
        <v>37</v>
      </c>
      <c r="E41" s="4">
        <v>18313000</v>
      </c>
      <c r="F41" s="4">
        <v>2220000</v>
      </c>
      <c r="G41" s="5">
        <v>12.1</v>
      </c>
      <c r="H41" s="4">
        <v>763182</v>
      </c>
      <c r="I41" s="4">
        <v>1456818</v>
      </c>
    </row>
    <row r="42" spans="1:9" x14ac:dyDescent="0.35">
      <c r="A42" t="s">
        <v>114</v>
      </c>
      <c r="B42" t="s">
        <v>115</v>
      </c>
      <c r="C42" t="s">
        <v>11</v>
      </c>
      <c r="D42" t="s">
        <v>116</v>
      </c>
      <c r="E42" s="4">
        <v>1388233000</v>
      </c>
      <c r="F42" s="4">
        <v>49735000</v>
      </c>
      <c r="G42" s="5">
        <v>3.6</v>
      </c>
      <c r="H42" s="4">
        <v>680000</v>
      </c>
      <c r="I42" s="4">
        <v>49055000</v>
      </c>
    </row>
    <row r="43" spans="1:9" x14ac:dyDescent="0.35">
      <c r="A43" t="s">
        <v>117</v>
      </c>
      <c r="B43" t="s">
        <v>118</v>
      </c>
      <c r="C43" t="s">
        <v>11</v>
      </c>
      <c r="D43" t="s">
        <v>116</v>
      </c>
      <c r="E43" s="4">
        <v>606000</v>
      </c>
      <c r="F43" s="4">
        <v>22000</v>
      </c>
      <c r="G43" s="5">
        <v>3.6</v>
      </c>
      <c r="H43" s="4" t="s">
        <v>13</v>
      </c>
      <c r="I43" s="4" t="s">
        <v>13</v>
      </c>
    </row>
    <row r="44" spans="1:9" x14ac:dyDescent="0.35">
      <c r="A44" t="s">
        <v>119</v>
      </c>
      <c r="B44" t="s">
        <v>120</v>
      </c>
      <c r="C44" t="s">
        <v>11</v>
      </c>
      <c r="D44" t="s">
        <v>87</v>
      </c>
      <c r="E44" s="4">
        <v>2000</v>
      </c>
      <c r="F44" s="4" t="s">
        <v>121</v>
      </c>
      <c r="G44" s="5">
        <v>0</v>
      </c>
      <c r="H44" s="4" t="s">
        <v>13</v>
      </c>
      <c r="I44" s="4" t="s">
        <v>13</v>
      </c>
    </row>
    <row r="45" spans="1:9" x14ac:dyDescent="0.35">
      <c r="A45" t="s">
        <v>122</v>
      </c>
      <c r="B45" t="s">
        <v>123</v>
      </c>
      <c r="C45" t="s">
        <v>33</v>
      </c>
      <c r="D45" t="s">
        <v>37</v>
      </c>
      <c r="E45" s="4">
        <v>49068000</v>
      </c>
      <c r="F45" s="4">
        <v>4971000</v>
      </c>
      <c r="G45" s="5">
        <v>10.1</v>
      </c>
      <c r="H45" s="4">
        <v>706210</v>
      </c>
      <c r="I45" s="4">
        <v>4264790</v>
      </c>
    </row>
    <row r="46" spans="1:9" x14ac:dyDescent="0.35">
      <c r="A46" t="s">
        <v>124</v>
      </c>
      <c r="B46" t="s">
        <v>125</v>
      </c>
      <c r="C46" t="s">
        <v>20</v>
      </c>
      <c r="D46" t="s">
        <v>94</v>
      </c>
      <c r="E46" s="4">
        <v>826000</v>
      </c>
      <c r="F46" s="4">
        <v>12000</v>
      </c>
      <c r="G46" s="5">
        <v>1.5</v>
      </c>
      <c r="H46" s="4" t="s">
        <v>13</v>
      </c>
      <c r="I46" s="4" t="s">
        <v>13</v>
      </c>
    </row>
    <row r="47" spans="1:9" x14ac:dyDescent="0.35">
      <c r="A47" t="s">
        <v>126</v>
      </c>
      <c r="B47" t="s">
        <v>127</v>
      </c>
      <c r="C47" t="s">
        <v>20</v>
      </c>
      <c r="D47" t="s">
        <v>30</v>
      </c>
      <c r="E47" s="4">
        <v>4866000</v>
      </c>
      <c r="F47" s="4">
        <v>119000</v>
      </c>
      <c r="G47" s="5">
        <v>2.4</v>
      </c>
      <c r="H47" s="4" t="s">
        <v>13</v>
      </c>
      <c r="I47" s="4" t="s">
        <v>13</v>
      </c>
    </row>
    <row r="48" spans="1:9" x14ac:dyDescent="0.35">
      <c r="A48" t="s">
        <v>128</v>
      </c>
      <c r="B48" t="s">
        <v>129</v>
      </c>
      <c r="C48" t="s">
        <v>33</v>
      </c>
      <c r="D48" t="s">
        <v>67</v>
      </c>
      <c r="E48" s="4">
        <v>4906000</v>
      </c>
      <c r="F48" s="4">
        <v>493000</v>
      </c>
      <c r="G48" s="5">
        <v>10</v>
      </c>
      <c r="H48" s="4">
        <v>235631</v>
      </c>
      <c r="I48" s="4">
        <v>257369</v>
      </c>
    </row>
    <row r="49" spans="1:9" x14ac:dyDescent="0.35">
      <c r="A49" t="s">
        <v>130</v>
      </c>
      <c r="B49" t="s">
        <v>131</v>
      </c>
      <c r="C49" t="s">
        <v>20</v>
      </c>
      <c r="D49" t="s">
        <v>70</v>
      </c>
      <c r="E49" s="4">
        <v>23816000</v>
      </c>
      <c r="F49" s="4">
        <v>1049000</v>
      </c>
      <c r="G49" s="5">
        <v>4.4000000000000004</v>
      </c>
      <c r="H49" s="4">
        <v>2500</v>
      </c>
      <c r="I49" s="4">
        <v>1046500</v>
      </c>
    </row>
    <row r="50" spans="1:9" x14ac:dyDescent="0.35">
      <c r="A50" t="s">
        <v>132</v>
      </c>
      <c r="B50" t="s">
        <v>133</v>
      </c>
      <c r="C50" t="s">
        <v>16</v>
      </c>
      <c r="D50" t="s">
        <v>17</v>
      </c>
      <c r="E50" s="4">
        <v>4210000</v>
      </c>
      <c r="F50" s="4">
        <v>576000</v>
      </c>
      <c r="G50" s="5">
        <v>13.7</v>
      </c>
      <c r="H50" s="4">
        <v>390000</v>
      </c>
      <c r="I50" s="4">
        <v>186000</v>
      </c>
    </row>
    <row r="51" spans="1:9" x14ac:dyDescent="0.35">
      <c r="A51" t="s">
        <v>134</v>
      </c>
      <c r="B51" t="s">
        <v>135</v>
      </c>
      <c r="C51" t="s">
        <v>33</v>
      </c>
      <c r="D51" t="s">
        <v>34</v>
      </c>
      <c r="E51" s="4">
        <v>11390000</v>
      </c>
      <c r="F51" s="4">
        <v>234000</v>
      </c>
      <c r="G51" s="5">
        <v>2.1</v>
      </c>
      <c r="H51" s="4">
        <v>58150</v>
      </c>
      <c r="I51" s="4">
        <v>175850</v>
      </c>
    </row>
    <row r="52" spans="1:9" x14ac:dyDescent="0.35">
      <c r="A52" t="s">
        <v>136</v>
      </c>
      <c r="B52" t="s">
        <v>137</v>
      </c>
      <c r="C52" t="s">
        <v>33</v>
      </c>
      <c r="D52" t="s">
        <v>34</v>
      </c>
      <c r="E52" s="4">
        <v>160000</v>
      </c>
      <c r="F52" s="4">
        <v>4000</v>
      </c>
      <c r="G52" s="5">
        <v>2.6</v>
      </c>
      <c r="H52" s="4" t="s">
        <v>13</v>
      </c>
      <c r="I52" s="4" t="s">
        <v>13</v>
      </c>
    </row>
    <row r="53" spans="1:9" x14ac:dyDescent="0.35">
      <c r="A53" t="s">
        <v>138</v>
      </c>
      <c r="B53" t="s">
        <v>139</v>
      </c>
      <c r="C53" t="s">
        <v>11</v>
      </c>
      <c r="D53" t="s">
        <v>40</v>
      </c>
      <c r="E53" s="4">
        <v>349000</v>
      </c>
      <c r="F53" s="4">
        <v>61000</v>
      </c>
      <c r="G53" s="5">
        <v>17.399999999999999</v>
      </c>
      <c r="H53" s="4">
        <v>49142</v>
      </c>
      <c r="I53" s="4">
        <v>11858</v>
      </c>
    </row>
    <row r="54" spans="1:9" x14ac:dyDescent="0.35">
      <c r="A54" t="s">
        <v>140</v>
      </c>
      <c r="B54" t="s">
        <v>141</v>
      </c>
      <c r="C54" t="s">
        <v>11</v>
      </c>
      <c r="D54" t="s">
        <v>40</v>
      </c>
      <c r="E54" s="4">
        <v>839000</v>
      </c>
      <c r="F54" s="4">
        <v>285000</v>
      </c>
      <c r="G54" s="5">
        <v>34</v>
      </c>
      <c r="H54" s="4">
        <v>154327</v>
      </c>
      <c r="I54" s="4">
        <v>130673</v>
      </c>
    </row>
    <row r="55" spans="1:9" x14ac:dyDescent="0.35">
      <c r="A55" t="s">
        <v>142</v>
      </c>
      <c r="B55" t="s">
        <v>143</v>
      </c>
      <c r="C55" t="s">
        <v>16</v>
      </c>
      <c r="D55" t="s">
        <v>62</v>
      </c>
      <c r="E55" s="4">
        <v>10555000</v>
      </c>
      <c r="F55" s="4">
        <v>1323000</v>
      </c>
      <c r="G55" s="5">
        <v>12.5</v>
      </c>
      <c r="H55" s="4">
        <v>806895</v>
      </c>
      <c r="I55" s="4">
        <v>516105</v>
      </c>
    </row>
    <row r="56" spans="1:9" x14ac:dyDescent="0.35">
      <c r="A56" t="s">
        <v>144</v>
      </c>
      <c r="B56" t="s">
        <v>145</v>
      </c>
      <c r="C56" t="s">
        <v>20</v>
      </c>
      <c r="D56" t="s">
        <v>30</v>
      </c>
      <c r="E56" s="4">
        <v>82243000</v>
      </c>
      <c r="F56" s="4">
        <v>946000</v>
      </c>
      <c r="G56" s="5">
        <v>1.2</v>
      </c>
      <c r="H56" s="4">
        <v>216</v>
      </c>
      <c r="I56" s="4">
        <v>945784</v>
      </c>
    </row>
    <row r="57" spans="1:9" x14ac:dyDescent="0.35">
      <c r="A57" t="s">
        <v>146</v>
      </c>
      <c r="B57" t="s">
        <v>147</v>
      </c>
      <c r="C57" t="s">
        <v>16</v>
      </c>
      <c r="D57" t="s">
        <v>111</v>
      </c>
      <c r="E57" s="4">
        <v>5712000</v>
      </c>
      <c r="F57" s="4">
        <v>567000</v>
      </c>
      <c r="G57" s="5">
        <v>9.9</v>
      </c>
      <c r="H57" s="4">
        <v>340000</v>
      </c>
      <c r="I57" s="4">
        <v>227000</v>
      </c>
    </row>
    <row r="58" spans="1:9" x14ac:dyDescent="0.35">
      <c r="A58" t="s">
        <v>148</v>
      </c>
      <c r="B58" t="s">
        <v>149</v>
      </c>
      <c r="C58" t="s">
        <v>20</v>
      </c>
      <c r="D58" t="s">
        <v>94</v>
      </c>
      <c r="E58" s="4">
        <v>911000</v>
      </c>
      <c r="F58" s="4">
        <v>28000</v>
      </c>
      <c r="G58" s="5">
        <v>3.1</v>
      </c>
      <c r="H58" s="4" t="s">
        <v>13</v>
      </c>
      <c r="I58" s="4" t="s">
        <v>13</v>
      </c>
    </row>
    <row r="59" spans="1:9" x14ac:dyDescent="0.35">
      <c r="A59" t="s">
        <v>150</v>
      </c>
      <c r="B59" t="s">
        <v>151</v>
      </c>
      <c r="C59" t="s">
        <v>33</v>
      </c>
      <c r="D59" t="s">
        <v>34</v>
      </c>
      <c r="E59" s="4">
        <v>73000</v>
      </c>
      <c r="F59" s="4">
        <v>5000</v>
      </c>
      <c r="G59" s="5">
        <v>6.2</v>
      </c>
      <c r="H59" s="4" t="s">
        <v>13</v>
      </c>
      <c r="I59" s="4" t="s">
        <v>13</v>
      </c>
    </row>
    <row r="60" spans="1:9" x14ac:dyDescent="0.35">
      <c r="A60" t="s">
        <v>152</v>
      </c>
      <c r="B60" t="s">
        <v>153</v>
      </c>
      <c r="C60" t="s">
        <v>33</v>
      </c>
      <c r="D60" t="s">
        <v>34</v>
      </c>
      <c r="E60" s="4">
        <v>10767000</v>
      </c>
      <c r="F60" s="4">
        <v>795000</v>
      </c>
      <c r="G60" s="5">
        <v>7.4</v>
      </c>
      <c r="H60" s="4">
        <v>333426</v>
      </c>
      <c r="I60" s="4">
        <v>461574</v>
      </c>
    </row>
    <row r="61" spans="1:9" x14ac:dyDescent="0.35">
      <c r="A61" t="s">
        <v>154</v>
      </c>
      <c r="B61" t="s">
        <v>155</v>
      </c>
      <c r="C61" t="s">
        <v>33</v>
      </c>
      <c r="D61" t="s">
        <v>37</v>
      </c>
      <c r="E61" s="4">
        <v>16626000</v>
      </c>
      <c r="F61" s="4">
        <v>402000</v>
      </c>
      <c r="G61" s="5">
        <v>2.4</v>
      </c>
      <c r="H61" s="4">
        <v>167102</v>
      </c>
      <c r="I61" s="4">
        <v>234898</v>
      </c>
    </row>
    <row r="62" spans="1:9" x14ac:dyDescent="0.35">
      <c r="A62" t="s">
        <v>156</v>
      </c>
      <c r="B62" t="s">
        <v>157</v>
      </c>
      <c r="C62" t="s">
        <v>20</v>
      </c>
      <c r="D62" t="s">
        <v>21</v>
      </c>
      <c r="E62" s="4">
        <v>95215000</v>
      </c>
      <c r="F62" s="4">
        <v>3931000</v>
      </c>
      <c r="G62" s="5">
        <v>4.0999999999999996</v>
      </c>
      <c r="H62" s="4">
        <v>250000</v>
      </c>
      <c r="I62" s="4">
        <v>3681000</v>
      </c>
    </row>
    <row r="63" spans="1:9" x14ac:dyDescent="0.35">
      <c r="A63" t="s">
        <v>158</v>
      </c>
      <c r="B63" t="s">
        <v>159</v>
      </c>
      <c r="C63" t="s">
        <v>33</v>
      </c>
      <c r="D63" t="s">
        <v>67</v>
      </c>
      <c r="E63" s="4">
        <v>6167000</v>
      </c>
      <c r="F63" s="4">
        <v>737000</v>
      </c>
      <c r="G63" s="5">
        <v>12</v>
      </c>
      <c r="H63" s="4">
        <v>344587</v>
      </c>
      <c r="I63" s="4">
        <v>392413</v>
      </c>
    </row>
    <row r="64" spans="1:9" x14ac:dyDescent="0.35">
      <c r="A64" t="s">
        <v>160</v>
      </c>
      <c r="B64" t="s">
        <v>161</v>
      </c>
      <c r="C64" t="s">
        <v>16</v>
      </c>
      <c r="D64" t="s">
        <v>111</v>
      </c>
      <c r="E64" s="4">
        <v>58877000</v>
      </c>
      <c r="F64" s="4">
        <v>2731000</v>
      </c>
      <c r="G64" s="5">
        <v>4.5999999999999996</v>
      </c>
      <c r="H64" s="4">
        <v>1870735</v>
      </c>
      <c r="I64" s="4">
        <v>860265</v>
      </c>
    </row>
    <row r="65" spans="1:9" x14ac:dyDescent="0.35">
      <c r="A65" t="s">
        <v>162</v>
      </c>
      <c r="B65" t="s">
        <v>163</v>
      </c>
      <c r="C65" t="s">
        <v>20</v>
      </c>
      <c r="D65" t="s">
        <v>30</v>
      </c>
      <c r="E65" s="4">
        <v>894000</v>
      </c>
      <c r="F65" s="4">
        <v>112000</v>
      </c>
      <c r="G65" s="5">
        <v>12.5</v>
      </c>
      <c r="H65" s="4" t="s">
        <v>13</v>
      </c>
      <c r="I65" s="4" t="s">
        <v>13</v>
      </c>
    </row>
    <row r="66" spans="1:9" x14ac:dyDescent="0.35">
      <c r="A66" t="s">
        <v>164</v>
      </c>
      <c r="B66" t="s">
        <v>165</v>
      </c>
      <c r="C66" t="s">
        <v>20</v>
      </c>
      <c r="D66" t="s">
        <v>94</v>
      </c>
      <c r="E66" s="4">
        <v>5482000</v>
      </c>
      <c r="F66" s="4">
        <v>23000</v>
      </c>
      <c r="G66" s="5">
        <v>0.4</v>
      </c>
      <c r="H66" s="4" t="s">
        <v>13</v>
      </c>
      <c r="I66" s="4" t="s">
        <v>13</v>
      </c>
    </row>
    <row r="67" spans="1:9" x14ac:dyDescent="0.35">
      <c r="A67" t="s">
        <v>166</v>
      </c>
      <c r="B67" t="s">
        <v>167</v>
      </c>
      <c r="C67" t="s">
        <v>16</v>
      </c>
      <c r="D67" t="s">
        <v>111</v>
      </c>
      <c r="E67" s="4">
        <v>1306000</v>
      </c>
      <c r="F67" s="4">
        <v>65000</v>
      </c>
      <c r="G67" s="5">
        <v>5</v>
      </c>
      <c r="H67" s="4">
        <v>47000</v>
      </c>
      <c r="I67" s="4">
        <v>18000</v>
      </c>
    </row>
    <row r="68" spans="1:9" x14ac:dyDescent="0.35">
      <c r="A68" t="s">
        <v>168</v>
      </c>
      <c r="B68" t="s">
        <v>169</v>
      </c>
      <c r="C68" t="s">
        <v>20</v>
      </c>
      <c r="D68" t="s">
        <v>94</v>
      </c>
      <c r="E68" s="4">
        <v>104345000</v>
      </c>
      <c r="F68" s="4">
        <v>377000</v>
      </c>
      <c r="G68" s="5">
        <v>0.4</v>
      </c>
      <c r="H68" s="4" t="s">
        <v>13</v>
      </c>
      <c r="I68" s="4" t="s">
        <v>13</v>
      </c>
    </row>
    <row r="69" spans="1:9" x14ac:dyDescent="0.35">
      <c r="A69" t="s">
        <v>170</v>
      </c>
      <c r="B69" t="s">
        <v>171</v>
      </c>
      <c r="C69" t="s">
        <v>33</v>
      </c>
      <c r="D69" t="s">
        <v>37</v>
      </c>
      <c r="E69" s="4">
        <v>3000</v>
      </c>
      <c r="F69" s="4">
        <v>2000</v>
      </c>
      <c r="G69" s="5">
        <v>62.1</v>
      </c>
      <c r="H69" s="4">
        <v>1705</v>
      </c>
      <c r="I69" s="4" t="s">
        <v>172</v>
      </c>
    </row>
    <row r="70" spans="1:9" x14ac:dyDescent="0.35">
      <c r="A70" t="s">
        <v>173</v>
      </c>
      <c r="B70" t="s">
        <v>174</v>
      </c>
      <c r="C70" t="s">
        <v>16</v>
      </c>
      <c r="D70" t="s">
        <v>111</v>
      </c>
      <c r="E70" s="4">
        <v>49000</v>
      </c>
      <c r="F70" s="4">
        <v>5000</v>
      </c>
      <c r="G70" s="5">
        <v>9.9</v>
      </c>
      <c r="H70" s="4" t="s">
        <v>13</v>
      </c>
      <c r="I70" s="4" t="s">
        <v>13</v>
      </c>
    </row>
    <row r="71" spans="1:9" x14ac:dyDescent="0.35">
      <c r="A71" t="s">
        <v>175</v>
      </c>
      <c r="B71" t="s">
        <v>176</v>
      </c>
      <c r="C71" t="s">
        <v>24</v>
      </c>
      <c r="D71" t="s">
        <v>177</v>
      </c>
      <c r="E71" s="4">
        <v>903000</v>
      </c>
      <c r="F71" s="4">
        <v>5000</v>
      </c>
      <c r="G71" s="5">
        <v>0.5</v>
      </c>
      <c r="H71" s="4">
        <v>1538</v>
      </c>
      <c r="I71" s="4">
        <v>3462</v>
      </c>
    </row>
    <row r="72" spans="1:9" x14ac:dyDescent="0.35">
      <c r="A72" t="s">
        <v>178</v>
      </c>
      <c r="B72" t="s">
        <v>179</v>
      </c>
      <c r="C72" t="s">
        <v>16</v>
      </c>
      <c r="D72" t="s">
        <v>111</v>
      </c>
      <c r="E72" s="4">
        <v>5541000</v>
      </c>
      <c r="F72" s="4">
        <v>1793000</v>
      </c>
      <c r="G72" s="5">
        <v>32.4</v>
      </c>
      <c r="H72" s="4">
        <v>1542396</v>
      </c>
      <c r="I72" s="4">
        <v>250604</v>
      </c>
    </row>
    <row r="73" spans="1:9" x14ac:dyDescent="0.35">
      <c r="A73" t="s">
        <v>180</v>
      </c>
      <c r="B73" t="s">
        <v>181</v>
      </c>
      <c r="C73" t="s">
        <v>16</v>
      </c>
      <c r="D73" t="s">
        <v>49</v>
      </c>
      <c r="E73" s="4">
        <v>64939000</v>
      </c>
      <c r="F73" s="4">
        <v>12732000</v>
      </c>
      <c r="G73" s="5">
        <v>19.600000000000001</v>
      </c>
      <c r="H73" s="4">
        <v>4501235</v>
      </c>
      <c r="I73" s="4">
        <v>8230765</v>
      </c>
    </row>
    <row r="74" spans="1:9" x14ac:dyDescent="0.35">
      <c r="A74" t="s">
        <v>182</v>
      </c>
      <c r="B74" t="s">
        <v>183</v>
      </c>
      <c r="C74" t="s">
        <v>33</v>
      </c>
      <c r="D74" t="s">
        <v>37</v>
      </c>
      <c r="E74" s="4">
        <v>283000</v>
      </c>
      <c r="F74" s="4">
        <v>55000</v>
      </c>
      <c r="G74" s="5">
        <v>19.600000000000001</v>
      </c>
      <c r="H74" s="4" t="s">
        <v>13</v>
      </c>
      <c r="I74" s="4" t="s">
        <v>13</v>
      </c>
    </row>
    <row r="75" spans="1:9" x14ac:dyDescent="0.35">
      <c r="A75" t="s">
        <v>184</v>
      </c>
      <c r="B75" t="s">
        <v>185</v>
      </c>
      <c r="C75" t="s">
        <v>24</v>
      </c>
      <c r="D75" t="s">
        <v>25</v>
      </c>
      <c r="E75" s="4">
        <v>289000</v>
      </c>
      <c r="F75" s="4">
        <v>7000</v>
      </c>
      <c r="G75" s="5">
        <v>2.5</v>
      </c>
      <c r="H75" s="4" t="s">
        <v>13</v>
      </c>
      <c r="I75" s="4" t="s">
        <v>13</v>
      </c>
    </row>
    <row r="76" spans="1:9" x14ac:dyDescent="0.35">
      <c r="A76" t="s">
        <v>186</v>
      </c>
      <c r="B76" t="s">
        <v>187</v>
      </c>
      <c r="C76" t="s">
        <v>20</v>
      </c>
      <c r="D76" t="s">
        <v>30</v>
      </c>
      <c r="E76" s="4">
        <v>1801000</v>
      </c>
      <c r="F76" s="4">
        <v>61000</v>
      </c>
      <c r="G76" s="5">
        <v>3.4</v>
      </c>
      <c r="H76" s="4" t="s">
        <v>13</v>
      </c>
      <c r="I76" s="4" t="s">
        <v>13</v>
      </c>
    </row>
    <row r="77" spans="1:9" x14ac:dyDescent="0.35">
      <c r="A77" t="s">
        <v>188</v>
      </c>
      <c r="B77" t="s">
        <v>189</v>
      </c>
      <c r="C77" t="s">
        <v>20</v>
      </c>
      <c r="D77" t="s">
        <v>70</v>
      </c>
      <c r="E77" s="4">
        <v>2120000</v>
      </c>
      <c r="F77" s="4">
        <v>137000</v>
      </c>
      <c r="G77" s="5">
        <v>6.5</v>
      </c>
      <c r="H77" s="4" t="s">
        <v>13</v>
      </c>
      <c r="I77" s="4" t="s">
        <v>13</v>
      </c>
    </row>
    <row r="78" spans="1:9" x14ac:dyDescent="0.35">
      <c r="A78" t="s">
        <v>190</v>
      </c>
      <c r="B78" t="s">
        <v>191</v>
      </c>
      <c r="C78" t="s">
        <v>11</v>
      </c>
      <c r="D78" t="s">
        <v>40</v>
      </c>
      <c r="E78" s="4">
        <v>3973000</v>
      </c>
      <c r="F78" s="4">
        <v>402000</v>
      </c>
      <c r="G78" s="5">
        <v>10.1</v>
      </c>
      <c r="H78" s="4">
        <v>159000</v>
      </c>
      <c r="I78" s="4">
        <v>243000</v>
      </c>
    </row>
    <row r="79" spans="1:9" x14ac:dyDescent="0.35">
      <c r="A79" t="s">
        <v>192</v>
      </c>
      <c r="B79" t="s">
        <v>193</v>
      </c>
      <c r="C79" t="s">
        <v>16</v>
      </c>
      <c r="D79" t="s">
        <v>49</v>
      </c>
      <c r="E79" s="4">
        <v>80636000</v>
      </c>
      <c r="F79" s="4">
        <v>15822000</v>
      </c>
      <c r="G79" s="5">
        <v>19.600000000000001</v>
      </c>
      <c r="H79" s="4">
        <v>5830000</v>
      </c>
      <c r="I79" s="4">
        <v>9992000</v>
      </c>
    </row>
    <row r="80" spans="1:9" x14ac:dyDescent="0.35">
      <c r="A80" t="s">
        <v>194</v>
      </c>
      <c r="B80" t="s">
        <v>195</v>
      </c>
      <c r="C80" t="s">
        <v>20</v>
      </c>
      <c r="D80" t="s">
        <v>70</v>
      </c>
      <c r="E80" s="4">
        <v>28657000</v>
      </c>
      <c r="F80" s="4">
        <v>2280000</v>
      </c>
      <c r="G80" s="5">
        <v>8</v>
      </c>
      <c r="H80" s="4">
        <v>1236128</v>
      </c>
      <c r="I80" s="4">
        <v>1043872</v>
      </c>
    </row>
    <row r="81" spans="1:9" x14ac:dyDescent="0.35">
      <c r="A81" t="s">
        <v>196</v>
      </c>
      <c r="B81" t="s">
        <v>197</v>
      </c>
      <c r="C81" t="s">
        <v>16</v>
      </c>
      <c r="D81" t="s">
        <v>17</v>
      </c>
      <c r="E81" s="4">
        <v>32000</v>
      </c>
      <c r="F81" s="4">
        <v>1000</v>
      </c>
      <c r="G81" s="5">
        <v>4.0999999999999996</v>
      </c>
      <c r="H81" s="4" t="s">
        <v>13</v>
      </c>
      <c r="I81" s="4" t="s">
        <v>13</v>
      </c>
    </row>
    <row r="82" spans="1:9" x14ac:dyDescent="0.35">
      <c r="A82" t="s">
        <v>198</v>
      </c>
      <c r="B82" t="s">
        <v>199</v>
      </c>
      <c r="C82" t="s">
        <v>16</v>
      </c>
      <c r="D82" t="s">
        <v>17</v>
      </c>
      <c r="E82" s="4">
        <v>10893000</v>
      </c>
      <c r="F82" s="4">
        <v>1920000</v>
      </c>
      <c r="G82" s="5">
        <v>17.600000000000001</v>
      </c>
      <c r="H82" s="4">
        <v>1010000</v>
      </c>
      <c r="I82" s="4">
        <v>910000</v>
      </c>
    </row>
    <row r="83" spans="1:9" x14ac:dyDescent="0.35">
      <c r="A83" t="s">
        <v>200</v>
      </c>
      <c r="B83" t="s">
        <v>201</v>
      </c>
      <c r="C83" t="s">
        <v>33</v>
      </c>
      <c r="D83" t="s">
        <v>73</v>
      </c>
      <c r="E83" s="4">
        <v>56000</v>
      </c>
      <c r="F83" s="4">
        <v>13000</v>
      </c>
      <c r="G83" s="5">
        <v>22.3</v>
      </c>
      <c r="H83" s="4" t="s">
        <v>13</v>
      </c>
      <c r="I83" s="4" t="s">
        <v>13</v>
      </c>
    </row>
    <row r="84" spans="1:9" x14ac:dyDescent="0.35">
      <c r="A84" t="s">
        <v>202</v>
      </c>
      <c r="B84" t="s">
        <v>203</v>
      </c>
      <c r="C84" t="s">
        <v>33</v>
      </c>
      <c r="D84" t="s">
        <v>34</v>
      </c>
      <c r="E84" s="4">
        <v>108000</v>
      </c>
      <c r="F84" s="4">
        <v>5000</v>
      </c>
      <c r="G84" s="5">
        <v>4.5999999999999996</v>
      </c>
      <c r="H84" s="4" t="s">
        <v>13</v>
      </c>
      <c r="I84" s="4" t="s">
        <v>13</v>
      </c>
    </row>
    <row r="85" spans="1:9" x14ac:dyDescent="0.35">
      <c r="A85" t="s">
        <v>204</v>
      </c>
      <c r="B85" t="s">
        <v>205</v>
      </c>
      <c r="C85" t="s">
        <v>33</v>
      </c>
      <c r="D85" t="s">
        <v>34</v>
      </c>
      <c r="E85" s="4">
        <v>472000</v>
      </c>
      <c r="F85" s="4">
        <v>40000</v>
      </c>
      <c r="G85" s="5">
        <v>8.5</v>
      </c>
      <c r="H85" s="4">
        <v>5500</v>
      </c>
      <c r="I85" s="4">
        <v>34500</v>
      </c>
    </row>
    <row r="86" spans="1:9" x14ac:dyDescent="0.35">
      <c r="A86" t="s">
        <v>206</v>
      </c>
      <c r="B86" t="s">
        <v>207</v>
      </c>
      <c r="C86" t="s">
        <v>24</v>
      </c>
      <c r="D86" t="s">
        <v>177</v>
      </c>
      <c r="E86" s="4">
        <v>174000</v>
      </c>
      <c r="F86" s="4">
        <v>20000</v>
      </c>
      <c r="G86" s="5">
        <v>11.5</v>
      </c>
      <c r="H86" s="4" t="s">
        <v>13</v>
      </c>
      <c r="I86" s="4" t="s">
        <v>13</v>
      </c>
    </row>
    <row r="87" spans="1:9" x14ac:dyDescent="0.35">
      <c r="A87" t="s">
        <v>208</v>
      </c>
      <c r="B87" t="s">
        <v>209</v>
      </c>
      <c r="C87" t="s">
        <v>33</v>
      </c>
      <c r="D87" t="s">
        <v>67</v>
      </c>
      <c r="E87" s="4">
        <v>17005000</v>
      </c>
      <c r="F87" s="4">
        <v>2062000</v>
      </c>
      <c r="G87" s="5">
        <v>12.1</v>
      </c>
      <c r="H87" s="4">
        <v>520792</v>
      </c>
      <c r="I87" s="4">
        <v>1541208</v>
      </c>
    </row>
    <row r="88" spans="1:9" x14ac:dyDescent="0.35">
      <c r="A88" t="s">
        <v>210</v>
      </c>
      <c r="B88" t="s">
        <v>211</v>
      </c>
      <c r="C88" t="s">
        <v>20</v>
      </c>
      <c r="D88" t="s">
        <v>70</v>
      </c>
      <c r="E88" s="4">
        <v>13291000</v>
      </c>
      <c r="F88" s="4">
        <v>130000</v>
      </c>
      <c r="G88" s="5">
        <v>1</v>
      </c>
      <c r="H88" s="4" t="s">
        <v>13</v>
      </c>
      <c r="I88" s="4" t="s">
        <v>13</v>
      </c>
    </row>
    <row r="89" spans="1:9" x14ac:dyDescent="0.35">
      <c r="A89" t="s">
        <v>212</v>
      </c>
      <c r="B89" t="s">
        <v>213</v>
      </c>
      <c r="C89" t="s">
        <v>20</v>
      </c>
      <c r="D89" t="s">
        <v>70</v>
      </c>
      <c r="E89" s="4">
        <v>1933000</v>
      </c>
      <c r="F89" s="4">
        <v>29000</v>
      </c>
      <c r="G89" s="5">
        <v>1.5</v>
      </c>
      <c r="H89" s="4" t="s">
        <v>13</v>
      </c>
      <c r="I89" s="4" t="s">
        <v>13</v>
      </c>
    </row>
    <row r="90" spans="1:9" x14ac:dyDescent="0.35">
      <c r="A90" t="s">
        <v>214</v>
      </c>
      <c r="B90" t="s">
        <v>215</v>
      </c>
      <c r="C90" t="s">
        <v>33</v>
      </c>
      <c r="D90" t="s">
        <v>37</v>
      </c>
      <c r="E90" s="4">
        <v>774000</v>
      </c>
      <c r="F90" s="4">
        <v>122000</v>
      </c>
      <c r="G90" s="5">
        <v>15.8</v>
      </c>
      <c r="H90" s="4">
        <v>4000</v>
      </c>
      <c r="I90" s="4">
        <v>118000</v>
      </c>
    </row>
    <row r="91" spans="1:9" x14ac:dyDescent="0.35">
      <c r="A91" t="s">
        <v>216</v>
      </c>
      <c r="B91" t="s">
        <v>217</v>
      </c>
      <c r="C91" t="s">
        <v>33</v>
      </c>
      <c r="D91" t="s">
        <v>34</v>
      </c>
      <c r="E91" s="4">
        <v>10983000</v>
      </c>
      <c r="F91" s="4">
        <v>291000</v>
      </c>
      <c r="G91" s="5">
        <v>2.6</v>
      </c>
      <c r="H91" s="4">
        <v>20379</v>
      </c>
      <c r="I91" s="4">
        <v>270621</v>
      </c>
    </row>
    <row r="92" spans="1:9" x14ac:dyDescent="0.35">
      <c r="A92" t="s">
        <v>218</v>
      </c>
      <c r="B92" t="s">
        <v>219</v>
      </c>
      <c r="C92" t="s">
        <v>16</v>
      </c>
      <c r="D92" t="s">
        <v>17</v>
      </c>
      <c r="E92" s="4">
        <v>1000</v>
      </c>
      <c r="F92" s="4" t="s">
        <v>121</v>
      </c>
      <c r="G92" s="5">
        <v>0</v>
      </c>
      <c r="H92" s="4" t="s">
        <v>13</v>
      </c>
      <c r="I92" s="4" t="s">
        <v>13</v>
      </c>
    </row>
    <row r="93" spans="1:9" x14ac:dyDescent="0.35">
      <c r="A93" t="s">
        <v>220</v>
      </c>
      <c r="B93" t="s">
        <v>221</v>
      </c>
      <c r="C93" t="s">
        <v>33</v>
      </c>
      <c r="D93" t="s">
        <v>67</v>
      </c>
      <c r="E93" s="4">
        <v>8305000</v>
      </c>
      <c r="F93" s="4">
        <v>1171000</v>
      </c>
      <c r="G93" s="5">
        <v>14.1</v>
      </c>
      <c r="H93" s="4">
        <v>475000</v>
      </c>
      <c r="I93" s="4">
        <v>696000</v>
      </c>
    </row>
    <row r="94" spans="1:9" x14ac:dyDescent="0.35">
      <c r="A94" t="s">
        <v>222</v>
      </c>
      <c r="B94" t="s">
        <v>223</v>
      </c>
      <c r="C94" t="s">
        <v>11</v>
      </c>
      <c r="D94" t="s">
        <v>116</v>
      </c>
      <c r="E94" s="4">
        <v>7402000</v>
      </c>
      <c r="F94" s="4">
        <v>265000</v>
      </c>
      <c r="G94" s="5">
        <v>3.6</v>
      </c>
      <c r="H94" s="4" t="s">
        <v>13</v>
      </c>
      <c r="I94" s="4" t="s">
        <v>13</v>
      </c>
    </row>
    <row r="95" spans="1:9" x14ac:dyDescent="0.35">
      <c r="A95" t="s">
        <v>224</v>
      </c>
      <c r="B95" t="s">
        <v>225</v>
      </c>
      <c r="C95" t="s">
        <v>16</v>
      </c>
      <c r="D95" t="s">
        <v>62</v>
      </c>
      <c r="E95" s="4">
        <v>9788000</v>
      </c>
      <c r="F95" s="4">
        <v>1023000</v>
      </c>
      <c r="G95" s="5">
        <v>10.5</v>
      </c>
      <c r="H95" s="4">
        <v>211300</v>
      </c>
      <c r="I95" s="4">
        <v>811700</v>
      </c>
    </row>
    <row r="96" spans="1:9" x14ac:dyDescent="0.35">
      <c r="A96" t="s">
        <v>226</v>
      </c>
      <c r="B96" t="s">
        <v>227</v>
      </c>
      <c r="C96" t="s">
        <v>16</v>
      </c>
      <c r="D96" t="s">
        <v>111</v>
      </c>
      <c r="E96" s="4">
        <v>334000</v>
      </c>
      <c r="F96" s="4">
        <v>106000</v>
      </c>
      <c r="G96" s="5">
        <v>31.7</v>
      </c>
      <c r="H96" s="4">
        <v>73000</v>
      </c>
      <c r="I96" s="4">
        <v>33000</v>
      </c>
    </row>
    <row r="97" spans="1:9" x14ac:dyDescent="0.35">
      <c r="A97" t="s">
        <v>228</v>
      </c>
      <c r="B97" t="s">
        <v>229</v>
      </c>
      <c r="C97" t="s">
        <v>11</v>
      </c>
      <c r="D97" t="s">
        <v>12</v>
      </c>
      <c r="E97" s="4">
        <v>1342513000</v>
      </c>
      <c r="F97" s="4">
        <v>71101000</v>
      </c>
      <c r="G97" s="5">
        <v>5.3</v>
      </c>
      <c r="H97" s="4">
        <v>9700000</v>
      </c>
      <c r="I97" s="4">
        <v>61401000</v>
      </c>
    </row>
    <row r="98" spans="1:9" x14ac:dyDescent="0.35">
      <c r="A98" t="s">
        <v>230</v>
      </c>
      <c r="B98" t="s">
        <v>231</v>
      </c>
      <c r="C98" t="s">
        <v>11</v>
      </c>
      <c r="D98" t="s">
        <v>87</v>
      </c>
      <c r="E98" s="4">
        <v>263510000</v>
      </c>
      <c r="F98" s="4">
        <v>82000</v>
      </c>
      <c r="G98" s="5">
        <v>0</v>
      </c>
      <c r="H98" s="4">
        <v>41102</v>
      </c>
      <c r="I98" s="4">
        <v>40898</v>
      </c>
    </row>
    <row r="99" spans="1:9" x14ac:dyDescent="0.35">
      <c r="A99" t="s">
        <v>232</v>
      </c>
      <c r="B99" t="s">
        <v>233</v>
      </c>
      <c r="C99" t="s">
        <v>11</v>
      </c>
      <c r="D99" t="s">
        <v>12</v>
      </c>
      <c r="E99" s="4">
        <v>80946000</v>
      </c>
      <c r="F99" s="4">
        <v>5890000</v>
      </c>
      <c r="G99" s="5">
        <v>7.3</v>
      </c>
      <c r="H99" s="4" t="s">
        <v>13</v>
      </c>
      <c r="I99" s="4" t="s">
        <v>13</v>
      </c>
    </row>
    <row r="100" spans="1:9" x14ac:dyDescent="0.35">
      <c r="A100" t="s">
        <v>234</v>
      </c>
      <c r="B100" t="s">
        <v>235</v>
      </c>
      <c r="C100" t="s">
        <v>11</v>
      </c>
      <c r="D100" t="s">
        <v>40</v>
      </c>
      <c r="E100" s="4">
        <v>38654000</v>
      </c>
      <c r="F100" s="4">
        <v>7588000</v>
      </c>
      <c r="G100" s="5">
        <v>19.600000000000001</v>
      </c>
      <c r="H100" s="4" t="s">
        <v>13</v>
      </c>
      <c r="I100" s="4" t="s">
        <v>13</v>
      </c>
    </row>
    <row r="101" spans="1:9" x14ac:dyDescent="0.35">
      <c r="A101" t="s">
        <v>236</v>
      </c>
      <c r="B101" t="s">
        <v>237</v>
      </c>
      <c r="C101" t="s">
        <v>16</v>
      </c>
      <c r="D101" t="s">
        <v>111</v>
      </c>
      <c r="E101" s="4">
        <v>4749000</v>
      </c>
      <c r="F101" s="4">
        <v>342000</v>
      </c>
      <c r="G101" s="5">
        <v>7.2</v>
      </c>
      <c r="H101" s="4">
        <v>200000</v>
      </c>
      <c r="I101" s="4">
        <v>142000</v>
      </c>
    </row>
    <row r="102" spans="1:9" x14ac:dyDescent="0.35">
      <c r="A102" t="s">
        <v>238</v>
      </c>
      <c r="B102" t="s">
        <v>239</v>
      </c>
      <c r="C102" t="s">
        <v>11</v>
      </c>
      <c r="D102" t="s">
        <v>40</v>
      </c>
      <c r="E102" s="4">
        <v>8323000</v>
      </c>
      <c r="F102" s="4">
        <v>557000</v>
      </c>
      <c r="G102" s="5">
        <v>6.7</v>
      </c>
      <c r="H102" s="4">
        <v>290000</v>
      </c>
      <c r="I102" s="4">
        <v>267000</v>
      </c>
    </row>
    <row r="103" spans="1:9" x14ac:dyDescent="0.35">
      <c r="A103" t="s">
        <v>240</v>
      </c>
      <c r="B103" t="s">
        <v>241</v>
      </c>
      <c r="C103" t="s">
        <v>16</v>
      </c>
      <c r="D103" t="s">
        <v>17</v>
      </c>
      <c r="E103" s="4">
        <v>59798000</v>
      </c>
      <c r="F103" s="4">
        <v>8609000</v>
      </c>
      <c r="G103" s="5">
        <v>14.4</v>
      </c>
      <c r="H103" s="4">
        <v>2000000</v>
      </c>
      <c r="I103" s="4">
        <v>6609000</v>
      </c>
    </row>
    <row r="104" spans="1:9" x14ac:dyDescent="0.35">
      <c r="A104" t="s">
        <v>242</v>
      </c>
      <c r="B104" t="s">
        <v>243</v>
      </c>
      <c r="C104" t="s">
        <v>33</v>
      </c>
      <c r="D104" t="s">
        <v>34</v>
      </c>
      <c r="E104" s="4">
        <v>2813000</v>
      </c>
      <c r="F104" s="4">
        <v>246000</v>
      </c>
      <c r="G104" s="5">
        <v>8.8000000000000007</v>
      </c>
      <c r="H104" s="4">
        <v>45915</v>
      </c>
      <c r="I104" s="4">
        <v>200085</v>
      </c>
    </row>
    <row r="105" spans="1:9" x14ac:dyDescent="0.35">
      <c r="A105" t="s">
        <v>244</v>
      </c>
      <c r="B105" t="s">
        <v>245</v>
      </c>
      <c r="C105" t="s">
        <v>11</v>
      </c>
      <c r="D105" t="s">
        <v>116</v>
      </c>
      <c r="E105" s="4">
        <v>126045000</v>
      </c>
      <c r="F105" s="4">
        <v>377000</v>
      </c>
      <c r="G105" s="5">
        <v>0.3</v>
      </c>
      <c r="H105" s="4">
        <v>175221</v>
      </c>
      <c r="I105" s="4">
        <v>201779</v>
      </c>
    </row>
    <row r="106" spans="1:9" x14ac:dyDescent="0.35">
      <c r="A106" t="s">
        <v>246</v>
      </c>
      <c r="B106" t="s">
        <v>247</v>
      </c>
      <c r="C106" t="s">
        <v>11</v>
      </c>
      <c r="D106" t="s">
        <v>40</v>
      </c>
      <c r="E106" s="4">
        <v>7877000</v>
      </c>
      <c r="F106" s="4">
        <v>1473000</v>
      </c>
      <c r="G106" s="5">
        <v>18.7</v>
      </c>
      <c r="H106" s="4">
        <v>120000</v>
      </c>
      <c r="I106" s="4">
        <v>1353000</v>
      </c>
    </row>
    <row r="107" spans="1:9" x14ac:dyDescent="0.35">
      <c r="A107" t="s">
        <v>248</v>
      </c>
      <c r="B107" t="s">
        <v>249</v>
      </c>
      <c r="C107" t="s">
        <v>11</v>
      </c>
      <c r="D107" t="s">
        <v>250</v>
      </c>
      <c r="E107" s="4">
        <v>18064000</v>
      </c>
      <c r="F107" s="4">
        <v>504000</v>
      </c>
      <c r="G107" s="5">
        <v>2.8</v>
      </c>
      <c r="H107" s="4">
        <v>284000</v>
      </c>
      <c r="I107" s="4">
        <v>220000</v>
      </c>
    </row>
    <row r="108" spans="1:9" x14ac:dyDescent="0.35">
      <c r="A108" t="s">
        <v>251</v>
      </c>
      <c r="B108" t="s">
        <v>252</v>
      </c>
      <c r="C108" t="s">
        <v>20</v>
      </c>
      <c r="D108" t="s">
        <v>94</v>
      </c>
      <c r="E108" s="4">
        <v>48467000</v>
      </c>
      <c r="F108" s="4">
        <v>750000</v>
      </c>
      <c r="G108" s="5">
        <v>1.5</v>
      </c>
      <c r="H108" s="4">
        <v>8136</v>
      </c>
      <c r="I108" s="4">
        <v>741864</v>
      </c>
    </row>
    <row r="109" spans="1:9" x14ac:dyDescent="0.35">
      <c r="A109" t="s">
        <v>253</v>
      </c>
      <c r="B109" t="s">
        <v>254</v>
      </c>
      <c r="C109" t="s">
        <v>24</v>
      </c>
      <c r="D109" t="s">
        <v>177</v>
      </c>
      <c r="E109" s="4">
        <v>116000</v>
      </c>
      <c r="F109" s="4">
        <v>900</v>
      </c>
      <c r="G109" s="5">
        <v>0.8</v>
      </c>
      <c r="H109" s="4" t="s">
        <v>13</v>
      </c>
      <c r="I109" s="4" t="s">
        <v>13</v>
      </c>
    </row>
    <row r="110" spans="1:9" x14ac:dyDescent="0.35">
      <c r="A110" t="s">
        <v>255</v>
      </c>
      <c r="B110" t="s">
        <v>256</v>
      </c>
      <c r="C110" t="s">
        <v>11</v>
      </c>
      <c r="D110" t="s">
        <v>116</v>
      </c>
      <c r="E110" s="4">
        <v>25405000</v>
      </c>
      <c r="F110" s="4">
        <v>76000</v>
      </c>
      <c r="G110" s="5">
        <v>0.3</v>
      </c>
      <c r="H110" s="4" t="s">
        <v>13</v>
      </c>
      <c r="I110" s="4" t="s">
        <v>13</v>
      </c>
    </row>
    <row r="111" spans="1:9" x14ac:dyDescent="0.35">
      <c r="A111" t="s">
        <v>257</v>
      </c>
      <c r="B111" t="s">
        <v>258</v>
      </c>
      <c r="C111" t="s">
        <v>11</v>
      </c>
      <c r="D111" t="s">
        <v>116</v>
      </c>
      <c r="E111" s="4">
        <v>50705000</v>
      </c>
      <c r="F111" s="4">
        <v>79000</v>
      </c>
      <c r="G111" s="5">
        <v>0.2</v>
      </c>
      <c r="H111" s="4">
        <v>39530</v>
      </c>
      <c r="I111" s="4">
        <v>39470</v>
      </c>
    </row>
    <row r="112" spans="1:9" x14ac:dyDescent="0.35">
      <c r="A112" t="s">
        <v>259</v>
      </c>
      <c r="B112" t="s">
        <v>260</v>
      </c>
      <c r="C112" t="s">
        <v>16</v>
      </c>
      <c r="D112" t="s">
        <v>17</v>
      </c>
      <c r="E112" s="4">
        <v>1831000</v>
      </c>
      <c r="F112" s="4">
        <v>436000</v>
      </c>
      <c r="G112" s="5">
        <v>23.8</v>
      </c>
      <c r="H112" s="4">
        <v>43206</v>
      </c>
      <c r="I112" s="4">
        <v>392794</v>
      </c>
    </row>
    <row r="113" spans="1:9" x14ac:dyDescent="0.35">
      <c r="A113" t="s">
        <v>261</v>
      </c>
      <c r="B113" t="s">
        <v>262</v>
      </c>
      <c r="C113" t="s">
        <v>11</v>
      </c>
      <c r="D113" t="s">
        <v>40</v>
      </c>
      <c r="E113" s="4">
        <v>4100000</v>
      </c>
      <c r="F113" s="4">
        <v>685000</v>
      </c>
      <c r="G113" s="5">
        <v>16.7</v>
      </c>
      <c r="H113" s="4">
        <v>39000</v>
      </c>
      <c r="I113" s="4">
        <v>646000</v>
      </c>
    </row>
    <row r="114" spans="1:9" x14ac:dyDescent="0.35">
      <c r="A114" t="s">
        <v>263</v>
      </c>
      <c r="B114" t="s">
        <v>264</v>
      </c>
      <c r="C114" t="s">
        <v>11</v>
      </c>
      <c r="D114" t="s">
        <v>250</v>
      </c>
      <c r="E114" s="4">
        <v>6125000</v>
      </c>
      <c r="F114" s="4">
        <v>171000</v>
      </c>
      <c r="G114" s="5">
        <v>2.8</v>
      </c>
      <c r="H114" s="4">
        <v>29237</v>
      </c>
      <c r="I114" s="4">
        <v>141763</v>
      </c>
    </row>
    <row r="115" spans="1:9" x14ac:dyDescent="0.35">
      <c r="A115" t="s">
        <v>265</v>
      </c>
      <c r="B115" t="s">
        <v>266</v>
      </c>
      <c r="C115" t="s">
        <v>11</v>
      </c>
      <c r="D115" t="s">
        <v>87</v>
      </c>
      <c r="E115" s="4">
        <v>7038000</v>
      </c>
      <c r="F115" s="4">
        <v>215000</v>
      </c>
      <c r="G115" s="5">
        <v>3</v>
      </c>
      <c r="H115" s="4" t="s">
        <v>13</v>
      </c>
      <c r="I115" s="4" t="s">
        <v>13</v>
      </c>
    </row>
    <row r="116" spans="1:9" x14ac:dyDescent="0.35">
      <c r="A116" t="s">
        <v>267</v>
      </c>
      <c r="B116" t="s">
        <v>268</v>
      </c>
      <c r="C116" t="s">
        <v>16</v>
      </c>
      <c r="D116" t="s">
        <v>111</v>
      </c>
      <c r="E116" s="4">
        <v>1945000</v>
      </c>
      <c r="F116" s="4">
        <v>205000</v>
      </c>
      <c r="G116" s="5">
        <v>10.5</v>
      </c>
      <c r="H116" s="4">
        <v>70000</v>
      </c>
      <c r="I116" s="4">
        <v>135000</v>
      </c>
    </row>
    <row r="117" spans="1:9" x14ac:dyDescent="0.35">
      <c r="A117" t="s">
        <v>269</v>
      </c>
      <c r="B117" t="s">
        <v>270</v>
      </c>
      <c r="C117" t="s">
        <v>11</v>
      </c>
      <c r="D117" t="s">
        <v>40</v>
      </c>
      <c r="E117" s="4">
        <v>6039000</v>
      </c>
      <c r="F117" s="4">
        <v>1927000</v>
      </c>
      <c r="G117" s="5">
        <v>31.9</v>
      </c>
      <c r="H117" s="4" t="s">
        <v>13</v>
      </c>
      <c r="I117" s="4" t="s">
        <v>13</v>
      </c>
    </row>
    <row r="118" spans="1:9" x14ac:dyDescent="0.35">
      <c r="A118" t="s">
        <v>271</v>
      </c>
      <c r="B118" t="s">
        <v>272</v>
      </c>
      <c r="C118" t="s">
        <v>20</v>
      </c>
      <c r="D118" t="s">
        <v>82</v>
      </c>
      <c r="E118" s="4">
        <v>2185000</v>
      </c>
      <c r="F118" s="4">
        <v>105000</v>
      </c>
      <c r="G118" s="5">
        <v>4.8</v>
      </c>
      <c r="H118" s="4" t="s">
        <v>13</v>
      </c>
      <c r="I118" s="4" t="s">
        <v>13</v>
      </c>
    </row>
    <row r="119" spans="1:9" x14ac:dyDescent="0.35">
      <c r="A119" t="s">
        <v>273</v>
      </c>
      <c r="B119" t="s">
        <v>274</v>
      </c>
      <c r="C119" t="s">
        <v>20</v>
      </c>
      <c r="D119" t="s">
        <v>70</v>
      </c>
      <c r="E119" s="4">
        <v>4730000</v>
      </c>
      <c r="F119" s="4">
        <v>97000</v>
      </c>
      <c r="G119" s="5">
        <v>2.1</v>
      </c>
      <c r="H119" s="4" t="s">
        <v>13</v>
      </c>
      <c r="I119" s="4" t="s">
        <v>13</v>
      </c>
    </row>
    <row r="120" spans="1:9" x14ac:dyDescent="0.35">
      <c r="A120" t="s">
        <v>275</v>
      </c>
      <c r="B120" t="s">
        <v>276</v>
      </c>
      <c r="C120" t="s">
        <v>20</v>
      </c>
      <c r="D120" t="s">
        <v>21</v>
      </c>
      <c r="E120" s="4">
        <v>6409000</v>
      </c>
      <c r="F120" s="4">
        <v>851000</v>
      </c>
      <c r="G120" s="5">
        <v>13.3</v>
      </c>
      <c r="H120" s="4" t="s">
        <v>13</v>
      </c>
      <c r="I120" s="4" t="s">
        <v>13</v>
      </c>
    </row>
    <row r="121" spans="1:9" x14ac:dyDescent="0.35">
      <c r="A121" t="s">
        <v>277</v>
      </c>
      <c r="B121" t="s">
        <v>278</v>
      </c>
      <c r="C121" t="s">
        <v>16</v>
      </c>
      <c r="D121" t="s">
        <v>49</v>
      </c>
      <c r="E121" s="4">
        <v>38000</v>
      </c>
      <c r="F121" s="4">
        <v>11000</v>
      </c>
      <c r="G121" s="5">
        <v>28.8</v>
      </c>
      <c r="H121" s="4" t="s">
        <v>13</v>
      </c>
      <c r="I121" s="4" t="s">
        <v>13</v>
      </c>
    </row>
    <row r="122" spans="1:9" x14ac:dyDescent="0.35">
      <c r="A122" t="s">
        <v>279</v>
      </c>
      <c r="B122" t="s">
        <v>280</v>
      </c>
      <c r="C122" t="s">
        <v>16</v>
      </c>
      <c r="D122" t="s">
        <v>111</v>
      </c>
      <c r="E122" s="4">
        <v>2831000</v>
      </c>
      <c r="F122" s="4">
        <v>385000</v>
      </c>
      <c r="G122" s="5">
        <v>13.6</v>
      </c>
      <c r="H122" s="4">
        <v>127984</v>
      </c>
      <c r="I122" s="4">
        <v>257016</v>
      </c>
    </row>
    <row r="123" spans="1:9" x14ac:dyDescent="0.35">
      <c r="A123" t="s">
        <v>281</v>
      </c>
      <c r="B123" t="s">
        <v>282</v>
      </c>
      <c r="C123" t="s">
        <v>16</v>
      </c>
      <c r="D123" t="s">
        <v>49</v>
      </c>
      <c r="E123" s="4">
        <v>584000</v>
      </c>
      <c r="F123" s="4">
        <v>110000</v>
      </c>
      <c r="G123" s="5">
        <v>18.899999999999999</v>
      </c>
      <c r="H123" s="4">
        <v>86000</v>
      </c>
      <c r="I123" s="4">
        <v>24000</v>
      </c>
    </row>
    <row r="124" spans="1:9" x14ac:dyDescent="0.35">
      <c r="A124" t="s">
        <v>283</v>
      </c>
      <c r="B124" t="s">
        <v>284</v>
      </c>
      <c r="C124" t="s">
        <v>16</v>
      </c>
      <c r="D124" t="s">
        <v>17</v>
      </c>
      <c r="E124" s="4">
        <v>2083000</v>
      </c>
      <c r="F124" s="4">
        <v>621000</v>
      </c>
      <c r="G124" s="5">
        <v>29.8</v>
      </c>
      <c r="H124" s="4">
        <v>169687</v>
      </c>
      <c r="I124" s="4">
        <v>451313</v>
      </c>
    </row>
    <row r="125" spans="1:9" x14ac:dyDescent="0.35">
      <c r="A125" t="s">
        <v>285</v>
      </c>
      <c r="B125" t="s">
        <v>286</v>
      </c>
      <c r="C125" t="s">
        <v>20</v>
      </c>
      <c r="D125" t="s">
        <v>94</v>
      </c>
      <c r="E125" s="4">
        <v>25613000</v>
      </c>
      <c r="F125" s="4">
        <v>168000</v>
      </c>
      <c r="G125" s="5">
        <v>0.7</v>
      </c>
      <c r="H125" s="4" t="s">
        <v>13</v>
      </c>
      <c r="I125" s="4" t="s">
        <v>13</v>
      </c>
    </row>
    <row r="126" spans="1:9" x14ac:dyDescent="0.35">
      <c r="A126" t="s">
        <v>287</v>
      </c>
      <c r="B126" t="s">
        <v>288</v>
      </c>
      <c r="C126" t="s">
        <v>20</v>
      </c>
      <c r="D126" t="s">
        <v>94</v>
      </c>
      <c r="E126" s="4">
        <v>18299000</v>
      </c>
      <c r="F126" s="4">
        <v>47000</v>
      </c>
      <c r="G126" s="5">
        <v>0.3</v>
      </c>
      <c r="H126" s="4">
        <v>12500</v>
      </c>
      <c r="I126" s="4">
        <v>34500</v>
      </c>
    </row>
    <row r="127" spans="1:9" x14ac:dyDescent="0.35">
      <c r="A127" t="s">
        <v>289</v>
      </c>
      <c r="B127" t="s">
        <v>290</v>
      </c>
      <c r="C127" t="s">
        <v>11</v>
      </c>
      <c r="D127" t="s">
        <v>87</v>
      </c>
      <c r="E127" s="4">
        <v>31164000</v>
      </c>
      <c r="F127" s="4">
        <v>217000</v>
      </c>
      <c r="G127" s="5">
        <v>0.7</v>
      </c>
      <c r="H127" s="4">
        <v>142038</v>
      </c>
      <c r="I127" s="4">
        <v>74962</v>
      </c>
    </row>
    <row r="128" spans="1:9" x14ac:dyDescent="0.35">
      <c r="A128" t="s">
        <v>291</v>
      </c>
      <c r="B128" t="s">
        <v>292</v>
      </c>
      <c r="C128" t="s">
        <v>11</v>
      </c>
      <c r="D128" t="s">
        <v>12</v>
      </c>
      <c r="E128" s="4">
        <v>376000</v>
      </c>
      <c r="F128" s="4">
        <v>23000</v>
      </c>
      <c r="G128" s="5">
        <v>6.2</v>
      </c>
      <c r="H128" s="4" t="s">
        <v>13</v>
      </c>
      <c r="I128" s="4" t="s">
        <v>13</v>
      </c>
    </row>
    <row r="129" spans="1:9" x14ac:dyDescent="0.35">
      <c r="A129" t="s">
        <v>293</v>
      </c>
      <c r="B129" t="s">
        <v>294</v>
      </c>
      <c r="C129" t="s">
        <v>20</v>
      </c>
      <c r="D129" t="s">
        <v>70</v>
      </c>
      <c r="E129" s="4">
        <v>18690000</v>
      </c>
      <c r="F129" s="4">
        <v>206000</v>
      </c>
      <c r="G129" s="5">
        <v>1.1000000000000001</v>
      </c>
      <c r="H129" s="4" t="s">
        <v>13</v>
      </c>
      <c r="I129" s="4" t="s">
        <v>13</v>
      </c>
    </row>
    <row r="130" spans="1:9" x14ac:dyDescent="0.35">
      <c r="A130" t="s">
        <v>295</v>
      </c>
      <c r="B130" t="s">
        <v>296</v>
      </c>
      <c r="C130" t="s">
        <v>16</v>
      </c>
      <c r="D130" t="s">
        <v>17</v>
      </c>
      <c r="E130" s="4">
        <v>421000</v>
      </c>
      <c r="F130" s="4">
        <v>119000</v>
      </c>
      <c r="G130" s="5">
        <v>28.3</v>
      </c>
      <c r="H130" s="4">
        <v>96425</v>
      </c>
      <c r="I130" s="4">
        <v>22575</v>
      </c>
    </row>
    <row r="131" spans="1:9" x14ac:dyDescent="0.35">
      <c r="A131" t="s">
        <v>297</v>
      </c>
      <c r="B131" t="s">
        <v>298</v>
      </c>
      <c r="C131" t="s">
        <v>24</v>
      </c>
      <c r="D131" t="s">
        <v>177</v>
      </c>
      <c r="E131" s="4">
        <v>53000</v>
      </c>
      <c r="F131" s="4">
        <v>300</v>
      </c>
      <c r="G131" s="5">
        <v>0.5</v>
      </c>
      <c r="H131" s="4" t="s">
        <v>13</v>
      </c>
      <c r="I131" s="4" t="s">
        <v>13</v>
      </c>
    </row>
    <row r="132" spans="1:9" x14ac:dyDescent="0.35">
      <c r="A132" t="s">
        <v>299</v>
      </c>
      <c r="B132" t="s">
        <v>300</v>
      </c>
      <c r="C132" t="s">
        <v>33</v>
      </c>
      <c r="D132" t="s">
        <v>34</v>
      </c>
      <c r="E132" s="4">
        <v>396000</v>
      </c>
      <c r="F132" s="4">
        <v>34000</v>
      </c>
      <c r="G132" s="5">
        <v>8.5</v>
      </c>
      <c r="H132" s="4" t="s">
        <v>13</v>
      </c>
      <c r="I132" s="4" t="s">
        <v>13</v>
      </c>
    </row>
    <row r="133" spans="1:9" x14ac:dyDescent="0.35">
      <c r="A133" t="s">
        <v>301</v>
      </c>
      <c r="B133" t="s">
        <v>302</v>
      </c>
      <c r="C133" t="s">
        <v>20</v>
      </c>
      <c r="D133" t="s">
        <v>70</v>
      </c>
      <c r="E133" s="4">
        <v>4266000</v>
      </c>
      <c r="F133" s="4">
        <v>120000</v>
      </c>
      <c r="G133" s="5">
        <v>2.8</v>
      </c>
      <c r="H133" s="4" t="s">
        <v>13</v>
      </c>
      <c r="I133" s="4" t="s">
        <v>13</v>
      </c>
    </row>
    <row r="134" spans="1:9" x14ac:dyDescent="0.35">
      <c r="A134" t="s">
        <v>303</v>
      </c>
      <c r="B134" t="s">
        <v>304</v>
      </c>
      <c r="C134" t="s">
        <v>20</v>
      </c>
      <c r="D134" t="s">
        <v>94</v>
      </c>
      <c r="E134" s="4">
        <v>1281000</v>
      </c>
      <c r="F134" s="4">
        <v>106000</v>
      </c>
      <c r="G134" s="5">
        <v>8.3000000000000007</v>
      </c>
      <c r="H134" s="4" t="s">
        <v>13</v>
      </c>
      <c r="I134" s="4" t="s">
        <v>13</v>
      </c>
    </row>
    <row r="135" spans="1:9" x14ac:dyDescent="0.35">
      <c r="A135" t="s">
        <v>305</v>
      </c>
      <c r="B135" t="s">
        <v>306</v>
      </c>
      <c r="C135" t="s">
        <v>33</v>
      </c>
      <c r="D135" t="s">
        <v>67</v>
      </c>
      <c r="E135" s="4">
        <v>130223000</v>
      </c>
      <c r="F135" s="4">
        <v>16809000</v>
      </c>
      <c r="G135" s="5">
        <v>12.9</v>
      </c>
      <c r="H135" s="4">
        <v>3118592</v>
      </c>
      <c r="I135" s="4">
        <v>13690408</v>
      </c>
    </row>
    <row r="136" spans="1:9" x14ac:dyDescent="0.35">
      <c r="A136" t="s">
        <v>307</v>
      </c>
      <c r="B136" t="s">
        <v>308</v>
      </c>
      <c r="C136" t="s">
        <v>24</v>
      </c>
      <c r="D136" t="s">
        <v>309</v>
      </c>
      <c r="E136" s="4">
        <v>106000</v>
      </c>
      <c r="F136" s="4">
        <v>700</v>
      </c>
      <c r="G136" s="5">
        <v>0.7</v>
      </c>
      <c r="H136" s="4" t="s">
        <v>13</v>
      </c>
      <c r="I136" s="4" t="s">
        <v>13</v>
      </c>
    </row>
    <row r="137" spans="1:9" x14ac:dyDescent="0.35">
      <c r="A137" t="s">
        <v>310</v>
      </c>
      <c r="B137" t="s">
        <v>311</v>
      </c>
      <c r="C137" t="s">
        <v>16</v>
      </c>
      <c r="D137" t="s">
        <v>62</v>
      </c>
      <c r="E137" s="4">
        <v>4055000</v>
      </c>
      <c r="F137" s="4">
        <v>121000</v>
      </c>
      <c r="G137" s="5">
        <v>3</v>
      </c>
      <c r="H137" s="4">
        <v>54663</v>
      </c>
      <c r="I137" s="4">
        <v>66337</v>
      </c>
    </row>
    <row r="138" spans="1:9" x14ac:dyDescent="0.35">
      <c r="A138" t="s">
        <v>312</v>
      </c>
      <c r="B138" t="s">
        <v>313</v>
      </c>
      <c r="C138" t="s">
        <v>16</v>
      </c>
      <c r="D138" t="s">
        <v>49</v>
      </c>
      <c r="E138" s="4">
        <v>38000</v>
      </c>
      <c r="F138" s="4">
        <v>7000</v>
      </c>
      <c r="G138" s="5">
        <v>19.600000000000001</v>
      </c>
      <c r="H138" s="4" t="s">
        <v>13</v>
      </c>
      <c r="I138" s="4" t="s">
        <v>13</v>
      </c>
    </row>
    <row r="139" spans="1:9" x14ac:dyDescent="0.35">
      <c r="A139" t="s">
        <v>314</v>
      </c>
      <c r="B139" t="s">
        <v>315</v>
      </c>
      <c r="C139" t="s">
        <v>11</v>
      </c>
      <c r="D139" t="s">
        <v>116</v>
      </c>
      <c r="E139" s="4">
        <v>3052000</v>
      </c>
      <c r="F139" s="4">
        <v>242000</v>
      </c>
      <c r="G139" s="5">
        <v>7.9</v>
      </c>
      <c r="H139" s="4">
        <v>46982</v>
      </c>
      <c r="I139" s="4">
        <v>195018</v>
      </c>
    </row>
    <row r="140" spans="1:9" x14ac:dyDescent="0.35">
      <c r="A140" t="s">
        <v>316</v>
      </c>
      <c r="B140" t="s">
        <v>317</v>
      </c>
      <c r="C140" t="s">
        <v>16</v>
      </c>
      <c r="D140" t="s">
        <v>17</v>
      </c>
      <c r="E140" s="4">
        <v>626000</v>
      </c>
      <c r="F140" s="4">
        <v>245000</v>
      </c>
      <c r="G140" s="5">
        <v>39.1</v>
      </c>
      <c r="H140" s="4">
        <v>103536</v>
      </c>
      <c r="I140" s="4">
        <v>141464</v>
      </c>
    </row>
    <row r="141" spans="1:9" x14ac:dyDescent="0.35">
      <c r="A141" t="s">
        <v>318</v>
      </c>
      <c r="B141" t="s">
        <v>319</v>
      </c>
      <c r="C141" t="s">
        <v>33</v>
      </c>
      <c r="D141" t="s">
        <v>34</v>
      </c>
      <c r="E141" s="4">
        <v>5000</v>
      </c>
      <c r="F141" s="4">
        <v>300</v>
      </c>
      <c r="G141" s="5">
        <v>5.4</v>
      </c>
      <c r="H141" s="4" t="s">
        <v>13</v>
      </c>
      <c r="I141" s="4" t="s">
        <v>13</v>
      </c>
    </row>
    <row r="142" spans="1:9" x14ac:dyDescent="0.35">
      <c r="A142" t="s">
        <v>320</v>
      </c>
      <c r="B142" t="s">
        <v>321</v>
      </c>
      <c r="C142" t="s">
        <v>20</v>
      </c>
      <c r="D142" t="s">
        <v>21</v>
      </c>
      <c r="E142" s="4">
        <v>35241000</v>
      </c>
      <c r="F142" s="4">
        <v>1690000</v>
      </c>
      <c r="G142" s="5">
        <v>4.8</v>
      </c>
      <c r="H142" s="4" t="s">
        <v>13</v>
      </c>
      <c r="I142" s="4" t="s">
        <v>13</v>
      </c>
    </row>
    <row r="143" spans="1:9" x14ac:dyDescent="0.35">
      <c r="A143" t="s">
        <v>322</v>
      </c>
      <c r="B143" t="s">
        <v>323</v>
      </c>
      <c r="C143" t="s">
        <v>20</v>
      </c>
      <c r="D143" t="s">
        <v>94</v>
      </c>
      <c r="E143" s="4">
        <v>29538000</v>
      </c>
      <c r="F143" s="4">
        <v>1337000</v>
      </c>
      <c r="G143" s="5">
        <v>4.5</v>
      </c>
      <c r="H143" s="4">
        <v>7000</v>
      </c>
      <c r="I143" s="4">
        <v>1330000</v>
      </c>
    </row>
    <row r="144" spans="1:9" x14ac:dyDescent="0.35">
      <c r="A144" t="s">
        <v>324</v>
      </c>
      <c r="B144" t="s">
        <v>325</v>
      </c>
      <c r="C144" t="s">
        <v>11</v>
      </c>
      <c r="D144" t="s">
        <v>87</v>
      </c>
      <c r="E144" s="4">
        <v>54836000</v>
      </c>
      <c r="F144" s="4">
        <v>877000</v>
      </c>
      <c r="G144" s="5">
        <v>1.6</v>
      </c>
      <c r="H144" s="4" t="s">
        <v>13</v>
      </c>
      <c r="I144" s="4" t="s">
        <v>13</v>
      </c>
    </row>
    <row r="145" spans="1:9" x14ac:dyDescent="0.35">
      <c r="A145" t="s">
        <v>326</v>
      </c>
      <c r="B145" t="s">
        <v>327</v>
      </c>
      <c r="C145" t="s">
        <v>20</v>
      </c>
      <c r="D145" t="s">
        <v>82</v>
      </c>
      <c r="E145" s="4">
        <v>2569000</v>
      </c>
      <c r="F145" s="4">
        <v>396000</v>
      </c>
      <c r="G145" s="5">
        <v>15.4</v>
      </c>
      <c r="H145" s="4">
        <v>200010</v>
      </c>
      <c r="I145" s="4">
        <v>195990</v>
      </c>
    </row>
    <row r="146" spans="1:9" x14ac:dyDescent="0.35">
      <c r="A146" t="s">
        <v>328</v>
      </c>
      <c r="B146" t="s">
        <v>329</v>
      </c>
      <c r="C146" t="s">
        <v>24</v>
      </c>
      <c r="D146" t="s">
        <v>177</v>
      </c>
      <c r="E146" s="4">
        <v>10000</v>
      </c>
      <c r="F146" s="4" t="s">
        <v>121</v>
      </c>
      <c r="G146" s="5">
        <v>0</v>
      </c>
      <c r="H146" s="4" t="s">
        <v>13</v>
      </c>
      <c r="I146" s="4" t="s">
        <v>13</v>
      </c>
    </row>
    <row r="147" spans="1:9" x14ac:dyDescent="0.35">
      <c r="A147" t="s">
        <v>330</v>
      </c>
      <c r="B147" t="s">
        <v>331</v>
      </c>
      <c r="C147" t="s">
        <v>11</v>
      </c>
      <c r="D147" t="s">
        <v>12</v>
      </c>
      <c r="E147" s="4">
        <v>29187000</v>
      </c>
      <c r="F147" s="4">
        <v>444000</v>
      </c>
      <c r="G147" s="5">
        <v>1.5</v>
      </c>
      <c r="H147" s="4">
        <v>34315</v>
      </c>
      <c r="I147" s="4">
        <v>409685</v>
      </c>
    </row>
    <row r="148" spans="1:9" x14ac:dyDescent="0.35">
      <c r="A148" t="s">
        <v>332</v>
      </c>
      <c r="B148" t="s">
        <v>333</v>
      </c>
      <c r="C148" t="s">
        <v>16</v>
      </c>
      <c r="D148" t="s">
        <v>49</v>
      </c>
      <c r="E148" s="4">
        <v>17033000</v>
      </c>
      <c r="F148" s="4">
        <v>442000</v>
      </c>
      <c r="G148" s="5">
        <v>2.6</v>
      </c>
      <c r="H148" s="4">
        <v>205347</v>
      </c>
      <c r="I148" s="4">
        <v>236653</v>
      </c>
    </row>
    <row r="149" spans="1:9" x14ac:dyDescent="0.35">
      <c r="A149" t="s">
        <v>334</v>
      </c>
      <c r="B149" t="s">
        <v>335</v>
      </c>
      <c r="C149" t="s">
        <v>24</v>
      </c>
      <c r="D149" t="s">
        <v>177</v>
      </c>
      <c r="E149" s="4">
        <v>270000</v>
      </c>
      <c r="F149" s="4">
        <v>115000</v>
      </c>
      <c r="G149" s="5">
        <v>42.5</v>
      </c>
      <c r="H149" s="4">
        <v>55000</v>
      </c>
      <c r="I149" s="4">
        <v>60000</v>
      </c>
    </row>
    <row r="150" spans="1:9" x14ac:dyDescent="0.35">
      <c r="A150" t="s">
        <v>336</v>
      </c>
      <c r="B150" t="s">
        <v>337</v>
      </c>
      <c r="C150" t="s">
        <v>24</v>
      </c>
      <c r="D150" t="s">
        <v>45</v>
      </c>
      <c r="E150" s="4">
        <v>4605000</v>
      </c>
      <c r="F150" s="4">
        <v>1212000</v>
      </c>
      <c r="G150" s="5">
        <v>26.3</v>
      </c>
      <c r="H150" s="4">
        <v>1200000</v>
      </c>
      <c r="I150" s="4">
        <v>12000</v>
      </c>
    </row>
    <row r="151" spans="1:9" x14ac:dyDescent="0.35">
      <c r="A151" t="s">
        <v>338</v>
      </c>
      <c r="B151" t="s">
        <v>339</v>
      </c>
      <c r="C151" t="s">
        <v>33</v>
      </c>
      <c r="D151" t="s">
        <v>67</v>
      </c>
      <c r="E151" s="4">
        <v>6218000</v>
      </c>
      <c r="F151" s="4">
        <v>323000</v>
      </c>
      <c r="G151" s="5">
        <v>5.2</v>
      </c>
      <c r="H151" s="4">
        <v>142260</v>
      </c>
      <c r="I151" s="4">
        <v>180740</v>
      </c>
    </row>
    <row r="152" spans="1:9" x14ac:dyDescent="0.35">
      <c r="A152" t="s">
        <v>340</v>
      </c>
      <c r="B152" t="s">
        <v>341</v>
      </c>
      <c r="C152" t="s">
        <v>20</v>
      </c>
      <c r="D152" t="s">
        <v>70</v>
      </c>
      <c r="E152" s="4">
        <v>21564000</v>
      </c>
      <c r="F152" s="4">
        <v>117000</v>
      </c>
      <c r="G152" s="5">
        <v>0.5</v>
      </c>
      <c r="H152" s="4">
        <v>2000</v>
      </c>
      <c r="I152" s="4">
        <v>115000</v>
      </c>
    </row>
    <row r="153" spans="1:9" x14ac:dyDescent="0.35">
      <c r="A153" t="s">
        <v>342</v>
      </c>
      <c r="B153" t="s">
        <v>343</v>
      </c>
      <c r="C153" t="s">
        <v>20</v>
      </c>
      <c r="D153" t="s">
        <v>70</v>
      </c>
      <c r="E153" s="4">
        <v>191836000</v>
      </c>
      <c r="F153" s="4">
        <v>6154000</v>
      </c>
      <c r="G153" s="5">
        <v>3.2</v>
      </c>
      <c r="H153" s="4" t="s">
        <v>13</v>
      </c>
      <c r="I153" s="4" t="s">
        <v>13</v>
      </c>
    </row>
    <row r="154" spans="1:9" x14ac:dyDescent="0.35">
      <c r="A154" t="s">
        <v>344</v>
      </c>
      <c r="B154" t="s">
        <v>345</v>
      </c>
      <c r="C154" t="s">
        <v>16</v>
      </c>
      <c r="D154" t="s">
        <v>345</v>
      </c>
      <c r="E154" s="4">
        <v>1873000</v>
      </c>
      <c r="F154" s="4">
        <v>206000</v>
      </c>
      <c r="G154" s="5">
        <v>11</v>
      </c>
      <c r="H154" s="4">
        <v>153000</v>
      </c>
      <c r="I154" s="4">
        <v>53000</v>
      </c>
    </row>
    <row r="155" spans="1:9" x14ac:dyDescent="0.35">
      <c r="A155" t="s">
        <v>346</v>
      </c>
      <c r="B155" t="s">
        <v>347</v>
      </c>
      <c r="C155" t="s">
        <v>24</v>
      </c>
      <c r="D155" t="s">
        <v>309</v>
      </c>
      <c r="E155" s="4">
        <v>56000</v>
      </c>
      <c r="F155" s="4">
        <v>1000</v>
      </c>
      <c r="G155" s="5">
        <v>2.6</v>
      </c>
      <c r="H155" s="4" t="s">
        <v>13</v>
      </c>
      <c r="I155" s="4" t="s">
        <v>13</v>
      </c>
    </row>
    <row r="156" spans="1:9" x14ac:dyDescent="0.35">
      <c r="A156" t="s">
        <v>348</v>
      </c>
      <c r="B156" t="s">
        <v>349</v>
      </c>
      <c r="C156" t="s">
        <v>16</v>
      </c>
      <c r="D156" t="s">
        <v>111</v>
      </c>
      <c r="E156" s="4">
        <v>5331000</v>
      </c>
      <c r="F156" s="4">
        <v>1537000</v>
      </c>
      <c r="G156" s="5">
        <v>28.8</v>
      </c>
      <c r="H156" s="4">
        <v>1254638</v>
      </c>
      <c r="I156" s="4">
        <v>282362</v>
      </c>
    </row>
    <row r="157" spans="1:9" x14ac:dyDescent="0.35">
      <c r="A157" t="s">
        <v>350</v>
      </c>
      <c r="B157" t="s">
        <v>351</v>
      </c>
      <c r="C157" t="s">
        <v>11</v>
      </c>
      <c r="D157" t="s">
        <v>40</v>
      </c>
      <c r="E157" s="4">
        <v>4741000</v>
      </c>
      <c r="F157" s="4">
        <v>792000</v>
      </c>
      <c r="G157" s="5">
        <v>16.7</v>
      </c>
      <c r="H157" s="4" t="s">
        <v>13</v>
      </c>
      <c r="I157" s="4" t="s">
        <v>13</v>
      </c>
    </row>
    <row r="158" spans="1:9" x14ac:dyDescent="0.35">
      <c r="A158" t="s">
        <v>352</v>
      </c>
      <c r="B158" t="s">
        <v>353</v>
      </c>
      <c r="C158" t="s">
        <v>11</v>
      </c>
      <c r="D158" t="s">
        <v>12</v>
      </c>
      <c r="E158" s="4">
        <v>196744000</v>
      </c>
      <c r="F158" s="4">
        <v>43917000</v>
      </c>
      <c r="G158" s="5">
        <v>22.3</v>
      </c>
      <c r="H158" s="4">
        <v>6000000</v>
      </c>
      <c r="I158" s="4">
        <v>37917000</v>
      </c>
    </row>
    <row r="159" spans="1:9" x14ac:dyDescent="0.35">
      <c r="A159" t="s">
        <v>354</v>
      </c>
      <c r="B159" t="s">
        <v>355</v>
      </c>
      <c r="C159" t="s">
        <v>24</v>
      </c>
      <c r="D159" t="s">
        <v>177</v>
      </c>
      <c r="E159" s="4">
        <v>22000</v>
      </c>
      <c r="F159" s="4">
        <v>100</v>
      </c>
      <c r="G159" s="5">
        <v>0.5</v>
      </c>
      <c r="H159" s="4" t="s">
        <v>13</v>
      </c>
      <c r="I159" s="4" t="s">
        <v>13</v>
      </c>
    </row>
    <row r="160" spans="1:9" x14ac:dyDescent="0.35">
      <c r="A160" t="s">
        <v>356</v>
      </c>
      <c r="B160" t="s">
        <v>357</v>
      </c>
      <c r="C160" t="s">
        <v>11</v>
      </c>
      <c r="D160" t="s">
        <v>40</v>
      </c>
      <c r="E160" s="4">
        <v>4952000</v>
      </c>
      <c r="F160" s="4">
        <v>56000</v>
      </c>
      <c r="G160" s="5">
        <v>1.1000000000000001</v>
      </c>
      <c r="H160" s="4" t="s">
        <v>13</v>
      </c>
      <c r="I160" s="4" t="s">
        <v>13</v>
      </c>
    </row>
    <row r="161" spans="1:9" x14ac:dyDescent="0.35">
      <c r="A161" t="s">
        <v>358</v>
      </c>
      <c r="B161" t="s">
        <v>359</v>
      </c>
      <c r="C161" t="s">
        <v>33</v>
      </c>
      <c r="D161" t="s">
        <v>67</v>
      </c>
      <c r="E161" s="4">
        <v>4051000</v>
      </c>
      <c r="F161" s="4">
        <v>436000</v>
      </c>
      <c r="G161" s="5">
        <v>10.8</v>
      </c>
      <c r="H161" s="4">
        <v>180000</v>
      </c>
      <c r="I161" s="4">
        <v>256000</v>
      </c>
    </row>
    <row r="162" spans="1:9" x14ac:dyDescent="0.35">
      <c r="A162" t="s">
        <v>360</v>
      </c>
      <c r="B162" t="s">
        <v>361</v>
      </c>
      <c r="C162" t="s">
        <v>24</v>
      </c>
      <c r="D162" t="s">
        <v>177</v>
      </c>
      <c r="E162" s="4">
        <v>7934000</v>
      </c>
      <c r="F162" s="4">
        <v>79000</v>
      </c>
      <c r="G162" s="5">
        <v>1</v>
      </c>
      <c r="H162" s="4">
        <v>27043</v>
      </c>
      <c r="I162" s="4">
        <v>51957</v>
      </c>
    </row>
    <row r="163" spans="1:9" x14ac:dyDescent="0.35">
      <c r="A163" t="s">
        <v>362</v>
      </c>
      <c r="B163" t="s">
        <v>363</v>
      </c>
      <c r="C163" t="s">
        <v>33</v>
      </c>
      <c r="D163" t="s">
        <v>37</v>
      </c>
      <c r="E163" s="4">
        <v>6812000</v>
      </c>
      <c r="F163" s="4">
        <v>1140000</v>
      </c>
      <c r="G163" s="5">
        <v>16.7</v>
      </c>
      <c r="H163" s="4">
        <v>392000</v>
      </c>
      <c r="I163" s="4">
        <v>748000</v>
      </c>
    </row>
    <row r="164" spans="1:9" x14ac:dyDescent="0.35">
      <c r="A164" t="s">
        <v>364</v>
      </c>
      <c r="B164" t="s">
        <v>365</v>
      </c>
      <c r="C164" t="s">
        <v>33</v>
      </c>
      <c r="D164" t="s">
        <v>37</v>
      </c>
      <c r="E164" s="4">
        <v>32166000</v>
      </c>
      <c r="F164" s="4">
        <v>633000</v>
      </c>
      <c r="G164" s="5">
        <v>2</v>
      </c>
      <c r="H164" s="4">
        <v>365845</v>
      </c>
      <c r="I164" s="4">
        <v>267155</v>
      </c>
    </row>
    <row r="165" spans="1:9" x14ac:dyDescent="0.35">
      <c r="A165" t="s">
        <v>366</v>
      </c>
      <c r="B165" t="s">
        <v>367</v>
      </c>
      <c r="C165" t="s">
        <v>11</v>
      </c>
      <c r="D165" t="s">
        <v>87</v>
      </c>
      <c r="E165" s="4">
        <v>103797000</v>
      </c>
      <c r="F165" s="4">
        <v>3776000</v>
      </c>
      <c r="G165" s="5">
        <v>3.6</v>
      </c>
      <c r="H165" s="4">
        <v>1739000</v>
      </c>
      <c r="I165" s="4">
        <v>2037000</v>
      </c>
    </row>
    <row r="166" spans="1:9" x14ac:dyDescent="0.35">
      <c r="A166" t="s">
        <v>368</v>
      </c>
      <c r="B166" t="s">
        <v>369</v>
      </c>
      <c r="C166" t="s">
        <v>16</v>
      </c>
      <c r="D166" t="s">
        <v>62</v>
      </c>
      <c r="E166" s="4">
        <v>38564000</v>
      </c>
      <c r="F166" s="4">
        <v>968000</v>
      </c>
      <c r="G166" s="5">
        <v>2.5</v>
      </c>
      <c r="H166" s="4">
        <v>380000</v>
      </c>
      <c r="I166" s="4">
        <v>588000</v>
      </c>
    </row>
    <row r="167" spans="1:9" x14ac:dyDescent="0.35">
      <c r="A167" t="s">
        <v>370</v>
      </c>
      <c r="B167" t="s">
        <v>371</v>
      </c>
      <c r="C167" t="s">
        <v>16</v>
      </c>
      <c r="D167" t="s">
        <v>17</v>
      </c>
      <c r="E167" s="4">
        <v>10265000</v>
      </c>
      <c r="F167" s="4">
        <v>2186000</v>
      </c>
      <c r="G167" s="5">
        <v>21.3</v>
      </c>
      <c r="H167" s="4">
        <v>1400000</v>
      </c>
      <c r="I167" s="4">
        <v>786000</v>
      </c>
    </row>
    <row r="168" spans="1:9" x14ac:dyDescent="0.35">
      <c r="A168" t="s">
        <v>372</v>
      </c>
      <c r="B168" t="s">
        <v>373</v>
      </c>
      <c r="C168" t="s">
        <v>33</v>
      </c>
      <c r="D168" t="s">
        <v>34</v>
      </c>
      <c r="E168" s="4">
        <v>3679000</v>
      </c>
      <c r="F168" s="4">
        <v>422000</v>
      </c>
      <c r="G168" s="5">
        <v>11.5</v>
      </c>
      <c r="H168" s="4" t="s">
        <v>13</v>
      </c>
      <c r="I168" s="4" t="s">
        <v>13</v>
      </c>
    </row>
    <row r="169" spans="1:9" x14ac:dyDescent="0.35">
      <c r="A169" t="s">
        <v>374</v>
      </c>
      <c r="B169" t="s">
        <v>375</v>
      </c>
      <c r="C169" t="s">
        <v>20</v>
      </c>
      <c r="D169" t="s">
        <v>94</v>
      </c>
      <c r="E169" s="4">
        <v>1995000</v>
      </c>
      <c r="F169" s="4">
        <v>246000</v>
      </c>
      <c r="G169" s="5">
        <v>12.3</v>
      </c>
      <c r="H169" s="4" t="s">
        <v>13</v>
      </c>
      <c r="I169" s="4" t="s">
        <v>13</v>
      </c>
    </row>
    <row r="170" spans="1:9" x14ac:dyDescent="0.35">
      <c r="A170" t="s">
        <v>376</v>
      </c>
      <c r="B170" t="s">
        <v>377</v>
      </c>
      <c r="C170" t="s">
        <v>11</v>
      </c>
      <c r="D170" t="s">
        <v>40</v>
      </c>
      <c r="E170" s="4">
        <v>2338000</v>
      </c>
      <c r="F170" s="4">
        <v>390000</v>
      </c>
      <c r="G170" s="5">
        <v>16.7</v>
      </c>
      <c r="H170" s="4" t="s">
        <v>13</v>
      </c>
      <c r="I170" s="4" t="s">
        <v>13</v>
      </c>
    </row>
    <row r="171" spans="1:9" x14ac:dyDescent="0.35">
      <c r="A171" t="s">
        <v>378</v>
      </c>
      <c r="B171" t="s">
        <v>379</v>
      </c>
      <c r="C171" t="s">
        <v>20</v>
      </c>
      <c r="D171" t="s">
        <v>94</v>
      </c>
      <c r="E171" s="4">
        <v>873000</v>
      </c>
      <c r="F171" s="4">
        <v>171000</v>
      </c>
      <c r="G171" s="5">
        <v>19.600000000000001</v>
      </c>
      <c r="H171" s="4" t="s">
        <v>13</v>
      </c>
      <c r="I171" s="4" t="s">
        <v>13</v>
      </c>
    </row>
    <row r="172" spans="1:9" x14ac:dyDescent="0.35">
      <c r="A172" t="s">
        <v>380</v>
      </c>
      <c r="B172" t="s">
        <v>381</v>
      </c>
      <c r="C172" t="s">
        <v>16</v>
      </c>
      <c r="D172" t="s">
        <v>62</v>
      </c>
      <c r="E172" s="4">
        <v>19238000</v>
      </c>
      <c r="F172" s="4">
        <v>506000</v>
      </c>
      <c r="G172" s="5">
        <v>2.6</v>
      </c>
      <c r="H172" s="4">
        <v>210000</v>
      </c>
      <c r="I172" s="4">
        <v>296000</v>
      </c>
    </row>
    <row r="173" spans="1:9" x14ac:dyDescent="0.35">
      <c r="A173" t="s">
        <v>382</v>
      </c>
      <c r="B173" t="s">
        <v>383</v>
      </c>
      <c r="C173" t="s">
        <v>16</v>
      </c>
      <c r="D173" t="s">
        <v>62</v>
      </c>
      <c r="E173" s="4">
        <v>143375000</v>
      </c>
      <c r="F173" s="4">
        <v>17620000</v>
      </c>
      <c r="G173" s="5">
        <v>12.3</v>
      </c>
      <c r="H173" s="4">
        <v>6600000</v>
      </c>
      <c r="I173" s="4">
        <v>11020000</v>
      </c>
    </row>
    <row r="174" spans="1:9" x14ac:dyDescent="0.35">
      <c r="A174" t="s">
        <v>384</v>
      </c>
      <c r="B174" t="s">
        <v>385</v>
      </c>
      <c r="C174" t="s">
        <v>20</v>
      </c>
      <c r="D174" t="s">
        <v>94</v>
      </c>
      <c r="E174" s="4">
        <v>12160000</v>
      </c>
      <c r="F174" s="4">
        <v>66000</v>
      </c>
      <c r="G174" s="5">
        <v>0.5</v>
      </c>
      <c r="H174" s="4" t="s">
        <v>13</v>
      </c>
      <c r="I174" s="4" t="s">
        <v>13</v>
      </c>
    </row>
    <row r="175" spans="1:9" x14ac:dyDescent="0.35">
      <c r="A175" t="s">
        <v>386</v>
      </c>
      <c r="B175" t="s">
        <v>387</v>
      </c>
      <c r="C175" t="s">
        <v>33</v>
      </c>
      <c r="D175" t="s">
        <v>34</v>
      </c>
      <c r="E175" s="4">
        <v>57000</v>
      </c>
      <c r="F175" s="4">
        <v>2000</v>
      </c>
      <c r="G175" s="5">
        <v>3.4</v>
      </c>
      <c r="H175" s="4" t="s">
        <v>13</v>
      </c>
      <c r="I175" s="4" t="s">
        <v>13</v>
      </c>
    </row>
    <row r="176" spans="1:9" x14ac:dyDescent="0.35">
      <c r="A176" t="s">
        <v>388</v>
      </c>
      <c r="B176" t="s">
        <v>389</v>
      </c>
      <c r="C176" t="s">
        <v>33</v>
      </c>
      <c r="D176" t="s">
        <v>34</v>
      </c>
      <c r="E176" s="4">
        <v>188000</v>
      </c>
      <c r="F176" s="4">
        <v>6000</v>
      </c>
      <c r="G176" s="5">
        <v>3.4</v>
      </c>
      <c r="H176" s="4" t="s">
        <v>13</v>
      </c>
      <c r="I176" s="4" t="s">
        <v>13</v>
      </c>
    </row>
    <row r="177" spans="1:9" x14ac:dyDescent="0.35">
      <c r="A177" t="s">
        <v>390</v>
      </c>
      <c r="B177" t="s">
        <v>391</v>
      </c>
      <c r="C177" t="s">
        <v>33</v>
      </c>
      <c r="D177" t="s">
        <v>34</v>
      </c>
      <c r="E177" s="4">
        <v>32000</v>
      </c>
      <c r="F177" s="4">
        <v>3000</v>
      </c>
      <c r="G177" s="5">
        <v>8.5</v>
      </c>
      <c r="H177" s="4" t="s">
        <v>13</v>
      </c>
      <c r="I177" s="4" t="s">
        <v>13</v>
      </c>
    </row>
    <row r="178" spans="1:9" x14ac:dyDescent="0.35">
      <c r="A178" t="s">
        <v>392</v>
      </c>
      <c r="B178" t="s">
        <v>393</v>
      </c>
      <c r="C178" t="s">
        <v>33</v>
      </c>
      <c r="D178" t="s">
        <v>34</v>
      </c>
      <c r="E178" s="4">
        <v>110000</v>
      </c>
      <c r="F178" s="4">
        <v>4000</v>
      </c>
      <c r="G178" s="5">
        <v>3.4</v>
      </c>
      <c r="H178" s="4">
        <v>2865</v>
      </c>
      <c r="I178" s="4">
        <v>1135</v>
      </c>
    </row>
    <row r="179" spans="1:9" x14ac:dyDescent="0.35">
      <c r="A179" t="s">
        <v>394</v>
      </c>
      <c r="B179" t="s">
        <v>395</v>
      </c>
      <c r="C179" t="s">
        <v>24</v>
      </c>
      <c r="D179" t="s">
        <v>25</v>
      </c>
      <c r="E179" s="4">
        <v>196000</v>
      </c>
      <c r="F179" s="4">
        <v>20000</v>
      </c>
      <c r="G179" s="5">
        <v>10.1</v>
      </c>
      <c r="H179" s="4">
        <v>4000</v>
      </c>
      <c r="I179" s="4">
        <v>16000</v>
      </c>
    </row>
    <row r="180" spans="1:9" x14ac:dyDescent="0.35">
      <c r="A180" t="s">
        <v>396</v>
      </c>
      <c r="B180" t="s">
        <v>397</v>
      </c>
      <c r="C180" t="s">
        <v>16</v>
      </c>
      <c r="D180" t="s">
        <v>17</v>
      </c>
      <c r="E180" s="4">
        <v>32000</v>
      </c>
      <c r="F180" s="4">
        <v>5000</v>
      </c>
      <c r="G180" s="5">
        <v>14.4</v>
      </c>
      <c r="H180" s="4" t="s">
        <v>13</v>
      </c>
      <c r="I180" s="4" t="s">
        <v>13</v>
      </c>
    </row>
    <row r="181" spans="1:9" x14ac:dyDescent="0.35">
      <c r="A181" t="s">
        <v>398</v>
      </c>
      <c r="B181" t="s">
        <v>399</v>
      </c>
      <c r="C181" t="s">
        <v>20</v>
      </c>
      <c r="D181" t="s">
        <v>30</v>
      </c>
      <c r="E181" s="4">
        <v>198000</v>
      </c>
      <c r="F181" s="4">
        <v>7000</v>
      </c>
      <c r="G181" s="5">
        <v>3.4</v>
      </c>
      <c r="H181" s="4" t="s">
        <v>13</v>
      </c>
      <c r="I181" s="4" t="s">
        <v>13</v>
      </c>
    </row>
    <row r="182" spans="1:9" x14ac:dyDescent="0.35">
      <c r="A182" t="s">
        <v>400</v>
      </c>
      <c r="B182" t="s">
        <v>401</v>
      </c>
      <c r="C182" t="s">
        <v>11</v>
      </c>
      <c r="D182" t="s">
        <v>40</v>
      </c>
      <c r="E182" s="4">
        <v>32743000</v>
      </c>
      <c r="F182" s="4">
        <v>5468000</v>
      </c>
      <c r="G182" s="5">
        <v>16.7</v>
      </c>
      <c r="H182" s="4" t="s">
        <v>13</v>
      </c>
      <c r="I182" s="4" t="s">
        <v>13</v>
      </c>
    </row>
    <row r="183" spans="1:9" x14ac:dyDescent="0.35">
      <c r="A183" t="s">
        <v>402</v>
      </c>
      <c r="B183" t="s">
        <v>403</v>
      </c>
      <c r="C183" t="s">
        <v>16</v>
      </c>
      <c r="D183" t="s">
        <v>111</v>
      </c>
      <c r="E183" s="4">
        <v>5436000</v>
      </c>
      <c r="F183" s="4">
        <v>305000</v>
      </c>
      <c r="G183" s="5">
        <v>5.6</v>
      </c>
      <c r="H183" s="4">
        <v>187000</v>
      </c>
      <c r="I183" s="4">
        <v>118000</v>
      </c>
    </row>
    <row r="184" spans="1:9" x14ac:dyDescent="0.35">
      <c r="A184" t="s">
        <v>404</v>
      </c>
      <c r="B184" t="s">
        <v>405</v>
      </c>
      <c r="C184" t="s">
        <v>20</v>
      </c>
      <c r="D184" t="s">
        <v>70</v>
      </c>
      <c r="E184" s="4">
        <v>16054000</v>
      </c>
      <c r="F184" s="4">
        <v>323000</v>
      </c>
      <c r="G184" s="5">
        <v>2</v>
      </c>
      <c r="H184" s="4">
        <v>7053</v>
      </c>
      <c r="I184" s="4">
        <v>315947</v>
      </c>
    </row>
    <row r="185" spans="1:9" x14ac:dyDescent="0.35">
      <c r="A185" t="s">
        <v>406</v>
      </c>
      <c r="B185" t="s">
        <v>407</v>
      </c>
      <c r="C185" t="s">
        <v>16</v>
      </c>
      <c r="D185" t="s">
        <v>17</v>
      </c>
      <c r="E185" s="4">
        <v>6946000</v>
      </c>
      <c r="F185" s="4">
        <v>2719000</v>
      </c>
      <c r="G185" s="5">
        <v>39.1</v>
      </c>
      <c r="H185" s="4">
        <v>1186086</v>
      </c>
      <c r="I185" s="4">
        <v>1532914</v>
      </c>
    </row>
    <row r="186" spans="1:9" x14ac:dyDescent="0.35">
      <c r="A186" t="s">
        <v>408</v>
      </c>
      <c r="B186" t="s">
        <v>409</v>
      </c>
      <c r="C186" t="s">
        <v>20</v>
      </c>
      <c r="D186" t="s">
        <v>94</v>
      </c>
      <c r="E186" s="4">
        <v>98000</v>
      </c>
      <c r="F186" s="4">
        <v>4000</v>
      </c>
      <c r="G186" s="5">
        <v>4.0999999999999996</v>
      </c>
      <c r="H186" s="4" t="s">
        <v>13</v>
      </c>
      <c r="I186" s="4" t="s">
        <v>13</v>
      </c>
    </row>
    <row r="187" spans="1:9" x14ac:dyDescent="0.35">
      <c r="A187" t="s">
        <v>410</v>
      </c>
      <c r="B187" t="s">
        <v>411</v>
      </c>
      <c r="C187" t="s">
        <v>20</v>
      </c>
      <c r="D187" t="s">
        <v>70</v>
      </c>
      <c r="E187" s="4">
        <v>6733000</v>
      </c>
      <c r="F187" s="4">
        <v>35000</v>
      </c>
      <c r="G187" s="5">
        <v>0.5</v>
      </c>
      <c r="H187" s="4" t="s">
        <v>13</v>
      </c>
      <c r="I187" s="4" t="s">
        <v>13</v>
      </c>
    </row>
    <row r="188" spans="1:9" x14ac:dyDescent="0.35">
      <c r="A188" t="s">
        <v>412</v>
      </c>
      <c r="B188" t="s">
        <v>413</v>
      </c>
      <c r="C188" t="s">
        <v>11</v>
      </c>
      <c r="D188" t="s">
        <v>87</v>
      </c>
      <c r="E188" s="4">
        <v>5785000</v>
      </c>
      <c r="F188" s="4">
        <v>20000</v>
      </c>
      <c r="G188" s="5">
        <v>0.3</v>
      </c>
      <c r="H188" s="4">
        <v>795</v>
      </c>
      <c r="I188" s="4">
        <v>19205</v>
      </c>
    </row>
    <row r="189" spans="1:9" x14ac:dyDescent="0.35">
      <c r="A189" t="s">
        <v>414</v>
      </c>
      <c r="B189" t="s">
        <v>415</v>
      </c>
      <c r="C189" t="s">
        <v>33</v>
      </c>
      <c r="D189" t="s">
        <v>34</v>
      </c>
      <c r="E189" s="4">
        <v>40000</v>
      </c>
      <c r="F189" s="4">
        <v>2000</v>
      </c>
      <c r="G189" s="5">
        <v>4.2</v>
      </c>
      <c r="H189" s="4" t="s">
        <v>13</v>
      </c>
      <c r="I189" s="4" t="s">
        <v>13</v>
      </c>
    </row>
    <row r="190" spans="1:9" x14ac:dyDescent="0.35">
      <c r="A190" t="s">
        <v>416</v>
      </c>
      <c r="B190" t="s">
        <v>417</v>
      </c>
      <c r="C190" t="s">
        <v>16</v>
      </c>
      <c r="D190" t="s">
        <v>62</v>
      </c>
      <c r="E190" s="4">
        <v>5432000</v>
      </c>
      <c r="F190" s="4">
        <v>355000</v>
      </c>
      <c r="G190" s="5">
        <v>6.5</v>
      </c>
      <c r="H190" s="4">
        <v>280000</v>
      </c>
      <c r="I190" s="4">
        <v>75000</v>
      </c>
    </row>
    <row r="191" spans="1:9" x14ac:dyDescent="0.35">
      <c r="A191" t="s">
        <v>418</v>
      </c>
      <c r="B191" t="s">
        <v>419</v>
      </c>
      <c r="C191" t="s">
        <v>16</v>
      </c>
      <c r="D191" t="s">
        <v>17</v>
      </c>
      <c r="E191" s="4">
        <v>2071000</v>
      </c>
      <c r="F191" s="4">
        <v>324000</v>
      </c>
      <c r="G191" s="5">
        <v>15.6</v>
      </c>
      <c r="H191" s="4">
        <v>127094</v>
      </c>
      <c r="I191" s="4">
        <v>196906</v>
      </c>
    </row>
    <row r="192" spans="1:9" x14ac:dyDescent="0.35">
      <c r="A192" t="s">
        <v>420</v>
      </c>
      <c r="B192" t="s">
        <v>421</v>
      </c>
      <c r="C192" t="s">
        <v>24</v>
      </c>
      <c r="D192" t="s">
        <v>177</v>
      </c>
      <c r="E192" s="4">
        <v>606000</v>
      </c>
      <c r="F192" s="4">
        <v>1000</v>
      </c>
      <c r="G192" s="5">
        <v>0.2</v>
      </c>
      <c r="H192" s="4" t="s">
        <v>13</v>
      </c>
      <c r="I192" s="4" t="s">
        <v>13</v>
      </c>
    </row>
    <row r="193" spans="1:9" x14ac:dyDescent="0.35">
      <c r="A193" t="s">
        <v>422</v>
      </c>
      <c r="B193" t="s">
        <v>423</v>
      </c>
      <c r="C193" t="s">
        <v>20</v>
      </c>
      <c r="D193" t="s">
        <v>94</v>
      </c>
      <c r="E193" s="4">
        <v>9225000</v>
      </c>
      <c r="F193" s="4">
        <v>1145000</v>
      </c>
      <c r="G193" s="5">
        <v>12.4</v>
      </c>
      <c r="H193" s="4" t="s">
        <v>13</v>
      </c>
      <c r="I193" s="4" t="s">
        <v>13</v>
      </c>
    </row>
    <row r="194" spans="1:9" x14ac:dyDescent="0.35">
      <c r="A194" t="s">
        <v>424</v>
      </c>
      <c r="B194" t="s">
        <v>425</v>
      </c>
      <c r="C194" t="s">
        <v>20</v>
      </c>
      <c r="D194" t="s">
        <v>94</v>
      </c>
      <c r="E194" s="4">
        <v>3823000</v>
      </c>
      <c r="F194" s="4">
        <v>456000</v>
      </c>
      <c r="G194" s="5">
        <v>11.9</v>
      </c>
      <c r="H194" s="4" t="s">
        <v>13</v>
      </c>
      <c r="I194" s="4" t="s">
        <v>13</v>
      </c>
    </row>
    <row r="195" spans="1:9" x14ac:dyDescent="0.35">
      <c r="A195" t="s">
        <v>426</v>
      </c>
      <c r="B195" t="s">
        <v>427</v>
      </c>
      <c r="C195" t="s">
        <v>20</v>
      </c>
      <c r="D195" t="s">
        <v>82</v>
      </c>
      <c r="E195" s="4">
        <v>55436000</v>
      </c>
      <c r="F195" s="4">
        <v>5351000</v>
      </c>
      <c r="G195" s="5">
        <v>9.6999999999999993</v>
      </c>
      <c r="H195" s="4">
        <v>3000000</v>
      </c>
      <c r="I195" s="4">
        <v>2351000</v>
      </c>
    </row>
    <row r="196" spans="1:9" x14ac:dyDescent="0.35">
      <c r="A196" t="s">
        <v>428</v>
      </c>
      <c r="B196" t="s">
        <v>429</v>
      </c>
      <c r="C196" t="s">
        <v>20</v>
      </c>
      <c r="D196" t="s">
        <v>94</v>
      </c>
      <c r="E196" s="4">
        <v>13096000</v>
      </c>
      <c r="F196" s="4">
        <v>1255000</v>
      </c>
      <c r="G196" s="5">
        <v>9.6</v>
      </c>
      <c r="H196" s="4" t="s">
        <v>13</v>
      </c>
      <c r="I196" s="4" t="s">
        <v>13</v>
      </c>
    </row>
    <row r="197" spans="1:9" x14ac:dyDescent="0.35">
      <c r="A197" t="s">
        <v>430</v>
      </c>
      <c r="B197" t="s">
        <v>431</v>
      </c>
      <c r="C197" t="s">
        <v>16</v>
      </c>
      <c r="D197" t="s">
        <v>17</v>
      </c>
      <c r="E197" s="4">
        <v>46070000</v>
      </c>
      <c r="F197" s="4">
        <v>3464000</v>
      </c>
      <c r="G197" s="5">
        <v>7.5</v>
      </c>
      <c r="H197" s="4">
        <v>2683542</v>
      </c>
      <c r="I197" s="4">
        <v>780458</v>
      </c>
    </row>
    <row r="198" spans="1:9" x14ac:dyDescent="0.35">
      <c r="A198" t="s">
        <v>432</v>
      </c>
      <c r="B198" t="s">
        <v>433</v>
      </c>
      <c r="C198" t="s">
        <v>11</v>
      </c>
      <c r="D198" t="s">
        <v>12</v>
      </c>
      <c r="E198" s="4">
        <v>20905000</v>
      </c>
      <c r="F198" s="4">
        <v>494000</v>
      </c>
      <c r="G198" s="5">
        <v>2.4</v>
      </c>
      <c r="H198" s="4">
        <v>35000</v>
      </c>
      <c r="I198" s="4">
        <v>459000</v>
      </c>
    </row>
    <row r="199" spans="1:9" x14ac:dyDescent="0.35">
      <c r="A199" t="s">
        <v>434</v>
      </c>
      <c r="B199" t="s">
        <v>435</v>
      </c>
      <c r="C199" t="s">
        <v>20</v>
      </c>
      <c r="D199" t="s">
        <v>21</v>
      </c>
      <c r="E199" s="4">
        <v>42166000</v>
      </c>
      <c r="F199" s="4">
        <v>2768000</v>
      </c>
      <c r="G199" s="5">
        <v>6.6</v>
      </c>
      <c r="H199" s="4">
        <v>6724</v>
      </c>
      <c r="I199" s="4">
        <v>2761276</v>
      </c>
    </row>
    <row r="200" spans="1:9" x14ac:dyDescent="0.35">
      <c r="A200" t="s">
        <v>436</v>
      </c>
      <c r="B200" t="s">
        <v>437</v>
      </c>
      <c r="C200" t="s">
        <v>33</v>
      </c>
      <c r="D200" t="s">
        <v>37</v>
      </c>
      <c r="E200" s="4">
        <v>552000</v>
      </c>
      <c r="F200" s="4">
        <v>88000</v>
      </c>
      <c r="G200" s="5">
        <v>15.9</v>
      </c>
      <c r="H200" s="4">
        <v>30000</v>
      </c>
      <c r="I200" s="4">
        <v>58000</v>
      </c>
    </row>
    <row r="201" spans="1:9" x14ac:dyDescent="0.35">
      <c r="A201" t="s">
        <v>438</v>
      </c>
      <c r="B201" t="s">
        <v>439</v>
      </c>
      <c r="C201" t="s">
        <v>20</v>
      </c>
      <c r="D201" t="s">
        <v>82</v>
      </c>
      <c r="E201" s="4">
        <v>1320000</v>
      </c>
      <c r="F201" s="4">
        <v>64000</v>
      </c>
      <c r="G201" s="5">
        <v>4.8</v>
      </c>
      <c r="H201" s="4">
        <v>10000</v>
      </c>
      <c r="I201" s="4">
        <v>54000</v>
      </c>
    </row>
    <row r="202" spans="1:9" x14ac:dyDescent="0.35">
      <c r="A202" t="s">
        <v>440</v>
      </c>
      <c r="B202" t="s">
        <v>441</v>
      </c>
      <c r="C202" t="s">
        <v>16</v>
      </c>
      <c r="D202" t="s">
        <v>111</v>
      </c>
      <c r="E202" s="4">
        <v>9921000</v>
      </c>
      <c r="F202" s="4">
        <v>2296000</v>
      </c>
      <c r="G202" s="5">
        <v>23.1</v>
      </c>
      <c r="H202" s="4">
        <v>1955478</v>
      </c>
      <c r="I202" s="4">
        <v>340522</v>
      </c>
    </row>
    <row r="203" spans="1:9" x14ac:dyDescent="0.35">
      <c r="A203" t="s">
        <v>442</v>
      </c>
      <c r="B203" t="s">
        <v>443</v>
      </c>
      <c r="C203" t="s">
        <v>16</v>
      </c>
      <c r="D203" t="s">
        <v>49</v>
      </c>
      <c r="E203" s="4">
        <v>8454000</v>
      </c>
      <c r="F203" s="4">
        <v>2332000</v>
      </c>
      <c r="G203" s="5">
        <v>27.6</v>
      </c>
      <c r="H203" s="4">
        <v>791719</v>
      </c>
      <c r="I203" s="4">
        <v>1540281</v>
      </c>
    </row>
    <row r="204" spans="1:9" x14ac:dyDescent="0.35">
      <c r="A204" t="s">
        <v>444</v>
      </c>
      <c r="B204" t="s">
        <v>445</v>
      </c>
      <c r="C204" t="s">
        <v>11</v>
      </c>
      <c r="D204" t="s">
        <v>40</v>
      </c>
      <c r="E204" s="4">
        <v>18907000</v>
      </c>
      <c r="F204" s="4">
        <v>1547000</v>
      </c>
      <c r="G204" s="5">
        <v>8.1999999999999993</v>
      </c>
      <c r="H204" s="4" t="s">
        <v>13</v>
      </c>
      <c r="I204" s="4" t="s">
        <v>13</v>
      </c>
    </row>
    <row r="205" spans="1:9" x14ac:dyDescent="0.35">
      <c r="A205" t="s">
        <v>446</v>
      </c>
      <c r="B205" t="s">
        <v>447</v>
      </c>
      <c r="C205" t="s">
        <v>11</v>
      </c>
      <c r="D205" t="s">
        <v>116</v>
      </c>
      <c r="E205" s="4">
        <v>23405000</v>
      </c>
      <c r="F205" s="4">
        <v>10000</v>
      </c>
      <c r="G205" s="5">
        <v>0</v>
      </c>
      <c r="H205" s="4">
        <v>5000</v>
      </c>
      <c r="I205" s="4">
        <v>5000</v>
      </c>
    </row>
    <row r="206" spans="1:9" x14ac:dyDescent="0.35">
      <c r="A206" t="s">
        <v>448</v>
      </c>
      <c r="B206" t="s">
        <v>449</v>
      </c>
      <c r="C206" t="s">
        <v>11</v>
      </c>
      <c r="D206" t="s">
        <v>250</v>
      </c>
      <c r="E206" s="4">
        <v>8858000</v>
      </c>
      <c r="F206" s="4">
        <v>37000</v>
      </c>
      <c r="G206" s="5">
        <v>0.4</v>
      </c>
      <c r="H206" s="4">
        <v>9863</v>
      </c>
      <c r="I206" s="4">
        <v>27137</v>
      </c>
    </row>
    <row r="207" spans="1:9" x14ac:dyDescent="0.35">
      <c r="A207" t="s">
        <v>450</v>
      </c>
      <c r="B207" t="s">
        <v>451</v>
      </c>
      <c r="C207" t="s">
        <v>20</v>
      </c>
      <c r="D207" t="s">
        <v>94</v>
      </c>
      <c r="E207" s="4">
        <v>56878000</v>
      </c>
      <c r="F207" s="4">
        <v>427000</v>
      </c>
      <c r="G207" s="5">
        <v>0.8</v>
      </c>
      <c r="H207" s="4">
        <v>115850</v>
      </c>
      <c r="I207" s="4">
        <v>311150</v>
      </c>
    </row>
    <row r="208" spans="1:9" x14ac:dyDescent="0.35">
      <c r="A208" t="s">
        <v>452</v>
      </c>
      <c r="B208" t="s">
        <v>453</v>
      </c>
      <c r="C208" t="s">
        <v>11</v>
      </c>
      <c r="D208" t="s">
        <v>87</v>
      </c>
      <c r="E208" s="4">
        <v>68298000</v>
      </c>
      <c r="F208" s="4">
        <v>10342000</v>
      </c>
      <c r="G208" s="5">
        <v>15.1</v>
      </c>
      <c r="H208" s="4">
        <v>6221180</v>
      </c>
      <c r="I208" s="4">
        <v>4120820</v>
      </c>
    </row>
    <row r="209" spans="1:9" x14ac:dyDescent="0.35">
      <c r="A209" t="s">
        <v>454</v>
      </c>
      <c r="B209" t="s">
        <v>455</v>
      </c>
      <c r="C209" t="s">
        <v>11</v>
      </c>
      <c r="D209" t="s">
        <v>87</v>
      </c>
      <c r="E209" s="4">
        <v>1237000</v>
      </c>
      <c r="F209" s="4">
        <v>3000</v>
      </c>
      <c r="G209" s="5">
        <v>0.3</v>
      </c>
      <c r="H209" s="4" t="s">
        <v>13</v>
      </c>
      <c r="I209" s="4" t="s">
        <v>13</v>
      </c>
    </row>
    <row r="210" spans="1:9" x14ac:dyDescent="0.35">
      <c r="A210" t="s">
        <v>456</v>
      </c>
      <c r="B210" t="s">
        <v>457</v>
      </c>
      <c r="C210" t="s">
        <v>20</v>
      </c>
      <c r="D210" t="s">
        <v>70</v>
      </c>
      <c r="E210" s="4">
        <v>7692000</v>
      </c>
      <c r="F210" s="4">
        <v>58000</v>
      </c>
      <c r="G210" s="5">
        <v>0.8</v>
      </c>
      <c r="H210" s="4">
        <v>10000</v>
      </c>
      <c r="I210" s="4">
        <v>48000</v>
      </c>
    </row>
    <row r="211" spans="1:9" x14ac:dyDescent="0.35">
      <c r="A211" t="s">
        <v>458</v>
      </c>
      <c r="B211" t="s">
        <v>459</v>
      </c>
      <c r="C211" t="s">
        <v>24</v>
      </c>
      <c r="D211" t="s">
        <v>25</v>
      </c>
      <c r="E211" s="4">
        <v>108000</v>
      </c>
      <c r="F211" s="4">
        <v>9000</v>
      </c>
      <c r="G211" s="5">
        <v>8</v>
      </c>
      <c r="H211" s="4" t="s">
        <v>13</v>
      </c>
      <c r="I211" s="4" t="s">
        <v>13</v>
      </c>
    </row>
    <row r="212" spans="1:9" x14ac:dyDescent="0.35">
      <c r="A212" t="s">
        <v>460</v>
      </c>
      <c r="B212" t="s">
        <v>461</v>
      </c>
      <c r="C212" t="s">
        <v>33</v>
      </c>
      <c r="D212" t="s">
        <v>34</v>
      </c>
      <c r="E212" s="4">
        <v>1369000</v>
      </c>
      <c r="F212" s="4">
        <v>43000</v>
      </c>
      <c r="G212" s="5">
        <v>3.2</v>
      </c>
      <c r="H212" s="4">
        <v>10550</v>
      </c>
      <c r="I212" s="4">
        <v>32450</v>
      </c>
    </row>
    <row r="213" spans="1:9" x14ac:dyDescent="0.35">
      <c r="A213" t="s">
        <v>462</v>
      </c>
      <c r="B213" t="s">
        <v>463</v>
      </c>
      <c r="C213" t="s">
        <v>20</v>
      </c>
      <c r="D213" t="s">
        <v>21</v>
      </c>
      <c r="E213" s="4">
        <v>11495000</v>
      </c>
      <c r="F213" s="4">
        <v>123000</v>
      </c>
      <c r="G213" s="5">
        <v>1.1000000000000001</v>
      </c>
      <c r="H213" s="4">
        <v>3408</v>
      </c>
      <c r="I213" s="4">
        <v>119592</v>
      </c>
    </row>
    <row r="214" spans="1:9" x14ac:dyDescent="0.35">
      <c r="A214" t="s">
        <v>464</v>
      </c>
      <c r="B214" t="s">
        <v>465</v>
      </c>
      <c r="C214" t="s">
        <v>11</v>
      </c>
      <c r="D214" t="s">
        <v>40</v>
      </c>
      <c r="E214" s="4">
        <v>80418000</v>
      </c>
      <c r="F214" s="4">
        <v>13249000</v>
      </c>
      <c r="G214" s="5">
        <v>16.5</v>
      </c>
      <c r="H214" s="4">
        <v>2500000</v>
      </c>
      <c r="I214" s="4">
        <v>10749000</v>
      </c>
    </row>
    <row r="215" spans="1:9" x14ac:dyDescent="0.35">
      <c r="A215" t="s">
        <v>466</v>
      </c>
      <c r="B215" t="s">
        <v>467</v>
      </c>
      <c r="C215" t="s">
        <v>11</v>
      </c>
      <c r="D215" t="s">
        <v>250</v>
      </c>
      <c r="E215" s="4">
        <v>5503000</v>
      </c>
      <c r="F215" s="4">
        <v>23000</v>
      </c>
      <c r="G215" s="5">
        <v>0.4</v>
      </c>
      <c r="H215" s="4" t="s">
        <v>13</v>
      </c>
      <c r="I215" s="4" t="s">
        <v>13</v>
      </c>
    </row>
    <row r="216" spans="1:9" x14ac:dyDescent="0.35">
      <c r="A216" t="s">
        <v>468</v>
      </c>
      <c r="B216" t="s">
        <v>469</v>
      </c>
      <c r="C216" t="s">
        <v>33</v>
      </c>
      <c r="D216" t="s">
        <v>34</v>
      </c>
      <c r="E216" s="4">
        <v>35000</v>
      </c>
      <c r="F216" s="4">
        <v>1000</v>
      </c>
      <c r="G216" s="5">
        <v>3.3</v>
      </c>
      <c r="H216" s="4">
        <v>300</v>
      </c>
      <c r="I216" s="4">
        <v>700</v>
      </c>
    </row>
    <row r="217" spans="1:9" x14ac:dyDescent="0.35">
      <c r="A217" t="s">
        <v>470</v>
      </c>
      <c r="B217" t="s">
        <v>471</v>
      </c>
      <c r="C217" t="s">
        <v>24</v>
      </c>
      <c r="D217" t="s">
        <v>25</v>
      </c>
      <c r="E217" s="4">
        <v>10000</v>
      </c>
      <c r="F217" s="4">
        <v>100</v>
      </c>
      <c r="G217" s="5">
        <v>1.2</v>
      </c>
      <c r="H217" s="4">
        <v>50</v>
      </c>
      <c r="I217" s="4">
        <v>50</v>
      </c>
    </row>
    <row r="218" spans="1:9" x14ac:dyDescent="0.35">
      <c r="A218" t="s">
        <v>472</v>
      </c>
      <c r="B218" t="s">
        <v>473</v>
      </c>
      <c r="C218" t="s">
        <v>20</v>
      </c>
      <c r="D218" t="s">
        <v>94</v>
      </c>
      <c r="E218" s="4">
        <v>41653000</v>
      </c>
      <c r="F218" s="4">
        <v>331000</v>
      </c>
      <c r="G218" s="5">
        <v>0.8</v>
      </c>
      <c r="H218" s="4">
        <v>21156</v>
      </c>
      <c r="I218" s="4">
        <v>309844</v>
      </c>
    </row>
    <row r="219" spans="1:9" x14ac:dyDescent="0.35">
      <c r="A219" t="s">
        <v>474</v>
      </c>
      <c r="B219" t="s">
        <v>475</v>
      </c>
      <c r="C219" t="s">
        <v>16</v>
      </c>
      <c r="D219" t="s">
        <v>62</v>
      </c>
      <c r="E219" s="4">
        <v>44405000</v>
      </c>
      <c r="F219" s="4">
        <v>4396000</v>
      </c>
      <c r="G219" s="5">
        <v>9.9</v>
      </c>
      <c r="H219" s="4">
        <v>800000</v>
      </c>
      <c r="I219" s="4">
        <v>3596000</v>
      </c>
    </row>
    <row r="220" spans="1:9" x14ac:dyDescent="0.35">
      <c r="A220" t="s">
        <v>476</v>
      </c>
      <c r="B220" t="s">
        <v>477</v>
      </c>
      <c r="C220" t="s">
        <v>11</v>
      </c>
      <c r="D220" t="s">
        <v>40</v>
      </c>
      <c r="E220" s="4">
        <v>9398000</v>
      </c>
      <c r="F220" s="4">
        <v>1569000</v>
      </c>
      <c r="G220" s="5">
        <v>16.7</v>
      </c>
      <c r="H220" s="4" t="s">
        <v>13</v>
      </c>
      <c r="I220" s="4" t="s">
        <v>13</v>
      </c>
    </row>
    <row r="221" spans="1:9" x14ac:dyDescent="0.35">
      <c r="A221" t="s">
        <v>478</v>
      </c>
      <c r="B221" t="s">
        <v>479</v>
      </c>
      <c r="C221" t="s">
        <v>33</v>
      </c>
      <c r="D221" t="s">
        <v>73</v>
      </c>
      <c r="E221" s="4">
        <v>326474000</v>
      </c>
      <c r="F221" s="4">
        <v>393347000</v>
      </c>
      <c r="G221" s="5">
        <v>120.5</v>
      </c>
      <c r="H221" s="4">
        <v>1073743</v>
      </c>
      <c r="I221" s="4">
        <v>392273257</v>
      </c>
    </row>
    <row r="222" spans="1:9" x14ac:dyDescent="0.35">
      <c r="A222" t="s">
        <v>480</v>
      </c>
      <c r="B222" t="s">
        <v>481</v>
      </c>
      <c r="C222" t="s">
        <v>33</v>
      </c>
      <c r="D222" t="s">
        <v>37</v>
      </c>
      <c r="E222" s="4">
        <v>3457000</v>
      </c>
      <c r="F222" s="4">
        <v>1198000</v>
      </c>
      <c r="G222" s="5">
        <v>34.700000000000003</v>
      </c>
      <c r="H222" s="4">
        <v>605313</v>
      </c>
      <c r="I222" s="4">
        <v>592687</v>
      </c>
    </row>
    <row r="223" spans="1:9" x14ac:dyDescent="0.35">
      <c r="A223" t="s">
        <v>482</v>
      </c>
      <c r="B223" t="s">
        <v>483</v>
      </c>
      <c r="C223" t="s">
        <v>484</v>
      </c>
      <c r="D223" t="s">
        <v>485</v>
      </c>
      <c r="E223">
        <v>30691000</v>
      </c>
      <c r="F223">
        <v>127000</v>
      </c>
      <c r="G223">
        <v>0.4</v>
      </c>
      <c r="H223" t="s">
        <v>486</v>
      </c>
      <c r="I223" t="s">
        <v>486</v>
      </c>
    </row>
    <row r="224" spans="1:9" x14ac:dyDescent="0.35">
      <c r="A224" t="s">
        <v>487</v>
      </c>
      <c r="B224" t="s">
        <v>488</v>
      </c>
      <c r="C224" t="s">
        <v>489</v>
      </c>
      <c r="D224" t="s">
        <v>490</v>
      </c>
      <c r="E224">
        <v>276000</v>
      </c>
      <c r="F224">
        <v>11000</v>
      </c>
      <c r="G224">
        <v>3.9</v>
      </c>
      <c r="H224">
        <v>4700</v>
      </c>
      <c r="I224">
        <v>6300</v>
      </c>
    </row>
    <row r="225" spans="1:9" x14ac:dyDescent="0.35">
      <c r="A225" t="s">
        <v>491</v>
      </c>
      <c r="B225" t="s">
        <v>492</v>
      </c>
      <c r="C225" t="s">
        <v>493</v>
      </c>
      <c r="D225" t="s">
        <v>494</v>
      </c>
      <c r="E225">
        <v>31926000</v>
      </c>
      <c r="F225">
        <v>5895000</v>
      </c>
      <c r="G225">
        <v>18.5</v>
      </c>
      <c r="H225" t="s">
        <v>486</v>
      </c>
      <c r="I225" t="s">
        <v>486</v>
      </c>
    </row>
    <row r="226" spans="1:9" x14ac:dyDescent="0.35">
      <c r="A226" t="s">
        <v>495</v>
      </c>
      <c r="B226" t="s">
        <v>496</v>
      </c>
      <c r="C226" t="s">
        <v>484</v>
      </c>
      <c r="D226" t="s">
        <v>497</v>
      </c>
      <c r="E226">
        <v>95415000</v>
      </c>
      <c r="F226">
        <v>1562000</v>
      </c>
      <c r="G226">
        <v>1.6</v>
      </c>
      <c r="H226" t="s">
        <v>486</v>
      </c>
      <c r="I226" t="s">
        <v>486</v>
      </c>
    </row>
    <row r="227" spans="1:9" x14ac:dyDescent="0.35">
      <c r="A227" t="s">
        <v>498</v>
      </c>
      <c r="B227" t="s">
        <v>499</v>
      </c>
      <c r="C227" t="s">
        <v>493</v>
      </c>
      <c r="D227" t="s">
        <v>500</v>
      </c>
      <c r="E227">
        <v>31000</v>
      </c>
      <c r="F227">
        <v>300</v>
      </c>
      <c r="G227">
        <v>0.8</v>
      </c>
      <c r="H227">
        <v>48</v>
      </c>
      <c r="I227">
        <v>252</v>
      </c>
    </row>
    <row r="228" spans="1:9" x14ac:dyDescent="0.35">
      <c r="A228" t="s">
        <v>501</v>
      </c>
      <c r="B228" t="s">
        <v>502</v>
      </c>
      <c r="C228" t="s">
        <v>493</v>
      </c>
      <c r="D228" t="s">
        <v>500</v>
      </c>
      <c r="E228">
        <v>107000</v>
      </c>
      <c r="F228">
        <v>18000</v>
      </c>
      <c r="G228">
        <v>16.600000000000001</v>
      </c>
      <c r="H228" t="s">
        <v>486</v>
      </c>
      <c r="I228" t="s">
        <v>486</v>
      </c>
    </row>
    <row r="229" spans="1:9" x14ac:dyDescent="0.35">
      <c r="A229" t="s">
        <v>503</v>
      </c>
      <c r="B229" t="s">
        <v>504</v>
      </c>
      <c r="C229" t="s">
        <v>484</v>
      </c>
      <c r="D229" t="s">
        <v>505</v>
      </c>
      <c r="E229">
        <v>28120000</v>
      </c>
      <c r="F229">
        <v>14859000</v>
      </c>
      <c r="G229">
        <v>52.8</v>
      </c>
      <c r="H229" t="s">
        <v>486</v>
      </c>
      <c r="I229" t="s">
        <v>486</v>
      </c>
    </row>
    <row r="230" spans="1:9" x14ac:dyDescent="0.35">
      <c r="A230" t="s">
        <v>506</v>
      </c>
      <c r="B230" t="s">
        <v>507</v>
      </c>
      <c r="C230" t="s">
        <v>508</v>
      </c>
      <c r="D230" t="s">
        <v>509</v>
      </c>
      <c r="E230">
        <v>17238000</v>
      </c>
      <c r="F230">
        <v>158000</v>
      </c>
      <c r="G230">
        <v>0.9</v>
      </c>
      <c r="H230">
        <v>86642</v>
      </c>
      <c r="I230">
        <v>71358</v>
      </c>
    </row>
    <row r="231" spans="1:9" x14ac:dyDescent="0.35">
      <c r="A231" t="s">
        <v>510</v>
      </c>
      <c r="B231" t="s">
        <v>511</v>
      </c>
      <c r="C231" t="s">
        <v>508</v>
      </c>
      <c r="D231" t="s">
        <v>509</v>
      </c>
      <c r="E231">
        <v>16338000</v>
      </c>
      <c r="F231">
        <v>455000</v>
      </c>
      <c r="G231">
        <v>2.8</v>
      </c>
      <c r="H231">
        <v>190685</v>
      </c>
      <c r="I231">
        <v>264315</v>
      </c>
    </row>
    <row r="346" spans="1:9" x14ac:dyDescent="0.35">
      <c r="A346" t="s">
        <v>512</v>
      </c>
      <c r="B346" t="s">
        <v>513</v>
      </c>
      <c r="C346" t="s">
        <v>11</v>
      </c>
      <c r="D346" t="s">
        <v>250</v>
      </c>
      <c r="E346" s="4">
        <v>30691000</v>
      </c>
      <c r="F346" s="4">
        <v>127000</v>
      </c>
      <c r="G346" s="5">
        <v>0.4</v>
      </c>
      <c r="H346" s="4" t="s">
        <v>13</v>
      </c>
      <c r="I346" s="4" t="s">
        <v>13</v>
      </c>
    </row>
    <row r="347" spans="1:9" x14ac:dyDescent="0.35">
      <c r="A347" t="s">
        <v>514</v>
      </c>
      <c r="B347" t="s">
        <v>515</v>
      </c>
      <c r="C347" t="s">
        <v>24</v>
      </c>
      <c r="D347" t="s">
        <v>177</v>
      </c>
      <c r="E347" s="4">
        <v>276000</v>
      </c>
      <c r="F347" s="4">
        <v>11000</v>
      </c>
      <c r="G347" s="5">
        <v>3.9</v>
      </c>
      <c r="H347" s="4">
        <v>4700</v>
      </c>
      <c r="I347" s="4">
        <v>6300</v>
      </c>
    </row>
    <row r="348" spans="1:9" x14ac:dyDescent="0.35">
      <c r="A348" t="s">
        <v>516</v>
      </c>
      <c r="B348" t="s">
        <v>517</v>
      </c>
      <c r="C348" t="s">
        <v>33</v>
      </c>
      <c r="D348" t="s">
        <v>37</v>
      </c>
      <c r="E348" s="4">
        <v>31926000</v>
      </c>
      <c r="F348" s="4">
        <v>5895000</v>
      </c>
      <c r="G348" s="5">
        <v>18.5</v>
      </c>
      <c r="H348" s="4" t="s">
        <v>13</v>
      </c>
      <c r="I348" s="4" t="s">
        <v>13</v>
      </c>
    </row>
    <row r="349" spans="1:9" x14ac:dyDescent="0.35">
      <c r="A349" t="s">
        <v>518</v>
      </c>
      <c r="B349" t="s">
        <v>519</v>
      </c>
      <c r="C349" t="s">
        <v>11</v>
      </c>
      <c r="D349" t="s">
        <v>87</v>
      </c>
      <c r="E349" s="4">
        <v>95415000</v>
      </c>
      <c r="F349" s="4">
        <v>1562000</v>
      </c>
      <c r="G349" s="5">
        <v>1.6</v>
      </c>
      <c r="H349" s="4" t="s">
        <v>13</v>
      </c>
      <c r="I349" s="4" t="s">
        <v>13</v>
      </c>
    </row>
    <row r="350" spans="1:9" x14ac:dyDescent="0.35">
      <c r="A350" t="s">
        <v>520</v>
      </c>
      <c r="B350" t="s">
        <v>521</v>
      </c>
      <c r="C350" t="s">
        <v>33</v>
      </c>
      <c r="D350" t="s">
        <v>34</v>
      </c>
      <c r="E350" s="4">
        <v>31000</v>
      </c>
      <c r="F350" s="4">
        <v>300</v>
      </c>
      <c r="G350" s="5">
        <v>0.8</v>
      </c>
      <c r="H350" s="4">
        <v>48</v>
      </c>
      <c r="I350" s="4">
        <v>252</v>
      </c>
    </row>
    <row r="351" spans="1:9" x14ac:dyDescent="0.35">
      <c r="A351" t="s">
        <v>522</v>
      </c>
      <c r="B351" t="s">
        <v>523</v>
      </c>
      <c r="C351" t="s">
        <v>33</v>
      </c>
      <c r="D351" t="s">
        <v>34</v>
      </c>
      <c r="E351" s="4">
        <v>107000</v>
      </c>
      <c r="F351" s="4">
        <v>18000</v>
      </c>
      <c r="G351" s="5">
        <v>16.600000000000001</v>
      </c>
      <c r="H351" s="4" t="s">
        <v>13</v>
      </c>
      <c r="I351" s="4" t="s">
        <v>13</v>
      </c>
    </row>
    <row r="352" spans="1:9" x14ac:dyDescent="0.35">
      <c r="A352" t="s">
        <v>524</v>
      </c>
      <c r="B352" t="s">
        <v>525</v>
      </c>
      <c r="C352" t="s">
        <v>11</v>
      </c>
      <c r="D352" t="s">
        <v>40</v>
      </c>
      <c r="E352" s="4">
        <v>28120000</v>
      </c>
      <c r="F352" s="4">
        <v>14859000</v>
      </c>
      <c r="G352" s="5">
        <v>52.8</v>
      </c>
      <c r="H352" s="4" t="s">
        <v>13</v>
      </c>
      <c r="I352" s="4" t="s">
        <v>13</v>
      </c>
    </row>
    <row r="353" spans="1:9" x14ac:dyDescent="0.35">
      <c r="A353" t="s">
        <v>526</v>
      </c>
      <c r="B353" t="s">
        <v>527</v>
      </c>
      <c r="C353" t="s">
        <v>20</v>
      </c>
      <c r="D353" t="s">
        <v>94</v>
      </c>
      <c r="E353" s="4">
        <v>17238000</v>
      </c>
      <c r="F353" s="4">
        <v>158000</v>
      </c>
      <c r="G353" s="5">
        <v>0.9</v>
      </c>
      <c r="H353" s="4">
        <v>86642</v>
      </c>
      <c r="I353" s="4">
        <v>71358</v>
      </c>
    </row>
    <row r="354" spans="1:9" x14ac:dyDescent="0.35">
      <c r="A354" t="s">
        <v>528</v>
      </c>
      <c r="B354" t="s">
        <v>529</v>
      </c>
      <c r="C354" t="s">
        <v>20</v>
      </c>
      <c r="D354" t="s">
        <v>94</v>
      </c>
      <c r="E354" s="4">
        <v>16338000</v>
      </c>
      <c r="F354" s="4">
        <v>455000</v>
      </c>
      <c r="G354" s="5">
        <v>2.8</v>
      </c>
      <c r="H354" s="4">
        <v>190685</v>
      </c>
      <c r="I354" s="4">
        <v>264315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028B-A1B7-44ED-9EC2-AB440682D079}">
  <dimension ref="A2:N351"/>
  <sheetViews>
    <sheetView showGridLines="0" tabSelected="1" zoomScale="60" zoomScaleNormal="60" workbookViewId="0">
      <selection activeCell="I5" sqref="I5"/>
    </sheetView>
  </sheetViews>
  <sheetFormatPr defaultColWidth="25.54296875" defaultRowHeight="14.5" x14ac:dyDescent="0.35"/>
  <cols>
    <col min="1" max="4" width="25.54296875" style="12"/>
    <col min="5" max="6" width="25.54296875" style="13"/>
    <col min="7" max="7" width="25.54296875" style="14"/>
    <col min="8" max="9" width="25.54296875" style="13"/>
    <col min="10" max="16384" width="25.54296875" style="8"/>
  </cols>
  <sheetData>
    <row r="2" spans="1:10" ht="27" customHeight="1" x14ac:dyDescent="0.35">
      <c r="I2" s="20" t="s">
        <v>530</v>
      </c>
      <c r="J2" s="21" t="s">
        <v>531</v>
      </c>
    </row>
    <row r="3" spans="1:10" ht="37.5" customHeight="1" x14ac:dyDescent="0.35">
      <c r="I3" s="22">
        <f>Population_Weapons[[#Totals],[Number of weapons per 100 people]]</f>
        <v>11.40359562032903</v>
      </c>
      <c r="J3" s="23">
        <f>Population_Weapons[[#Totals],[% Unregistered weapons]]</f>
        <v>0.79775591118270772</v>
      </c>
    </row>
    <row r="5" spans="1:10" ht="29.25" customHeight="1" x14ac:dyDescent="0.35"/>
    <row r="6" spans="1:10" s="1" customFormat="1" ht="55.5" customHeight="1" x14ac:dyDescent="0.35">
      <c r="A6" s="15" t="s">
        <v>0</v>
      </c>
      <c r="B6" s="15" t="s">
        <v>1</v>
      </c>
      <c r="C6" s="15" t="s">
        <v>532</v>
      </c>
      <c r="D6" s="15" t="s">
        <v>533</v>
      </c>
      <c r="E6" s="15" t="s">
        <v>4</v>
      </c>
      <c r="F6" s="15" t="s">
        <v>5</v>
      </c>
      <c r="G6" s="16" t="s">
        <v>6</v>
      </c>
      <c r="H6" s="15" t="s">
        <v>7</v>
      </c>
      <c r="I6" s="15" t="s">
        <v>8</v>
      </c>
      <c r="J6" s="18" t="s">
        <v>534</v>
      </c>
    </row>
    <row r="7" spans="1:10" x14ac:dyDescent="0.35">
      <c r="A7" s="8" t="s">
        <v>9</v>
      </c>
      <c r="B7" s="8" t="s">
        <v>10</v>
      </c>
      <c r="C7" s="8" t="s">
        <v>11</v>
      </c>
      <c r="D7" s="8" t="s">
        <v>12</v>
      </c>
      <c r="E7" s="9">
        <v>34169000</v>
      </c>
      <c r="F7" s="9">
        <v>4270000</v>
      </c>
      <c r="G7" s="10">
        <v>12.5</v>
      </c>
      <c r="H7" s="9" t="s">
        <v>13</v>
      </c>
      <c r="I7" s="9" t="s">
        <v>13</v>
      </c>
      <c r="J7" s="19" t="str">
        <f>IFERROR(Population_Weapons[[#This Row],[Unregistered weapons]]/Population_Weapons[[#This Row],[Number of weapons]],"-")</f>
        <v>-</v>
      </c>
    </row>
    <row r="8" spans="1:10" x14ac:dyDescent="0.35">
      <c r="A8" s="8" t="s">
        <v>14</v>
      </c>
      <c r="B8" s="8" t="s">
        <v>15</v>
      </c>
      <c r="C8" s="8" t="s">
        <v>16</v>
      </c>
      <c r="D8" s="8" t="s">
        <v>17</v>
      </c>
      <c r="E8" s="9">
        <v>2911000</v>
      </c>
      <c r="F8" s="9">
        <v>350000</v>
      </c>
      <c r="G8" s="10">
        <v>12</v>
      </c>
      <c r="H8" s="9">
        <v>65747</v>
      </c>
      <c r="I8" s="9">
        <v>284253</v>
      </c>
      <c r="J8" s="19">
        <f>IFERROR(Population_Weapons[[#This Row],[Unregistered weapons]]/Population_Weapons[[#This Row],[Number of weapons]],"-")</f>
        <v>0.81215142857142852</v>
      </c>
    </row>
    <row r="9" spans="1:10" x14ac:dyDescent="0.35">
      <c r="A9" s="8" t="s">
        <v>18</v>
      </c>
      <c r="B9" s="8" t="s">
        <v>19</v>
      </c>
      <c r="C9" s="8" t="s">
        <v>20</v>
      </c>
      <c r="D9" s="8" t="s">
        <v>21</v>
      </c>
      <c r="E9" s="9">
        <v>41064000</v>
      </c>
      <c r="F9" s="9">
        <v>877000</v>
      </c>
      <c r="G9" s="10">
        <v>2.1</v>
      </c>
      <c r="H9" s="9">
        <v>200000</v>
      </c>
      <c r="I9" s="9">
        <v>677000</v>
      </c>
      <c r="J9" s="19">
        <f>IFERROR(Population_Weapons[[#This Row],[Unregistered weapons]]/Population_Weapons[[#This Row],[Number of weapons]],"-")</f>
        <v>0.77194982896237174</v>
      </c>
    </row>
    <row r="10" spans="1:10" x14ac:dyDescent="0.35">
      <c r="A10" s="8" t="s">
        <v>22</v>
      </c>
      <c r="B10" s="8" t="s">
        <v>23</v>
      </c>
      <c r="C10" s="8" t="s">
        <v>24</v>
      </c>
      <c r="D10" s="8" t="s">
        <v>25</v>
      </c>
      <c r="E10" s="9">
        <v>56000</v>
      </c>
      <c r="F10" s="9">
        <v>400</v>
      </c>
      <c r="G10" s="10">
        <v>0.7</v>
      </c>
      <c r="H10" s="9">
        <v>250</v>
      </c>
      <c r="I10" s="9">
        <v>150</v>
      </c>
      <c r="J10" s="19">
        <f>IFERROR(Population_Weapons[[#This Row],[Unregistered weapons]]/Population_Weapons[[#This Row],[Number of weapons]],"-")</f>
        <v>0.375</v>
      </c>
    </row>
    <row r="11" spans="1:10" x14ac:dyDescent="0.35">
      <c r="A11" s="8" t="s">
        <v>26</v>
      </c>
      <c r="B11" s="8" t="s">
        <v>27</v>
      </c>
      <c r="C11" s="8" t="s">
        <v>16</v>
      </c>
      <c r="D11" s="8" t="s">
        <v>17</v>
      </c>
      <c r="E11" s="9">
        <v>69000</v>
      </c>
      <c r="F11" s="9">
        <v>10000</v>
      </c>
      <c r="G11" s="10">
        <v>14.1</v>
      </c>
      <c r="H11" s="9">
        <v>7599</v>
      </c>
      <c r="I11" s="9">
        <v>2401</v>
      </c>
      <c r="J11" s="19">
        <f>IFERROR(Population_Weapons[[#This Row],[Unregistered weapons]]/Population_Weapons[[#This Row],[Number of weapons]],"-")</f>
        <v>0.24010000000000001</v>
      </c>
    </row>
    <row r="12" spans="1:10" x14ac:dyDescent="0.35">
      <c r="A12" s="8" t="s">
        <v>28</v>
      </c>
      <c r="B12" s="8" t="s">
        <v>29</v>
      </c>
      <c r="C12" s="8" t="s">
        <v>20</v>
      </c>
      <c r="D12" s="8" t="s">
        <v>30</v>
      </c>
      <c r="E12" s="9">
        <v>26656000</v>
      </c>
      <c r="F12" s="9">
        <v>2982000</v>
      </c>
      <c r="G12" s="10">
        <v>11.2</v>
      </c>
      <c r="H12" s="9" t="s">
        <v>13</v>
      </c>
      <c r="I12" s="9" t="s">
        <v>13</v>
      </c>
      <c r="J12" s="19" t="str">
        <f>IFERROR(Population_Weapons[[#This Row],[Unregistered weapons]]/Population_Weapons[[#This Row],[Number of weapons]],"-")</f>
        <v>-</v>
      </c>
    </row>
    <row r="13" spans="1:10" x14ac:dyDescent="0.35">
      <c r="A13" s="8" t="s">
        <v>31</v>
      </c>
      <c r="B13" s="8" t="s">
        <v>32</v>
      </c>
      <c r="C13" s="8" t="s">
        <v>33</v>
      </c>
      <c r="D13" s="8" t="s">
        <v>34</v>
      </c>
      <c r="E13" s="9">
        <v>94000</v>
      </c>
      <c r="F13" s="9">
        <v>5000</v>
      </c>
      <c r="G13" s="10">
        <v>5.4</v>
      </c>
      <c r="H13" s="9">
        <v>1449</v>
      </c>
      <c r="I13" s="9">
        <v>3551</v>
      </c>
      <c r="J13" s="19">
        <f>IFERROR(Population_Weapons[[#This Row],[Unregistered weapons]]/Population_Weapons[[#This Row],[Number of weapons]],"-")</f>
        <v>0.71020000000000005</v>
      </c>
    </row>
    <row r="14" spans="1:10" x14ac:dyDescent="0.35">
      <c r="A14" s="8" t="s">
        <v>35</v>
      </c>
      <c r="B14" s="8" t="s">
        <v>36</v>
      </c>
      <c r="C14" s="8" t="s">
        <v>33</v>
      </c>
      <c r="D14" s="8" t="s">
        <v>37</v>
      </c>
      <c r="E14" s="9">
        <v>44272000</v>
      </c>
      <c r="F14" s="9">
        <v>3256000</v>
      </c>
      <c r="G14" s="10">
        <v>7.4</v>
      </c>
      <c r="H14" s="9">
        <v>1562332</v>
      </c>
      <c r="I14" s="9">
        <v>1693668</v>
      </c>
      <c r="J14" s="19">
        <f>IFERROR(Population_Weapons[[#This Row],[Unregistered weapons]]/Population_Weapons[[#This Row],[Number of weapons]],"-")</f>
        <v>0.52016830466830466</v>
      </c>
    </row>
    <row r="15" spans="1:10" x14ac:dyDescent="0.35">
      <c r="A15" s="8" t="s">
        <v>38</v>
      </c>
      <c r="B15" s="8" t="s">
        <v>39</v>
      </c>
      <c r="C15" s="8" t="s">
        <v>11</v>
      </c>
      <c r="D15" s="8" t="s">
        <v>40</v>
      </c>
      <c r="E15" s="9">
        <v>3032000</v>
      </c>
      <c r="F15" s="9">
        <v>186000</v>
      </c>
      <c r="G15" s="10">
        <v>6.1</v>
      </c>
      <c r="H15" s="9">
        <v>45822</v>
      </c>
      <c r="I15" s="9">
        <v>140178</v>
      </c>
      <c r="J15" s="19">
        <f>IFERROR(Population_Weapons[[#This Row],[Unregistered weapons]]/Population_Weapons[[#This Row],[Number of weapons]],"-")</f>
        <v>0.75364516129032255</v>
      </c>
    </row>
    <row r="16" spans="1:10" x14ac:dyDescent="0.35">
      <c r="A16" s="8" t="s">
        <v>41</v>
      </c>
      <c r="B16" s="8" t="s">
        <v>42</v>
      </c>
      <c r="C16" s="8" t="s">
        <v>33</v>
      </c>
      <c r="D16" s="8" t="s">
        <v>34</v>
      </c>
      <c r="E16" s="9">
        <v>105000</v>
      </c>
      <c r="F16" s="9">
        <v>3000</v>
      </c>
      <c r="G16" s="10">
        <v>2.6</v>
      </c>
      <c r="H16" s="9" t="s">
        <v>13</v>
      </c>
      <c r="I16" s="9" t="s">
        <v>13</v>
      </c>
      <c r="J16" s="19" t="str">
        <f>IFERROR(Population_Weapons[[#This Row],[Unregistered weapons]]/Population_Weapons[[#This Row],[Number of weapons]],"-")</f>
        <v>-</v>
      </c>
    </row>
    <row r="17" spans="1:14" x14ac:dyDescent="0.35">
      <c r="A17" s="8" t="s">
        <v>43</v>
      </c>
      <c r="B17" s="8" t="s">
        <v>44</v>
      </c>
      <c r="C17" s="8" t="s">
        <v>24</v>
      </c>
      <c r="D17" s="8" t="s">
        <v>45</v>
      </c>
      <c r="E17" s="9">
        <v>24642000</v>
      </c>
      <c r="F17" s="9">
        <v>3573000</v>
      </c>
      <c r="G17" s="10">
        <v>14.5</v>
      </c>
      <c r="H17" s="9">
        <v>3158795</v>
      </c>
      <c r="I17" s="9">
        <v>414205</v>
      </c>
      <c r="J17" s="19">
        <f>IFERROR(Population_Weapons[[#This Row],[Unregistered weapons]]/Population_Weapons[[#This Row],[Number of weapons]],"-")</f>
        <v>0.11592639238734957</v>
      </c>
      <c r="N17" s="11" t="s">
        <v>46</v>
      </c>
    </row>
    <row r="18" spans="1:14" x14ac:dyDescent="0.35">
      <c r="A18" s="8" t="s">
        <v>47</v>
      </c>
      <c r="B18" s="8" t="s">
        <v>48</v>
      </c>
      <c r="C18" s="8" t="s">
        <v>16</v>
      </c>
      <c r="D18" s="8" t="s">
        <v>49</v>
      </c>
      <c r="E18" s="9">
        <v>8592000</v>
      </c>
      <c r="F18" s="9">
        <v>2577000</v>
      </c>
      <c r="G18" s="10">
        <v>30</v>
      </c>
      <c r="H18" s="9">
        <v>837000</v>
      </c>
      <c r="I18" s="9">
        <v>1740000</v>
      </c>
      <c r="J18" s="19">
        <f>IFERROR(Population_Weapons[[#This Row],[Unregistered weapons]]/Population_Weapons[[#This Row],[Number of weapons]],"-")</f>
        <v>0.67520372526193251</v>
      </c>
    </row>
    <row r="19" spans="1:14" x14ac:dyDescent="0.35">
      <c r="A19" s="8" t="s">
        <v>50</v>
      </c>
      <c r="B19" s="8" t="s">
        <v>51</v>
      </c>
      <c r="C19" s="8" t="s">
        <v>11</v>
      </c>
      <c r="D19" s="8" t="s">
        <v>40</v>
      </c>
      <c r="E19" s="9">
        <v>9974000</v>
      </c>
      <c r="F19" s="9">
        <v>362000</v>
      </c>
      <c r="G19" s="10">
        <v>3.6</v>
      </c>
      <c r="H19" s="9" t="s">
        <v>13</v>
      </c>
      <c r="I19" s="9" t="s">
        <v>13</v>
      </c>
      <c r="J19" s="19" t="str">
        <f>IFERROR(Population_Weapons[[#This Row],[Unregistered weapons]]/Population_Weapons[[#This Row],[Number of weapons]],"-")</f>
        <v>-</v>
      </c>
    </row>
    <row r="20" spans="1:14" x14ac:dyDescent="0.35">
      <c r="A20" s="8" t="s">
        <v>52</v>
      </c>
      <c r="B20" s="8" t="s">
        <v>53</v>
      </c>
      <c r="C20" s="8" t="s">
        <v>33</v>
      </c>
      <c r="D20" s="8" t="s">
        <v>34</v>
      </c>
      <c r="E20" s="9">
        <v>397000</v>
      </c>
      <c r="F20" s="9">
        <v>74000</v>
      </c>
      <c r="G20" s="10">
        <v>18.8</v>
      </c>
      <c r="H20" s="9">
        <v>17110</v>
      </c>
      <c r="I20" s="9">
        <v>56890</v>
      </c>
      <c r="J20" s="19">
        <f>IFERROR(Population_Weapons[[#This Row],[Unregistered weapons]]/Population_Weapons[[#This Row],[Number of weapons]],"-")</f>
        <v>0.76878378378378376</v>
      </c>
    </row>
    <row r="21" spans="1:14" x14ac:dyDescent="0.35">
      <c r="A21" s="8" t="s">
        <v>54</v>
      </c>
      <c r="B21" s="8" t="s">
        <v>55</v>
      </c>
      <c r="C21" s="8" t="s">
        <v>11</v>
      </c>
      <c r="D21" s="8" t="s">
        <v>40</v>
      </c>
      <c r="E21" s="9">
        <v>1419000</v>
      </c>
      <c r="F21" s="9">
        <v>181000</v>
      </c>
      <c r="G21" s="10">
        <v>12.8</v>
      </c>
      <c r="H21" s="9" t="s">
        <v>13</v>
      </c>
      <c r="I21" s="9" t="s">
        <v>13</v>
      </c>
      <c r="J21" s="19" t="str">
        <f>IFERROR(Population_Weapons[[#This Row],[Unregistered weapons]]/Population_Weapons[[#This Row],[Number of weapons]],"-")</f>
        <v>-</v>
      </c>
    </row>
    <row r="22" spans="1:14" x14ac:dyDescent="0.35">
      <c r="A22" s="8" t="s">
        <v>56</v>
      </c>
      <c r="B22" s="8" t="s">
        <v>57</v>
      </c>
      <c r="C22" s="8" t="s">
        <v>11</v>
      </c>
      <c r="D22" s="8" t="s">
        <v>12</v>
      </c>
      <c r="E22" s="9">
        <v>164828000</v>
      </c>
      <c r="F22" s="9">
        <v>659000</v>
      </c>
      <c r="G22" s="10">
        <v>0.4</v>
      </c>
      <c r="H22" s="9">
        <v>185000</v>
      </c>
      <c r="I22" s="9">
        <v>474000</v>
      </c>
      <c r="J22" s="19">
        <f>IFERROR(Population_Weapons[[#This Row],[Unregistered weapons]]/Population_Weapons[[#This Row],[Number of weapons]],"-")</f>
        <v>0.71927162367223063</v>
      </c>
    </row>
    <row r="23" spans="1:14" x14ac:dyDescent="0.35">
      <c r="A23" s="8" t="s">
        <v>58</v>
      </c>
      <c r="B23" s="8" t="s">
        <v>59</v>
      </c>
      <c r="C23" s="8" t="s">
        <v>33</v>
      </c>
      <c r="D23" s="8" t="s">
        <v>34</v>
      </c>
      <c r="E23" s="9">
        <v>286000</v>
      </c>
      <c r="F23" s="9">
        <v>10000</v>
      </c>
      <c r="G23" s="10">
        <v>3.5</v>
      </c>
      <c r="H23" s="9">
        <v>3000</v>
      </c>
      <c r="I23" s="9">
        <v>7000</v>
      </c>
      <c r="J23" s="19">
        <f>IFERROR(Population_Weapons[[#This Row],[Unregistered weapons]]/Population_Weapons[[#This Row],[Number of weapons]],"-")</f>
        <v>0.7</v>
      </c>
    </row>
    <row r="24" spans="1:14" x14ac:dyDescent="0.35">
      <c r="A24" s="8" t="s">
        <v>60</v>
      </c>
      <c r="B24" s="8" t="s">
        <v>61</v>
      </c>
      <c r="C24" s="8" t="s">
        <v>16</v>
      </c>
      <c r="D24" s="8" t="s">
        <v>62</v>
      </c>
      <c r="E24" s="9">
        <v>9459000</v>
      </c>
      <c r="F24" s="9">
        <v>581000</v>
      </c>
      <c r="G24" s="10">
        <v>6.1</v>
      </c>
      <c r="H24" s="9">
        <v>130000</v>
      </c>
      <c r="I24" s="9">
        <v>451000</v>
      </c>
      <c r="J24" s="19">
        <f>IFERROR(Population_Weapons[[#This Row],[Unregistered weapons]]/Population_Weapons[[#This Row],[Number of weapons]],"-")</f>
        <v>0.77624784853700513</v>
      </c>
    </row>
    <row r="25" spans="1:14" x14ac:dyDescent="0.35">
      <c r="A25" s="8" t="s">
        <v>63</v>
      </c>
      <c r="B25" s="8" t="s">
        <v>64</v>
      </c>
      <c r="C25" s="8" t="s">
        <v>16</v>
      </c>
      <c r="D25" s="8" t="s">
        <v>49</v>
      </c>
      <c r="E25" s="9">
        <v>11444000</v>
      </c>
      <c r="F25" s="9">
        <v>1451000</v>
      </c>
      <c r="G25" s="10">
        <v>12.7</v>
      </c>
      <c r="H25" s="9">
        <v>426939</v>
      </c>
      <c r="I25" s="9">
        <v>1024061</v>
      </c>
      <c r="J25" s="19">
        <f>IFERROR(Population_Weapons[[#This Row],[Unregistered weapons]]/Population_Weapons[[#This Row],[Number of weapons]],"-")</f>
        <v>0.70576223294279805</v>
      </c>
    </row>
    <row r="26" spans="1:14" x14ac:dyDescent="0.35">
      <c r="A26" s="8" t="s">
        <v>65</v>
      </c>
      <c r="B26" s="8" t="s">
        <v>66</v>
      </c>
      <c r="C26" s="8" t="s">
        <v>33</v>
      </c>
      <c r="D26" s="8" t="s">
        <v>67</v>
      </c>
      <c r="E26" s="9">
        <v>375000</v>
      </c>
      <c r="F26" s="9">
        <v>37000</v>
      </c>
      <c r="G26" s="10">
        <v>10</v>
      </c>
      <c r="H26" s="9">
        <v>10755</v>
      </c>
      <c r="I26" s="9">
        <v>26245</v>
      </c>
      <c r="J26" s="19">
        <f>IFERROR(Population_Weapons[[#This Row],[Unregistered weapons]]/Population_Weapons[[#This Row],[Number of weapons]],"-")</f>
        <v>0.70932432432432435</v>
      </c>
    </row>
    <row r="27" spans="1:14" x14ac:dyDescent="0.35">
      <c r="A27" s="8" t="s">
        <v>68</v>
      </c>
      <c r="B27" s="8" t="s">
        <v>69</v>
      </c>
      <c r="C27" s="8" t="s">
        <v>20</v>
      </c>
      <c r="D27" s="8" t="s">
        <v>70</v>
      </c>
      <c r="E27" s="9">
        <v>11459000</v>
      </c>
      <c r="F27" s="9">
        <v>33000</v>
      </c>
      <c r="G27" s="10">
        <v>0.3</v>
      </c>
      <c r="H27" s="9" t="s">
        <v>13</v>
      </c>
      <c r="I27" s="9" t="s">
        <v>13</v>
      </c>
      <c r="J27" s="19" t="str">
        <f>IFERROR(Population_Weapons[[#This Row],[Unregistered weapons]]/Population_Weapons[[#This Row],[Number of weapons]],"-")</f>
        <v>-</v>
      </c>
    </row>
    <row r="28" spans="1:14" x14ac:dyDescent="0.35">
      <c r="A28" s="8" t="s">
        <v>71</v>
      </c>
      <c r="B28" s="8" t="s">
        <v>72</v>
      </c>
      <c r="C28" s="8" t="s">
        <v>33</v>
      </c>
      <c r="D28" s="8" t="s">
        <v>73</v>
      </c>
      <c r="E28" s="9">
        <v>61000</v>
      </c>
      <c r="F28" s="9">
        <v>3000</v>
      </c>
      <c r="G28" s="10">
        <v>4.5999999999999996</v>
      </c>
      <c r="H28" s="9" t="s">
        <v>13</v>
      </c>
      <c r="I28" s="9" t="s">
        <v>13</v>
      </c>
      <c r="J28" s="19" t="str">
        <f>IFERROR(Population_Weapons[[#This Row],[Unregistered weapons]]/Population_Weapons[[#This Row],[Number of weapons]],"-")</f>
        <v>-</v>
      </c>
    </row>
    <row r="29" spans="1:14" x14ac:dyDescent="0.35">
      <c r="A29" s="8" t="s">
        <v>74</v>
      </c>
      <c r="B29" s="8" t="s">
        <v>75</v>
      </c>
      <c r="C29" s="8" t="s">
        <v>11</v>
      </c>
      <c r="D29" s="8" t="s">
        <v>12</v>
      </c>
      <c r="E29" s="9">
        <v>793000</v>
      </c>
      <c r="F29" s="9">
        <v>6000</v>
      </c>
      <c r="G29" s="10">
        <v>0.8</v>
      </c>
      <c r="H29" s="9">
        <v>4309</v>
      </c>
      <c r="I29" s="9">
        <v>1691</v>
      </c>
      <c r="J29" s="19">
        <f>IFERROR(Population_Weapons[[#This Row],[Unregistered weapons]]/Population_Weapons[[#This Row],[Number of weapons]],"-")</f>
        <v>0.28183333333333332</v>
      </c>
    </row>
    <row r="30" spans="1:14" x14ac:dyDescent="0.35">
      <c r="A30" s="8" t="s">
        <v>76</v>
      </c>
      <c r="B30" s="8" t="s">
        <v>77</v>
      </c>
      <c r="C30" s="8" t="s">
        <v>33</v>
      </c>
      <c r="D30" s="8" t="s">
        <v>37</v>
      </c>
      <c r="E30" s="9">
        <v>11053000</v>
      </c>
      <c r="F30" s="9">
        <v>218000</v>
      </c>
      <c r="G30" s="10">
        <v>2</v>
      </c>
      <c r="H30" s="9">
        <v>10982</v>
      </c>
      <c r="I30" s="9">
        <v>207018</v>
      </c>
      <c r="J30" s="19">
        <f>IFERROR(Population_Weapons[[#This Row],[Unregistered weapons]]/Population_Weapons[[#This Row],[Number of weapons]],"-")</f>
        <v>0.94962385321100917</v>
      </c>
    </row>
    <row r="31" spans="1:14" x14ac:dyDescent="0.35">
      <c r="A31" s="8" t="s">
        <v>78</v>
      </c>
      <c r="B31" s="8" t="s">
        <v>79</v>
      </c>
      <c r="C31" s="8" t="s">
        <v>16</v>
      </c>
      <c r="D31" s="8" t="s">
        <v>17</v>
      </c>
      <c r="E31" s="9">
        <v>3793000</v>
      </c>
      <c r="F31" s="9">
        <v>1185000</v>
      </c>
      <c r="G31" s="10">
        <v>31.2</v>
      </c>
      <c r="H31" s="9">
        <v>353000</v>
      </c>
      <c r="I31" s="9">
        <v>832000</v>
      </c>
      <c r="J31" s="19">
        <f>IFERROR(Population_Weapons[[#This Row],[Unregistered weapons]]/Population_Weapons[[#This Row],[Number of weapons]],"-")</f>
        <v>0.70210970464135025</v>
      </c>
    </row>
    <row r="32" spans="1:14" x14ac:dyDescent="0.35">
      <c r="A32" s="8" t="s">
        <v>80</v>
      </c>
      <c r="B32" s="8" t="s">
        <v>81</v>
      </c>
      <c r="C32" s="8" t="s">
        <v>20</v>
      </c>
      <c r="D32" s="8" t="s">
        <v>82</v>
      </c>
      <c r="E32" s="9">
        <v>2344000</v>
      </c>
      <c r="F32" s="9">
        <v>97000</v>
      </c>
      <c r="G32" s="10">
        <v>4.0999999999999996</v>
      </c>
      <c r="H32" s="9">
        <v>32901</v>
      </c>
      <c r="I32" s="9">
        <v>64099</v>
      </c>
      <c r="J32" s="19">
        <f>IFERROR(Population_Weapons[[#This Row],[Unregistered weapons]]/Population_Weapons[[#This Row],[Number of weapons]],"-")</f>
        <v>0.66081443298969067</v>
      </c>
    </row>
    <row r="33" spans="1:10" x14ac:dyDescent="0.35">
      <c r="A33" s="8" t="s">
        <v>83</v>
      </c>
      <c r="B33" s="8" t="s">
        <v>84</v>
      </c>
      <c r="C33" s="8" t="s">
        <v>33</v>
      </c>
      <c r="D33" s="8" t="s">
        <v>37</v>
      </c>
      <c r="E33" s="9">
        <v>211243000</v>
      </c>
      <c r="F33" s="9">
        <v>17510000</v>
      </c>
      <c r="G33" s="10">
        <v>8.3000000000000007</v>
      </c>
      <c r="H33" s="9">
        <v>8080295</v>
      </c>
      <c r="I33" s="9">
        <v>9429705</v>
      </c>
      <c r="J33" s="19">
        <f>IFERROR(Population_Weapons[[#This Row],[Unregistered weapons]]/Population_Weapons[[#This Row],[Number of weapons]],"-")</f>
        <v>0.538532552826956</v>
      </c>
    </row>
    <row r="34" spans="1:10" x14ac:dyDescent="0.35">
      <c r="A34" s="8" t="s">
        <v>85</v>
      </c>
      <c r="B34" s="8" t="s">
        <v>86</v>
      </c>
      <c r="C34" s="8" t="s">
        <v>11</v>
      </c>
      <c r="D34" s="8" t="s">
        <v>87</v>
      </c>
      <c r="E34" s="9">
        <v>434000</v>
      </c>
      <c r="F34" s="9">
        <v>6000</v>
      </c>
      <c r="G34" s="10">
        <v>1.4</v>
      </c>
      <c r="H34" s="9" t="s">
        <v>13</v>
      </c>
      <c r="I34" s="9" t="s">
        <v>13</v>
      </c>
      <c r="J34" s="19" t="str">
        <f>IFERROR(Population_Weapons[[#This Row],[Unregistered weapons]]/Population_Weapons[[#This Row],[Number of weapons]],"-")</f>
        <v>-</v>
      </c>
    </row>
    <row r="35" spans="1:10" x14ac:dyDescent="0.35">
      <c r="A35" s="8" t="s">
        <v>88</v>
      </c>
      <c r="B35" s="8" t="s">
        <v>89</v>
      </c>
      <c r="C35" s="8" t="s">
        <v>16</v>
      </c>
      <c r="D35" s="8" t="s">
        <v>62</v>
      </c>
      <c r="E35" s="9">
        <v>7045000</v>
      </c>
      <c r="F35" s="9">
        <v>590000</v>
      </c>
      <c r="G35" s="10">
        <v>8.4</v>
      </c>
      <c r="H35" s="9">
        <v>345733</v>
      </c>
      <c r="I35" s="9">
        <v>244267</v>
      </c>
      <c r="J35" s="19">
        <f>IFERROR(Population_Weapons[[#This Row],[Unregistered weapons]]/Population_Weapons[[#This Row],[Number of weapons]],"-")</f>
        <v>0.41401186440677967</v>
      </c>
    </row>
    <row r="36" spans="1:10" x14ac:dyDescent="0.35">
      <c r="A36" s="8" t="s">
        <v>90</v>
      </c>
      <c r="B36" s="8" t="s">
        <v>91</v>
      </c>
      <c r="C36" s="8" t="s">
        <v>20</v>
      </c>
      <c r="D36" s="8" t="s">
        <v>70</v>
      </c>
      <c r="E36" s="9">
        <v>19173000</v>
      </c>
      <c r="F36" s="9">
        <v>175000</v>
      </c>
      <c r="G36" s="10">
        <v>0.9</v>
      </c>
      <c r="H36" s="9" t="s">
        <v>13</v>
      </c>
      <c r="I36" s="9" t="s">
        <v>13</v>
      </c>
      <c r="J36" s="19" t="str">
        <f>IFERROR(Population_Weapons[[#This Row],[Unregistered weapons]]/Population_Weapons[[#This Row],[Number of weapons]],"-")</f>
        <v>-</v>
      </c>
    </row>
    <row r="37" spans="1:10" x14ac:dyDescent="0.35">
      <c r="A37" s="8" t="s">
        <v>92</v>
      </c>
      <c r="B37" s="8" t="s">
        <v>93</v>
      </c>
      <c r="C37" s="8" t="s">
        <v>20</v>
      </c>
      <c r="D37" s="8" t="s">
        <v>94</v>
      </c>
      <c r="E37" s="9">
        <v>11936000</v>
      </c>
      <c r="F37" s="9">
        <v>238000</v>
      </c>
      <c r="G37" s="10">
        <v>2</v>
      </c>
      <c r="H37" s="9" t="s">
        <v>13</v>
      </c>
      <c r="I37" s="9" t="s">
        <v>13</v>
      </c>
      <c r="J37" s="19" t="str">
        <f>IFERROR(Population_Weapons[[#This Row],[Unregistered weapons]]/Population_Weapons[[#This Row],[Number of weapons]],"-")</f>
        <v>-</v>
      </c>
    </row>
    <row r="38" spans="1:10" x14ac:dyDescent="0.35">
      <c r="A38" s="8" t="s">
        <v>95</v>
      </c>
      <c r="B38" s="8" t="s">
        <v>96</v>
      </c>
      <c r="C38" s="8" t="s">
        <v>20</v>
      </c>
      <c r="D38" s="8" t="s">
        <v>70</v>
      </c>
      <c r="E38" s="9">
        <v>533000</v>
      </c>
      <c r="F38" s="9">
        <v>31000</v>
      </c>
      <c r="G38" s="10">
        <v>5.7</v>
      </c>
      <c r="H38" s="9" t="s">
        <v>13</v>
      </c>
      <c r="I38" s="9" t="s">
        <v>13</v>
      </c>
      <c r="J38" s="19" t="str">
        <f>IFERROR(Population_Weapons[[#This Row],[Unregistered weapons]]/Population_Weapons[[#This Row],[Number of weapons]],"-")</f>
        <v>-</v>
      </c>
    </row>
    <row r="39" spans="1:10" x14ac:dyDescent="0.35">
      <c r="A39" s="8" t="s">
        <v>97</v>
      </c>
      <c r="B39" s="8" t="s">
        <v>98</v>
      </c>
      <c r="C39" s="8" t="s">
        <v>11</v>
      </c>
      <c r="D39" s="8" t="s">
        <v>87</v>
      </c>
      <c r="E39" s="9">
        <v>16076000</v>
      </c>
      <c r="F39" s="9">
        <v>717000</v>
      </c>
      <c r="G39" s="10">
        <v>4.5</v>
      </c>
      <c r="H39" s="9" t="s">
        <v>13</v>
      </c>
      <c r="I39" s="9" t="s">
        <v>13</v>
      </c>
      <c r="J39" s="19" t="str">
        <f>IFERROR(Population_Weapons[[#This Row],[Unregistered weapons]]/Population_Weapons[[#This Row],[Number of weapons]],"-")</f>
        <v>-</v>
      </c>
    </row>
    <row r="40" spans="1:10" x14ac:dyDescent="0.35">
      <c r="A40" s="8" t="s">
        <v>99</v>
      </c>
      <c r="B40" s="8" t="s">
        <v>100</v>
      </c>
      <c r="C40" s="8" t="s">
        <v>20</v>
      </c>
      <c r="D40" s="8" t="s">
        <v>30</v>
      </c>
      <c r="E40" s="9">
        <v>24514000</v>
      </c>
      <c r="F40" s="9">
        <v>510000</v>
      </c>
      <c r="G40" s="10">
        <v>2.1</v>
      </c>
      <c r="H40" s="9" t="s">
        <v>13</v>
      </c>
      <c r="I40" s="9" t="s">
        <v>13</v>
      </c>
      <c r="J40" s="19" t="str">
        <f>IFERROR(Population_Weapons[[#This Row],[Unregistered weapons]]/Population_Weapons[[#This Row],[Number of weapons]],"-")</f>
        <v>-</v>
      </c>
    </row>
    <row r="41" spans="1:10" x14ac:dyDescent="0.35">
      <c r="A41" s="8" t="s">
        <v>101</v>
      </c>
      <c r="B41" s="8" t="s">
        <v>102</v>
      </c>
      <c r="C41" s="8" t="s">
        <v>33</v>
      </c>
      <c r="D41" s="8" t="s">
        <v>73</v>
      </c>
      <c r="E41" s="9">
        <v>36626000</v>
      </c>
      <c r="F41" s="9">
        <v>12708000</v>
      </c>
      <c r="G41" s="10">
        <v>34.700000000000003</v>
      </c>
      <c r="H41" s="9">
        <v>2081442</v>
      </c>
      <c r="I41" s="9">
        <v>10626558</v>
      </c>
      <c r="J41" s="19">
        <f>IFERROR(Population_Weapons[[#This Row],[Unregistered weapons]]/Population_Weapons[[#This Row],[Number of weapons]],"-")</f>
        <v>0.8362101038715769</v>
      </c>
    </row>
    <row r="42" spans="1:10" x14ac:dyDescent="0.35">
      <c r="A42" s="8" t="s">
        <v>103</v>
      </c>
      <c r="B42" s="8" t="s">
        <v>104</v>
      </c>
      <c r="C42" s="8" t="s">
        <v>33</v>
      </c>
      <c r="D42" s="8" t="s">
        <v>34</v>
      </c>
      <c r="E42" s="9">
        <v>62000</v>
      </c>
      <c r="F42" s="9">
        <v>6000</v>
      </c>
      <c r="G42" s="10">
        <v>9.1999999999999993</v>
      </c>
      <c r="H42" s="9">
        <v>1556</v>
      </c>
      <c r="I42" s="9">
        <v>4444</v>
      </c>
      <c r="J42" s="19">
        <f>IFERROR(Population_Weapons[[#This Row],[Unregistered weapons]]/Population_Weapons[[#This Row],[Number of weapons]],"-")</f>
        <v>0.7406666666666667</v>
      </c>
    </row>
    <row r="43" spans="1:10" x14ac:dyDescent="0.35">
      <c r="A43" s="8" t="s">
        <v>105</v>
      </c>
      <c r="B43" s="8" t="s">
        <v>106</v>
      </c>
      <c r="C43" s="8" t="s">
        <v>20</v>
      </c>
      <c r="D43" s="8" t="s">
        <v>30</v>
      </c>
      <c r="E43" s="9">
        <v>5099000</v>
      </c>
      <c r="F43" s="9">
        <v>94000</v>
      </c>
      <c r="G43" s="10">
        <v>1.8</v>
      </c>
      <c r="H43" s="9" t="s">
        <v>13</v>
      </c>
      <c r="I43" s="9" t="s">
        <v>13</v>
      </c>
      <c r="J43" s="19" t="str">
        <f>IFERROR(Population_Weapons[[#This Row],[Unregistered weapons]]/Population_Weapons[[#This Row],[Number of weapons]],"-")</f>
        <v>-</v>
      </c>
    </row>
    <row r="44" spans="1:10" x14ac:dyDescent="0.35">
      <c r="A44" s="8" t="s">
        <v>107</v>
      </c>
      <c r="B44" s="8" t="s">
        <v>108</v>
      </c>
      <c r="C44" s="8" t="s">
        <v>20</v>
      </c>
      <c r="D44" s="8" t="s">
        <v>30</v>
      </c>
      <c r="E44" s="9">
        <v>14965000</v>
      </c>
      <c r="F44" s="9">
        <v>151000</v>
      </c>
      <c r="G44" s="10">
        <v>1</v>
      </c>
      <c r="H44" s="9" t="s">
        <v>13</v>
      </c>
      <c r="I44" s="9" t="s">
        <v>13</v>
      </c>
      <c r="J44" s="19" t="str">
        <f>IFERROR(Population_Weapons[[#This Row],[Unregistered weapons]]/Population_Weapons[[#This Row],[Number of weapons]],"-")</f>
        <v>-</v>
      </c>
    </row>
    <row r="45" spans="1:10" x14ac:dyDescent="0.35">
      <c r="A45" s="8" t="s">
        <v>109</v>
      </c>
      <c r="B45" s="8" t="s">
        <v>110</v>
      </c>
      <c r="C45" s="8" t="s">
        <v>16</v>
      </c>
      <c r="D45" s="8" t="s">
        <v>111</v>
      </c>
      <c r="E45" s="9">
        <v>165000</v>
      </c>
      <c r="F45" s="9">
        <v>23000</v>
      </c>
      <c r="G45" s="10">
        <v>14</v>
      </c>
      <c r="H45" s="9">
        <v>14550</v>
      </c>
      <c r="I45" s="9">
        <v>8450</v>
      </c>
      <c r="J45" s="19">
        <f>IFERROR(Population_Weapons[[#This Row],[Unregistered weapons]]/Population_Weapons[[#This Row],[Number of weapons]],"-")</f>
        <v>0.36739130434782608</v>
      </c>
    </row>
    <row r="46" spans="1:10" x14ac:dyDescent="0.35">
      <c r="A46" s="8" t="s">
        <v>112</v>
      </c>
      <c r="B46" s="8" t="s">
        <v>113</v>
      </c>
      <c r="C46" s="8" t="s">
        <v>33</v>
      </c>
      <c r="D46" s="8" t="s">
        <v>37</v>
      </c>
      <c r="E46" s="9">
        <v>18313000</v>
      </c>
      <c r="F46" s="9">
        <v>2220000</v>
      </c>
      <c r="G46" s="10">
        <v>12.1</v>
      </c>
      <c r="H46" s="9">
        <v>763182</v>
      </c>
      <c r="I46" s="9">
        <v>1456818</v>
      </c>
      <c r="J46" s="19">
        <f>IFERROR(Population_Weapons[[#This Row],[Unregistered weapons]]/Population_Weapons[[#This Row],[Number of weapons]],"-")</f>
        <v>0.65622432432432432</v>
      </c>
    </row>
    <row r="47" spans="1:10" x14ac:dyDescent="0.35">
      <c r="A47" s="8" t="s">
        <v>114</v>
      </c>
      <c r="B47" s="8" t="s">
        <v>115</v>
      </c>
      <c r="C47" s="8" t="s">
        <v>11</v>
      </c>
      <c r="D47" s="8" t="s">
        <v>116</v>
      </c>
      <c r="E47" s="9">
        <v>1388233000</v>
      </c>
      <c r="F47" s="9">
        <v>49735000</v>
      </c>
      <c r="G47" s="10">
        <v>3.6</v>
      </c>
      <c r="H47" s="9">
        <v>680000</v>
      </c>
      <c r="I47" s="9">
        <v>49055000</v>
      </c>
      <c r="J47" s="19">
        <f>IFERROR(Population_Weapons[[#This Row],[Unregistered weapons]]/Population_Weapons[[#This Row],[Number of weapons]],"-")</f>
        <v>0.98632753594048461</v>
      </c>
    </row>
    <row r="48" spans="1:10" x14ac:dyDescent="0.35">
      <c r="A48" s="8" t="s">
        <v>117</v>
      </c>
      <c r="B48" s="8" t="s">
        <v>118</v>
      </c>
      <c r="C48" s="8" t="s">
        <v>11</v>
      </c>
      <c r="D48" s="8" t="s">
        <v>116</v>
      </c>
      <c r="E48" s="9">
        <v>606000</v>
      </c>
      <c r="F48" s="9">
        <v>22000</v>
      </c>
      <c r="G48" s="10">
        <v>3.6</v>
      </c>
      <c r="H48" s="9" t="s">
        <v>13</v>
      </c>
      <c r="I48" s="9" t="s">
        <v>13</v>
      </c>
      <c r="J48" s="19" t="str">
        <f>IFERROR(Population_Weapons[[#This Row],[Unregistered weapons]]/Population_Weapons[[#This Row],[Number of weapons]],"-")</f>
        <v>-</v>
      </c>
    </row>
    <row r="49" spans="1:10" x14ac:dyDescent="0.35">
      <c r="A49" s="8" t="s">
        <v>119</v>
      </c>
      <c r="B49" s="8" t="s">
        <v>120</v>
      </c>
      <c r="C49" s="8" t="s">
        <v>11</v>
      </c>
      <c r="D49" s="8" t="s">
        <v>87</v>
      </c>
      <c r="E49" s="9">
        <v>2000</v>
      </c>
      <c r="F49" s="9" t="s">
        <v>121</v>
      </c>
      <c r="G49" s="10">
        <v>0</v>
      </c>
      <c r="H49" s="9" t="s">
        <v>13</v>
      </c>
      <c r="I49" s="9" t="s">
        <v>13</v>
      </c>
      <c r="J49" s="19" t="str">
        <f>IFERROR(Population_Weapons[[#This Row],[Unregistered weapons]]/Population_Weapons[[#This Row],[Number of weapons]],"-")</f>
        <v>-</v>
      </c>
    </row>
    <row r="50" spans="1:10" x14ac:dyDescent="0.35">
      <c r="A50" s="8" t="s">
        <v>122</v>
      </c>
      <c r="B50" s="8" t="s">
        <v>123</v>
      </c>
      <c r="C50" s="8" t="s">
        <v>33</v>
      </c>
      <c r="D50" s="8" t="s">
        <v>37</v>
      </c>
      <c r="E50" s="9">
        <v>49068000</v>
      </c>
      <c r="F50" s="9">
        <v>4971000</v>
      </c>
      <c r="G50" s="10">
        <v>10.1</v>
      </c>
      <c r="H50" s="9">
        <v>706210</v>
      </c>
      <c r="I50" s="9">
        <v>4264790</v>
      </c>
      <c r="J50" s="19">
        <f>IFERROR(Population_Weapons[[#This Row],[Unregistered weapons]]/Population_Weapons[[#This Row],[Number of weapons]],"-")</f>
        <v>0.85793401730034202</v>
      </c>
    </row>
    <row r="51" spans="1:10" x14ac:dyDescent="0.35">
      <c r="A51" s="8" t="s">
        <v>124</v>
      </c>
      <c r="B51" s="8" t="s">
        <v>125</v>
      </c>
      <c r="C51" s="8" t="s">
        <v>20</v>
      </c>
      <c r="D51" s="8" t="s">
        <v>94</v>
      </c>
      <c r="E51" s="9">
        <v>826000</v>
      </c>
      <c r="F51" s="9">
        <v>12000</v>
      </c>
      <c r="G51" s="10">
        <v>1.5</v>
      </c>
      <c r="H51" s="9" t="s">
        <v>13</v>
      </c>
      <c r="I51" s="9" t="s">
        <v>13</v>
      </c>
      <c r="J51" s="19" t="str">
        <f>IFERROR(Population_Weapons[[#This Row],[Unregistered weapons]]/Population_Weapons[[#This Row],[Number of weapons]],"-")</f>
        <v>-</v>
      </c>
    </row>
    <row r="52" spans="1:10" x14ac:dyDescent="0.35">
      <c r="A52" s="8" t="s">
        <v>126</v>
      </c>
      <c r="B52" s="8" t="s">
        <v>127</v>
      </c>
      <c r="C52" s="8" t="s">
        <v>20</v>
      </c>
      <c r="D52" s="8" t="s">
        <v>30</v>
      </c>
      <c r="E52" s="9">
        <v>4866000</v>
      </c>
      <c r="F52" s="9">
        <v>119000</v>
      </c>
      <c r="G52" s="10">
        <v>2.4</v>
      </c>
      <c r="H52" s="9" t="s">
        <v>13</v>
      </c>
      <c r="I52" s="9" t="s">
        <v>13</v>
      </c>
      <c r="J52" s="19" t="str">
        <f>IFERROR(Population_Weapons[[#This Row],[Unregistered weapons]]/Population_Weapons[[#This Row],[Number of weapons]],"-")</f>
        <v>-</v>
      </c>
    </row>
    <row r="53" spans="1:10" x14ac:dyDescent="0.35">
      <c r="A53" s="8" t="s">
        <v>128</v>
      </c>
      <c r="B53" s="8" t="s">
        <v>129</v>
      </c>
      <c r="C53" s="8" t="s">
        <v>33</v>
      </c>
      <c r="D53" s="8" t="s">
        <v>67</v>
      </c>
      <c r="E53" s="9">
        <v>4906000</v>
      </c>
      <c r="F53" s="9">
        <v>493000</v>
      </c>
      <c r="G53" s="10">
        <v>10</v>
      </c>
      <c r="H53" s="9">
        <v>235631</v>
      </c>
      <c r="I53" s="9">
        <v>257369</v>
      </c>
      <c r="J53" s="19">
        <f>IFERROR(Population_Weapons[[#This Row],[Unregistered weapons]]/Population_Weapons[[#This Row],[Number of weapons]],"-")</f>
        <v>0.52204665314401622</v>
      </c>
    </row>
    <row r="54" spans="1:10" x14ac:dyDescent="0.35">
      <c r="A54" s="8" t="s">
        <v>130</v>
      </c>
      <c r="B54" s="8" t="s">
        <v>131</v>
      </c>
      <c r="C54" s="8" t="s">
        <v>20</v>
      </c>
      <c r="D54" s="8" t="s">
        <v>70</v>
      </c>
      <c r="E54" s="9">
        <v>23816000</v>
      </c>
      <c r="F54" s="9">
        <v>1049000</v>
      </c>
      <c r="G54" s="10">
        <v>4.4000000000000004</v>
      </c>
      <c r="H54" s="9">
        <v>2500</v>
      </c>
      <c r="I54" s="9">
        <v>1046500</v>
      </c>
      <c r="J54" s="19">
        <f>IFERROR(Population_Weapons[[#This Row],[Unregistered weapons]]/Population_Weapons[[#This Row],[Number of weapons]],"-")</f>
        <v>0.99761677788369874</v>
      </c>
    </row>
    <row r="55" spans="1:10" x14ac:dyDescent="0.35">
      <c r="A55" s="8" t="s">
        <v>132</v>
      </c>
      <c r="B55" s="8" t="s">
        <v>133</v>
      </c>
      <c r="C55" s="8" t="s">
        <v>16</v>
      </c>
      <c r="D55" s="8" t="s">
        <v>17</v>
      </c>
      <c r="E55" s="9">
        <v>4210000</v>
      </c>
      <c r="F55" s="9">
        <v>576000</v>
      </c>
      <c r="G55" s="10">
        <v>13.7</v>
      </c>
      <c r="H55" s="9">
        <v>390000</v>
      </c>
      <c r="I55" s="9">
        <v>186000</v>
      </c>
      <c r="J55" s="19">
        <f>IFERROR(Population_Weapons[[#This Row],[Unregistered weapons]]/Population_Weapons[[#This Row],[Number of weapons]],"-")</f>
        <v>0.32291666666666669</v>
      </c>
    </row>
    <row r="56" spans="1:10" x14ac:dyDescent="0.35">
      <c r="A56" s="8" t="s">
        <v>134</v>
      </c>
      <c r="B56" s="8" t="s">
        <v>135</v>
      </c>
      <c r="C56" s="8" t="s">
        <v>33</v>
      </c>
      <c r="D56" s="8" t="s">
        <v>34</v>
      </c>
      <c r="E56" s="9">
        <v>11390000</v>
      </c>
      <c r="F56" s="9">
        <v>234000</v>
      </c>
      <c r="G56" s="10">
        <v>2.1</v>
      </c>
      <c r="H56" s="9">
        <v>58150</v>
      </c>
      <c r="I56" s="9">
        <v>175850</v>
      </c>
      <c r="J56" s="19">
        <f>IFERROR(Population_Weapons[[#This Row],[Unregistered weapons]]/Population_Weapons[[#This Row],[Number of weapons]],"-")</f>
        <v>0.75149572649572649</v>
      </c>
    </row>
    <row r="57" spans="1:10" x14ac:dyDescent="0.35">
      <c r="A57" s="8" t="s">
        <v>136</v>
      </c>
      <c r="B57" s="8" t="s">
        <v>137</v>
      </c>
      <c r="C57" s="8" t="s">
        <v>33</v>
      </c>
      <c r="D57" s="8" t="s">
        <v>34</v>
      </c>
      <c r="E57" s="9">
        <v>160000</v>
      </c>
      <c r="F57" s="9">
        <v>4000</v>
      </c>
      <c r="G57" s="10">
        <v>2.6</v>
      </c>
      <c r="H57" s="9" t="s">
        <v>13</v>
      </c>
      <c r="I57" s="9" t="s">
        <v>13</v>
      </c>
      <c r="J57" s="19" t="str">
        <f>IFERROR(Population_Weapons[[#This Row],[Unregistered weapons]]/Population_Weapons[[#This Row],[Number of weapons]],"-")</f>
        <v>-</v>
      </c>
    </row>
    <row r="58" spans="1:10" x14ac:dyDescent="0.35">
      <c r="A58" s="8" t="s">
        <v>138</v>
      </c>
      <c r="B58" s="8" t="s">
        <v>139</v>
      </c>
      <c r="C58" s="8" t="s">
        <v>11</v>
      </c>
      <c r="D58" s="8" t="s">
        <v>40</v>
      </c>
      <c r="E58" s="9">
        <v>349000</v>
      </c>
      <c r="F58" s="9">
        <v>61000</v>
      </c>
      <c r="G58" s="10">
        <v>17.399999999999999</v>
      </c>
      <c r="H58" s="9">
        <v>49142</v>
      </c>
      <c r="I58" s="9">
        <v>11858</v>
      </c>
      <c r="J58" s="19">
        <f>IFERROR(Population_Weapons[[#This Row],[Unregistered weapons]]/Population_Weapons[[#This Row],[Number of weapons]],"-")</f>
        <v>0.19439344262295083</v>
      </c>
    </row>
    <row r="59" spans="1:10" x14ac:dyDescent="0.35">
      <c r="A59" s="8" t="s">
        <v>140</v>
      </c>
      <c r="B59" s="8" t="s">
        <v>141</v>
      </c>
      <c r="C59" s="8" t="s">
        <v>11</v>
      </c>
      <c r="D59" s="8" t="s">
        <v>40</v>
      </c>
      <c r="E59" s="9">
        <v>839000</v>
      </c>
      <c r="F59" s="9">
        <v>285000</v>
      </c>
      <c r="G59" s="10">
        <v>34</v>
      </c>
      <c r="H59" s="9">
        <v>154327</v>
      </c>
      <c r="I59" s="9">
        <v>130673</v>
      </c>
      <c r="J59" s="19">
        <f>IFERROR(Population_Weapons[[#This Row],[Unregistered weapons]]/Population_Weapons[[#This Row],[Number of weapons]],"-")</f>
        <v>0.45850175438596491</v>
      </c>
    </row>
    <row r="60" spans="1:10" x14ac:dyDescent="0.35">
      <c r="A60" s="8" t="s">
        <v>142</v>
      </c>
      <c r="B60" s="8" t="s">
        <v>143</v>
      </c>
      <c r="C60" s="8" t="s">
        <v>16</v>
      </c>
      <c r="D60" s="8" t="s">
        <v>62</v>
      </c>
      <c r="E60" s="9">
        <v>10555000</v>
      </c>
      <c r="F60" s="9">
        <v>1323000</v>
      </c>
      <c r="G60" s="10">
        <v>12.5</v>
      </c>
      <c r="H60" s="9">
        <v>806895</v>
      </c>
      <c r="I60" s="9">
        <v>516105</v>
      </c>
      <c r="J60" s="19">
        <f>IFERROR(Population_Weapons[[#This Row],[Unregistered weapons]]/Population_Weapons[[#This Row],[Number of weapons]],"-")</f>
        <v>0.39010204081632655</v>
      </c>
    </row>
    <row r="61" spans="1:10" ht="29" x14ac:dyDescent="0.35">
      <c r="A61" s="8" t="s">
        <v>144</v>
      </c>
      <c r="B61" s="8" t="s">
        <v>145</v>
      </c>
      <c r="C61" s="8" t="s">
        <v>20</v>
      </c>
      <c r="D61" s="8" t="s">
        <v>30</v>
      </c>
      <c r="E61" s="9">
        <v>82243000</v>
      </c>
      <c r="F61" s="9">
        <v>946000</v>
      </c>
      <c r="G61" s="10">
        <v>1.2</v>
      </c>
      <c r="H61" s="9">
        <v>216</v>
      </c>
      <c r="I61" s="9">
        <v>945784</v>
      </c>
      <c r="J61" s="19">
        <f>IFERROR(Population_Weapons[[#This Row],[Unregistered weapons]]/Population_Weapons[[#This Row],[Number of weapons]],"-")</f>
        <v>0.9997716701902748</v>
      </c>
    </row>
    <row r="62" spans="1:10" x14ac:dyDescent="0.35">
      <c r="A62" s="8" t="s">
        <v>146</v>
      </c>
      <c r="B62" s="8" t="s">
        <v>147</v>
      </c>
      <c r="C62" s="8" t="s">
        <v>16</v>
      </c>
      <c r="D62" s="8" t="s">
        <v>111</v>
      </c>
      <c r="E62" s="9">
        <v>5712000</v>
      </c>
      <c r="F62" s="9">
        <v>567000</v>
      </c>
      <c r="G62" s="10">
        <v>9.9</v>
      </c>
      <c r="H62" s="9">
        <v>340000</v>
      </c>
      <c r="I62" s="9">
        <v>227000</v>
      </c>
      <c r="J62" s="19">
        <f>IFERROR(Population_Weapons[[#This Row],[Unregistered weapons]]/Population_Weapons[[#This Row],[Number of weapons]],"-")</f>
        <v>0.400352733686067</v>
      </c>
    </row>
    <row r="63" spans="1:10" x14ac:dyDescent="0.35">
      <c r="A63" s="8" t="s">
        <v>148</v>
      </c>
      <c r="B63" s="8" t="s">
        <v>149</v>
      </c>
      <c r="C63" s="8" t="s">
        <v>20</v>
      </c>
      <c r="D63" s="8" t="s">
        <v>94</v>
      </c>
      <c r="E63" s="9">
        <v>911000</v>
      </c>
      <c r="F63" s="9">
        <v>28000</v>
      </c>
      <c r="G63" s="10">
        <v>3.1</v>
      </c>
      <c r="H63" s="9" t="s">
        <v>13</v>
      </c>
      <c r="I63" s="9" t="s">
        <v>13</v>
      </c>
      <c r="J63" s="19" t="str">
        <f>IFERROR(Population_Weapons[[#This Row],[Unregistered weapons]]/Population_Weapons[[#This Row],[Number of weapons]],"-")</f>
        <v>-</v>
      </c>
    </row>
    <row r="64" spans="1:10" x14ac:dyDescent="0.35">
      <c r="A64" s="8" t="s">
        <v>150</v>
      </c>
      <c r="B64" s="8" t="s">
        <v>151</v>
      </c>
      <c r="C64" s="8" t="s">
        <v>33</v>
      </c>
      <c r="D64" s="8" t="s">
        <v>34</v>
      </c>
      <c r="E64" s="9">
        <v>73000</v>
      </c>
      <c r="F64" s="9">
        <v>5000</v>
      </c>
      <c r="G64" s="10">
        <v>6.2</v>
      </c>
      <c r="H64" s="9" t="s">
        <v>13</v>
      </c>
      <c r="I64" s="9" t="s">
        <v>13</v>
      </c>
      <c r="J64" s="19" t="str">
        <f>IFERROR(Population_Weapons[[#This Row],[Unregistered weapons]]/Population_Weapons[[#This Row],[Number of weapons]],"-")</f>
        <v>-</v>
      </c>
    </row>
    <row r="65" spans="1:10" x14ac:dyDescent="0.35">
      <c r="A65" s="8" t="s">
        <v>152</v>
      </c>
      <c r="B65" s="8" t="s">
        <v>153</v>
      </c>
      <c r="C65" s="8" t="s">
        <v>33</v>
      </c>
      <c r="D65" s="8" t="s">
        <v>34</v>
      </c>
      <c r="E65" s="9">
        <v>10767000</v>
      </c>
      <c r="F65" s="9">
        <v>795000</v>
      </c>
      <c r="G65" s="10">
        <v>7.4</v>
      </c>
      <c r="H65" s="9">
        <v>333426</v>
      </c>
      <c r="I65" s="9">
        <v>461574</v>
      </c>
      <c r="J65" s="19">
        <f>IFERROR(Population_Weapons[[#This Row],[Unregistered weapons]]/Population_Weapons[[#This Row],[Number of weapons]],"-")</f>
        <v>0.58059622641509434</v>
      </c>
    </row>
    <row r="66" spans="1:10" x14ac:dyDescent="0.35">
      <c r="A66" s="8" t="s">
        <v>154</v>
      </c>
      <c r="B66" s="8" t="s">
        <v>155</v>
      </c>
      <c r="C66" s="8" t="s">
        <v>33</v>
      </c>
      <c r="D66" s="8" t="s">
        <v>37</v>
      </c>
      <c r="E66" s="9">
        <v>16626000</v>
      </c>
      <c r="F66" s="9">
        <v>402000</v>
      </c>
      <c r="G66" s="10">
        <v>2.4</v>
      </c>
      <c r="H66" s="9">
        <v>167102</v>
      </c>
      <c r="I66" s="9">
        <v>234898</v>
      </c>
      <c r="J66" s="19">
        <f>IFERROR(Population_Weapons[[#This Row],[Unregistered weapons]]/Population_Weapons[[#This Row],[Number of weapons]],"-")</f>
        <v>0.5843233830845771</v>
      </c>
    </row>
    <row r="67" spans="1:10" x14ac:dyDescent="0.35">
      <c r="A67" s="8" t="s">
        <v>156</v>
      </c>
      <c r="B67" s="8" t="s">
        <v>157</v>
      </c>
      <c r="C67" s="8" t="s">
        <v>20</v>
      </c>
      <c r="D67" s="8" t="s">
        <v>21</v>
      </c>
      <c r="E67" s="9">
        <v>95215000</v>
      </c>
      <c r="F67" s="9">
        <v>3931000</v>
      </c>
      <c r="G67" s="10">
        <v>4.0999999999999996</v>
      </c>
      <c r="H67" s="9">
        <v>250000</v>
      </c>
      <c r="I67" s="9">
        <v>3681000</v>
      </c>
      <c r="J67" s="19">
        <f>IFERROR(Population_Weapons[[#This Row],[Unregistered weapons]]/Population_Weapons[[#This Row],[Number of weapons]],"-")</f>
        <v>0.93640295090307812</v>
      </c>
    </row>
    <row r="68" spans="1:10" x14ac:dyDescent="0.35">
      <c r="A68" s="8" t="s">
        <v>158</v>
      </c>
      <c r="B68" s="8" t="s">
        <v>159</v>
      </c>
      <c r="C68" s="8" t="s">
        <v>33</v>
      </c>
      <c r="D68" s="8" t="s">
        <v>67</v>
      </c>
      <c r="E68" s="9">
        <v>6167000</v>
      </c>
      <c r="F68" s="9">
        <v>737000</v>
      </c>
      <c r="G68" s="10">
        <v>12</v>
      </c>
      <c r="H68" s="9">
        <v>344587</v>
      </c>
      <c r="I68" s="9">
        <v>392413</v>
      </c>
      <c r="J68" s="19">
        <f>IFERROR(Population_Weapons[[#This Row],[Unregistered weapons]]/Population_Weapons[[#This Row],[Number of weapons]],"-")</f>
        <v>0.53244640434192669</v>
      </c>
    </row>
    <row r="69" spans="1:10" x14ac:dyDescent="0.35">
      <c r="A69" s="8" t="s">
        <v>160</v>
      </c>
      <c r="B69" s="8" t="s">
        <v>161</v>
      </c>
      <c r="C69" s="8" t="s">
        <v>16</v>
      </c>
      <c r="D69" s="8" t="s">
        <v>111</v>
      </c>
      <c r="E69" s="9">
        <v>58877000</v>
      </c>
      <c r="F69" s="9">
        <v>2731000</v>
      </c>
      <c r="G69" s="10">
        <v>4.5999999999999996</v>
      </c>
      <c r="H69" s="9">
        <v>1870735</v>
      </c>
      <c r="I69" s="9">
        <v>860265</v>
      </c>
      <c r="J69" s="19">
        <f>IFERROR(Population_Weapons[[#This Row],[Unregistered weapons]]/Population_Weapons[[#This Row],[Number of weapons]],"-")</f>
        <v>0.315</v>
      </c>
    </row>
    <row r="70" spans="1:10" x14ac:dyDescent="0.35">
      <c r="A70" s="8" t="s">
        <v>162</v>
      </c>
      <c r="B70" s="8" t="s">
        <v>163</v>
      </c>
      <c r="C70" s="8" t="s">
        <v>20</v>
      </c>
      <c r="D70" s="8" t="s">
        <v>30</v>
      </c>
      <c r="E70" s="9">
        <v>894000</v>
      </c>
      <c r="F70" s="9">
        <v>112000</v>
      </c>
      <c r="G70" s="10">
        <v>12.5</v>
      </c>
      <c r="H70" s="9" t="s">
        <v>13</v>
      </c>
      <c r="I70" s="9" t="s">
        <v>13</v>
      </c>
      <c r="J70" s="19" t="str">
        <f>IFERROR(Population_Weapons[[#This Row],[Unregistered weapons]]/Population_Weapons[[#This Row],[Number of weapons]],"-")</f>
        <v>-</v>
      </c>
    </row>
    <row r="71" spans="1:10" x14ac:dyDescent="0.35">
      <c r="A71" s="8" t="s">
        <v>164</v>
      </c>
      <c r="B71" s="8" t="s">
        <v>165</v>
      </c>
      <c r="C71" s="8" t="s">
        <v>20</v>
      </c>
      <c r="D71" s="8" t="s">
        <v>94</v>
      </c>
      <c r="E71" s="9">
        <v>5482000</v>
      </c>
      <c r="F71" s="9">
        <v>23000</v>
      </c>
      <c r="G71" s="10">
        <v>0.4</v>
      </c>
      <c r="H71" s="9" t="s">
        <v>13</v>
      </c>
      <c r="I71" s="9" t="s">
        <v>13</v>
      </c>
      <c r="J71" s="19" t="str">
        <f>IFERROR(Population_Weapons[[#This Row],[Unregistered weapons]]/Population_Weapons[[#This Row],[Number of weapons]],"-")</f>
        <v>-</v>
      </c>
    </row>
    <row r="72" spans="1:10" x14ac:dyDescent="0.35">
      <c r="A72" s="8" t="s">
        <v>166</v>
      </c>
      <c r="B72" s="8" t="s">
        <v>167</v>
      </c>
      <c r="C72" s="8" t="s">
        <v>16</v>
      </c>
      <c r="D72" s="8" t="s">
        <v>111</v>
      </c>
      <c r="E72" s="9">
        <v>1306000</v>
      </c>
      <c r="F72" s="9">
        <v>65000</v>
      </c>
      <c r="G72" s="10">
        <v>5</v>
      </c>
      <c r="H72" s="9">
        <v>47000</v>
      </c>
      <c r="I72" s="9">
        <v>18000</v>
      </c>
      <c r="J72" s="19">
        <f>IFERROR(Population_Weapons[[#This Row],[Unregistered weapons]]/Population_Weapons[[#This Row],[Number of weapons]],"-")</f>
        <v>0.27692307692307694</v>
      </c>
    </row>
    <row r="73" spans="1:10" x14ac:dyDescent="0.35">
      <c r="A73" s="8" t="s">
        <v>168</v>
      </c>
      <c r="B73" s="8" t="s">
        <v>169</v>
      </c>
      <c r="C73" s="8" t="s">
        <v>20</v>
      </c>
      <c r="D73" s="8" t="s">
        <v>94</v>
      </c>
      <c r="E73" s="9">
        <v>104345000</v>
      </c>
      <c r="F73" s="9">
        <v>377000</v>
      </c>
      <c r="G73" s="10">
        <v>0.4</v>
      </c>
      <c r="H73" s="9" t="s">
        <v>13</v>
      </c>
      <c r="I73" s="9" t="s">
        <v>13</v>
      </c>
      <c r="J73" s="19" t="str">
        <f>IFERROR(Population_Weapons[[#This Row],[Unregistered weapons]]/Population_Weapons[[#This Row],[Number of weapons]],"-")</f>
        <v>-</v>
      </c>
    </row>
    <row r="74" spans="1:10" x14ac:dyDescent="0.35">
      <c r="A74" s="8" t="s">
        <v>170</v>
      </c>
      <c r="B74" s="8" t="s">
        <v>171</v>
      </c>
      <c r="C74" s="8" t="s">
        <v>33</v>
      </c>
      <c r="D74" s="8" t="s">
        <v>37</v>
      </c>
      <c r="E74" s="9">
        <v>3000</v>
      </c>
      <c r="F74" s="9">
        <v>2000</v>
      </c>
      <c r="G74" s="10">
        <v>62.1</v>
      </c>
      <c r="H74" s="9">
        <v>1705</v>
      </c>
      <c r="I74" s="9" t="s">
        <v>172</v>
      </c>
      <c r="J74" s="19">
        <f>IFERROR(Population_Weapons[[#This Row],[Unregistered weapons]]/Population_Weapons[[#This Row],[Number of weapons]],"-")</f>
        <v>0.14749999999999999</v>
      </c>
    </row>
    <row r="75" spans="1:10" x14ac:dyDescent="0.35">
      <c r="A75" s="8" t="s">
        <v>173</v>
      </c>
      <c r="B75" s="8" t="s">
        <v>174</v>
      </c>
      <c r="C75" s="8" t="s">
        <v>16</v>
      </c>
      <c r="D75" s="8" t="s">
        <v>111</v>
      </c>
      <c r="E75" s="9">
        <v>49000</v>
      </c>
      <c r="F75" s="9">
        <v>5000</v>
      </c>
      <c r="G75" s="10">
        <v>9.9</v>
      </c>
      <c r="H75" s="9" t="s">
        <v>13</v>
      </c>
      <c r="I75" s="9" t="s">
        <v>13</v>
      </c>
      <c r="J75" s="19" t="str">
        <f>IFERROR(Population_Weapons[[#This Row],[Unregistered weapons]]/Population_Weapons[[#This Row],[Number of weapons]],"-")</f>
        <v>-</v>
      </c>
    </row>
    <row r="76" spans="1:10" x14ac:dyDescent="0.35">
      <c r="A76" s="8" t="s">
        <v>175</v>
      </c>
      <c r="B76" s="8" t="s">
        <v>176</v>
      </c>
      <c r="C76" s="8" t="s">
        <v>24</v>
      </c>
      <c r="D76" s="8" t="s">
        <v>177</v>
      </c>
      <c r="E76" s="9">
        <v>903000</v>
      </c>
      <c r="F76" s="9">
        <v>5000</v>
      </c>
      <c r="G76" s="10">
        <v>0.5</v>
      </c>
      <c r="H76" s="9">
        <v>1538</v>
      </c>
      <c r="I76" s="9">
        <v>3462</v>
      </c>
      <c r="J76" s="19">
        <f>IFERROR(Population_Weapons[[#This Row],[Unregistered weapons]]/Population_Weapons[[#This Row],[Number of weapons]],"-")</f>
        <v>0.69240000000000002</v>
      </c>
    </row>
    <row r="77" spans="1:10" x14ac:dyDescent="0.35">
      <c r="A77" s="8" t="s">
        <v>178</v>
      </c>
      <c r="B77" s="8" t="s">
        <v>179</v>
      </c>
      <c r="C77" s="8" t="s">
        <v>16</v>
      </c>
      <c r="D77" s="8" t="s">
        <v>111</v>
      </c>
      <c r="E77" s="9">
        <v>5541000</v>
      </c>
      <c r="F77" s="9">
        <v>1793000</v>
      </c>
      <c r="G77" s="10">
        <v>32.4</v>
      </c>
      <c r="H77" s="9">
        <v>1542396</v>
      </c>
      <c r="I77" s="9">
        <v>250604</v>
      </c>
      <c r="J77" s="19">
        <f>IFERROR(Population_Weapons[[#This Row],[Unregistered weapons]]/Population_Weapons[[#This Row],[Number of weapons]],"-")</f>
        <v>0.13976798661461237</v>
      </c>
    </row>
    <row r="78" spans="1:10" x14ac:dyDescent="0.35">
      <c r="A78" s="8" t="s">
        <v>180</v>
      </c>
      <c r="B78" s="8" t="s">
        <v>181</v>
      </c>
      <c r="C78" s="8" t="s">
        <v>16</v>
      </c>
      <c r="D78" s="8" t="s">
        <v>49</v>
      </c>
      <c r="E78" s="9">
        <v>64939000</v>
      </c>
      <c r="F78" s="9">
        <v>12732000</v>
      </c>
      <c r="G78" s="10">
        <v>19.600000000000001</v>
      </c>
      <c r="H78" s="9">
        <v>4501235</v>
      </c>
      <c r="I78" s="9">
        <v>8230765</v>
      </c>
      <c r="J78" s="19">
        <f>IFERROR(Population_Weapons[[#This Row],[Unregistered weapons]]/Population_Weapons[[#This Row],[Number of weapons]],"-")</f>
        <v>0.64646284951303801</v>
      </c>
    </row>
    <row r="79" spans="1:10" x14ac:dyDescent="0.35">
      <c r="A79" s="8" t="s">
        <v>182</v>
      </c>
      <c r="B79" s="8" t="s">
        <v>183</v>
      </c>
      <c r="C79" s="8" t="s">
        <v>33</v>
      </c>
      <c r="D79" s="8" t="s">
        <v>37</v>
      </c>
      <c r="E79" s="9">
        <v>283000</v>
      </c>
      <c r="F79" s="9">
        <v>55000</v>
      </c>
      <c r="G79" s="10">
        <v>19.600000000000001</v>
      </c>
      <c r="H79" s="9" t="s">
        <v>13</v>
      </c>
      <c r="I79" s="9" t="s">
        <v>13</v>
      </c>
      <c r="J79" s="19" t="str">
        <f>IFERROR(Population_Weapons[[#This Row],[Unregistered weapons]]/Population_Weapons[[#This Row],[Number of weapons]],"-")</f>
        <v>-</v>
      </c>
    </row>
    <row r="80" spans="1:10" x14ac:dyDescent="0.35">
      <c r="A80" s="8" t="s">
        <v>184</v>
      </c>
      <c r="B80" s="8" t="s">
        <v>185</v>
      </c>
      <c r="C80" s="8" t="s">
        <v>24</v>
      </c>
      <c r="D80" s="8" t="s">
        <v>25</v>
      </c>
      <c r="E80" s="9">
        <v>289000</v>
      </c>
      <c r="F80" s="9">
        <v>7000</v>
      </c>
      <c r="G80" s="10">
        <v>2.5</v>
      </c>
      <c r="H80" s="9" t="s">
        <v>13</v>
      </c>
      <c r="I80" s="9" t="s">
        <v>13</v>
      </c>
      <c r="J80" s="19" t="str">
        <f>IFERROR(Population_Weapons[[#This Row],[Unregistered weapons]]/Population_Weapons[[#This Row],[Number of weapons]],"-")</f>
        <v>-</v>
      </c>
    </row>
    <row r="81" spans="1:10" x14ac:dyDescent="0.35">
      <c r="A81" s="8" t="s">
        <v>186</v>
      </c>
      <c r="B81" s="8" t="s">
        <v>187</v>
      </c>
      <c r="C81" s="8" t="s">
        <v>20</v>
      </c>
      <c r="D81" s="8" t="s">
        <v>30</v>
      </c>
      <c r="E81" s="9">
        <v>1801000</v>
      </c>
      <c r="F81" s="9">
        <v>61000</v>
      </c>
      <c r="G81" s="10">
        <v>3.4</v>
      </c>
      <c r="H81" s="9" t="s">
        <v>13</v>
      </c>
      <c r="I81" s="9" t="s">
        <v>13</v>
      </c>
      <c r="J81" s="19" t="str">
        <f>IFERROR(Population_Weapons[[#This Row],[Unregistered weapons]]/Population_Weapons[[#This Row],[Number of weapons]],"-")</f>
        <v>-</v>
      </c>
    </row>
    <row r="82" spans="1:10" x14ac:dyDescent="0.35">
      <c r="A82" s="8" t="s">
        <v>188</v>
      </c>
      <c r="B82" s="8" t="s">
        <v>189</v>
      </c>
      <c r="C82" s="8" t="s">
        <v>20</v>
      </c>
      <c r="D82" s="8" t="s">
        <v>70</v>
      </c>
      <c r="E82" s="9">
        <v>2120000</v>
      </c>
      <c r="F82" s="9">
        <v>137000</v>
      </c>
      <c r="G82" s="10">
        <v>6.5</v>
      </c>
      <c r="H82" s="9" t="s">
        <v>13</v>
      </c>
      <c r="I82" s="9" t="s">
        <v>13</v>
      </c>
      <c r="J82" s="19" t="str">
        <f>IFERROR(Population_Weapons[[#This Row],[Unregistered weapons]]/Population_Weapons[[#This Row],[Number of weapons]],"-")</f>
        <v>-</v>
      </c>
    </row>
    <row r="83" spans="1:10" x14ac:dyDescent="0.35">
      <c r="A83" s="8" t="s">
        <v>190</v>
      </c>
      <c r="B83" s="8" t="s">
        <v>191</v>
      </c>
      <c r="C83" s="8" t="s">
        <v>11</v>
      </c>
      <c r="D83" s="8" t="s">
        <v>40</v>
      </c>
      <c r="E83" s="9">
        <v>3973000</v>
      </c>
      <c r="F83" s="9">
        <v>402000</v>
      </c>
      <c r="G83" s="10">
        <v>10.1</v>
      </c>
      <c r="H83" s="9">
        <v>159000</v>
      </c>
      <c r="I83" s="9">
        <v>243000</v>
      </c>
      <c r="J83" s="19">
        <f>IFERROR(Population_Weapons[[#This Row],[Unregistered weapons]]/Population_Weapons[[#This Row],[Number of weapons]],"-")</f>
        <v>0.60447761194029848</v>
      </c>
    </row>
    <row r="84" spans="1:10" x14ac:dyDescent="0.35">
      <c r="A84" s="8" t="s">
        <v>192</v>
      </c>
      <c r="B84" s="8" t="s">
        <v>193</v>
      </c>
      <c r="C84" s="8" t="s">
        <v>16</v>
      </c>
      <c r="D84" s="8" t="s">
        <v>49</v>
      </c>
      <c r="E84" s="9">
        <v>80636000</v>
      </c>
      <c r="F84" s="9">
        <v>15822000</v>
      </c>
      <c r="G84" s="10">
        <v>19.600000000000001</v>
      </c>
      <c r="H84" s="9">
        <v>5830000</v>
      </c>
      <c r="I84" s="9">
        <v>9992000</v>
      </c>
      <c r="J84" s="19">
        <f>IFERROR(Population_Weapons[[#This Row],[Unregistered weapons]]/Population_Weapons[[#This Row],[Number of weapons]],"-")</f>
        <v>0.63152572367589432</v>
      </c>
    </row>
    <row r="85" spans="1:10" x14ac:dyDescent="0.35">
      <c r="A85" s="8" t="s">
        <v>194</v>
      </c>
      <c r="B85" s="8" t="s">
        <v>195</v>
      </c>
      <c r="C85" s="8" t="s">
        <v>20</v>
      </c>
      <c r="D85" s="8" t="s">
        <v>70</v>
      </c>
      <c r="E85" s="9">
        <v>28657000</v>
      </c>
      <c r="F85" s="9">
        <v>2280000</v>
      </c>
      <c r="G85" s="10">
        <v>8</v>
      </c>
      <c r="H85" s="9">
        <v>1236128</v>
      </c>
      <c r="I85" s="9">
        <v>1043872</v>
      </c>
      <c r="J85" s="19">
        <f>IFERROR(Population_Weapons[[#This Row],[Unregistered weapons]]/Population_Weapons[[#This Row],[Number of weapons]],"-")</f>
        <v>0.45783859649122804</v>
      </c>
    </row>
    <row r="86" spans="1:10" x14ac:dyDescent="0.35">
      <c r="A86" s="8" t="s">
        <v>196</v>
      </c>
      <c r="B86" s="8" t="s">
        <v>197</v>
      </c>
      <c r="C86" s="8" t="s">
        <v>16</v>
      </c>
      <c r="D86" s="8" t="s">
        <v>17</v>
      </c>
      <c r="E86" s="9">
        <v>32000</v>
      </c>
      <c r="F86" s="9">
        <v>1000</v>
      </c>
      <c r="G86" s="10">
        <v>4.0999999999999996</v>
      </c>
      <c r="H86" s="9" t="s">
        <v>13</v>
      </c>
      <c r="I86" s="9" t="s">
        <v>13</v>
      </c>
      <c r="J86" s="19" t="str">
        <f>IFERROR(Population_Weapons[[#This Row],[Unregistered weapons]]/Population_Weapons[[#This Row],[Number of weapons]],"-")</f>
        <v>-</v>
      </c>
    </row>
    <row r="87" spans="1:10" x14ac:dyDescent="0.35">
      <c r="A87" s="8" t="s">
        <v>198</v>
      </c>
      <c r="B87" s="8" t="s">
        <v>199</v>
      </c>
      <c r="C87" s="8" t="s">
        <v>16</v>
      </c>
      <c r="D87" s="8" t="s">
        <v>17</v>
      </c>
      <c r="E87" s="9">
        <v>10893000</v>
      </c>
      <c r="F87" s="9">
        <v>1920000</v>
      </c>
      <c r="G87" s="10">
        <v>17.600000000000001</v>
      </c>
      <c r="H87" s="9">
        <v>1010000</v>
      </c>
      <c r="I87" s="9">
        <v>910000</v>
      </c>
      <c r="J87" s="19">
        <f>IFERROR(Population_Weapons[[#This Row],[Unregistered weapons]]/Population_Weapons[[#This Row],[Number of weapons]],"-")</f>
        <v>0.47395833333333331</v>
      </c>
    </row>
    <row r="88" spans="1:10" x14ac:dyDescent="0.35">
      <c r="A88" s="8" t="s">
        <v>200</v>
      </c>
      <c r="B88" s="8" t="s">
        <v>201</v>
      </c>
      <c r="C88" s="8" t="s">
        <v>33</v>
      </c>
      <c r="D88" s="8" t="s">
        <v>73</v>
      </c>
      <c r="E88" s="9">
        <v>56000</v>
      </c>
      <c r="F88" s="9">
        <v>13000</v>
      </c>
      <c r="G88" s="10">
        <v>22.3</v>
      </c>
      <c r="H88" s="9" t="s">
        <v>13</v>
      </c>
      <c r="I88" s="9" t="s">
        <v>13</v>
      </c>
      <c r="J88" s="19" t="str">
        <f>IFERROR(Population_Weapons[[#This Row],[Unregistered weapons]]/Population_Weapons[[#This Row],[Number of weapons]],"-")</f>
        <v>-</v>
      </c>
    </row>
    <row r="89" spans="1:10" x14ac:dyDescent="0.35">
      <c r="A89" s="8" t="s">
        <v>202</v>
      </c>
      <c r="B89" s="8" t="s">
        <v>203</v>
      </c>
      <c r="C89" s="8" t="s">
        <v>33</v>
      </c>
      <c r="D89" s="8" t="s">
        <v>34</v>
      </c>
      <c r="E89" s="9">
        <v>108000</v>
      </c>
      <c r="F89" s="9">
        <v>5000</v>
      </c>
      <c r="G89" s="10">
        <v>4.5999999999999996</v>
      </c>
      <c r="H89" s="9" t="s">
        <v>13</v>
      </c>
      <c r="I89" s="9" t="s">
        <v>13</v>
      </c>
      <c r="J89" s="19" t="str">
        <f>IFERROR(Population_Weapons[[#This Row],[Unregistered weapons]]/Population_Weapons[[#This Row],[Number of weapons]],"-")</f>
        <v>-</v>
      </c>
    </row>
    <row r="90" spans="1:10" x14ac:dyDescent="0.35">
      <c r="A90" s="8" t="s">
        <v>204</v>
      </c>
      <c r="B90" s="8" t="s">
        <v>205</v>
      </c>
      <c r="C90" s="8" t="s">
        <v>33</v>
      </c>
      <c r="D90" s="8" t="s">
        <v>34</v>
      </c>
      <c r="E90" s="9">
        <v>472000</v>
      </c>
      <c r="F90" s="9">
        <v>40000</v>
      </c>
      <c r="G90" s="10">
        <v>8.5</v>
      </c>
      <c r="H90" s="9">
        <v>5500</v>
      </c>
      <c r="I90" s="9">
        <v>34500</v>
      </c>
      <c r="J90" s="19">
        <f>IFERROR(Population_Weapons[[#This Row],[Unregistered weapons]]/Population_Weapons[[#This Row],[Number of weapons]],"-")</f>
        <v>0.86250000000000004</v>
      </c>
    </row>
    <row r="91" spans="1:10" x14ac:dyDescent="0.35">
      <c r="A91" s="8" t="s">
        <v>206</v>
      </c>
      <c r="B91" s="8" t="s">
        <v>207</v>
      </c>
      <c r="C91" s="8" t="s">
        <v>24</v>
      </c>
      <c r="D91" s="8" t="s">
        <v>177</v>
      </c>
      <c r="E91" s="9">
        <v>174000</v>
      </c>
      <c r="F91" s="9">
        <v>20000</v>
      </c>
      <c r="G91" s="10">
        <v>11.5</v>
      </c>
      <c r="H91" s="9" t="s">
        <v>13</v>
      </c>
      <c r="I91" s="9" t="s">
        <v>13</v>
      </c>
      <c r="J91" s="19" t="str">
        <f>IFERROR(Population_Weapons[[#This Row],[Unregistered weapons]]/Population_Weapons[[#This Row],[Number of weapons]],"-")</f>
        <v>-</v>
      </c>
    </row>
    <row r="92" spans="1:10" x14ac:dyDescent="0.35">
      <c r="A92" s="8" t="s">
        <v>208</v>
      </c>
      <c r="B92" s="8" t="s">
        <v>209</v>
      </c>
      <c r="C92" s="8" t="s">
        <v>33</v>
      </c>
      <c r="D92" s="8" t="s">
        <v>67</v>
      </c>
      <c r="E92" s="9">
        <v>17005000</v>
      </c>
      <c r="F92" s="9">
        <v>2062000</v>
      </c>
      <c r="G92" s="10">
        <v>12.1</v>
      </c>
      <c r="H92" s="9">
        <v>520792</v>
      </c>
      <c r="I92" s="9">
        <v>1541208</v>
      </c>
      <c r="J92" s="19">
        <f>IFERROR(Population_Weapons[[#This Row],[Unregistered weapons]]/Population_Weapons[[#This Row],[Number of weapons]],"-")</f>
        <v>0.74743355965082448</v>
      </c>
    </row>
    <row r="93" spans="1:10" x14ac:dyDescent="0.35">
      <c r="A93" s="8" t="s">
        <v>210</v>
      </c>
      <c r="B93" s="8" t="s">
        <v>211</v>
      </c>
      <c r="C93" s="8" t="s">
        <v>20</v>
      </c>
      <c r="D93" s="8" t="s">
        <v>70</v>
      </c>
      <c r="E93" s="9">
        <v>13291000</v>
      </c>
      <c r="F93" s="9">
        <v>130000</v>
      </c>
      <c r="G93" s="10">
        <v>1</v>
      </c>
      <c r="H93" s="9" t="s">
        <v>13</v>
      </c>
      <c r="I93" s="9" t="s">
        <v>13</v>
      </c>
      <c r="J93" s="19" t="str">
        <f>IFERROR(Population_Weapons[[#This Row],[Unregistered weapons]]/Population_Weapons[[#This Row],[Number of weapons]],"-")</f>
        <v>-</v>
      </c>
    </row>
    <row r="94" spans="1:10" x14ac:dyDescent="0.35">
      <c r="A94" s="8" t="s">
        <v>212</v>
      </c>
      <c r="B94" s="8" t="s">
        <v>213</v>
      </c>
      <c r="C94" s="8" t="s">
        <v>20</v>
      </c>
      <c r="D94" s="8" t="s">
        <v>70</v>
      </c>
      <c r="E94" s="9">
        <v>1933000</v>
      </c>
      <c r="F94" s="9">
        <v>29000</v>
      </c>
      <c r="G94" s="10">
        <v>1.5</v>
      </c>
      <c r="H94" s="9" t="s">
        <v>13</v>
      </c>
      <c r="I94" s="9" t="s">
        <v>13</v>
      </c>
      <c r="J94" s="19" t="str">
        <f>IFERROR(Population_Weapons[[#This Row],[Unregistered weapons]]/Population_Weapons[[#This Row],[Number of weapons]],"-")</f>
        <v>-</v>
      </c>
    </row>
    <row r="95" spans="1:10" x14ac:dyDescent="0.35">
      <c r="A95" s="8" t="s">
        <v>214</v>
      </c>
      <c r="B95" s="8" t="s">
        <v>215</v>
      </c>
      <c r="C95" s="8" t="s">
        <v>33</v>
      </c>
      <c r="D95" s="8" t="s">
        <v>37</v>
      </c>
      <c r="E95" s="9">
        <v>774000</v>
      </c>
      <c r="F95" s="9">
        <v>122000</v>
      </c>
      <c r="G95" s="10">
        <v>15.8</v>
      </c>
      <c r="H95" s="9">
        <v>4000</v>
      </c>
      <c r="I95" s="9">
        <v>118000</v>
      </c>
      <c r="J95" s="19">
        <f>IFERROR(Population_Weapons[[#This Row],[Unregistered weapons]]/Population_Weapons[[#This Row],[Number of weapons]],"-")</f>
        <v>0.96721311475409832</v>
      </c>
    </row>
    <row r="96" spans="1:10" x14ac:dyDescent="0.35">
      <c r="A96" s="8" t="s">
        <v>216</v>
      </c>
      <c r="B96" s="8" t="s">
        <v>217</v>
      </c>
      <c r="C96" s="8" t="s">
        <v>33</v>
      </c>
      <c r="D96" s="8" t="s">
        <v>34</v>
      </c>
      <c r="E96" s="9">
        <v>10983000</v>
      </c>
      <c r="F96" s="9">
        <v>291000</v>
      </c>
      <c r="G96" s="10">
        <v>2.6</v>
      </c>
      <c r="H96" s="9">
        <v>20379</v>
      </c>
      <c r="I96" s="9">
        <v>270621</v>
      </c>
      <c r="J96" s="19">
        <f>IFERROR(Population_Weapons[[#This Row],[Unregistered weapons]]/Population_Weapons[[#This Row],[Number of weapons]],"-")</f>
        <v>0.92996907216494851</v>
      </c>
    </row>
    <row r="97" spans="1:10" x14ac:dyDescent="0.35">
      <c r="A97" s="8" t="s">
        <v>218</v>
      </c>
      <c r="B97" s="8" t="s">
        <v>219</v>
      </c>
      <c r="C97" s="8" t="s">
        <v>16</v>
      </c>
      <c r="D97" s="8" t="s">
        <v>17</v>
      </c>
      <c r="E97" s="9">
        <v>1000</v>
      </c>
      <c r="F97" s="9" t="s">
        <v>121</v>
      </c>
      <c r="G97" s="10">
        <v>0</v>
      </c>
      <c r="H97" s="9" t="s">
        <v>13</v>
      </c>
      <c r="I97" s="9" t="s">
        <v>13</v>
      </c>
      <c r="J97" s="19" t="str">
        <f>IFERROR(Population_Weapons[[#This Row],[Unregistered weapons]]/Population_Weapons[[#This Row],[Number of weapons]],"-")</f>
        <v>-</v>
      </c>
    </row>
    <row r="98" spans="1:10" x14ac:dyDescent="0.35">
      <c r="A98" s="8" t="s">
        <v>220</v>
      </c>
      <c r="B98" s="8" t="s">
        <v>221</v>
      </c>
      <c r="C98" s="8" t="s">
        <v>33</v>
      </c>
      <c r="D98" s="8" t="s">
        <v>67</v>
      </c>
      <c r="E98" s="9">
        <v>8305000</v>
      </c>
      <c r="F98" s="9">
        <v>1171000</v>
      </c>
      <c r="G98" s="10">
        <v>14.1</v>
      </c>
      <c r="H98" s="9">
        <v>475000</v>
      </c>
      <c r="I98" s="9">
        <v>696000</v>
      </c>
      <c r="J98" s="19">
        <f>IFERROR(Population_Weapons[[#This Row],[Unregistered weapons]]/Population_Weapons[[#This Row],[Number of weapons]],"-")</f>
        <v>0.59436379163108455</v>
      </c>
    </row>
    <row r="99" spans="1:10" x14ac:dyDescent="0.35">
      <c r="A99" s="8" t="s">
        <v>222</v>
      </c>
      <c r="B99" s="8" t="s">
        <v>223</v>
      </c>
      <c r="C99" s="8" t="s">
        <v>11</v>
      </c>
      <c r="D99" s="8" t="s">
        <v>116</v>
      </c>
      <c r="E99" s="9">
        <v>7402000</v>
      </c>
      <c r="F99" s="9">
        <v>265000</v>
      </c>
      <c r="G99" s="10">
        <v>3.6</v>
      </c>
      <c r="H99" s="9" t="s">
        <v>13</v>
      </c>
      <c r="I99" s="9" t="s">
        <v>13</v>
      </c>
      <c r="J99" s="19" t="str">
        <f>IFERROR(Population_Weapons[[#This Row],[Unregistered weapons]]/Population_Weapons[[#This Row],[Number of weapons]],"-")</f>
        <v>-</v>
      </c>
    </row>
    <row r="100" spans="1:10" x14ac:dyDescent="0.35">
      <c r="A100" s="8" t="s">
        <v>224</v>
      </c>
      <c r="B100" s="8" t="s">
        <v>225</v>
      </c>
      <c r="C100" s="8" t="s">
        <v>16</v>
      </c>
      <c r="D100" s="8" t="s">
        <v>62</v>
      </c>
      <c r="E100" s="9">
        <v>9788000</v>
      </c>
      <c r="F100" s="9">
        <v>1023000</v>
      </c>
      <c r="G100" s="10">
        <v>10.5</v>
      </c>
      <c r="H100" s="9">
        <v>211300</v>
      </c>
      <c r="I100" s="9">
        <v>811700</v>
      </c>
      <c r="J100" s="19">
        <f>IFERROR(Population_Weapons[[#This Row],[Unregistered weapons]]/Population_Weapons[[#This Row],[Number of weapons]],"-")</f>
        <v>0.79345063538611926</v>
      </c>
    </row>
    <row r="101" spans="1:10" x14ac:dyDescent="0.35">
      <c r="A101" s="8" t="s">
        <v>226</v>
      </c>
      <c r="B101" s="8" t="s">
        <v>227</v>
      </c>
      <c r="C101" s="8" t="s">
        <v>16</v>
      </c>
      <c r="D101" s="8" t="s">
        <v>111</v>
      </c>
      <c r="E101" s="9">
        <v>334000</v>
      </c>
      <c r="F101" s="9">
        <v>106000</v>
      </c>
      <c r="G101" s="10">
        <v>31.7</v>
      </c>
      <c r="H101" s="9">
        <v>73000</v>
      </c>
      <c r="I101" s="9">
        <v>33000</v>
      </c>
      <c r="J101" s="19">
        <f>IFERROR(Population_Weapons[[#This Row],[Unregistered weapons]]/Population_Weapons[[#This Row],[Number of weapons]],"-")</f>
        <v>0.31132075471698112</v>
      </c>
    </row>
    <row r="102" spans="1:10" x14ac:dyDescent="0.35">
      <c r="A102" s="8" t="s">
        <v>228</v>
      </c>
      <c r="B102" s="8" t="s">
        <v>229</v>
      </c>
      <c r="C102" s="8" t="s">
        <v>11</v>
      </c>
      <c r="D102" s="8" t="s">
        <v>12</v>
      </c>
      <c r="E102" s="9">
        <v>1342513000</v>
      </c>
      <c r="F102" s="9">
        <v>71101000</v>
      </c>
      <c r="G102" s="10">
        <v>5.3</v>
      </c>
      <c r="H102" s="9">
        <v>9700000</v>
      </c>
      <c r="I102" s="9">
        <v>61401000</v>
      </c>
      <c r="J102" s="19">
        <f>IFERROR(Population_Weapons[[#This Row],[Unregistered weapons]]/Population_Weapons[[#This Row],[Number of weapons]],"-")</f>
        <v>0.86357435197817189</v>
      </c>
    </row>
    <row r="103" spans="1:10" x14ac:dyDescent="0.35">
      <c r="A103" s="8" t="s">
        <v>230</v>
      </c>
      <c r="B103" s="8" t="s">
        <v>231</v>
      </c>
      <c r="C103" s="8" t="s">
        <v>11</v>
      </c>
      <c r="D103" s="8" t="s">
        <v>87</v>
      </c>
      <c r="E103" s="9">
        <v>263510000</v>
      </c>
      <c r="F103" s="9">
        <v>82000</v>
      </c>
      <c r="G103" s="10">
        <v>0</v>
      </c>
      <c r="H103" s="9">
        <v>41102</v>
      </c>
      <c r="I103" s="9">
        <v>40898</v>
      </c>
      <c r="J103" s="19">
        <f>IFERROR(Population_Weapons[[#This Row],[Unregistered weapons]]/Population_Weapons[[#This Row],[Number of weapons]],"-")</f>
        <v>0.49875609756097561</v>
      </c>
    </row>
    <row r="104" spans="1:10" x14ac:dyDescent="0.35">
      <c r="A104" s="8" t="s">
        <v>232</v>
      </c>
      <c r="B104" s="8" t="s">
        <v>233</v>
      </c>
      <c r="C104" s="8" t="s">
        <v>11</v>
      </c>
      <c r="D104" s="8" t="s">
        <v>12</v>
      </c>
      <c r="E104" s="9">
        <v>80946000</v>
      </c>
      <c r="F104" s="9">
        <v>5890000</v>
      </c>
      <c r="G104" s="10">
        <v>7.3</v>
      </c>
      <c r="H104" s="9" t="s">
        <v>13</v>
      </c>
      <c r="I104" s="9" t="s">
        <v>13</v>
      </c>
      <c r="J104" s="19" t="str">
        <f>IFERROR(Population_Weapons[[#This Row],[Unregistered weapons]]/Population_Weapons[[#This Row],[Number of weapons]],"-")</f>
        <v>-</v>
      </c>
    </row>
    <row r="105" spans="1:10" x14ac:dyDescent="0.35">
      <c r="A105" s="8" t="s">
        <v>234</v>
      </c>
      <c r="B105" s="8" t="s">
        <v>235</v>
      </c>
      <c r="C105" s="8" t="s">
        <v>11</v>
      </c>
      <c r="D105" s="8" t="s">
        <v>40</v>
      </c>
      <c r="E105" s="9">
        <v>38654000</v>
      </c>
      <c r="F105" s="9">
        <v>7588000</v>
      </c>
      <c r="G105" s="10">
        <v>19.600000000000001</v>
      </c>
      <c r="H105" s="9" t="s">
        <v>13</v>
      </c>
      <c r="I105" s="9" t="s">
        <v>13</v>
      </c>
      <c r="J105" s="19" t="str">
        <f>IFERROR(Population_Weapons[[#This Row],[Unregistered weapons]]/Population_Weapons[[#This Row],[Number of weapons]],"-")</f>
        <v>-</v>
      </c>
    </row>
    <row r="106" spans="1:10" x14ac:dyDescent="0.35">
      <c r="A106" s="8" t="s">
        <v>236</v>
      </c>
      <c r="B106" s="8" t="s">
        <v>237</v>
      </c>
      <c r="C106" s="8" t="s">
        <v>16</v>
      </c>
      <c r="D106" s="8" t="s">
        <v>111</v>
      </c>
      <c r="E106" s="9">
        <v>4749000</v>
      </c>
      <c r="F106" s="9">
        <v>342000</v>
      </c>
      <c r="G106" s="10">
        <v>7.2</v>
      </c>
      <c r="H106" s="9">
        <v>200000</v>
      </c>
      <c r="I106" s="9">
        <v>142000</v>
      </c>
      <c r="J106" s="19">
        <f>IFERROR(Population_Weapons[[#This Row],[Unregistered weapons]]/Population_Weapons[[#This Row],[Number of weapons]],"-")</f>
        <v>0.41520467836257308</v>
      </c>
    </row>
    <row r="107" spans="1:10" x14ac:dyDescent="0.35">
      <c r="A107" s="8" t="s">
        <v>238</v>
      </c>
      <c r="B107" s="8" t="s">
        <v>239</v>
      </c>
      <c r="C107" s="8" t="s">
        <v>11</v>
      </c>
      <c r="D107" s="8" t="s">
        <v>40</v>
      </c>
      <c r="E107" s="9">
        <v>8323000</v>
      </c>
      <c r="F107" s="9">
        <v>557000</v>
      </c>
      <c r="G107" s="10">
        <v>6.7</v>
      </c>
      <c r="H107" s="9">
        <v>290000</v>
      </c>
      <c r="I107" s="9">
        <v>267000</v>
      </c>
      <c r="J107" s="19">
        <f>IFERROR(Population_Weapons[[#This Row],[Unregistered weapons]]/Population_Weapons[[#This Row],[Number of weapons]],"-")</f>
        <v>0.47935368043087973</v>
      </c>
    </row>
    <row r="108" spans="1:10" x14ac:dyDescent="0.35">
      <c r="A108" s="8" t="s">
        <v>240</v>
      </c>
      <c r="B108" s="8" t="s">
        <v>241</v>
      </c>
      <c r="C108" s="8" t="s">
        <v>16</v>
      </c>
      <c r="D108" s="8" t="s">
        <v>17</v>
      </c>
      <c r="E108" s="9">
        <v>59798000</v>
      </c>
      <c r="F108" s="9">
        <v>8609000</v>
      </c>
      <c r="G108" s="10">
        <v>14.4</v>
      </c>
      <c r="H108" s="9">
        <v>2000000</v>
      </c>
      <c r="I108" s="9">
        <v>6609000</v>
      </c>
      <c r="J108" s="19">
        <f>IFERROR(Population_Weapons[[#This Row],[Unregistered weapons]]/Population_Weapons[[#This Row],[Number of weapons]],"-")</f>
        <v>0.76768498083401093</v>
      </c>
    </row>
    <row r="109" spans="1:10" x14ac:dyDescent="0.35">
      <c r="A109" s="8" t="s">
        <v>242</v>
      </c>
      <c r="B109" s="8" t="s">
        <v>243</v>
      </c>
      <c r="C109" s="8" t="s">
        <v>33</v>
      </c>
      <c r="D109" s="8" t="s">
        <v>34</v>
      </c>
      <c r="E109" s="9">
        <v>2813000</v>
      </c>
      <c r="F109" s="9">
        <v>246000</v>
      </c>
      <c r="G109" s="10">
        <v>8.8000000000000007</v>
      </c>
      <c r="H109" s="9">
        <v>45915</v>
      </c>
      <c r="I109" s="9">
        <v>200085</v>
      </c>
      <c r="J109" s="19">
        <f>IFERROR(Population_Weapons[[#This Row],[Unregistered weapons]]/Population_Weapons[[#This Row],[Number of weapons]],"-")</f>
        <v>0.81335365853658537</v>
      </c>
    </row>
    <row r="110" spans="1:10" x14ac:dyDescent="0.35">
      <c r="A110" s="8" t="s">
        <v>244</v>
      </c>
      <c r="B110" s="8" t="s">
        <v>245</v>
      </c>
      <c r="C110" s="8" t="s">
        <v>11</v>
      </c>
      <c r="D110" s="8" t="s">
        <v>116</v>
      </c>
      <c r="E110" s="9">
        <v>126045000</v>
      </c>
      <c r="F110" s="9">
        <v>377000</v>
      </c>
      <c r="G110" s="10">
        <v>0.3</v>
      </c>
      <c r="H110" s="9">
        <v>175221</v>
      </c>
      <c r="I110" s="9">
        <v>201779</v>
      </c>
      <c r="J110" s="19">
        <f>IFERROR(Population_Weapons[[#This Row],[Unregistered weapons]]/Population_Weapons[[#This Row],[Number of weapons]],"-")</f>
        <v>0.53522281167108754</v>
      </c>
    </row>
    <row r="111" spans="1:10" x14ac:dyDescent="0.35">
      <c r="A111" s="8" t="s">
        <v>246</v>
      </c>
      <c r="B111" s="8" t="s">
        <v>247</v>
      </c>
      <c r="C111" s="8" t="s">
        <v>11</v>
      </c>
      <c r="D111" s="8" t="s">
        <v>40</v>
      </c>
      <c r="E111" s="9">
        <v>7877000</v>
      </c>
      <c r="F111" s="9">
        <v>1473000</v>
      </c>
      <c r="G111" s="10">
        <v>18.7</v>
      </c>
      <c r="H111" s="9">
        <v>120000</v>
      </c>
      <c r="I111" s="9">
        <v>1353000</v>
      </c>
      <c r="J111" s="19">
        <f>IFERROR(Population_Weapons[[#This Row],[Unregistered weapons]]/Population_Weapons[[#This Row],[Number of weapons]],"-")</f>
        <v>0.91853360488798375</v>
      </c>
    </row>
    <row r="112" spans="1:10" x14ac:dyDescent="0.35">
      <c r="A112" s="8" t="s">
        <v>248</v>
      </c>
      <c r="B112" s="8" t="s">
        <v>249</v>
      </c>
      <c r="C112" s="8" t="s">
        <v>11</v>
      </c>
      <c r="D112" s="8" t="s">
        <v>250</v>
      </c>
      <c r="E112" s="9">
        <v>18064000</v>
      </c>
      <c r="F112" s="9">
        <v>504000</v>
      </c>
      <c r="G112" s="10">
        <v>2.8</v>
      </c>
      <c r="H112" s="9">
        <v>284000</v>
      </c>
      <c r="I112" s="9">
        <v>220000</v>
      </c>
      <c r="J112" s="19">
        <f>IFERROR(Population_Weapons[[#This Row],[Unregistered weapons]]/Population_Weapons[[#This Row],[Number of weapons]],"-")</f>
        <v>0.43650793650793651</v>
      </c>
    </row>
    <row r="113" spans="1:10" x14ac:dyDescent="0.35">
      <c r="A113" s="8" t="s">
        <v>251</v>
      </c>
      <c r="B113" s="8" t="s">
        <v>252</v>
      </c>
      <c r="C113" s="8" t="s">
        <v>20</v>
      </c>
      <c r="D113" s="8" t="s">
        <v>94</v>
      </c>
      <c r="E113" s="9">
        <v>48467000</v>
      </c>
      <c r="F113" s="9">
        <v>750000</v>
      </c>
      <c r="G113" s="10">
        <v>1.5</v>
      </c>
      <c r="H113" s="9">
        <v>8136</v>
      </c>
      <c r="I113" s="9">
        <v>741864</v>
      </c>
      <c r="J113" s="19">
        <f>IFERROR(Population_Weapons[[#This Row],[Unregistered weapons]]/Population_Weapons[[#This Row],[Number of weapons]],"-")</f>
        <v>0.98915200000000003</v>
      </c>
    </row>
    <row r="114" spans="1:10" x14ac:dyDescent="0.35">
      <c r="A114" s="8" t="s">
        <v>253</v>
      </c>
      <c r="B114" s="8" t="s">
        <v>254</v>
      </c>
      <c r="C114" s="8" t="s">
        <v>24</v>
      </c>
      <c r="D114" s="8" t="s">
        <v>177</v>
      </c>
      <c r="E114" s="9">
        <v>116000</v>
      </c>
      <c r="F114" s="9">
        <v>900</v>
      </c>
      <c r="G114" s="10">
        <v>0.8</v>
      </c>
      <c r="H114" s="9" t="s">
        <v>13</v>
      </c>
      <c r="I114" s="9" t="s">
        <v>13</v>
      </c>
      <c r="J114" s="19" t="str">
        <f>IFERROR(Population_Weapons[[#This Row],[Unregistered weapons]]/Population_Weapons[[#This Row],[Number of weapons]],"-")</f>
        <v>-</v>
      </c>
    </row>
    <row r="115" spans="1:10" x14ac:dyDescent="0.35">
      <c r="A115" s="8" t="s">
        <v>255</v>
      </c>
      <c r="B115" s="8" t="s">
        <v>256</v>
      </c>
      <c r="C115" s="8" t="s">
        <v>11</v>
      </c>
      <c r="D115" s="8" t="s">
        <v>116</v>
      </c>
      <c r="E115" s="9">
        <v>25405000</v>
      </c>
      <c r="F115" s="9">
        <v>76000</v>
      </c>
      <c r="G115" s="10">
        <v>0.3</v>
      </c>
      <c r="H115" s="9" t="s">
        <v>13</v>
      </c>
      <c r="I115" s="9" t="s">
        <v>13</v>
      </c>
      <c r="J115" s="19" t="str">
        <f>IFERROR(Population_Weapons[[#This Row],[Unregistered weapons]]/Population_Weapons[[#This Row],[Number of weapons]],"-")</f>
        <v>-</v>
      </c>
    </row>
    <row r="116" spans="1:10" x14ac:dyDescent="0.35">
      <c r="A116" s="8" t="s">
        <v>257</v>
      </c>
      <c r="B116" s="8" t="s">
        <v>258</v>
      </c>
      <c r="C116" s="8" t="s">
        <v>11</v>
      </c>
      <c r="D116" s="8" t="s">
        <v>116</v>
      </c>
      <c r="E116" s="9">
        <v>50705000</v>
      </c>
      <c r="F116" s="9">
        <v>79000</v>
      </c>
      <c r="G116" s="10">
        <v>0.2</v>
      </c>
      <c r="H116" s="9">
        <v>39530</v>
      </c>
      <c r="I116" s="9">
        <v>39470</v>
      </c>
      <c r="J116" s="19">
        <f>IFERROR(Population_Weapons[[#This Row],[Unregistered weapons]]/Population_Weapons[[#This Row],[Number of weapons]],"-")</f>
        <v>0.49962025316455694</v>
      </c>
    </row>
    <row r="117" spans="1:10" x14ac:dyDescent="0.35">
      <c r="A117" s="8" t="s">
        <v>259</v>
      </c>
      <c r="B117" s="8" t="s">
        <v>260</v>
      </c>
      <c r="C117" s="8" t="s">
        <v>16</v>
      </c>
      <c r="D117" s="8" t="s">
        <v>17</v>
      </c>
      <c r="E117" s="9">
        <v>1831000</v>
      </c>
      <c r="F117" s="9">
        <v>436000</v>
      </c>
      <c r="G117" s="10">
        <v>23.8</v>
      </c>
      <c r="H117" s="9">
        <v>43206</v>
      </c>
      <c r="I117" s="9">
        <v>392794</v>
      </c>
      <c r="J117" s="19">
        <f>IFERROR(Population_Weapons[[#This Row],[Unregistered weapons]]/Population_Weapons[[#This Row],[Number of weapons]],"-")</f>
        <v>0.90090366972477065</v>
      </c>
    </row>
    <row r="118" spans="1:10" x14ac:dyDescent="0.35">
      <c r="A118" s="8" t="s">
        <v>261</v>
      </c>
      <c r="B118" s="8" t="s">
        <v>262</v>
      </c>
      <c r="C118" s="8" t="s">
        <v>11</v>
      </c>
      <c r="D118" s="8" t="s">
        <v>40</v>
      </c>
      <c r="E118" s="9">
        <v>4100000</v>
      </c>
      <c r="F118" s="9">
        <v>685000</v>
      </c>
      <c r="G118" s="10">
        <v>16.7</v>
      </c>
      <c r="H118" s="9">
        <v>39000</v>
      </c>
      <c r="I118" s="9">
        <v>646000</v>
      </c>
      <c r="J118" s="19">
        <f>IFERROR(Population_Weapons[[#This Row],[Unregistered weapons]]/Population_Weapons[[#This Row],[Number of weapons]],"-")</f>
        <v>0.94306569343065694</v>
      </c>
    </row>
    <row r="119" spans="1:10" x14ac:dyDescent="0.35">
      <c r="A119" s="8" t="s">
        <v>263</v>
      </c>
      <c r="B119" s="8" t="s">
        <v>264</v>
      </c>
      <c r="C119" s="8" t="s">
        <v>11</v>
      </c>
      <c r="D119" s="8" t="s">
        <v>250</v>
      </c>
      <c r="E119" s="9">
        <v>6125000</v>
      </c>
      <c r="F119" s="9">
        <v>171000</v>
      </c>
      <c r="G119" s="10">
        <v>2.8</v>
      </c>
      <c r="H119" s="9">
        <v>29237</v>
      </c>
      <c r="I119" s="9">
        <v>141763</v>
      </c>
      <c r="J119" s="19">
        <f>IFERROR(Population_Weapons[[#This Row],[Unregistered weapons]]/Population_Weapons[[#This Row],[Number of weapons]],"-")</f>
        <v>0.82902339181286555</v>
      </c>
    </row>
    <row r="120" spans="1:10" ht="29" x14ac:dyDescent="0.35">
      <c r="A120" s="8" t="s">
        <v>265</v>
      </c>
      <c r="B120" s="8" t="s">
        <v>266</v>
      </c>
      <c r="C120" s="8" t="s">
        <v>11</v>
      </c>
      <c r="D120" s="8" t="s">
        <v>87</v>
      </c>
      <c r="E120" s="9">
        <v>7038000</v>
      </c>
      <c r="F120" s="9">
        <v>215000</v>
      </c>
      <c r="G120" s="10">
        <v>3</v>
      </c>
      <c r="H120" s="9" t="s">
        <v>13</v>
      </c>
      <c r="I120" s="9" t="s">
        <v>13</v>
      </c>
      <c r="J120" s="19" t="str">
        <f>IFERROR(Population_Weapons[[#This Row],[Unregistered weapons]]/Population_Weapons[[#This Row],[Number of weapons]],"-")</f>
        <v>-</v>
      </c>
    </row>
    <row r="121" spans="1:10" x14ac:dyDescent="0.35">
      <c r="A121" s="8" t="s">
        <v>267</v>
      </c>
      <c r="B121" s="8" t="s">
        <v>268</v>
      </c>
      <c r="C121" s="8" t="s">
        <v>16</v>
      </c>
      <c r="D121" s="8" t="s">
        <v>111</v>
      </c>
      <c r="E121" s="9">
        <v>1945000</v>
      </c>
      <c r="F121" s="9">
        <v>205000</v>
      </c>
      <c r="G121" s="10">
        <v>10.5</v>
      </c>
      <c r="H121" s="9">
        <v>70000</v>
      </c>
      <c r="I121" s="9">
        <v>135000</v>
      </c>
      <c r="J121" s="19">
        <f>IFERROR(Population_Weapons[[#This Row],[Unregistered weapons]]/Population_Weapons[[#This Row],[Number of weapons]],"-")</f>
        <v>0.65853658536585369</v>
      </c>
    </row>
    <row r="122" spans="1:10" x14ac:dyDescent="0.35">
      <c r="A122" s="8" t="s">
        <v>269</v>
      </c>
      <c r="B122" s="8" t="s">
        <v>270</v>
      </c>
      <c r="C122" s="8" t="s">
        <v>11</v>
      </c>
      <c r="D122" s="8" t="s">
        <v>40</v>
      </c>
      <c r="E122" s="9">
        <v>6039000</v>
      </c>
      <c r="F122" s="9">
        <v>1927000</v>
      </c>
      <c r="G122" s="10">
        <v>31.9</v>
      </c>
      <c r="H122" s="9" t="s">
        <v>13</v>
      </c>
      <c r="I122" s="9" t="s">
        <v>13</v>
      </c>
      <c r="J122" s="19" t="str">
        <f>IFERROR(Population_Weapons[[#This Row],[Unregistered weapons]]/Population_Weapons[[#This Row],[Number of weapons]],"-")</f>
        <v>-</v>
      </c>
    </row>
    <row r="123" spans="1:10" x14ac:dyDescent="0.35">
      <c r="A123" s="8" t="s">
        <v>271</v>
      </c>
      <c r="B123" s="8" t="s">
        <v>272</v>
      </c>
      <c r="C123" s="8" t="s">
        <v>20</v>
      </c>
      <c r="D123" s="8" t="s">
        <v>82</v>
      </c>
      <c r="E123" s="9">
        <v>2185000</v>
      </c>
      <c r="F123" s="9">
        <v>105000</v>
      </c>
      <c r="G123" s="10">
        <v>4.8</v>
      </c>
      <c r="H123" s="9" t="s">
        <v>13</v>
      </c>
      <c r="I123" s="9" t="s">
        <v>13</v>
      </c>
      <c r="J123" s="19" t="str">
        <f>IFERROR(Population_Weapons[[#This Row],[Unregistered weapons]]/Population_Weapons[[#This Row],[Number of weapons]],"-")</f>
        <v>-</v>
      </c>
    </row>
    <row r="124" spans="1:10" x14ac:dyDescent="0.35">
      <c r="A124" s="8" t="s">
        <v>273</v>
      </c>
      <c r="B124" s="8" t="s">
        <v>274</v>
      </c>
      <c r="C124" s="8" t="s">
        <v>20</v>
      </c>
      <c r="D124" s="8" t="s">
        <v>70</v>
      </c>
      <c r="E124" s="9">
        <v>4730000</v>
      </c>
      <c r="F124" s="9">
        <v>97000</v>
      </c>
      <c r="G124" s="10">
        <v>2.1</v>
      </c>
      <c r="H124" s="9" t="s">
        <v>13</v>
      </c>
      <c r="I124" s="9" t="s">
        <v>13</v>
      </c>
      <c r="J124" s="19" t="str">
        <f>IFERROR(Population_Weapons[[#This Row],[Unregistered weapons]]/Population_Weapons[[#This Row],[Number of weapons]],"-")</f>
        <v>-</v>
      </c>
    </row>
    <row r="125" spans="1:10" x14ac:dyDescent="0.35">
      <c r="A125" s="8" t="s">
        <v>275</v>
      </c>
      <c r="B125" s="8" t="s">
        <v>276</v>
      </c>
      <c r="C125" s="8" t="s">
        <v>20</v>
      </c>
      <c r="D125" s="8" t="s">
        <v>21</v>
      </c>
      <c r="E125" s="9">
        <v>6409000</v>
      </c>
      <c r="F125" s="9">
        <v>851000</v>
      </c>
      <c r="G125" s="10">
        <v>13.3</v>
      </c>
      <c r="H125" s="9" t="s">
        <v>13</v>
      </c>
      <c r="I125" s="9" t="s">
        <v>13</v>
      </c>
      <c r="J125" s="19" t="str">
        <f>IFERROR(Population_Weapons[[#This Row],[Unregistered weapons]]/Population_Weapons[[#This Row],[Number of weapons]],"-")</f>
        <v>-</v>
      </c>
    </row>
    <row r="126" spans="1:10" x14ac:dyDescent="0.35">
      <c r="A126" s="8" t="s">
        <v>277</v>
      </c>
      <c r="B126" s="8" t="s">
        <v>278</v>
      </c>
      <c r="C126" s="8" t="s">
        <v>16</v>
      </c>
      <c r="D126" s="8" t="s">
        <v>49</v>
      </c>
      <c r="E126" s="9">
        <v>38000</v>
      </c>
      <c r="F126" s="9">
        <v>11000</v>
      </c>
      <c r="G126" s="10">
        <v>28.8</v>
      </c>
      <c r="H126" s="9" t="s">
        <v>13</v>
      </c>
      <c r="I126" s="9" t="s">
        <v>13</v>
      </c>
      <c r="J126" s="19" t="str">
        <f>IFERROR(Population_Weapons[[#This Row],[Unregistered weapons]]/Population_Weapons[[#This Row],[Number of weapons]],"-")</f>
        <v>-</v>
      </c>
    </row>
    <row r="127" spans="1:10" x14ac:dyDescent="0.35">
      <c r="A127" s="8" t="s">
        <v>279</v>
      </c>
      <c r="B127" s="8" t="s">
        <v>280</v>
      </c>
      <c r="C127" s="8" t="s">
        <v>16</v>
      </c>
      <c r="D127" s="8" t="s">
        <v>111</v>
      </c>
      <c r="E127" s="9">
        <v>2831000</v>
      </c>
      <c r="F127" s="9">
        <v>385000</v>
      </c>
      <c r="G127" s="10">
        <v>13.6</v>
      </c>
      <c r="H127" s="9">
        <v>127984</v>
      </c>
      <c r="I127" s="9">
        <v>257016</v>
      </c>
      <c r="J127" s="19">
        <f>IFERROR(Population_Weapons[[#This Row],[Unregistered weapons]]/Population_Weapons[[#This Row],[Number of weapons]],"-")</f>
        <v>0.66757402597402593</v>
      </c>
    </row>
    <row r="128" spans="1:10" x14ac:dyDescent="0.35">
      <c r="A128" s="8" t="s">
        <v>281</v>
      </c>
      <c r="B128" s="8" t="s">
        <v>282</v>
      </c>
      <c r="C128" s="8" t="s">
        <v>16</v>
      </c>
      <c r="D128" s="8" t="s">
        <v>49</v>
      </c>
      <c r="E128" s="9">
        <v>584000</v>
      </c>
      <c r="F128" s="9">
        <v>110000</v>
      </c>
      <c r="G128" s="10">
        <v>18.899999999999999</v>
      </c>
      <c r="H128" s="9">
        <v>86000</v>
      </c>
      <c r="I128" s="9">
        <v>24000</v>
      </c>
      <c r="J128" s="19">
        <f>IFERROR(Population_Weapons[[#This Row],[Unregistered weapons]]/Population_Weapons[[#This Row],[Number of weapons]],"-")</f>
        <v>0.21818181818181817</v>
      </c>
    </row>
    <row r="129" spans="1:10" ht="29" x14ac:dyDescent="0.35">
      <c r="A129" s="8" t="s">
        <v>283</v>
      </c>
      <c r="B129" s="8" t="s">
        <v>284</v>
      </c>
      <c r="C129" s="8" t="s">
        <v>16</v>
      </c>
      <c r="D129" s="8" t="s">
        <v>17</v>
      </c>
      <c r="E129" s="9">
        <v>2083000</v>
      </c>
      <c r="F129" s="9">
        <v>621000</v>
      </c>
      <c r="G129" s="10">
        <v>29.8</v>
      </c>
      <c r="H129" s="9">
        <v>169687</v>
      </c>
      <c r="I129" s="9">
        <v>451313</v>
      </c>
      <c r="J129" s="19">
        <f>IFERROR(Population_Weapons[[#This Row],[Unregistered weapons]]/Population_Weapons[[#This Row],[Number of weapons]],"-")</f>
        <v>0.72675201288244762</v>
      </c>
    </row>
    <row r="130" spans="1:10" x14ac:dyDescent="0.35">
      <c r="A130" s="8" t="s">
        <v>285</v>
      </c>
      <c r="B130" s="8" t="s">
        <v>286</v>
      </c>
      <c r="C130" s="8" t="s">
        <v>20</v>
      </c>
      <c r="D130" s="8" t="s">
        <v>94</v>
      </c>
      <c r="E130" s="9">
        <v>25613000</v>
      </c>
      <c r="F130" s="9">
        <v>168000</v>
      </c>
      <c r="G130" s="10">
        <v>0.7</v>
      </c>
      <c r="H130" s="9" t="s">
        <v>13</v>
      </c>
      <c r="I130" s="9" t="s">
        <v>13</v>
      </c>
      <c r="J130" s="19" t="str">
        <f>IFERROR(Population_Weapons[[#This Row],[Unregistered weapons]]/Population_Weapons[[#This Row],[Number of weapons]],"-")</f>
        <v>-</v>
      </c>
    </row>
    <row r="131" spans="1:10" x14ac:dyDescent="0.35">
      <c r="A131" s="8" t="s">
        <v>287</v>
      </c>
      <c r="B131" s="8" t="s">
        <v>288</v>
      </c>
      <c r="C131" s="8" t="s">
        <v>20</v>
      </c>
      <c r="D131" s="8" t="s">
        <v>94</v>
      </c>
      <c r="E131" s="9">
        <v>18299000</v>
      </c>
      <c r="F131" s="9">
        <v>47000</v>
      </c>
      <c r="G131" s="10">
        <v>0.3</v>
      </c>
      <c r="H131" s="9">
        <v>12500</v>
      </c>
      <c r="I131" s="9">
        <v>34500</v>
      </c>
      <c r="J131" s="19">
        <f>IFERROR(Population_Weapons[[#This Row],[Unregistered weapons]]/Population_Weapons[[#This Row],[Number of weapons]],"-")</f>
        <v>0.73404255319148937</v>
      </c>
    </row>
    <row r="132" spans="1:10" x14ac:dyDescent="0.35">
      <c r="A132" s="8" t="s">
        <v>289</v>
      </c>
      <c r="B132" s="8" t="s">
        <v>290</v>
      </c>
      <c r="C132" s="8" t="s">
        <v>11</v>
      </c>
      <c r="D132" s="8" t="s">
        <v>87</v>
      </c>
      <c r="E132" s="9">
        <v>31164000</v>
      </c>
      <c r="F132" s="9">
        <v>217000</v>
      </c>
      <c r="G132" s="10">
        <v>0.7</v>
      </c>
      <c r="H132" s="9">
        <v>142038</v>
      </c>
      <c r="I132" s="9">
        <v>74962</v>
      </c>
      <c r="J132" s="19">
        <f>IFERROR(Population_Weapons[[#This Row],[Unregistered weapons]]/Population_Weapons[[#This Row],[Number of weapons]],"-")</f>
        <v>0.34544700460829492</v>
      </c>
    </row>
    <row r="133" spans="1:10" x14ac:dyDescent="0.35">
      <c r="A133" s="8" t="s">
        <v>291</v>
      </c>
      <c r="B133" s="8" t="s">
        <v>292</v>
      </c>
      <c r="C133" s="8" t="s">
        <v>11</v>
      </c>
      <c r="D133" s="8" t="s">
        <v>12</v>
      </c>
      <c r="E133" s="9">
        <v>376000</v>
      </c>
      <c r="F133" s="9">
        <v>23000</v>
      </c>
      <c r="G133" s="10">
        <v>6.2</v>
      </c>
      <c r="H133" s="9" t="s">
        <v>13</v>
      </c>
      <c r="I133" s="9" t="s">
        <v>13</v>
      </c>
      <c r="J133" s="19" t="str">
        <f>IFERROR(Population_Weapons[[#This Row],[Unregistered weapons]]/Population_Weapons[[#This Row],[Number of weapons]],"-")</f>
        <v>-</v>
      </c>
    </row>
    <row r="134" spans="1:10" x14ac:dyDescent="0.35">
      <c r="A134" s="8" t="s">
        <v>293</v>
      </c>
      <c r="B134" s="8" t="s">
        <v>294</v>
      </c>
      <c r="C134" s="8" t="s">
        <v>20</v>
      </c>
      <c r="D134" s="8" t="s">
        <v>70</v>
      </c>
      <c r="E134" s="9">
        <v>18690000</v>
      </c>
      <c r="F134" s="9">
        <v>206000</v>
      </c>
      <c r="G134" s="10">
        <v>1.1000000000000001</v>
      </c>
      <c r="H134" s="9" t="s">
        <v>13</v>
      </c>
      <c r="I134" s="9" t="s">
        <v>13</v>
      </c>
      <c r="J134" s="19" t="str">
        <f>IFERROR(Population_Weapons[[#This Row],[Unregistered weapons]]/Population_Weapons[[#This Row],[Number of weapons]],"-")</f>
        <v>-</v>
      </c>
    </row>
    <row r="135" spans="1:10" x14ac:dyDescent="0.35">
      <c r="A135" s="8" t="s">
        <v>295</v>
      </c>
      <c r="B135" s="8" t="s">
        <v>296</v>
      </c>
      <c r="C135" s="8" t="s">
        <v>16</v>
      </c>
      <c r="D135" s="8" t="s">
        <v>17</v>
      </c>
      <c r="E135" s="9">
        <v>421000</v>
      </c>
      <c r="F135" s="9">
        <v>119000</v>
      </c>
      <c r="G135" s="10">
        <v>28.3</v>
      </c>
      <c r="H135" s="9">
        <v>96425</v>
      </c>
      <c r="I135" s="9">
        <v>22575</v>
      </c>
      <c r="J135" s="19">
        <f>IFERROR(Population_Weapons[[#This Row],[Unregistered weapons]]/Population_Weapons[[#This Row],[Number of weapons]],"-")</f>
        <v>0.18970588235294117</v>
      </c>
    </row>
    <row r="136" spans="1:10" x14ac:dyDescent="0.35">
      <c r="A136" s="8" t="s">
        <v>297</v>
      </c>
      <c r="B136" s="8" t="s">
        <v>298</v>
      </c>
      <c r="C136" s="8" t="s">
        <v>24</v>
      </c>
      <c r="D136" s="8" t="s">
        <v>177</v>
      </c>
      <c r="E136" s="9">
        <v>53000</v>
      </c>
      <c r="F136" s="9">
        <v>300</v>
      </c>
      <c r="G136" s="10">
        <v>0.5</v>
      </c>
      <c r="H136" s="9" t="s">
        <v>13</v>
      </c>
      <c r="I136" s="9" t="s">
        <v>13</v>
      </c>
      <c r="J136" s="19" t="str">
        <f>IFERROR(Population_Weapons[[#This Row],[Unregistered weapons]]/Population_Weapons[[#This Row],[Number of weapons]],"-")</f>
        <v>-</v>
      </c>
    </row>
    <row r="137" spans="1:10" x14ac:dyDescent="0.35">
      <c r="A137" s="8" t="s">
        <v>299</v>
      </c>
      <c r="B137" s="8" t="s">
        <v>300</v>
      </c>
      <c r="C137" s="8" t="s">
        <v>33</v>
      </c>
      <c r="D137" s="8" t="s">
        <v>34</v>
      </c>
      <c r="E137" s="9">
        <v>396000</v>
      </c>
      <c r="F137" s="9">
        <v>34000</v>
      </c>
      <c r="G137" s="10">
        <v>8.5</v>
      </c>
      <c r="H137" s="9" t="s">
        <v>13</v>
      </c>
      <c r="I137" s="9" t="s">
        <v>13</v>
      </c>
      <c r="J137" s="19" t="str">
        <f>IFERROR(Population_Weapons[[#This Row],[Unregistered weapons]]/Population_Weapons[[#This Row],[Number of weapons]],"-")</f>
        <v>-</v>
      </c>
    </row>
    <row r="138" spans="1:10" x14ac:dyDescent="0.35">
      <c r="A138" s="8" t="s">
        <v>301</v>
      </c>
      <c r="B138" s="8" t="s">
        <v>302</v>
      </c>
      <c r="C138" s="8" t="s">
        <v>20</v>
      </c>
      <c r="D138" s="8" t="s">
        <v>70</v>
      </c>
      <c r="E138" s="9">
        <v>4266000</v>
      </c>
      <c r="F138" s="9">
        <v>120000</v>
      </c>
      <c r="G138" s="10">
        <v>2.8</v>
      </c>
      <c r="H138" s="9" t="s">
        <v>13</v>
      </c>
      <c r="I138" s="9" t="s">
        <v>13</v>
      </c>
      <c r="J138" s="19" t="str">
        <f>IFERROR(Population_Weapons[[#This Row],[Unregistered weapons]]/Population_Weapons[[#This Row],[Number of weapons]],"-")</f>
        <v>-</v>
      </c>
    </row>
    <row r="139" spans="1:10" x14ac:dyDescent="0.35">
      <c r="A139" s="8" t="s">
        <v>303</v>
      </c>
      <c r="B139" s="8" t="s">
        <v>304</v>
      </c>
      <c r="C139" s="8" t="s">
        <v>20</v>
      </c>
      <c r="D139" s="8" t="s">
        <v>94</v>
      </c>
      <c r="E139" s="9">
        <v>1281000</v>
      </c>
      <c r="F139" s="9">
        <v>106000</v>
      </c>
      <c r="G139" s="10">
        <v>8.3000000000000007</v>
      </c>
      <c r="H139" s="9" t="s">
        <v>13</v>
      </c>
      <c r="I139" s="9" t="s">
        <v>13</v>
      </c>
      <c r="J139" s="19" t="str">
        <f>IFERROR(Population_Weapons[[#This Row],[Unregistered weapons]]/Population_Weapons[[#This Row],[Number of weapons]],"-")</f>
        <v>-</v>
      </c>
    </row>
    <row r="140" spans="1:10" x14ac:dyDescent="0.35">
      <c r="A140" s="8" t="s">
        <v>305</v>
      </c>
      <c r="B140" s="8" t="s">
        <v>306</v>
      </c>
      <c r="C140" s="8" t="s">
        <v>33</v>
      </c>
      <c r="D140" s="8" t="s">
        <v>67</v>
      </c>
      <c r="E140" s="9">
        <v>130223000</v>
      </c>
      <c r="F140" s="9">
        <v>16809000</v>
      </c>
      <c r="G140" s="10">
        <v>12.9</v>
      </c>
      <c r="H140" s="9">
        <v>3118592</v>
      </c>
      <c r="I140" s="9">
        <v>13690408</v>
      </c>
      <c r="J140" s="19">
        <f>IFERROR(Population_Weapons[[#This Row],[Unregistered weapons]]/Population_Weapons[[#This Row],[Number of weapons]],"-")</f>
        <v>0.81446891546195488</v>
      </c>
    </row>
    <row r="141" spans="1:10" x14ac:dyDescent="0.35">
      <c r="A141" s="8" t="s">
        <v>307</v>
      </c>
      <c r="B141" s="8" t="s">
        <v>308</v>
      </c>
      <c r="C141" s="8" t="s">
        <v>24</v>
      </c>
      <c r="D141" s="8" t="s">
        <v>309</v>
      </c>
      <c r="E141" s="9">
        <v>106000</v>
      </c>
      <c r="F141" s="9">
        <v>700</v>
      </c>
      <c r="G141" s="10">
        <v>0.7</v>
      </c>
      <c r="H141" s="9" t="s">
        <v>13</v>
      </c>
      <c r="I141" s="9" t="s">
        <v>13</v>
      </c>
      <c r="J141" s="19" t="str">
        <f>IFERROR(Population_Weapons[[#This Row],[Unregistered weapons]]/Population_Weapons[[#This Row],[Number of weapons]],"-")</f>
        <v>-</v>
      </c>
    </row>
    <row r="142" spans="1:10" x14ac:dyDescent="0.35">
      <c r="A142" s="8" t="s">
        <v>310</v>
      </c>
      <c r="B142" s="8" t="s">
        <v>311</v>
      </c>
      <c r="C142" s="8" t="s">
        <v>16</v>
      </c>
      <c r="D142" s="8" t="s">
        <v>62</v>
      </c>
      <c r="E142" s="9">
        <v>4055000</v>
      </c>
      <c r="F142" s="9">
        <v>121000</v>
      </c>
      <c r="G142" s="10">
        <v>3</v>
      </c>
      <c r="H142" s="9">
        <v>54663</v>
      </c>
      <c r="I142" s="9">
        <v>66337</v>
      </c>
      <c r="J142" s="19">
        <f>IFERROR(Population_Weapons[[#This Row],[Unregistered weapons]]/Population_Weapons[[#This Row],[Number of weapons]],"-")</f>
        <v>0.54823966942148761</v>
      </c>
    </row>
    <row r="143" spans="1:10" x14ac:dyDescent="0.35">
      <c r="A143" s="8" t="s">
        <v>312</v>
      </c>
      <c r="B143" s="8" t="s">
        <v>313</v>
      </c>
      <c r="C143" s="8" t="s">
        <v>16</v>
      </c>
      <c r="D143" s="8" t="s">
        <v>49</v>
      </c>
      <c r="E143" s="9">
        <v>38000</v>
      </c>
      <c r="F143" s="9">
        <v>7000</v>
      </c>
      <c r="G143" s="10">
        <v>19.600000000000001</v>
      </c>
      <c r="H143" s="9" t="s">
        <v>13</v>
      </c>
      <c r="I143" s="9" t="s">
        <v>13</v>
      </c>
      <c r="J143" s="19" t="str">
        <f>IFERROR(Population_Weapons[[#This Row],[Unregistered weapons]]/Population_Weapons[[#This Row],[Number of weapons]],"-")</f>
        <v>-</v>
      </c>
    </row>
    <row r="144" spans="1:10" x14ac:dyDescent="0.35">
      <c r="A144" s="8" t="s">
        <v>314</v>
      </c>
      <c r="B144" s="8" t="s">
        <v>315</v>
      </c>
      <c r="C144" s="8" t="s">
        <v>11</v>
      </c>
      <c r="D144" s="8" t="s">
        <v>116</v>
      </c>
      <c r="E144" s="9">
        <v>3052000</v>
      </c>
      <c r="F144" s="9">
        <v>242000</v>
      </c>
      <c r="G144" s="10">
        <v>7.9</v>
      </c>
      <c r="H144" s="9">
        <v>46982</v>
      </c>
      <c r="I144" s="9">
        <v>195018</v>
      </c>
      <c r="J144" s="19">
        <f>IFERROR(Population_Weapons[[#This Row],[Unregistered weapons]]/Population_Weapons[[#This Row],[Number of weapons]],"-")</f>
        <v>0.8058595041322314</v>
      </c>
    </row>
    <row r="145" spans="1:10" x14ac:dyDescent="0.35">
      <c r="A145" s="8" t="s">
        <v>316</v>
      </c>
      <c r="B145" s="8" t="s">
        <v>317</v>
      </c>
      <c r="C145" s="8" t="s">
        <v>16</v>
      </c>
      <c r="D145" s="8" t="s">
        <v>17</v>
      </c>
      <c r="E145" s="9">
        <v>626000</v>
      </c>
      <c r="F145" s="9">
        <v>245000</v>
      </c>
      <c r="G145" s="10">
        <v>39.1</v>
      </c>
      <c r="H145" s="9">
        <v>103536</v>
      </c>
      <c r="I145" s="9">
        <v>141464</v>
      </c>
      <c r="J145" s="19">
        <f>IFERROR(Population_Weapons[[#This Row],[Unregistered weapons]]/Population_Weapons[[#This Row],[Number of weapons]],"-")</f>
        <v>0.57740408163265311</v>
      </c>
    </row>
    <row r="146" spans="1:10" x14ac:dyDescent="0.35">
      <c r="A146" s="8" t="s">
        <v>318</v>
      </c>
      <c r="B146" s="8" t="s">
        <v>319</v>
      </c>
      <c r="C146" s="8" t="s">
        <v>33</v>
      </c>
      <c r="D146" s="8" t="s">
        <v>34</v>
      </c>
      <c r="E146" s="9">
        <v>5000</v>
      </c>
      <c r="F146" s="9">
        <v>300</v>
      </c>
      <c r="G146" s="10">
        <v>5.4</v>
      </c>
      <c r="H146" s="9" t="s">
        <v>13</v>
      </c>
      <c r="I146" s="9" t="s">
        <v>13</v>
      </c>
      <c r="J146" s="19" t="str">
        <f>IFERROR(Population_Weapons[[#This Row],[Unregistered weapons]]/Population_Weapons[[#This Row],[Number of weapons]],"-")</f>
        <v>-</v>
      </c>
    </row>
    <row r="147" spans="1:10" x14ac:dyDescent="0.35">
      <c r="A147" s="8" t="s">
        <v>320</v>
      </c>
      <c r="B147" s="8" t="s">
        <v>321</v>
      </c>
      <c r="C147" s="8" t="s">
        <v>20</v>
      </c>
      <c r="D147" s="8" t="s">
        <v>21</v>
      </c>
      <c r="E147" s="9">
        <v>35241000</v>
      </c>
      <c r="F147" s="9">
        <v>1690000</v>
      </c>
      <c r="G147" s="10">
        <v>4.8</v>
      </c>
      <c r="H147" s="9" t="s">
        <v>13</v>
      </c>
      <c r="I147" s="9" t="s">
        <v>13</v>
      </c>
      <c r="J147" s="19" t="str">
        <f>IFERROR(Population_Weapons[[#This Row],[Unregistered weapons]]/Population_Weapons[[#This Row],[Number of weapons]],"-")</f>
        <v>-</v>
      </c>
    </row>
    <row r="148" spans="1:10" x14ac:dyDescent="0.35">
      <c r="A148" s="8" t="s">
        <v>322</v>
      </c>
      <c r="B148" s="8" t="s">
        <v>323</v>
      </c>
      <c r="C148" s="8" t="s">
        <v>20</v>
      </c>
      <c r="D148" s="8" t="s">
        <v>94</v>
      </c>
      <c r="E148" s="9">
        <v>29538000</v>
      </c>
      <c r="F148" s="9">
        <v>1337000</v>
      </c>
      <c r="G148" s="10">
        <v>4.5</v>
      </c>
      <c r="H148" s="9">
        <v>7000</v>
      </c>
      <c r="I148" s="9">
        <v>1330000</v>
      </c>
      <c r="J148" s="19">
        <f>IFERROR(Population_Weapons[[#This Row],[Unregistered weapons]]/Population_Weapons[[#This Row],[Number of weapons]],"-")</f>
        <v>0.99476439790575921</v>
      </c>
    </row>
    <row r="149" spans="1:10" x14ac:dyDescent="0.35">
      <c r="A149" s="8" t="s">
        <v>324</v>
      </c>
      <c r="B149" s="8" t="s">
        <v>325</v>
      </c>
      <c r="C149" s="8" t="s">
        <v>11</v>
      </c>
      <c r="D149" s="8" t="s">
        <v>87</v>
      </c>
      <c r="E149" s="9">
        <v>54836000</v>
      </c>
      <c r="F149" s="9">
        <v>877000</v>
      </c>
      <c r="G149" s="10">
        <v>1.6</v>
      </c>
      <c r="H149" s="9" t="s">
        <v>13</v>
      </c>
      <c r="I149" s="9" t="s">
        <v>13</v>
      </c>
      <c r="J149" s="19" t="str">
        <f>IFERROR(Population_Weapons[[#This Row],[Unregistered weapons]]/Population_Weapons[[#This Row],[Number of weapons]],"-")</f>
        <v>-</v>
      </c>
    </row>
    <row r="150" spans="1:10" x14ac:dyDescent="0.35">
      <c r="A150" s="8" t="s">
        <v>326</v>
      </c>
      <c r="B150" s="8" t="s">
        <v>327</v>
      </c>
      <c r="C150" s="8" t="s">
        <v>20</v>
      </c>
      <c r="D150" s="8" t="s">
        <v>82</v>
      </c>
      <c r="E150" s="9">
        <v>2569000</v>
      </c>
      <c r="F150" s="9">
        <v>396000</v>
      </c>
      <c r="G150" s="10">
        <v>15.4</v>
      </c>
      <c r="H150" s="9">
        <v>200010</v>
      </c>
      <c r="I150" s="9">
        <v>195990</v>
      </c>
      <c r="J150" s="19">
        <f>IFERROR(Population_Weapons[[#This Row],[Unregistered weapons]]/Population_Weapons[[#This Row],[Number of weapons]],"-")</f>
        <v>0.49492424242424243</v>
      </c>
    </row>
    <row r="151" spans="1:10" x14ac:dyDescent="0.35">
      <c r="A151" s="8" t="s">
        <v>328</v>
      </c>
      <c r="B151" s="8" t="s">
        <v>329</v>
      </c>
      <c r="C151" s="8" t="s">
        <v>24</v>
      </c>
      <c r="D151" s="8" t="s">
        <v>177</v>
      </c>
      <c r="E151" s="9">
        <v>10000</v>
      </c>
      <c r="F151" s="9" t="s">
        <v>121</v>
      </c>
      <c r="G151" s="10">
        <v>0</v>
      </c>
      <c r="H151" s="9" t="s">
        <v>13</v>
      </c>
      <c r="I151" s="9" t="s">
        <v>13</v>
      </c>
      <c r="J151" s="19" t="str">
        <f>IFERROR(Population_Weapons[[#This Row],[Unregistered weapons]]/Population_Weapons[[#This Row],[Number of weapons]],"-")</f>
        <v>-</v>
      </c>
    </row>
    <row r="152" spans="1:10" x14ac:dyDescent="0.35">
      <c r="A152" s="8" t="s">
        <v>330</v>
      </c>
      <c r="B152" s="8" t="s">
        <v>331</v>
      </c>
      <c r="C152" s="8" t="s">
        <v>11</v>
      </c>
      <c r="D152" s="8" t="s">
        <v>12</v>
      </c>
      <c r="E152" s="9">
        <v>29187000</v>
      </c>
      <c r="F152" s="9">
        <v>444000</v>
      </c>
      <c r="G152" s="10">
        <v>1.5</v>
      </c>
      <c r="H152" s="9">
        <v>34315</v>
      </c>
      <c r="I152" s="9">
        <v>409685</v>
      </c>
      <c r="J152" s="19">
        <f>IFERROR(Population_Weapons[[#This Row],[Unregistered weapons]]/Population_Weapons[[#This Row],[Number of weapons]],"-")</f>
        <v>0.92271396396396399</v>
      </c>
    </row>
    <row r="153" spans="1:10" x14ac:dyDescent="0.35">
      <c r="A153" s="8" t="s">
        <v>332</v>
      </c>
      <c r="B153" s="8" t="s">
        <v>333</v>
      </c>
      <c r="C153" s="8" t="s">
        <v>16</v>
      </c>
      <c r="D153" s="8" t="s">
        <v>49</v>
      </c>
      <c r="E153" s="9">
        <v>17033000</v>
      </c>
      <c r="F153" s="9">
        <v>442000</v>
      </c>
      <c r="G153" s="10">
        <v>2.6</v>
      </c>
      <c r="H153" s="9">
        <v>205347</v>
      </c>
      <c r="I153" s="9">
        <v>236653</v>
      </c>
      <c r="J153" s="19">
        <f>IFERROR(Population_Weapons[[#This Row],[Unregistered weapons]]/Population_Weapons[[#This Row],[Number of weapons]],"-")</f>
        <v>0.53541402714932129</v>
      </c>
    </row>
    <row r="154" spans="1:10" x14ac:dyDescent="0.35">
      <c r="A154" s="8" t="s">
        <v>334</v>
      </c>
      <c r="B154" s="8" t="s">
        <v>335</v>
      </c>
      <c r="C154" s="8" t="s">
        <v>24</v>
      </c>
      <c r="D154" s="8" t="s">
        <v>177</v>
      </c>
      <c r="E154" s="9">
        <v>270000</v>
      </c>
      <c r="F154" s="9">
        <v>115000</v>
      </c>
      <c r="G154" s="10">
        <v>42.5</v>
      </c>
      <c r="H154" s="9">
        <v>55000</v>
      </c>
      <c r="I154" s="9">
        <v>60000</v>
      </c>
      <c r="J154" s="19">
        <f>IFERROR(Population_Weapons[[#This Row],[Unregistered weapons]]/Population_Weapons[[#This Row],[Number of weapons]],"-")</f>
        <v>0.52173913043478259</v>
      </c>
    </row>
    <row r="155" spans="1:10" x14ac:dyDescent="0.35">
      <c r="A155" s="8" t="s">
        <v>336</v>
      </c>
      <c r="B155" s="8" t="s">
        <v>337</v>
      </c>
      <c r="C155" s="8" t="s">
        <v>24</v>
      </c>
      <c r="D155" s="8" t="s">
        <v>45</v>
      </c>
      <c r="E155" s="9">
        <v>4605000</v>
      </c>
      <c r="F155" s="9">
        <v>1212000</v>
      </c>
      <c r="G155" s="10">
        <v>26.3</v>
      </c>
      <c r="H155" s="9">
        <v>1200000</v>
      </c>
      <c r="I155" s="9">
        <v>12000</v>
      </c>
      <c r="J155" s="19">
        <f>IFERROR(Population_Weapons[[#This Row],[Unregistered weapons]]/Population_Weapons[[#This Row],[Number of weapons]],"-")</f>
        <v>9.9009900990099011E-3</v>
      </c>
    </row>
    <row r="156" spans="1:10" x14ac:dyDescent="0.35">
      <c r="A156" s="8" t="s">
        <v>338</v>
      </c>
      <c r="B156" s="8" t="s">
        <v>339</v>
      </c>
      <c r="C156" s="8" t="s">
        <v>33</v>
      </c>
      <c r="D156" s="8" t="s">
        <v>67</v>
      </c>
      <c r="E156" s="9">
        <v>6218000</v>
      </c>
      <c r="F156" s="9">
        <v>323000</v>
      </c>
      <c r="G156" s="10">
        <v>5.2</v>
      </c>
      <c r="H156" s="9">
        <v>142260</v>
      </c>
      <c r="I156" s="9">
        <v>180740</v>
      </c>
      <c r="J156" s="19">
        <f>IFERROR(Population_Weapons[[#This Row],[Unregistered weapons]]/Population_Weapons[[#This Row],[Number of weapons]],"-")</f>
        <v>0.55956656346749223</v>
      </c>
    </row>
    <row r="157" spans="1:10" x14ac:dyDescent="0.35">
      <c r="A157" s="8" t="s">
        <v>340</v>
      </c>
      <c r="B157" s="8" t="s">
        <v>341</v>
      </c>
      <c r="C157" s="8" t="s">
        <v>20</v>
      </c>
      <c r="D157" s="8" t="s">
        <v>70</v>
      </c>
      <c r="E157" s="9">
        <v>21564000</v>
      </c>
      <c r="F157" s="9">
        <v>117000</v>
      </c>
      <c r="G157" s="10">
        <v>0.5</v>
      </c>
      <c r="H157" s="9">
        <v>2000</v>
      </c>
      <c r="I157" s="9">
        <v>115000</v>
      </c>
      <c r="J157" s="19">
        <f>IFERROR(Population_Weapons[[#This Row],[Unregistered weapons]]/Population_Weapons[[#This Row],[Number of weapons]],"-")</f>
        <v>0.98290598290598286</v>
      </c>
    </row>
    <row r="158" spans="1:10" x14ac:dyDescent="0.35">
      <c r="A158" s="8" t="s">
        <v>342</v>
      </c>
      <c r="B158" s="8" t="s">
        <v>343</v>
      </c>
      <c r="C158" s="8" t="s">
        <v>20</v>
      </c>
      <c r="D158" s="8" t="s">
        <v>70</v>
      </c>
      <c r="E158" s="9">
        <v>191836000</v>
      </c>
      <c r="F158" s="9">
        <v>6154000</v>
      </c>
      <c r="G158" s="10">
        <v>3.2</v>
      </c>
      <c r="H158" s="9" t="s">
        <v>13</v>
      </c>
      <c r="I158" s="9" t="s">
        <v>13</v>
      </c>
      <c r="J158" s="19" t="str">
        <f>IFERROR(Population_Weapons[[#This Row],[Unregistered weapons]]/Population_Weapons[[#This Row],[Number of weapons]],"-")</f>
        <v>-</v>
      </c>
    </row>
    <row r="159" spans="1:10" x14ac:dyDescent="0.35">
      <c r="A159" s="8" t="s">
        <v>344</v>
      </c>
      <c r="B159" s="8" t="s">
        <v>345</v>
      </c>
      <c r="C159" s="8" t="s">
        <v>16</v>
      </c>
      <c r="D159" s="8" t="s">
        <v>345</v>
      </c>
      <c r="E159" s="9">
        <v>1873000</v>
      </c>
      <c r="F159" s="9">
        <v>206000</v>
      </c>
      <c r="G159" s="10">
        <v>11</v>
      </c>
      <c r="H159" s="9">
        <v>153000</v>
      </c>
      <c r="I159" s="9">
        <v>53000</v>
      </c>
      <c r="J159" s="19">
        <f>IFERROR(Population_Weapons[[#This Row],[Unregistered weapons]]/Population_Weapons[[#This Row],[Number of weapons]],"-")</f>
        <v>0.25728155339805825</v>
      </c>
    </row>
    <row r="160" spans="1:10" x14ac:dyDescent="0.35">
      <c r="A160" s="8" t="s">
        <v>346</v>
      </c>
      <c r="B160" s="8" t="s">
        <v>347</v>
      </c>
      <c r="C160" s="8" t="s">
        <v>24</v>
      </c>
      <c r="D160" s="8" t="s">
        <v>309</v>
      </c>
      <c r="E160" s="9">
        <v>56000</v>
      </c>
      <c r="F160" s="9">
        <v>1000</v>
      </c>
      <c r="G160" s="10">
        <v>2.6</v>
      </c>
      <c r="H160" s="9" t="s">
        <v>13</v>
      </c>
      <c r="I160" s="9" t="s">
        <v>13</v>
      </c>
      <c r="J160" s="19" t="str">
        <f>IFERROR(Population_Weapons[[#This Row],[Unregistered weapons]]/Population_Weapons[[#This Row],[Number of weapons]],"-")</f>
        <v>-</v>
      </c>
    </row>
    <row r="161" spans="1:10" x14ac:dyDescent="0.35">
      <c r="A161" s="8" t="s">
        <v>348</v>
      </c>
      <c r="B161" s="8" t="s">
        <v>349</v>
      </c>
      <c r="C161" s="8" t="s">
        <v>16</v>
      </c>
      <c r="D161" s="8" t="s">
        <v>111</v>
      </c>
      <c r="E161" s="9">
        <v>5331000</v>
      </c>
      <c r="F161" s="9">
        <v>1537000</v>
      </c>
      <c r="G161" s="10">
        <v>28.8</v>
      </c>
      <c r="H161" s="9">
        <v>1254638</v>
      </c>
      <c r="I161" s="9">
        <v>282362</v>
      </c>
      <c r="J161" s="19">
        <f>IFERROR(Population_Weapons[[#This Row],[Unregistered weapons]]/Population_Weapons[[#This Row],[Number of weapons]],"-")</f>
        <v>0.18370982433311647</v>
      </c>
    </row>
    <row r="162" spans="1:10" x14ac:dyDescent="0.35">
      <c r="A162" s="8" t="s">
        <v>350</v>
      </c>
      <c r="B162" s="8" t="s">
        <v>351</v>
      </c>
      <c r="C162" s="8" t="s">
        <v>11</v>
      </c>
      <c r="D162" s="8" t="s">
        <v>40</v>
      </c>
      <c r="E162" s="9">
        <v>4741000</v>
      </c>
      <c r="F162" s="9">
        <v>792000</v>
      </c>
      <c r="G162" s="10">
        <v>16.7</v>
      </c>
      <c r="H162" s="9" t="s">
        <v>13</v>
      </c>
      <c r="I162" s="9" t="s">
        <v>13</v>
      </c>
      <c r="J162" s="19" t="str">
        <f>IFERROR(Population_Weapons[[#This Row],[Unregistered weapons]]/Population_Weapons[[#This Row],[Number of weapons]],"-")</f>
        <v>-</v>
      </c>
    </row>
    <row r="163" spans="1:10" x14ac:dyDescent="0.35">
      <c r="A163" s="8" t="s">
        <v>352</v>
      </c>
      <c r="B163" s="8" t="s">
        <v>353</v>
      </c>
      <c r="C163" s="8" t="s">
        <v>11</v>
      </c>
      <c r="D163" s="8" t="s">
        <v>12</v>
      </c>
      <c r="E163" s="9">
        <v>196744000</v>
      </c>
      <c r="F163" s="9">
        <v>43917000</v>
      </c>
      <c r="G163" s="10">
        <v>22.3</v>
      </c>
      <c r="H163" s="9">
        <v>6000000</v>
      </c>
      <c r="I163" s="9">
        <v>37917000</v>
      </c>
      <c r="J163" s="19">
        <f>IFERROR(Population_Weapons[[#This Row],[Unregistered weapons]]/Population_Weapons[[#This Row],[Number of weapons]],"-")</f>
        <v>0.86337864608238268</v>
      </c>
    </row>
    <row r="164" spans="1:10" x14ac:dyDescent="0.35">
      <c r="A164" s="8" t="s">
        <v>354</v>
      </c>
      <c r="B164" s="8" t="s">
        <v>355</v>
      </c>
      <c r="C164" s="8" t="s">
        <v>24</v>
      </c>
      <c r="D164" s="8" t="s">
        <v>177</v>
      </c>
      <c r="E164" s="9">
        <v>22000</v>
      </c>
      <c r="F164" s="9">
        <v>100</v>
      </c>
      <c r="G164" s="10">
        <v>0.5</v>
      </c>
      <c r="H164" s="9" t="s">
        <v>13</v>
      </c>
      <c r="I164" s="9" t="s">
        <v>13</v>
      </c>
      <c r="J164" s="19" t="str">
        <f>IFERROR(Population_Weapons[[#This Row],[Unregistered weapons]]/Population_Weapons[[#This Row],[Number of weapons]],"-")</f>
        <v>-</v>
      </c>
    </row>
    <row r="165" spans="1:10" x14ac:dyDescent="0.35">
      <c r="A165" s="8" t="s">
        <v>356</v>
      </c>
      <c r="B165" s="8" t="s">
        <v>357</v>
      </c>
      <c r="C165" s="8" t="s">
        <v>11</v>
      </c>
      <c r="D165" s="8" t="s">
        <v>40</v>
      </c>
      <c r="E165" s="9">
        <v>4952000</v>
      </c>
      <c r="F165" s="9">
        <v>56000</v>
      </c>
      <c r="G165" s="10">
        <v>1.1000000000000001</v>
      </c>
      <c r="H165" s="9" t="s">
        <v>13</v>
      </c>
      <c r="I165" s="9" t="s">
        <v>13</v>
      </c>
      <c r="J165" s="19" t="str">
        <f>IFERROR(Population_Weapons[[#This Row],[Unregistered weapons]]/Population_Weapons[[#This Row],[Number of weapons]],"-")</f>
        <v>-</v>
      </c>
    </row>
    <row r="166" spans="1:10" x14ac:dyDescent="0.35">
      <c r="A166" s="8" t="s">
        <v>358</v>
      </c>
      <c r="B166" s="8" t="s">
        <v>359</v>
      </c>
      <c r="C166" s="8" t="s">
        <v>33</v>
      </c>
      <c r="D166" s="8" t="s">
        <v>67</v>
      </c>
      <c r="E166" s="9">
        <v>4051000</v>
      </c>
      <c r="F166" s="9">
        <v>436000</v>
      </c>
      <c r="G166" s="10">
        <v>10.8</v>
      </c>
      <c r="H166" s="9">
        <v>180000</v>
      </c>
      <c r="I166" s="9">
        <v>256000</v>
      </c>
      <c r="J166" s="19">
        <f>IFERROR(Population_Weapons[[#This Row],[Unregistered weapons]]/Population_Weapons[[#This Row],[Number of weapons]],"-")</f>
        <v>0.58715596330275233</v>
      </c>
    </row>
    <row r="167" spans="1:10" x14ac:dyDescent="0.35">
      <c r="A167" s="8" t="s">
        <v>360</v>
      </c>
      <c r="B167" s="8" t="s">
        <v>361</v>
      </c>
      <c r="C167" s="8" t="s">
        <v>24</v>
      </c>
      <c r="D167" s="8" t="s">
        <v>177</v>
      </c>
      <c r="E167" s="9">
        <v>7934000</v>
      </c>
      <c r="F167" s="9">
        <v>79000</v>
      </c>
      <c r="G167" s="10">
        <v>1</v>
      </c>
      <c r="H167" s="9">
        <v>27043</v>
      </c>
      <c r="I167" s="9">
        <v>51957</v>
      </c>
      <c r="J167" s="19">
        <f>IFERROR(Population_Weapons[[#This Row],[Unregistered weapons]]/Population_Weapons[[#This Row],[Number of weapons]],"-")</f>
        <v>0.6576835443037975</v>
      </c>
    </row>
    <row r="168" spans="1:10" x14ac:dyDescent="0.35">
      <c r="A168" s="8" t="s">
        <v>362</v>
      </c>
      <c r="B168" s="8" t="s">
        <v>363</v>
      </c>
      <c r="C168" s="8" t="s">
        <v>33</v>
      </c>
      <c r="D168" s="8" t="s">
        <v>37</v>
      </c>
      <c r="E168" s="9">
        <v>6812000</v>
      </c>
      <c r="F168" s="9">
        <v>1140000</v>
      </c>
      <c r="G168" s="10">
        <v>16.7</v>
      </c>
      <c r="H168" s="9">
        <v>392000</v>
      </c>
      <c r="I168" s="9">
        <v>748000</v>
      </c>
      <c r="J168" s="19">
        <f>IFERROR(Population_Weapons[[#This Row],[Unregistered weapons]]/Population_Weapons[[#This Row],[Number of weapons]],"-")</f>
        <v>0.65614035087719302</v>
      </c>
    </row>
    <row r="169" spans="1:10" x14ac:dyDescent="0.35">
      <c r="A169" s="8" t="s">
        <v>364</v>
      </c>
      <c r="B169" s="8" t="s">
        <v>365</v>
      </c>
      <c r="C169" s="8" t="s">
        <v>33</v>
      </c>
      <c r="D169" s="8" t="s">
        <v>37</v>
      </c>
      <c r="E169" s="9">
        <v>32166000</v>
      </c>
      <c r="F169" s="9">
        <v>633000</v>
      </c>
      <c r="G169" s="10">
        <v>2</v>
      </c>
      <c r="H169" s="9">
        <v>365845</v>
      </c>
      <c r="I169" s="9">
        <v>267155</v>
      </c>
      <c r="J169" s="19">
        <f>IFERROR(Population_Weapons[[#This Row],[Unregistered weapons]]/Population_Weapons[[#This Row],[Number of weapons]],"-")</f>
        <v>0.42204581358609794</v>
      </c>
    </row>
    <row r="170" spans="1:10" x14ac:dyDescent="0.35">
      <c r="A170" s="8" t="s">
        <v>366</v>
      </c>
      <c r="B170" s="8" t="s">
        <v>367</v>
      </c>
      <c r="C170" s="8" t="s">
        <v>11</v>
      </c>
      <c r="D170" s="8" t="s">
        <v>87</v>
      </c>
      <c r="E170" s="9">
        <v>103797000</v>
      </c>
      <c r="F170" s="9">
        <v>3776000</v>
      </c>
      <c r="G170" s="10">
        <v>3.6</v>
      </c>
      <c r="H170" s="9">
        <v>1739000</v>
      </c>
      <c r="I170" s="9">
        <v>2037000</v>
      </c>
      <c r="J170" s="19">
        <f>IFERROR(Population_Weapons[[#This Row],[Unregistered weapons]]/Population_Weapons[[#This Row],[Number of weapons]],"-")</f>
        <v>0.53945974576271183</v>
      </c>
    </row>
    <row r="171" spans="1:10" x14ac:dyDescent="0.35">
      <c r="A171" s="8" t="s">
        <v>368</v>
      </c>
      <c r="B171" s="8" t="s">
        <v>369</v>
      </c>
      <c r="C171" s="8" t="s">
        <v>16</v>
      </c>
      <c r="D171" s="8" t="s">
        <v>62</v>
      </c>
      <c r="E171" s="9">
        <v>38564000</v>
      </c>
      <c r="F171" s="9">
        <v>968000</v>
      </c>
      <c r="G171" s="10">
        <v>2.5</v>
      </c>
      <c r="H171" s="9">
        <v>380000</v>
      </c>
      <c r="I171" s="9">
        <v>588000</v>
      </c>
      <c r="J171" s="19">
        <f>IFERROR(Population_Weapons[[#This Row],[Unregistered weapons]]/Population_Weapons[[#This Row],[Number of weapons]],"-")</f>
        <v>0.6074380165289256</v>
      </c>
    </row>
    <row r="172" spans="1:10" x14ac:dyDescent="0.35">
      <c r="A172" s="8" t="s">
        <v>370</v>
      </c>
      <c r="B172" s="8" t="s">
        <v>371</v>
      </c>
      <c r="C172" s="8" t="s">
        <v>16</v>
      </c>
      <c r="D172" s="8" t="s">
        <v>17</v>
      </c>
      <c r="E172" s="9">
        <v>10265000</v>
      </c>
      <c r="F172" s="9">
        <v>2186000</v>
      </c>
      <c r="G172" s="10">
        <v>21.3</v>
      </c>
      <c r="H172" s="9">
        <v>1400000</v>
      </c>
      <c r="I172" s="9">
        <v>786000</v>
      </c>
      <c r="J172" s="19">
        <f>IFERROR(Population_Weapons[[#This Row],[Unregistered weapons]]/Population_Weapons[[#This Row],[Number of weapons]],"-")</f>
        <v>0.35956084172003661</v>
      </c>
    </row>
    <row r="173" spans="1:10" x14ac:dyDescent="0.35">
      <c r="A173" s="8" t="s">
        <v>372</v>
      </c>
      <c r="B173" s="8" t="s">
        <v>373</v>
      </c>
      <c r="C173" s="8" t="s">
        <v>33</v>
      </c>
      <c r="D173" s="8" t="s">
        <v>34</v>
      </c>
      <c r="E173" s="9">
        <v>3679000</v>
      </c>
      <c r="F173" s="9">
        <v>422000</v>
      </c>
      <c r="G173" s="10">
        <v>11.5</v>
      </c>
      <c r="H173" s="9" t="s">
        <v>13</v>
      </c>
      <c r="I173" s="9" t="s">
        <v>13</v>
      </c>
      <c r="J173" s="19" t="str">
        <f>IFERROR(Population_Weapons[[#This Row],[Unregistered weapons]]/Population_Weapons[[#This Row],[Number of weapons]],"-")</f>
        <v>-</v>
      </c>
    </row>
    <row r="174" spans="1:10" x14ac:dyDescent="0.35">
      <c r="A174" s="8" t="s">
        <v>374</v>
      </c>
      <c r="B174" s="8" t="s">
        <v>375</v>
      </c>
      <c r="C174" s="8" t="s">
        <v>20</v>
      </c>
      <c r="D174" s="8" t="s">
        <v>94</v>
      </c>
      <c r="E174" s="9">
        <v>1995000</v>
      </c>
      <c r="F174" s="9">
        <v>246000</v>
      </c>
      <c r="G174" s="10">
        <v>12.3</v>
      </c>
      <c r="H174" s="9" t="s">
        <v>13</v>
      </c>
      <c r="I174" s="9" t="s">
        <v>13</v>
      </c>
      <c r="J174" s="19" t="str">
        <f>IFERROR(Population_Weapons[[#This Row],[Unregistered weapons]]/Population_Weapons[[#This Row],[Number of weapons]],"-")</f>
        <v>-</v>
      </c>
    </row>
    <row r="175" spans="1:10" x14ac:dyDescent="0.35">
      <c r="A175" s="8" t="s">
        <v>376</v>
      </c>
      <c r="B175" s="8" t="s">
        <v>377</v>
      </c>
      <c r="C175" s="8" t="s">
        <v>11</v>
      </c>
      <c r="D175" s="8" t="s">
        <v>40</v>
      </c>
      <c r="E175" s="9">
        <v>2338000</v>
      </c>
      <c r="F175" s="9">
        <v>390000</v>
      </c>
      <c r="G175" s="10">
        <v>16.7</v>
      </c>
      <c r="H175" s="9" t="s">
        <v>13</v>
      </c>
      <c r="I175" s="9" t="s">
        <v>13</v>
      </c>
      <c r="J175" s="19" t="str">
        <f>IFERROR(Population_Weapons[[#This Row],[Unregistered weapons]]/Population_Weapons[[#This Row],[Number of weapons]],"-")</f>
        <v>-</v>
      </c>
    </row>
    <row r="176" spans="1:10" x14ac:dyDescent="0.35">
      <c r="A176" s="8" t="s">
        <v>378</v>
      </c>
      <c r="B176" s="8" t="s">
        <v>379</v>
      </c>
      <c r="C176" s="8" t="s">
        <v>20</v>
      </c>
      <c r="D176" s="8" t="s">
        <v>94</v>
      </c>
      <c r="E176" s="9">
        <v>873000</v>
      </c>
      <c r="F176" s="9">
        <v>171000</v>
      </c>
      <c r="G176" s="10">
        <v>19.600000000000001</v>
      </c>
      <c r="H176" s="9" t="s">
        <v>13</v>
      </c>
      <c r="I176" s="9" t="s">
        <v>13</v>
      </c>
      <c r="J176" s="19" t="str">
        <f>IFERROR(Population_Weapons[[#This Row],[Unregistered weapons]]/Population_Weapons[[#This Row],[Number of weapons]],"-")</f>
        <v>-</v>
      </c>
    </row>
    <row r="177" spans="1:10" x14ac:dyDescent="0.35">
      <c r="A177" s="8" t="s">
        <v>380</v>
      </c>
      <c r="B177" s="8" t="s">
        <v>381</v>
      </c>
      <c r="C177" s="8" t="s">
        <v>16</v>
      </c>
      <c r="D177" s="8" t="s">
        <v>62</v>
      </c>
      <c r="E177" s="9">
        <v>19238000</v>
      </c>
      <c r="F177" s="9">
        <v>506000</v>
      </c>
      <c r="G177" s="10">
        <v>2.6</v>
      </c>
      <c r="H177" s="9">
        <v>210000</v>
      </c>
      <c r="I177" s="9">
        <v>296000</v>
      </c>
      <c r="J177" s="19">
        <f>IFERROR(Population_Weapons[[#This Row],[Unregistered weapons]]/Population_Weapons[[#This Row],[Number of weapons]],"-")</f>
        <v>0.58498023715415015</v>
      </c>
    </row>
    <row r="178" spans="1:10" x14ac:dyDescent="0.35">
      <c r="A178" s="8" t="s">
        <v>382</v>
      </c>
      <c r="B178" s="8" t="s">
        <v>383</v>
      </c>
      <c r="C178" s="8" t="s">
        <v>16</v>
      </c>
      <c r="D178" s="8" t="s">
        <v>62</v>
      </c>
      <c r="E178" s="9">
        <v>143375000</v>
      </c>
      <c r="F178" s="9">
        <v>17620000</v>
      </c>
      <c r="G178" s="10">
        <v>12.3</v>
      </c>
      <c r="H178" s="9">
        <v>6600000</v>
      </c>
      <c r="I178" s="9">
        <v>11020000</v>
      </c>
      <c r="J178" s="19">
        <f>IFERROR(Population_Weapons[[#This Row],[Unregistered weapons]]/Population_Weapons[[#This Row],[Number of weapons]],"-")</f>
        <v>0.62542565266742334</v>
      </c>
    </row>
    <row r="179" spans="1:10" x14ac:dyDescent="0.35">
      <c r="A179" s="8" t="s">
        <v>384</v>
      </c>
      <c r="B179" s="8" t="s">
        <v>385</v>
      </c>
      <c r="C179" s="8" t="s">
        <v>20</v>
      </c>
      <c r="D179" s="8" t="s">
        <v>94</v>
      </c>
      <c r="E179" s="9">
        <v>12160000</v>
      </c>
      <c r="F179" s="9">
        <v>66000</v>
      </c>
      <c r="G179" s="10">
        <v>0.5</v>
      </c>
      <c r="H179" s="9" t="s">
        <v>13</v>
      </c>
      <c r="I179" s="9" t="s">
        <v>13</v>
      </c>
      <c r="J179" s="19" t="str">
        <f>IFERROR(Population_Weapons[[#This Row],[Unregistered weapons]]/Population_Weapons[[#This Row],[Number of weapons]],"-")</f>
        <v>-</v>
      </c>
    </row>
    <row r="180" spans="1:10" x14ac:dyDescent="0.35">
      <c r="A180" s="8" t="s">
        <v>386</v>
      </c>
      <c r="B180" s="8" t="s">
        <v>387</v>
      </c>
      <c r="C180" s="8" t="s">
        <v>33</v>
      </c>
      <c r="D180" s="8" t="s">
        <v>34</v>
      </c>
      <c r="E180" s="9">
        <v>57000</v>
      </c>
      <c r="F180" s="9">
        <v>2000</v>
      </c>
      <c r="G180" s="10">
        <v>3.4</v>
      </c>
      <c r="H180" s="9" t="s">
        <v>13</v>
      </c>
      <c r="I180" s="9" t="s">
        <v>13</v>
      </c>
      <c r="J180" s="19" t="str">
        <f>IFERROR(Population_Weapons[[#This Row],[Unregistered weapons]]/Population_Weapons[[#This Row],[Number of weapons]],"-")</f>
        <v>-</v>
      </c>
    </row>
    <row r="181" spans="1:10" x14ac:dyDescent="0.35">
      <c r="A181" s="8" t="s">
        <v>388</v>
      </c>
      <c r="B181" s="8" t="s">
        <v>389</v>
      </c>
      <c r="C181" s="8" t="s">
        <v>33</v>
      </c>
      <c r="D181" s="8" t="s">
        <v>34</v>
      </c>
      <c r="E181" s="9">
        <v>188000</v>
      </c>
      <c r="F181" s="9">
        <v>6000</v>
      </c>
      <c r="G181" s="10">
        <v>3.4</v>
      </c>
      <c r="H181" s="9" t="s">
        <v>13</v>
      </c>
      <c r="I181" s="9" t="s">
        <v>13</v>
      </c>
      <c r="J181" s="19" t="str">
        <f>IFERROR(Population_Weapons[[#This Row],[Unregistered weapons]]/Population_Weapons[[#This Row],[Number of weapons]],"-")</f>
        <v>-</v>
      </c>
    </row>
    <row r="182" spans="1:10" x14ac:dyDescent="0.35">
      <c r="A182" s="8" t="s">
        <v>390</v>
      </c>
      <c r="B182" s="8" t="s">
        <v>391</v>
      </c>
      <c r="C182" s="8" t="s">
        <v>33</v>
      </c>
      <c r="D182" s="8" t="s">
        <v>34</v>
      </c>
      <c r="E182" s="9">
        <v>32000</v>
      </c>
      <c r="F182" s="9">
        <v>3000</v>
      </c>
      <c r="G182" s="10">
        <v>8.5</v>
      </c>
      <c r="H182" s="9" t="s">
        <v>13</v>
      </c>
      <c r="I182" s="9" t="s">
        <v>13</v>
      </c>
      <c r="J182" s="19" t="str">
        <f>IFERROR(Population_Weapons[[#This Row],[Unregistered weapons]]/Population_Weapons[[#This Row],[Number of weapons]],"-")</f>
        <v>-</v>
      </c>
    </row>
    <row r="183" spans="1:10" ht="29" x14ac:dyDescent="0.35">
      <c r="A183" s="8" t="s">
        <v>392</v>
      </c>
      <c r="B183" s="8" t="s">
        <v>393</v>
      </c>
      <c r="C183" s="8" t="s">
        <v>33</v>
      </c>
      <c r="D183" s="8" t="s">
        <v>34</v>
      </c>
      <c r="E183" s="9">
        <v>110000</v>
      </c>
      <c r="F183" s="9">
        <v>4000</v>
      </c>
      <c r="G183" s="10">
        <v>3.4</v>
      </c>
      <c r="H183" s="9">
        <v>2865</v>
      </c>
      <c r="I183" s="9">
        <v>1135</v>
      </c>
      <c r="J183" s="19">
        <f>IFERROR(Population_Weapons[[#This Row],[Unregistered weapons]]/Population_Weapons[[#This Row],[Number of weapons]],"-")</f>
        <v>0.28375</v>
      </c>
    </row>
    <row r="184" spans="1:10" x14ac:dyDescent="0.35">
      <c r="A184" s="8" t="s">
        <v>394</v>
      </c>
      <c r="B184" s="8" t="s">
        <v>395</v>
      </c>
      <c r="C184" s="8" t="s">
        <v>24</v>
      </c>
      <c r="D184" s="8" t="s">
        <v>25</v>
      </c>
      <c r="E184" s="9">
        <v>196000</v>
      </c>
      <c r="F184" s="9">
        <v>20000</v>
      </c>
      <c r="G184" s="10">
        <v>10.1</v>
      </c>
      <c r="H184" s="9">
        <v>4000</v>
      </c>
      <c r="I184" s="9">
        <v>16000</v>
      </c>
      <c r="J184" s="19">
        <f>IFERROR(Population_Weapons[[#This Row],[Unregistered weapons]]/Population_Weapons[[#This Row],[Number of weapons]],"-")</f>
        <v>0.8</v>
      </c>
    </row>
    <row r="185" spans="1:10" x14ac:dyDescent="0.35">
      <c r="A185" s="8" t="s">
        <v>396</v>
      </c>
      <c r="B185" s="8" t="s">
        <v>397</v>
      </c>
      <c r="C185" s="8" t="s">
        <v>16</v>
      </c>
      <c r="D185" s="8" t="s">
        <v>17</v>
      </c>
      <c r="E185" s="9">
        <v>32000</v>
      </c>
      <c r="F185" s="9">
        <v>5000</v>
      </c>
      <c r="G185" s="10">
        <v>14.4</v>
      </c>
      <c r="H185" s="9" t="s">
        <v>13</v>
      </c>
      <c r="I185" s="9" t="s">
        <v>13</v>
      </c>
      <c r="J185" s="19" t="str">
        <f>IFERROR(Population_Weapons[[#This Row],[Unregistered weapons]]/Population_Weapons[[#This Row],[Number of weapons]],"-")</f>
        <v>-</v>
      </c>
    </row>
    <row r="186" spans="1:10" x14ac:dyDescent="0.35">
      <c r="A186" s="8" t="s">
        <v>398</v>
      </c>
      <c r="B186" s="8" t="s">
        <v>399</v>
      </c>
      <c r="C186" s="8" t="s">
        <v>20</v>
      </c>
      <c r="D186" s="8" t="s">
        <v>30</v>
      </c>
      <c r="E186" s="9">
        <v>198000</v>
      </c>
      <c r="F186" s="9">
        <v>7000</v>
      </c>
      <c r="G186" s="10">
        <v>3.4</v>
      </c>
      <c r="H186" s="9" t="s">
        <v>13</v>
      </c>
      <c r="I186" s="9" t="s">
        <v>13</v>
      </c>
      <c r="J186" s="19" t="str">
        <f>IFERROR(Population_Weapons[[#This Row],[Unregistered weapons]]/Population_Weapons[[#This Row],[Number of weapons]],"-")</f>
        <v>-</v>
      </c>
    </row>
    <row r="187" spans="1:10" x14ac:dyDescent="0.35">
      <c r="A187" s="8" t="s">
        <v>400</v>
      </c>
      <c r="B187" s="8" t="s">
        <v>401</v>
      </c>
      <c r="C187" s="8" t="s">
        <v>11</v>
      </c>
      <c r="D187" s="8" t="s">
        <v>40</v>
      </c>
      <c r="E187" s="9">
        <v>32743000</v>
      </c>
      <c r="F187" s="9">
        <v>5468000</v>
      </c>
      <c r="G187" s="10">
        <v>16.7</v>
      </c>
      <c r="H187" s="9" t="s">
        <v>13</v>
      </c>
      <c r="I187" s="9" t="s">
        <v>13</v>
      </c>
      <c r="J187" s="19" t="str">
        <f>IFERROR(Population_Weapons[[#This Row],[Unregistered weapons]]/Population_Weapons[[#This Row],[Number of weapons]],"-")</f>
        <v>-</v>
      </c>
    </row>
    <row r="188" spans="1:10" x14ac:dyDescent="0.35">
      <c r="A188" s="8" t="s">
        <v>402</v>
      </c>
      <c r="B188" s="8" t="s">
        <v>403</v>
      </c>
      <c r="C188" s="8" t="s">
        <v>16</v>
      </c>
      <c r="D188" s="8" t="s">
        <v>111</v>
      </c>
      <c r="E188" s="9">
        <v>5436000</v>
      </c>
      <c r="F188" s="9">
        <v>305000</v>
      </c>
      <c r="G188" s="10">
        <v>5.6</v>
      </c>
      <c r="H188" s="9">
        <v>187000</v>
      </c>
      <c r="I188" s="9">
        <v>118000</v>
      </c>
      <c r="J188" s="19">
        <f>IFERROR(Population_Weapons[[#This Row],[Unregistered weapons]]/Population_Weapons[[#This Row],[Number of weapons]],"-")</f>
        <v>0.38688524590163936</v>
      </c>
    </row>
    <row r="189" spans="1:10" x14ac:dyDescent="0.35">
      <c r="A189" s="8" t="s">
        <v>404</v>
      </c>
      <c r="B189" s="8" t="s">
        <v>405</v>
      </c>
      <c r="C189" s="8" t="s">
        <v>20</v>
      </c>
      <c r="D189" s="8" t="s">
        <v>70</v>
      </c>
      <c r="E189" s="9">
        <v>16054000</v>
      </c>
      <c r="F189" s="9">
        <v>323000</v>
      </c>
      <c r="G189" s="10">
        <v>2</v>
      </c>
      <c r="H189" s="9">
        <v>7053</v>
      </c>
      <c r="I189" s="9">
        <v>315947</v>
      </c>
      <c r="J189" s="19">
        <f>IFERROR(Population_Weapons[[#This Row],[Unregistered weapons]]/Population_Weapons[[#This Row],[Number of weapons]],"-")</f>
        <v>0.97816408668730648</v>
      </c>
    </row>
    <row r="190" spans="1:10" x14ac:dyDescent="0.35">
      <c r="A190" s="8" t="s">
        <v>406</v>
      </c>
      <c r="B190" s="8" t="s">
        <v>407</v>
      </c>
      <c r="C190" s="8" t="s">
        <v>16</v>
      </c>
      <c r="D190" s="8" t="s">
        <v>17</v>
      </c>
      <c r="E190" s="9">
        <v>6946000</v>
      </c>
      <c r="F190" s="9">
        <v>2719000</v>
      </c>
      <c r="G190" s="10">
        <v>39.1</v>
      </c>
      <c r="H190" s="9">
        <v>1186086</v>
      </c>
      <c r="I190" s="9">
        <v>1532914</v>
      </c>
      <c r="J190" s="19">
        <f>IFERROR(Population_Weapons[[#This Row],[Unregistered weapons]]/Population_Weapons[[#This Row],[Number of weapons]],"-")</f>
        <v>0.56377859507171757</v>
      </c>
    </row>
    <row r="191" spans="1:10" x14ac:dyDescent="0.35">
      <c r="A191" s="8" t="s">
        <v>408</v>
      </c>
      <c r="B191" s="8" t="s">
        <v>409</v>
      </c>
      <c r="C191" s="8" t="s">
        <v>20</v>
      </c>
      <c r="D191" s="8" t="s">
        <v>94</v>
      </c>
      <c r="E191" s="9">
        <v>98000</v>
      </c>
      <c r="F191" s="9">
        <v>4000</v>
      </c>
      <c r="G191" s="10">
        <v>4.0999999999999996</v>
      </c>
      <c r="H191" s="9" t="s">
        <v>13</v>
      </c>
      <c r="I191" s="9" t="s">
        <v>13</v>
      </c>
      <c r="J191" s="19" t="str">
        <f>IFERROR(Population_Weapons[[#This Row],[Unregistered weapons]]/Population_Weapons[[#This Row],[Number of weapons]],"-")</f>
        <v>-</v>
      </c>
    </row>
    <row r="192" spans="1:10" x14ac:dyDescent="0.35">
      <c r="A192" s="8" t="s">
        <v>410</v>
      </c>
      <c r="B192" s="8" t="s">
        <v>411</v>
      </c>
      <c r="C192" s="8" t="s">
        <v>20</v>
      </c>
      <c r="D192" s="8" t="s">
        <v>70</v>
      </c>
      <c r="E192" s="9">
        <v>6733000</v>
      </c>
      <c r="F192" s="9">
        <v>35000</v>
      </c>
      <c r="G192" s="10">
        <v>0.5</v>
      </c>
      <c r="H192" s="9" t="s">
        <v>13</v>
      </c>
      <c r="I192" s="9" t="s">
        <v>13</v>
      </c>
      <c r="J192" s="19" t="str">
        <f>IFERROR(Population_Weapons[[#This Row],[Unregistered weapons]]/Population_Weapons[[#This Row],[Number of weapons]],"-")</f>
        <v>-</v>
      </c>
    </row>
    <row r="193" spans="1:10" x14ac:dyDescent="0.35">
      <c r="A193" s="8" t="s">
        <v>412</v>
      </c>
      <c r="B193" s="8" t="s">
        <v>413</v>
      </c>
      <c r="C193" s="8" t="s">
        <v>11</v>
      </c>
      <c r="D193" s="8" t="s">
        <v>87</v>
      </c>
      <c r="E193" s="9">
        <v>5785000</v>
      </c>
      <c r="F193" s="9">
        <v>20000</v>
      </c>
      <c r="G193" s="10">
        <v>0.3</v>
      </c>
      <c r="H193" s="9">
        <v>795</v>
      </c>
      <c r="I193" s="9">
        <v>19205</v>
      </c>
      <c r="J193" s="19">
        <f>IFERROR(Population_Weapons[[#This Row],[Unregistered weapons]]/Population_Weapons[[#This Row],[Number of weapons]],"-")</f>
        <v>0.96025000000000005</v>
      </c>
    </row>
    <row r="194" spans="1:10" x14ac:dyDescent="0.35">
      <c r="A194" s="8" t="s">
        <v>414</v>
      </c>
      <c r="B194" s="8" t="s">
        <v>415</v>
      </c>
      <c r="C194" s="8" t="s">
        <v>33</v>
      </c>
      <c r="D194" s="8" t="s">
        <v>34</v>
      </c>
      <c r="E194" s="9">
        <v>40000</v>
      </c>
      <c r="F194" s="9">
        <v>2000</v>
      </c>
      <c r="G194" s="10">
        <v>4.2</v>
      </c>
      <c r="H194" s="9" t="s">
        <v>13</v>
      </c>
      <c r="I194" s="9" t="s">
        <v>13</v>
      </c>
      <c r="J194" s="19" t="str">
        <f>IFERROR(Population_Weapons[[#This Row],[Unregistered weapons]]/Population_Weapons[[#This Row],[Number of weapons]],"-")</f>
        <v>-</v>
      </c>
    </row>
    <row r="195" spans="1:10" x14ac:dyDescent="0.35">
      <c r="A195" s="8" t="s">
        <v>416</v>
      </c>
      <c r="B195" s="8" t="s">
        <v>417</v>
      </c>
      <c r="C195" s="8" t="s">
        <v>16</v>
      </c>
      <c r="D195" s="8" t="s">
        <v>62</v>
      </c>
      <c r="E195" s="9">
        <v>5432000</v>
      </c>
      <c r="F195" s="9">
        <v>355000</v>
      </c>
      <c r="G195" s="10">
        <v>6.5</v>
      </c>
      <c r="H195" s="9">
        <v>280000</v>
      </c>
      <c r="I195" s="9">
        <v>75000</v>
      </c>
      <c r="J195" s="19">
        <f>IFERROR(Population_Weapons[[#This Row],[Unregistered weapons]]/Population_Weapons[[#This Row],[Number of weapons]],"-")</f>
        <v>0.21126760563380281</v>
      </c>
    </row>
    <row r="196" spans="1:10" x14ac:dyDescent="0.35">
      <c r="A196" s="8" t="s">
        <v>418</v>
      </c>
      <c r="B196" s="8" t="s">
        <v>419</v>
      </c>
      <c r="C196" s="8" t="s">
        <v>16</v>
      </c>
      <c r="D196" s="8" t="s">
        <v>17</v>
      </c>
      <c r="E196" s="9">
        <v>2071000</v>
      </c>
      <c r="F196" s="9">
        <v>324000</v>
      </c>
      <c r="G196" s="10">
        <v>15.6</v>
      </c>
      <c r="H196" s="9">
        <v>127094</v>
      </c>
      <c r="I196" s="9">
        <v>196906</v>
      </c>
      <c r="J196" s="19">
        <f>IFERROR(Population_Weapons[[#This Row],[Unregistered weapons]]/Population_Weapons[[#This Row],[Number of weapons]],"-")</f>
        <v>0.60773456790123459</v>
      </c>
    </row>
    <row r="197" spans="1:10" x14ac:dyDescent="0.35">
      <c r="A197" s="8" t="s">
        <v>420</v>
      </c>
      <c r="B197" s="8" t="s">
        <v>421</v>
      </c>
      <c r="C197" s="8" t="s">
        <v>24</v>
      </c>
      <c r="D197" s="8" t="s">
        <v>177</v>
      </c>
      <c r="E197" s="9">
        <v>606000</v>
      </c>
      <c r="F197" s="9">
        <v>1000</v>
      </c>
      <c r="G197" s="10">
        <v>0.2</v>
      </c>
      <c r="H197" s="9" t="s">
        <v>13</v>
      </c>
      <c r="I197" s="9" t="s">
        <v>13</v>
      </c>
      <c r="J197" s="19" t="str">
        <f>IFERROR(Population_Weapons[[#This Row],[Unregistered weapons]]/Population_Weapons[[#This Row],[Number of weapons]],"-")</f>
        <v>-</v>
      </c>
    </row>
    <row r="198" spans="1:10" x14ac:dyDescent="0.35">
      <c r="A198" s="8" t="s">
        <v>422</v>
      </c>
      <c r="B198" s="8" t="s">
        <v>423</v>
      </c>
      <c r="C198" s="8" t="s">
        <v>20</v>
      </c>
      <c r="D198" s="8" t="s">
        <v>94</v>
      </c>
      <c r="E198" s="9">
        <v>9225000</v>
      </c>
      <c r="F198" s="9">
        <v>1145000</v>
      </c>
      <c r="G198" s="10">
        <v>12.4</v>
      </c>
      <c r="H198" s="9" t="s">
        <v>13</v>
      </c>
      <c r="I198" s="9" t="s">
        <v>13</v>
      </c>
      <c r="J198" s="19" t="str">
        <f>IFERROR(Population_Weapons[[#This Row],[Unregistered weapons]]/Population_Weapons[[#This Row],[Number of weapons]],"-")</f>
        <v>-</v>
      </c>
    </row>
    <row r="199" spans="1:10" x14ac:dyDescent="0.35">
      <c r="A199" s="8" t="s">
        <v>424</v>
      </c>
      <c r="B199" s="8" t="s">
        <v>425</v>
      </c>
      <c r="C199" s="8" t="s">
        <v>20</v>
      </c>
      <c r="D199" s="8" t="s">
        <v>94</v>
      </c>
      <c r="E199" s="9">
        <v>3823000</v>
      </c>
      <c r="F199" s="9">
        <v>456000</v>
      </c>
      <c r="G199" s="10">
        <v>11.9</v>
      </c>
      <c r="H199" s="9" t="s">
        <v>13</v>
      </c>
      <c r="I199" s="9" t="s">
        <v>13</v>
      </c>
      <c r="J199" s="19" t="str">
        <f>IFERROR(Population_Weapons[[#This Row],[Unregistered weapons]]/Population_Weapons[[#This Row],[Number of weapons]],"-")</f>
        <v>-</v>
      </c>
    </row>
    <row r="200" spans="1:10" x14ac:dyDescent="0.35">
      <c r="A200" s="8" t="s">
        <v>426</v>
      </c>
      <c r="B200" s="8" t="s">
        <v>427</v>
      </c>
      <c r="C200" s="8" t="s">
        <v>20</v>
      </c>
      <c r="D200" s="8" t="s">
        <v>82</v>
      </c>
      <c r="E200" s="9">
        <v>55436000</v>
      </c>
      <c r="F200" s="9">
        <v>5351000</v>
      </c>
      <c r="G200" s="10">
        <v>9.6999999999999993</v>
      </c>
      <c r="H200" s="9">
        <v>3000000</v>
      </c>
      <c r="I200" s="9">
        <v>2351000</v>
      </c>
      <c r="J200" s="19">
        <f>IFERROR(Population_Weapons[[#This Row],[Unregistered weapons]]/Population_Weapons[[#This Row],[Number of weapons]],"-")</f>
        <v>0.43935712950850309</v>
      </c>
    </row>
    <row r="201" spans="1:10" x14ac:dyDescent="0.35">
      <c r="A201" s="8" t="s">
        <v>428</v>
      </c>
      <c r="B201" s="8" t="s">
        <v>429</v>
      </c>
      <c r="C201" s="8" t="s">
        <v>20</v>
      </c>
      <c r="D201" s="8" t="s">
        <v>94</v>
      </c>
      <c r="E201" s="9">
        <v>13096000</v>
      </c>
      <c r="F201" s="9">
        <v>1255000</v>
      </c>
      <c r="G201" s="10">
        <v>9.6</v>
      </c>
      <c r="H201" s="9" t="s">
        <v>13</v>
      </c>
      <c r="I201" s="9" t="s">
        <v>13</v>
      </c>
      <c r="J201" s="19" t="str">
        <f>IFERROR(Population_Weapons[[#This Row],[Unregistered weapons]]/Population_Weapons[[#This Row],[Number of weapons]],"-")</f>
        <v>-</v>
      </c>
    </row>
    <row r="202" spans="1:10" x14ac:dyDescent="0.35">
      <c r="A202" s="8" t="s">
        <v>430</v>
      </c>
      <c r="B202" s="8" t="s">
        <v>431</v>
      </c>
      <c r="C202" s="8" t="s">
        <v>16</v>
      </c>
      <c r="D202" s="8" t="s">
        <v>17</v>
      </c>
      <c r="E202" s="9">
        <v>46070000</v>
      </c>
      <c r="F202" s="9">
        <v>3464000</v>
      </c>
      <c r="G202" s="10">
        <v>7.5</v>
      </c>
      <c r="H202" s="9">
        <v>2683542</v>
      </c>
      <c r="I202" s="9">
        <v>780458</v>
      </c>
      <c r="J202" s="19">
        <f>IFERROR(Population_Weapons[[#This Row],[Unregistered weapons]]/Population_Weapons[[#This Row],[Number of weapons]],"-")</f>
        <v>0.22530542725173211</v>
      </c>
    </row>
    <row r="203" spans="1:10" x14ac:dyDescent="0.35">
      <c r="A203" s="8" t="s">
        <v>432</v>
      </c>
      <c r="B203" s="8" t="s">
        <v>433</v>
      </c>
      <c r="C203" s="8" t="s">
        <v>11</v>
      </c>
      <c r="D203" s="8" t="s">
        <v>12</v>
      </c>
      <c r="E203" s="9">
        <v>20905000</v>
      </c>
      <c r="F203" s="9">
        <v>494000</v>
      </c>
      <c r="G203" s="10">
        <v>2.4</v>
      </c>
      <c r="H203" s="9">
        <v>35000</v>
      </c>
      <c r="I203" s="9">
        <v>459000</v>
      </c>
      <c r="J203" s="19">
        <f>IFERROR(Population_Weapons[[#This Row],[Unregistered weapons]]/Population_Weapons[[#This Row],[Number of weapons]],"-")</f>
        <v>0.92914979757085026</v>
      </c>
    </row>
    <row r="204" spans="1:10" x14ac:dyDescent="0.35">
      <c r="A204" s="8" t="s">
        <v>434</v>
      </c>
      <c r="B204" s="8" t="s">
        <v>435</v>
      </c>
      <c r="C204" s="8" t="s">
        <v>20</v>
      </c>
      <c r="D204" s="8" t="s">
        <v>21</v>
      </c>
      <c r="E204" s="9">
        <v>42166000</v>
      </c>
      <c r="F204" s="9">
        <v>2768000</v>
      </c>
      <c r="G204" s="10">
        <v>6.6</v>
      </c>
      <c r="H204" s="9">
        <v>6724</v>
      </c>
      <c r="I204" s="9">
        <v>2761276</v>
      </c>
      <c r="J204" s="19">
        <f>IFERROR(Population_Weapons[[#This Row],[Unregistered weapons]]/Population_Weapons[[#This Row],[Number of weapons]],"-")</f>
        <v>0.9975708092485549</v>
      </c>
    </row>
    <row r="205" spans="1:10" x14ac:dyDescent="0.35">
      <c r="A205" s="8" t="s">
        <v>436</v>
      </c>
      <c r="B205" s="8" t="s">
        <v>437</v>
      </c>
      <c r="C205" s="8" t="s">
        <v>33</v>
      </c>
      <c r="D205" s="8" t="s">
        <v>37</v>
      </c>
      <c r="E205" s="9">
        <v>552000</v>
      </c>
      <c r="F205" s="9">
        <v>88000</v>
      </c>
      <c r="G205" s="10">
        <v>15.9</v>
      </c>
      <c r="H205" s="9">
        <v>30000</v>
      </c>
      <c r="I205" s="9">
        <v>58000</v>
      </c>
      <c r="J205" s="19">
        <f>IFERROR(Population_Weapons[[#This Row],[Unregistered weapons]]/Population_Weapons[[#This Row],[Number of weapons]],"-")</f>
        <v>0.65909090909090906</v>
      </c>
    </row>
    <row r="206" spans="1:10" x14ac:dyDescent="0.35">
      <c r="A206" s="8" t="s">
        <v>438</v>
      </c>
      <c r="B206" s="8" t="s">
        <v>439</v>
      </c>
      <c r="C206" s="8" t="s">
        <v>20</v>
      </c>
      <c r="D206" s="8" t="s">
        <v>82</v>
      </c>
      <c r="E206" s="9">
        <v>1320000</v>
      </c>
      <c r="F206" s="9">
        <v>64000</v>
      </c>
      <c r="G206" s="10">
        <v>4.8</v>
      </c>
      <c r="H206" s="9">
        <v>10000</v>
      </c>
      <c r="I206" s="9">
        <v>54000</v>
      </c>
      <c r="J206" s="19">
        <f>IFERROR(Population_Weapons[[#This Row],[Unregistered weapons]]/Population_Weapons[[#This Row],[Number of weapons]],"-")</f>
        <v>0.84375</v>
      </c>
    </row>
    <row r="207" spans="1:10" x14ac:dyDescent="0.35">
      <c r="A207" s="8" t="s">
        <v>440</v>
      </c>
      <c r="B207" s="8" t="s">
        <v>441</v>
      </c>
      <c r="C207" s="8" t="s">
        <v>16</v>
      </c>
      <c r="D207" s="8" t="s">
        <v>111</v>
      </c>
      <c r="E207" s="9">
        <v>9921000</v>
      </c>
      <c r="F207" s="9">
        <v>2296000</v>
      </c>
      <c r="G207" s="10">
        <v>23.1</v>
      </c>
      <c r="H207" s="9">
        <v>1955478</v>
      </c>
      <c r="I207" s="9">
        <v>340522</v>
      </c>
      <c r="J207" s="19">
        <f>IFERROR(Population_Weapons[[#This Row],[Unregistered weapons]]/Population_Weapons[[#This Row],[Number of weapons]],"-")</f>
        <v>0.14831097560975609</v>
      </c>
    </row>
    <row r="208" spans="1:10" x14ac:dyDescent="0.35">
      <c r="A208" s="8" t="s">
        <v>442</v>
      </c>
      <c r="B208" s="8" t="s">
        <v>443</v>
      </c>
      <c r="C208" s="8" t="s">
        <v>16</v>
      </c>
      <c r="D208" s="8" t="s">
        <v>49</v>
      </c>
      <c r="E208" s="9">
        <v>8454000</v>
      </c>
      <c r="F208" s="9">
        <v>2332000</v>
      </c>
      <c r="G208" s="10">
        <v>27.6</v>
      </c>
      <c r="H208" s="9">
        <v>791719</v>
      </c>
      <c r="I208" s="9">
        <v>1540281</v>
      </c>
      <c r="J208" s="19">
        <f>IFERROR(Population_Weapons[[#This Row],[Unregistered weapons]]/Population_Weapons[[#This Row],[Number of weapons]],"-")</f>
        <v>0.66049785591766719</v>
      </c>
    </row>
    <row r="209" spans="1:10" x14ac:dyDescent="0.35">
      <c r="A209" s="8" t="s">
        <v>444</v>
      </c>
      <c r="B209" s="8" t="s">
        <v>445</v>
      </c>
      <c r="C209" s="8" t="s">
        <v>11</v>
      </c>
      <c r="D209" s="8" t="s">
        <v>40</v>
      </c>
      <c r="E209" s="9">
        <v>18907000</v>
      </c>
      <c r="F209" s="9">
        <v>1547000</v>
      </c>
      <c r="G209" s="10">
        <v>8.1999999999999993</v>
      </c>
      <c r="H209" s="9" t="s">
        <v>13</v>
      </c>
      <c r="I209" s="9" t="s">
        <v>13</v>
      </c>
      <c r="J209" s="19" t="str">
        <f>IFERROR(Population_Weapons[[#This Row],[Unregistered weapons]]/Population_Weapons[[#This Row],[Number of weapons]],"-")</f>
        <v>-</v>
      </c>
    </row>
    <row r="210" spans="1:10" x14ac:dyDescent="0.35">
      <c r="A210" s="8" t="s">
        <v>446</v>
      </c>
      <c r="B210" s="8" t="s">
        <v>447</v>
      </c>
      <c r="C210" s="8" t="s">
        <v>11</v>
      </c>
      <c r="D210" s="8" t="s">
        <v>116</v>
      </c>
      <c r="E210" s="9">
        <v>23405000</v>
      </c>
      <c r="F210" s="9">
        <v>10000</v>
      </c>
      <c r="G210" s="10">
        <v>0</v>
      </c>
      <c r="H210" s="9">
        <v>5000</v>
      </c>
      <c r="I210" s="9">
        <v>5000</v>
      </c>
      <c r="J210" s="19">
        <f>IFERROR(Population_Weapons[[#This Row],[Unregistered weapons]]/Population_Weapons[[#This Row],[Number of weapons]],"-")</f>
        <v>0.5</v>
      </c>
    </row>
    <row r="211" spans="1:10" x14ac:dyDescent="0.35">
      <c r="A211" s="8" t="s">
        <v>448</v>
      </c>
      <c r="B211" s="8" t="s">
        <v>449</v>
      </c>
      <c r="C211" s="8" t="s">
        <v>11</v>
      </c>
      <c r="D211" s="8" t="s">
        <v>250</v>
      </c>
      <c r="E211" s="9">
        <v>8858000</v>
      </c>
      <c r="F211" s="9">
        <v>37000</v>
      </c>
      <c r="G211" s="10">
        <v>0.4</v>
      </c>
      <c r="H211" s="9">
        <v>9863</v>
      </c>
      <c r="I211" s="9">
        <v>27137</v>
      </c>
      <c r="J211" s="19">
        <f>IFERROR(Population_Weapons[[#This Row],[Unregistered weapons]]/Population_Weapons[[#This Row],[Number of weapons]],"-")</f>
        <v>0.73343243243243239</v>
      </c>
    </row>
    <row r="212" spans="1:10" x14ac:dyDescent="0.35">
      <c r="A212" s="8" t="s">
        <v>450</v>
      </c>
      <c r="B212" s="8" t="s">
        <v>451</v>
      </c>
      <c r="C212" s="8" t="s">
        <v>20</v>
      </c>
      <c r="D212" s="8" t="s">
        <v>94</v>
      </c>
      <c r="E212" s="9">
        <v>56878000</v>
      </c>
      <c r="F212" s="9">
        <v>427000</v>
      </c>
      <c r="G212" s="10">
        <v>0.8</v>
      </c>
      <c r="H212" s="9">
        <v>115850</v>
      </c>
      <c r="I212" s="9">
        <v>311150</v>
      </c>
      <c r="J212" s="19">
        <f>IFERROR(Population_Weapons[[#This Row],[Unregistered weapons]]/Population_Weapons[[#This Row],[Number of weapons]],"-")</f>
        <v>0.72868852459016398</v>
      </c>
    </row>
    <row r="213" spans="1:10" x14ac:dyDescent="0.35">
      <c r="A213" s="8" t="s">
        <v>452</v>
      </c>
      <c r="B213" s="8" t="s">
        <v>453</v>
      </c>
      <c r="C213" s="8" t="s">
        <v>11</v>
      </c>
      <c r="D213" s="8" t="s">
        <v>87</v>
      </c>
      <c r="E213" s="9">
        <v>68298000</v>
      </c>
      <c r="F213" s="9">
        <v>10342000</v>
      </c>
      <c r="G213" s="10">
        <v>15.1</v>
      </c>
      <c r="H213" s="9">
        <v>6221180</v>
      </c>
      <c r="I213" s="9">
        <v>4120820</v>
      </c>
      <c r="J213" s="19">
        <f>IFERROR(Population_Weapons[[#This Row],[Unregistered weapons]]/Population_Weapons[[#This Row],[Number of weapons]],"-")</f>
        <v>0.39845484432411526</v>
      </c>
    </row>
    <row r="214" spans="1:10" x14ac:dyDescent="0.35">
      <c r="A214" s="8" t="s">
        <v>454</v>
      </c>
      <c r="B214" s="8" t="s">
        <v>455</v>
      </c>
      <c r="C214" s="8" t="s">
        <v>11</v>
      </c>
      <c r="D214" s="8" t="s">
        <v>87</v>
      </c>
      <c r="E214" s="9">
        <v>1237000</v>
      </c>
      <c r="F214" s="9">
        <v>3000</v>
      </c>
      <c r="G214" s="10">
        <v>0.3</v>
      </c>
      <c r="H214" s="9" t="s">
        <v>13</v>
      </c>
      <c r="I214" s="9" t="s">
        <v>13</v>
      </c>
      <c r="J214" s="19" t="str">
        <f>IFERROR(Population_Weapons[[#This Row],[Unregistered weapons]]/Population_Weapons[[#This Row],[Number of weapons]],"-")</f>
        <v>-</v>
      </c>
    </row>
    <row r="215" spans="1:10" x14ac:dyDescent="0.35">
      <c r="A215" s="8" t="s">
        <v>456</v>
      </c>
      <c r="B215" s="8" t="s">
        <v>457</v>
      </c>
      <c r="C215" s="8" t="s">
        <v>20</v>
      </c>
      <c r="D215" s="8" t="s">
        <v>70</v>
      </c>
      <c r="E215" s="9">
        <v>7692000</v>
      </c>
      <c r="F215" s="9">
        <v>58000</v>
      </c>
      <c r="G215" s="10">
        <v>0.8</v>
      </c>
      <c r="H215" s="9">
        <v>10000</v>
      </c>
      <c r="I215" s="9">
        <v>48000</v>
      </c>
      <c r="J215" s="19">
        <f>IFERROR(Population_Weapons[[#This Row],[Unregistered weapons]]/Population_Weapons[[#This Row],[Number of weapons]],"-")</f>
        <v>0.82758620689655171</v>
      </c>
    </row>
    <row r="216" spans="1:10" x14ac:dyDescent="0.35">
      <c r="A216" s="8" t="s">
        <v>458</v>
      </c>
      <c r="B216" s="8" t="s">
        <v>459</v>
      </c>
      <c r="C216" s="8" t="s">
        <v>24</v>
      </c>
      <c r="D216" s="8" t="s">
        <v>25</v>
      </c>
      <c r="E216" s="9">
        <v>108000</v>
      </c>
      <c r="F216" s="9">
        <v>9000</v>
      </c>
      <c r="G216" s="10">
        <v>8</v>
      </c>
      <c r="H216" s="9" t="s">
        <v>13</v>
      </c>
      <c r="I216" s="9" t="s">
        <v>13</v>
      </c>
      <c r="J216" s="19" t="str">
        <f>IFERROR(Population_Weapons[[#This Row],[Unregistered weapons]]/Population_Weapons[[#This Row],[Number of weapons]],"-")</f>
        <v>-</v>
      </c>
    </row>
    <row r="217" spans="1:10" x14ac:dyDescent="0.35">
      <c r="A217" s="8" t="s">
        <v>460</v>
      </c>
      <c r="B217" s="8" t="s">
        <v>461</v>
      </c>
      <c r="C217" s="8" t="s">
        <v>33</v>
      </c>
      <c r="D217" s="8" t="s">
        <v>34</v>
      </c>
      <c r="E217" s="9">
        <v>1369000</v>
      </c>
      <c r="F217" s="9">
        <v>43000</v>
      </c>
      <c r="G217" s="10">
        <v>3.2</v>
      </c>
      <c r="H217" s="9">
        <v>10550</v>
      </c>
      <c r="I217" s="9">
        <v>32450</v>
      </c>
      <c r="J217" s="19">
        <f>IFERROR(Population_Weapons[[#This Row],[Unregistered weapons]]/Population_Weapons[[#This Row],[Number of weapons]],"-")</f>
        <v>0.75465116279069766</v>
      </c>
    </row>
    <row r="218" spans="1:10" x14ac:dyDescent="0.35">
      <c r="A218" s="8" t="s">
        <v>462</v>
      </c>
      <c r="B218" s="8" t="s">
        <v>463</v>
      </c>
      <c r="C218" s="8" t="s">
        <v>20</v>
      </c>
      <c r="D218" s="8" t="s">
        <v>21</v>
      </c>
      <c r="E218" s="9">
        <v>11495000</v>
      </c>
      <c r="F218" s="9">
        <v>123000</v>
      </c>
      <c r="G218" s="10">
        <v>1.1000000000000001</v>
      </c>
      <c r="H218" s="9">
        <v>3408</v>
      </c>
      <c r="I218" s="9">
        <v>119592</v>
      </c>
      <c r="J218" s="19">
        <f>IFERROR(Population_Weapons[[#This Row],[Unregistered weapons]]/Population_Weapons[[#This Row],[Number of weapons]],"-")</f>
        <v>0.97229268292682924</v>
      </c>
    </row>
    <row r="219" spans="1:10" x14ac:dyDescent="0.35">
      <c r="A219" s="8" t="s">
        <v>464</v>
      </c>
      <c r="B219" s="8" t="s">
        <v>465</v>
      </c>
      <c r="C219" s="8" t="s">
        <v>11</v>
      </c>
      <c r="D219" s="8" t="s">
        <v>40</v>
      </c>
      <c r="E219" s="9">
        <v>80418000</v>
      </c>
      <c r="F219" s="9">
        <v>13249000</v>
      </c>
      <c r="G219" s="10">
        <v>16.5</v>
      </c>
      <c r="H219" s="9">
        <v>2500000</v>
      </c>
      <c r="I219" s="9">
        <v>10749000</v>
      </c>
      <c r="J219" s="19">
        <f>IFERROR(Population_Weapons[[#This Row],[Unregistered weapons]]/Population_Weapons[[#This Row],[Number of weapons]],"-")</f>
        <v>0.81130651369914708</v>
      </c>
    </row>
    <row r="220" spans="1:10" x14ac:dyDescent="0.35">
      <c r="A220" s="8" t="s">
        <v>466</v>
      </c>
      <c r="B220" s="8" t="s">
        <v>467</v>
      </c>
      <c r="C220" s="8" t="s">
        <v>11</v>
      </c>
      <c r="D220" s="8" t="s">
        <v>250</v>
      </c>
      <c r="E220" s="9">
        <v>5503000</v>
      </c>
      <c r="F220" s="9">
        <v>23000</v>
      </c>
      <c r="G220" s="10">
        <v>0.4</v>
      </c>
      <c r="H220" s="9" t="s">
        <v>13</v>
      </c>
      <c r="I220" s="9" t="s">
        <v>13</v>
      </c>
      <c r="J220" s="19" t="str">
        <f>IFERROR(Population_Weapons[[#This Row],[Unregistered weapons]]/Population_Weapons[[#This Row],[Number of weapons]],"-")</f>
        <v>-</v>
      </c>
    </row>
    <row r="221" spans="1:10" x14ac:dyDescent="0.35">
      <c r="A221" s="8" t="s">
        <v>468</v>
      </c>
      <c r="B221" s="8" t="s">
        <v>469</v>
      </c>
      <c r="C221" s="8" t="s">
        <v>33</v>
      </c>
      <c r="D221" s="8" t="s">
        <v>34</v>
      </c>
      <c r="E221" s="9">
        <v>35000</v>
      </c>
      <c r="F221" s="9">
        <v>1000</v>
      </c>
      <c r="G221" s="10">
        <v>3.3</v>
      </c>
      <c r="H221" s="9">
        <v>300</v>
      </c>
      <c r="I221" s="9">
        <v>700</v>
      </c>
      <c r="J221" s="19">
        <f>IFERROR(Population_Weapons[[#This Row],[Unregistered weapons]]/Population_Weapons[[#This Row],[Number of weapons]],"-")</f>
        <v>0.7</v>
      </c>
    </row>
    <row r="222" spans="1:10" x14ac:dyDescent="0.35">
      <c r="A222" s="8" t="s">
        <v>470</v>
      </c>
      <c r="B222" s="8" t="s">
        <v>471</v>
      </c>
      <c r="C222" s="8" t="s">
        <v>24</v>
      </c>
      <c r="D222" s="8" t="s">
        <v>25</v>
      </c>
      <c r="E222" s="9">
        <v>10000</v>
      </c>
      <c r="F222" s="9">
        <v>100</v>
      </c>
      <c r="G222" s="10">
        <v>1.2</v>
      </c>
      <c r="H222" s="9">
        <v>50</v>
      </c>
      <c r="I222" s="9">
        <v>50</v>
      </c>
      <c r="J222" s="19">
        <f>IFERROR(Population_Weapons[[#This Row],[Unregistered weapons]]/Population_Weapons[[#This Row],[Number of weapons]],"-")</f>
        <v>0.5</v>
      </c>
    </row>
    <row r="223" spans="1:10" x14ac:dyDescent="0.35">
      <c r="A223" s="8" t="s">
        <v>472</v>
      </c>
      <c r="B223" s="8" t="s">
        <v>473</v>
      </c>
      <c r="C223" s="8" t="s">
        <v>20</v>
      </c>
      <c r="D223" s="8" t="s">
        <v>94</v>
      </c>
      <c r="E223" s="9">
        <v>41653000</v>
      </c>
      <c r="F223" s="9">
        <v>331000</v>
      </c>
      <c r="G223" s="10">
        <v>0.8</v>
      </c>
      <c r="H223" s="9">
        <v>21156</v>
      </c>
      <c r="I223" s="9">
        <v>309844</v>
      </c>
      <c r="J223" s="19">
        <f>IFERROR(Population_Weapons[[#This Row],[Unregistered weapons]]/Population_Weapons[[#This Row],[Number of weapons]],"-")</f>
        <v>0.93608459214501516</v>
      </c>
    </row>
    <row r="224" spans="1:10" x14ac:dyDescent="0.35">
      <c r="A224" s="8" t="s">
        <v>474</v>
      </c>
      <c r="B224" s="8" t="s">
        <v>475</v>
      </c>
      <c r="C224" s="8" t="s">
        <v>16</v>
      </c>
      <c r="D224" s="8" t="s">
        <v>62</v>
      </c>
      <c r="E224" s="9">
        <v>44405000</v>
      </c>
      <c r="F224" s="9">
        <v>4396000</v>
      </c>
      <c r="G224" s="10">
        <v>9.9</v>
      </c>
      <c r="H224" s="9">
        <v>800000</v>
      </c>
      <c r="I224" s="9">
        <v>3596000</v>
      </c>
      <c r="J224" s="19">
        <f>IFERROR(Population_Weapons[[#This Row],[Unregistered weapons]]/Population_Weapons[[#This Row],[Number of weapons]],"-")</f>
        <v>0.81801637852593267</v>
      </c>
    </row>
    <row r="225" spans="1:10" x14ac:dyDescent="0.35">
      <c r="A225" s="8" t="s">
        <v>476</v>
      </c>
      <c r="B225" s="8" t="s">
        <v>477</v>
      </c>
      <c r="C225" s="8" t="s">
        <v>11</v>
      </c>
      <c r="D225" s="8" t="s">
        <v>40</v>
      </c>
      <c r="E225" s="9">
        <v>9398000</v>
      </c>
      <c r="F225" s="9">
        <v>1569000</v>
      </c>
      <c r="G225" s="10">
        <v>16.7</v>
      </c>
      <c r="H225" s="9" t="s">
        <v>13</v>
      </c>
      <c r="I225" s="9" t="s">
        <v>13</v>
      </c>
      <c r="J225" s="19" t="str">
        <f>IFERROR(Population_Weapons[[#This Row],[Unregistered weapons]]/Population_Weapons[[#This Row],[Number of weapons]],"-")</f>
        <v>-</v>
      </c>
    </row>
    <row r="226" spans="1:10" x14ac:dyDescent="0.35">
      <c r="A226" s="8" t="s">
        <v>478</v>
      </c>
      <c r="B226" s="8" t="s">
        <v>479</v>
      </c>
      <c r="C226" s="8" t="s">
        <v>33</v>
      </c>
      <c r="D226" s="8" t="s">
        <v>73</v>
      </c>
      <c r="E226" s="9">
        <v>326474000</v>
      </c>
      <c r="F226" s="9">
        <v>393347000</v>
      </c>
      <c r="G226" s="10">
        <v>120.5</v>
      </c>
      <c r="H226" s="9">
        <v>1073743</v>
      </c>
      <c r="I226" s="9">
        <v>392273257</v>
      </c>
      <c r="J226" s="19">
        <f>IFERROR(Population_Weapons[[#This Row],[Unregistered weapons]]/Population_Weapons[[#This Row],[Number of weapons]],"-")</f>
        <v>0.99727023976285567</v>
      </c>
    </row>
    <row r="227" spans="1:10" x14ac:dyDescent="0.35">
      <c r="A227" s="8" t="s">
        <v>480</v>
      </c>
      <c r="B227" s="8" t="s">
        <v>481</v>
      </c>
      <c r="C227" s="8" t="s">
        <v>33</v>
      </c>
      <c r="D227" s="8" t="s">
        <v>37</v>
      </c>
      <c r="E227" s="9">
        <v>3457000</v>
      </c>
      <c r="F227" s="9">
        <v>1198000</v>
      </c>
      <c r="G227" s="10">
        <v>34.700000000000003</v>
      </c>
      <c r="H227" s="9">
        <v>605313</v>
      </c>
      <c r="I227" s="9">
        <v>592687</v>
      </c>
      <c r="J227" s="19">
        <f>IFERROR(Population_Weapons[[#This Row],[Unregistered weapons]]/Population_Weapons[[#This Row],[Number of weapons]],"-")</f>
        <v>0.49473038397328883</v>
      </c>
    </row>
    <row r="228" spans="1:10" s="9" customFormat="1" x14ac:dyDescent="0.35">
      <c r="A228" s="12" t="s">
        <v>512</v>
      </c>
      <c r="B228" s="12" t="s">
        <v>513</v>
      </c>
      <c r="C228" s="12" t="s">
        <v>11</v>
      </c>
      <c r="D228" s="12" t="s">
        <v>250</v>
      </c>
      <c r="E228" s="13">
        <v>30691000</v>
      </c>
      <c r="F228" s="13">
        <v>127000</v>
      </c>
      <c r="G228" s="14">
        <v>0.4</v>
      </c>
      <c r="H228" s="13" t="s">
        <v>13</v>
      </c>
      <c r="I228" s="13" t="s">
        <v>13</v>
      </c>
      <c r="J228" s="19" t="str">
        <f>IFERROR(Population_Weapons[[#This Row],[Unregistered weapons]]/Population_Weapons[[#This Row],[Number of weapons]],"-")</f>
        <v>-</v>
      </c>
    </row>
    <row r="229" spans="1:10" s="9" customFormat="1" x14ac:dyDescent="0.35">
      <c r="A229" s="12" t="s">
        <v>514</v>
      </c>
      <c r="B229" s="12" t="s">
        <v>515</v>
      </c>
      <c r="C229" s="12" t="s">
        <v>24</v>
      </c>
      <c r="D229" s="12" t="s">
        <v>177</v>
      </c>
      <c r="E229" s="13">
        <v>276000</v>
      </c>
      <c r="F229" s="13">
        <v>11000</v>
      </c>
      <c r="G229" s="14">
        <v>3.9</v>
      </c>
      <c r="H229" s="13">
        <v>4700</v>
      </c>
      <c r="I229" s="13">
        <v>6300</v>
      </c>
      <c r="J229" s="19">
        <f>IFERROR(Population_Weapons[[#This Row],[Unregistered weapons]]/Population_Weapons[[#This Row],[Number of weapons]],"-")</f>
        <v>0.57272727272727275</v>
      </c>
    </row>
    <row r="230" spans="1:10" s="9" customFormat="1" ht="26.5" x14ac:dyDescent="0.35">
      <c r="A230" s="12" t="s">
        <v>516</v>
      </c>
      <c r="B230" s="12" t="s">
        <v>517</v>
      </c>
      <c r="C230" s="12" t="s">
        <v>33</v>
      </c>
      <c r="D230" s="12" t="s">
        <v>37</v>
      </c>
      <c r="E230" s="13">
        <v>31926000</v>
      </c>
      <c r="F230" s="13">
        <v>5895000</v>
      </c>
      <c r="G230" s="14">
        <v>18.5</v>
      </c>
      <c r="H230" s="13" t="s">
        <v>13</v>
      </c>
      <c r="I230" s="13" t="s">
        <v>13</v>
      </c>
      <c r="J230" s="19" t="str">
        <f>IFERROR(Population_Weapons[[#This Row],[Unregistered weapons]]/Population_Weapons[[#This Row],[Number of weapons]],"-")</f>
        <v>-</v>
      </c>
    </row>
    <row r="231" spans="1:10" s="9" customFormat="1" x14ac:dyDescent="0.35">
      <c r="A231" s="12" t="s">
        <v>518</v>
      </c>
      <c r="B231" s="12" t="s">
        <v>519</v>
      </c>
      <c r="C231" s="12" t="s">
        <v>11</v>
      </c>
      <c r="D231" s="12" t="s">
        <v>87</v>
      </c>
      <c r="E231" s="13">
        <v>95415000</v>
      </c>
      <c r="F231" s="13">
        <v>1562000</v>
      </c>
      <c r="G231" s="14">
        <v>1.6</v>
      </c>
      <c r="H231" s="13" t="s">
        <v>13</v>
      </c>
      <c r="I231" s="13" t="s">
        <v>13</v>
      </c>
      <c r="J231" s="19" t="str">
        <f>IFERROR(Population_Weapons[[#This Row],[Unregistered weapons]]/Population_Weapons[[#This Row],[Number of weapons]],"-")</f>
        <v>-</v>
      </c>
    </row>
    <row r="232" spans="1:10" s="9" customFormat="1" x14ac:dyDescent="0.35">
      <c r="A232" s="12" t="s">
        <v>520</v>
      </c>
      <c r="B232" s="12" t="s">
        <v>521</v>
      </c>
      <c r="C232" s="12" t="s">
        <v>33</v>
      </c>
      <c r="D232" s="12" t="s">
        <v>34</v>
      </c>
      <c r="E232" s="13">
        <v>31000</v>
      </c>
      <c r="F232" s="13">
        <v>300</v>
      </c>
      <c r="G232" s="14">
        <v>0.8</v>
      </c>
      <c r="H232" s="13">
        <v>48</v>
      </c>
      <c r="I232" s="13">
        <v>252</v>
      </c>
      <c r="J232" s="19">
        <f>IFERROR(Population_Weapons[[#This Row],[Unregistered weapons]]/Population_Weapons[[#This Row],[Number of weapons]],"-")</f>
        <v>0.84</v>
      </c>
    </row>
    <row r="233" spans="1:10" s="9" customFormat="1" x14ac:dyDescent="0.35">
      <c r="A233" s="12" t="s">
        <v>522</v>
      </c>
      <c r="B233" s="12" t="s">
        <v>523</v>
      </c>
      <c r="C233" s="12" t="s">
        <v>33</v>
      </c>
      <c r="D233" s="12" t="s">
        <v>34</v>
      </c>
      <c r="E233" s="13">
        <v>107000</v>
      </c>
      <c r="F233" s="13">
        <v>18000</v>
      </c>
      <c r="G233" s="14">
        <v>16.600000000000001</v>
      </c>
      <c r="H233" s="13" t="s">
        <v>13</v>
      </c>
      <c r="I233" s="13" t="s">
        <v>13</v>
      </c>
      <c r="J233" s="19" t="str">
        <f>IFERROR(Population_Weapons[[#This Row],[Unregistered weapons]]/Population_Weapons[[#This Row],[Number of weapons]],"-")</f>
        <v>-</v>
      </c>
    </row>
    <row r="234" spans="1:10" s="9" customFormat="1" x14ac:dyDescent="0.35">
      <c r="A234" s="12" t="s">
        <v>524</v>
      </c>
      <c r="B234" s="12" t="s">
        <v>525</v>
      </c>
      <c r="C234" s="12" t="s">
        <v>11</v>
      </c>
      <c r="D234" s="12" t="s">
        <v>40</v>
      </c>
      <c r="E234" s="13">
        <v>28120000</v>
      </c>
      <c r="F234" s="13">
        <v>14859000</v>
      </c>
      <c r="G234" s="14">
        <v>52.8</v>
      </c>
      <c r="H234" s="13" t="s">
        <v>13</v>
      </c>
      <c r="I234" s="13" t="s">
        <v>13</v>
      </c>
      <c r="J234" s="19" t="str">
        <f>IFERROR(Population_Weapons[[#This Row],[Unregistered weapons]]/Population_Weapons[[#This Row],[Number of weapons]],"-")</f>
        <v>-</v>
      </c>
    </row>
    <row r="235" spans="1:10" s="9" customFormat="1" x14ac:dyDescent="0.35">
      <c r="A235" s="12" t="s">
        <v>526</v>
      </c>
      <c r="B235" s="12" t="s">
        <v>527</v>
      </c>
      <c r="C235" s="12" t="s">
        <v>20</v>
      </c>
      <c r="D235" s="12" t="s">
        <v>94</v>
      </c>
      <c r="E235" s="13">
        <v>17238000</v>
      </c>
      <c r="F235" s="13">
        <v>158000</v>
      </c>
      <c r="G235" s="14">
        <v>0.9</v>
      </c>
      <c r="H235" s="13">
        <v>86642</v>
      </c>
      <c r="I235" s="13">
        <v>71358</v>
      </c>
      <c r="J235" s="19">
        <f>IFERROR(Population_Weapons[[#This Row],[Unregistered weapons]]/Population_Weapons[[#This Row],[Number of weapons]],"-")</f>
        <v>0.45163291139240508</v>
      </c>
    </row>
    <row r="236" spans="1:10" s="9" customFormat="1" x14ac:dyDescent="0.35">
      <c r="A236" s="12" t="s">
        <v>528</v>
      </c>
      <c r="B236" s="12" t="s">
        <v>529</v>
      </c>
      <c r="C236" s="12" t="s">
        <v>20</v>
      </c>
      <c r="D236" s="12" t="s">
        <v>94</v>
      </c>
      <c r="E236" s="13">
        <v>16338000</v>
      </c>
      <c r="F236" s="13">
        <v>455000</v>
      </c>
      <c r="G236" s="14">
        <v>2.8</v>
      </c>
      <c r="H236" s="13">
        <v>190685</v>
      </c>
      <c r="I236" s="13">
        <v>264315</v>
      </c>
      <c r="J236" s="19">
        <f>IFERROR(Population_Weapons[[#This Row],[Unregistered weapons]]/Population_Weapons[[#This Row],[Number of weapons]],"-")</f>
        <v>0.58091208791208793</v>
      </c>
    </row>
    <row r="237" spans="1:10" x14ac:dyDescent="0.35">
      <c r="A237" s="9" t="s">
        <v>535</v>
      </c>
      <c r="B237" s="9">
        <f>SUBTOTAL(103,B7:B236)</f>
        <v>230</v>
      </c>
      <c r="C237" s="9"/>
      <c r="D237" s="9"/>
      <c r="E237" s="9">
        <f>SUBTOTAL(109,E7:E236)</f>
        <v>7518647000</v>
      </c>
      <c r="F237" s="9">
        <f>SUBTOTAL(109,F7:F236)</f>
        <v>857396100</v>
      </c>
      <c r="G237" s="17">
        <f>100*Population_Weapons[[#Totals],[Number of weapons]]/Population_Weapons[[#Totals],[Population as of 2017]]</f>
        <v>11.40359562032903</v>
      </c>
      <c r="H237" s="9">
        <f>SUBTOTAL(109,H7:H236)</f>
        <v>99924698</v>
      </c>
      <c r="I237" s="9">
        <f>SUBTOTAL(109,I7:I236)</f>
        <v>683992807</v>
      </c>
      <c r="J237" s="19">
        <f>Population_Weapons[[#Totals],[Unregistered weapons]]/Population_Weapons[[#Totals],[Number of weapons]]</f>
        <v>0.79775591118270772</v>
      </c>
    </row>
    <row r="342" spans="1:9" x14ac:dyDescent="0.35">
      <c r="B342" s="8" t="s">
        <v>513</v>
      </c>
      <c r="C342" s="8" t="s">
        <v>11</v>
      </c>
      <c r="D342" s="8" t="s">
        <v>250</v>
      </c>
      <c r="E342" s="9">
        <v>30691000</v>
      </c>
      <c r="F342" s="9">
        <v>127000</v>
      </c>
      <c r="G342" s="10">
        <v>0.4</v>
      </c>
      <c r="H342" s="9" t="s">
        <v>13</v>
      </c>
      <c r="I342" s="9" t="s">
        <v>13</v>
      </c>
    </row>
    <row r="343" spans="1:9" x14ac:dyDescent="0.35">
      <c r="A343" s="8" t="s">
        <v>512</v>
      </c>
      <c r="B343" s="8" t="s">
        <v>515</v>
      </c>
      <c r="C343" s="8" t="s">
        <v>24</v>
      </c>
      <c r="D343" s="8" t="s">
        <v>177</v>
      </c>
      <c r="E343" s="9">
        <v>276000</v>
      </c>
      <c r="F343" s="9">
        <v>11000</v>
      </c>
      <c r="G343" s="10">
        <v>3.9</v>
      </c>
      <c r="H343" s="9">
        <v>4700</v>
      </c>
      <c r="I343" s="9">
        <v>6300</v>
      </c>
    </row>
    <row r="344" spans="1:9" ht="29" x14ac:dyDescent="0.35">
      <c r="A344" s="8" t="s">
        <v>514</v>
      </c>
      <c r="B344" s="8" t="s">
        <v>517</v>
      </c>
      <c r="C344" s="8" t="s">
        <v>33</v>
      </c>
      <c r="D344" s="8" t="s">
        <v>37</v>
      </c>
      <c r="E344" s="9">
        <v>31926000</v>
      </c>
      <c r="F344" s="9">
        <v>5895000</v>
      </c>
      <c r="G344" s="10">
        <v>18.5</v>
      </c>
      <c r="H344" s="9" t="s">
        <v>13</v>
      </c>
      <c r="I344" s="9" t="s">
        <v>13</v>
      </c>
    </row>
    <row r="345" spans="1:9" x14ac:dyDescent="0.35">
      <c r="A345" s="8" t="s">
        <v>516</v>
      </c>
      <c r="B345" s="8" t="s">
        <v>519</v>
      </c>
      <c r="C345" s="8" t="s">
        <v>11</v>
      </c>
      <c r="D345" s="8" t="s">
        <v>87</v>
      </c>
      <c r="E345" s="9">
        <v>95415000</v>
      </c>
      <c r="F345" s="9">
        <v>1562000</v>
      </c>
      <c r="G345" s="10">
        <v>1.6</v>
      </c>
      <c r="H345" s="9" t="s">
        <v>13</v>
      </c>
      <c r="I345" s="9" t="s">
        <v>13</v>
      </c>
    </row>
    <row r="346" spans="1:9" x14ac:dyDescent="0.35">
      <c r="A346" s="8" t="s">
        <v>518</v>
      </c>
      <c r="B346" s="8" t="s">
        <v>521</v>
      </c>
      <c r="C346" s="8" t="s">
        <v>33</v>
      </c>
      <c r="D346" s="8" t="s">
        <v>34</v>
      </c>
      <c r="E346" s="9">
        <v>31000</v>
      </c>
      <c r="F346" s="9">
        <v>300</v>
      </c>
      <c r="G346" s="10">
        <v>0.8</v>
      </c>
      <c r="H346" s="9">
        <v>48</v>
      </c>
      <c r="I346" s="9">
        <v>252</v>
      </c>
    </row>
    <row r="347" spans="1:9" x14ac:dyDescent="0.35">
      <c r="A347" s="8" t="s">
        <v>520</v>
      </c>
      <c r="B347" s="8" t="s">
        <v>523</v>
      </c>
      <c r="C347" s="8" t="s">
        <v>33</v>
      </c>
      <c r="D347" s="8" t="s">
        <v>34</v>
      </c>
      <c r="E347" s="9">
        <v>107000</v>
      </c>
      <c r="F347" s="9">
        <v>18000</v>
      </c>
      <c r="G347" s="10">
        <v>16.600000000000001</v>
      </c>
      <c r="H347" s="9" t="s">
        <v>13</v>
      </c>
      <c r="I347" s="9" t="s">
        <v>13</v>
      </c>
    </row>
    <row r="348" spans="1:9" x14ac:dyDescent="0.35">
      <c r="A348" s="8" t="s">
        <v>522</v>
      </c>
      <c r="B348" s="8" t="s">
        <v>525</v>
      </c>
      <c r="C348" s="8" t="s">
        <v>11</v>
      </c>
      <c r="D348" s="8" t="s">
        <v>40</v>
      </c>
      <c r="E348" s="9">
        <v>28120000</v>
      </c>
      <c r="F348" s="9">
        <v>14859000</v>
      </c>
      <c r="G348" s="10">
        <v>52.8</v>
      </c>
      <c r="H348" s="9" t="s">
        <v>13</v>
      </c>
      <c r="I348" s="9" t="s">
        <v>13</v>
      </c>
    </row>
    <row r="349" spans="1:9" x14ac:dyDescent="0.35">
      <c r="A349" s="8" t="s">
        <v>524</v>
      </c>
      <c r="B349" s="8" t="s">
        <v>527</v>
      </c>
      <c r="C349" s="8" t="s">
        <v>20</v>
      </c>
      <c r="D349" s="8" t="s">
        <v>94</v>
      </c>
      <c r="E349" s="9">
        <v>17238000</v>
      </c>
      <c r="F349" s="9">
        <v>158000</v>
      </c>
      <c r="G349" s="10">
        <v>0.9</v>
      </c>
      <c r="H349" s="9">
        <v>86642</v>
      </c>
      <c r="I349" s="9">
        <v>71358</v>
      </c>
    </row>
    <row r="350" spans="1:9" x14ac:dyDescent="0.35">
      <c r="A350" s="8" t="s">
        <v>526</v>
      </c>
      <c r="B350" s="8" t="s">
        <v>529</v>
      </c>
      <c r="C350" s="8" t="s">
        <v>20</v>
      </c>
      <c r="D350" s="8" t="s">
        <v>94</v>
      </c>
      <c r="E350" s="9">
        <v>16338000</v>
      </c>
      <c r="F350" s="9">
        <v>455000</v>
      </c>
      <c r="G350" s="10">
        <v>2.8</v>
      </c>
      <c r="H350" s="9">
        <v>190685</v>
      </c>
      <c r="I350" s="9">
        <v>264315</v>
      </c>
    </row>
    <row r="351" spans="1:9" x14ac:dyDescent="0.35">
      <c r="A351" s="8" t="s">
        <v>528</v>
      </c>
    </row>
  </sheetData>
  <pageMargins left="0.7" right="0.7" top="0.75" bottom="0.75" header="0.3" footer="0.3"/>
  <pageSetup paperSize="9" orientation="portrait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F A A B Q S w M E F A A C A A g A c X P K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c X P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z y l Q E L d C j t A I A A A k V A A A T A B w A R m 9 y b X V s Y X M v U 2 V j d G l v b j E u b S C i G A A o o B Q A A A A A A A A A A A A A A A A A A A A A A A A A A A D t m M 1 u o z A Q g O + R 8 g 6 W e y G S g z C h J L t V D t 2 0 K / U W l f S w K j 0 4 x W l R w U b Y d F t F e f e a A G l C j b Z S o x V I z Y V o Z j z M z z c w i a D 3 M u Q M e M U V n / V 7 / Z 5 4 J C k N w A l c k G V E L Q s D Y 0 4 e K M A D C K Y g o r L f A + r j 8 S y 9 p 0 o y D 1 b m 1 l Q Y v 8 O I m j P O J G V S G H D 2 0 7 8 R N B X + j X d 5 7 V 9 Q 8 S R 5 4 l 8 Q S c A 5 I 9 G r C I X / h 2 e L b E l 9 2 w S F E 9 8 7 9 4 a / 5 s N Z + B x G I W H D R x o F w 1 W Y U p L G Y k g Y o y / U T I I V H C B w e x U n E Y 3 V 7 U i e w B R i c w T v B q g I c Z f A t I x 2 f X s V T H d 5 w b v N b R 7 M X W l + A m e P h D 2 o 3 B e v C c 2 T 3 V q a i 5 Q w s e J p P O N R F r N c K Y z K C V q v Y S H H E A G p d E D S F 7 l B o J L b D f J R g 9 x p k J 8 e y D e D f i 9 k 2 s C 1 X b S 7 3 k V b 3 0 X 7 G F 2 0 / 2 8 X r 5 h 0 H T O P Y E / h N i n G l S e W x U u a 7 m k m T U d + N N w c W 1 9 i y C k Z s r v K k K N n y D k G Q 0 5 L G N I d a A 9 C b o n Q q K s I u X q E 3 G M g 5 H 4 j 9 A m E J i V C T l c R m u g R m h w D o U l L E G r 3 m w x b J U O n H W V I J a B j S F X l 6 w x h q y U M t f o x h K u F 2 u 0 q Q v q F G h 9 j o c b f C / W n G K o W 6 n F X G d I v 1 P g Y C z V u y 0 L d T o b O k 4 S y A G u x K W o 7 4 / E y Z N R Y 6 / 7 J Q d p / B p D 2 t x 7 S r u 9 I u 5 E h 7 T s W a R + b S D s I m 8 G O m W s a 8 + c 8 e Z 6 A a / 5 X v H P j P Y W J U e S L R v s H G I n V g a K w e / a F o h Q b G s + H r K m v G Z P p q 3 I U U F g D r l L C G n D K 6 Y M a F F j j D X r Z M v 2 g y Y m D c 5 5 k 0 X a 6 g G 3 h M a y B B y + F D G M i K e A r U E 0 p C B m 4 L + c X J F w I K k T N 9 7 h + d m e / c 5 L Q F G D L y q + C q 0 J t N F X X F D F X 7 B f x s N r o f Q Q 2 j T 3 B / 2 7 K u 7 / 9 0 d m W V 0 i a w 1 / l A e t j B G 9 Y q j M 7 H K o P I Z 2 9 A V B L A Q I t A B Q A A g A I A H F z y l Q D e I 0 P p A A A A P Y A A A A S A A A A A A A A A A A A A A A A A A A A A A B D b 2 5 m a W c v U G F j a 2 F n Z S 5 4 b W x Q S w E C L Q A U A A I A C A B x c 8 p U D 8 r p q 6 Q A A A D p A A A A E w A A A A A A A A A A A A A A A A D w A A A A W 0 N v b n R l b n R f V H l w Z X N d L n h t b F B L A Q I t A B Q A A g A I A H F z y l Q E L d C j t A I A A A k V A A A T A A A A A A A A A A A A A A A A A O E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x n A A A A A A A A e m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y L T A 2 L T E w V D E x O j I 3 O j I 0 L j Q 5 M T Q z N D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B d X R v U m V t b 3 Z l Z E N v b H V t b n M x L n t D b 2 x 1 b W 4 x L D B 9 J n F 1 b 3 Q 7 L C Z x d W 9 0 O 1 N l Y 3 R p b 2 4 x L 1 R h Y m x l M D A y I C h Q Y W d l I D E p L 0 F 1 d G 9 S Z W 1 v d m V k Q 2 9 s d W 1 u c z E u e 0 N v b H V t b j I s M X 0 m c X V v d D s s J n F 1 b 3 Q 7 U 2 V j d G l v b j E v V G F i b G U w M D I g K F B h Z 2 U g M S k v Q X V 0 b 1 J l b W 9 2 Z W R D b 2 x 1 b W 5 z M S 5 7 Q 2 9 s d W 1 u M y w y f S Z x d W 9 0 O y w m c X V v d D t T Z W N 0 a W 9 u M S 9 U Y W J s Z T A w M i A o U G F n Z S A x K S 9 B d X R v U m V t b 3 Z l Z E N v b H V t b n M x L n t D b 2 x 1 b W 4 0 L D N 9 J n F 1 b 3 Q 7 L C Z x d W 9 0 O 1 N l Y 3 R p b 2 4 x L 1 R h Y m x l M D A y I C h Q Y W d l I D E p L 0 F 1 d G 9 S Z W 1 v d m V k Q 2 9 s d W 1 u c z E u e 0 N v b H V t b j U s N H 0 m c X V v d D s s J n F 1 b 3 Q 7 U 2 V j d G l v b j E v V G F i b G U w M D I g K F B h Z 2 U g M S k v Q X V 0 b 1 J l b W 9 2 Z W R D b 2 x 1 b W 5 z M S 5 7 Q 2 9 s d W 1 u N i w 1 f S Z x d W 9 0 O y w m c X V v d D t T Z W N 0 a W 9 u M S 9 U Y W J s Z T A w M i A o U G F n Z S A x K S 9 B d X R v U m V t b 3 Z l Z E N v b H V t b n M x L n t D b 2 x 1 b W 4 3 L D Z 9 J n F 1 b 3 Q 7 L C Z x d W 9 0 O 1 N l Y 3 R p b 2 4 x L 1 R h Y m x l M D A y I C h Q Y W d l I D E p L 0 F 1 d G 9 S Z W 1 v d m V k Q 2 9 s d W 1 u c z E u e 0 N v b H V t b j g s N 3 0 m c X V v d D s s J n F 1 b 3 Q 7 U 2 V j d G l v b j E v V G F i b G U w M D I g K F B h Z 2 U g M S k v Q X V 0 b 1 J l b W 9 2 Z W R D b 2 x 1 b W 5 z M S 5 7 Q 2 9 s d W 1 u O S w 4 f S Z x d W 9 0 O y w m c X V v d D t T Z W N 0 a W 9 u M S 9 U Y W J s Z T A w M i A o U G F n Z S A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Q 2 9 s d W 1 u M S w w f S Z x d W 9 0 O y w m c X V v d D t T Z W N 0 a W 9 u M S 9 U Y W J s Z T A w M i A o U G F n Z S A x K S 9 B d X R v U m V t b 3 Z l Z E N v b H V t b n M x L n t D b 2 x 1 b W 4 y L D F 9 J n F 1 b 3 Q 7 L C Z x d W 9 0 O 1 N l Y 3 R p b 2 4 x L 1 R h Y m x l M D A y I C h Q Y W d l I D E p L 0 F 1 d G 9 S Z W 1 v d m V k Q 2 9 s d W 1 u c z E u e 0 N v b H V t b j M s M n 0 m c X V v d D s s J n F 1 b 3 Q 7 U 2 V j d G l v b j E v V G F i b G U w M D I g K F B h Z 2 U g M S k v Q X V 0 b 1 J l b W 9 2 Z W R D b 2 x 1 b W 5 z M S 5 7 Q 2 9 s d W 1 u N C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N v b H V t b j Y s N X 0 m c X V v d D s s J n F 1 b 3 Q 7 U 2 V j d G l v b j E v V G F i b G U w M D I g K F B h Z 2 U g M S k v Q X V 0 b 1 J l b W 9 2 Z W R D b 2 x 1 b W 5 z M S 5 7 Q 2 9 s d W 1 u N y w 2 f S Z x d W 9 0 O y w m c X V v d D t T Z W N 0 a W 9 u M S 9 U Y W J s Z T A w M i A o U G F n Z S A x K S 9 B d X R v U m V t b 3 Z l Z E N v b H V t b n M x L n t D b 2 x 1 b W 4 4 L D d 9 J n F 1 b 3 Q 7 L C Z x d W 9 0 O 1 N l Y 3 R p b 2 4 x L 1 R h Y m x l M D A y I C h Q Y W d l I D E p L 0 F 1 d G 9 S Z W 1 v d m V k Q 2 9 s d W 1 u c z E u e 0 N v b H V t b j k s O H 0 m c X V v d D s s J n F 1 b 3 Q 7 U 2 V j d G l v b j E v V G F i b G U w M D I g K F B h Z 2 U g M S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0 O T Y 0 M z Y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9 B d X R v U m V t b 3 Z l Z E N v b H V t b n M x L n t D b 2 x 1 b W 4 x L D B 9 J n F 1 b 3 Q 7 L C Z x d W 9 0 O 1 N l Y 3 R p b 2 4 x L 1 R h Y m x l M D A 0 I C h Q Y W d l I D I p L 0 F 1 d G 9 S Z W 1 v d m V k Q 2 9 s d W 1 u c z E u e 0 N v b H V t b j I s M X 0 m c X V v d D s s J n F 1 b 3 Q 7 U 2 V j d G l v b j E v V G F i b G U w M D Q g K F B h Z 2 U g M i k v Q X V 0 b 1 J l b W 9 2 Z W R D b 2 x 1 b W 5 z M S 5 7 Q 2 9 s d W 1 u M y w y f S Z x d W 9 0 O y w m c X V v d D t T Z W N 0 a W 9 u M S 9 U Y W J s Z T A w N C A o U G F n Z S A y K S 9 B d X R v U m V t b 3 Z l Z E N v b H V t b n M x L n t D b 2 x 1 b W 4 0 L D N 9 J n F 1 b 3 Q 7 L C Z x d W 9 0 O 1 N l Y 3 R p b 2 4 x L 1 R h Y m x l M D A 0 I C h Q Y W d l I D I p L 0 F 1 d G 9 S Z W 1 v d m V k Q 2 9 s d W 1 u c z E u e 0 N v b H V t b j U s N H 0 m c X V v d D s s J n F 1 b 3 Q 7 U 2 V j d G l v b j E v V G F i b G U w M D Q g K F B h Z 2 U g M i k v Q X V 0 b 1 J l b W 9 2 Z W R D b 2 x 1 b W 5 z M S 5 7 Q 2 9 s d W 1 u N i w 1 f S Z x d W 9 0 O y w m c X V v d D t T Z W N 0 a W 9 u M S 9 U Y W J s Z T A w N C A o U G F n Z S A y K S 9 B d X R v U m V t b 3 Z l Z E N v b H V t b n M x L n t D b 2 x 1 b W 4 3 L D Z 9 J n F 1 b 3 Q 7 L C Z x d W 9 0 O 1 N l Y 3 R p b 2 4 x L 1 R h Y m x l M D A 0 I C h Q Y W d l I D I p L 0 F 1 d G 9 S Z W 1 v d m V k Q 2 9 s d W 1 u c z E u e 0 N v b H V t b j g s N 3 0 m c X V v d D s s J n F 1 b 3 Q 7 U 2 V j d G l v b j E v V G F i b G U w M D Q g K F B h Z 2 U g M i k v Q X V 0 b 1 J l b W 9 2 Z W R D b 2 x 1 b W 5 z M S 5 7 Q 2 9 s d W 1 u O S w 4 f S Z x d W 9 0 O y w m c X V v d D t T Z W N 0 a W 9 u M S 9 U Y W J s Z T A w N C A o U G F n Z S A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Q g K F B h Z 2 U g M i k v Q X V 0 b 1 J l b W 9 2 Z W R D b 2 x 1 b W 5 z M S 5 7 Q 2 9 s d W 1 u M S w w f S Z x d W 9 0 O y w m c X V v d D t T Z W N 0 a W 9 u M S 9 U Y W J s Z T A w N C A o U G F n Z S A y K S 9 B d X R v U m V t b 3 Z l Z E N v b H V t b n M x L n t D b 2 x 1 b W 4 y L D F 9 J n F 1 b 3 Q 7 L C Z x d W 9 0 O 1 N l Y 3 R p b 2 4 x L 1 R h Y m x l M D A 0 I C h Q Y W d l I D I p L 0 F 1 d G 9 S Z W 1 v d m V k Q 2 9 s d W 1 u c z E u e 0 N v b H V t b j M s M n 0 m c X V v d D s s J n F 1 b 3 Q 7 U 2 V j d G l v b j E v V G F i b G U w M D Q g K F B h Z 2 U g M i k v Q X V 0 b 1 J l b W 9 2 Z W R D b 2 x 1 b W 5 z M S 5 7 Q 2 9 s d W 1 u N C w z f S Z x d W 9 0 O y w m c X V v d D t T Z W N 0 a W 9 u M S 9 U Y W J s Z T A w N C A o U G F n Z S A y K S 9 B d X R v U m V t b 3 Z l Z E N v b H V t b n M x L n t D b 2 x 1 b W 4 1 L D R 9 J n F 1 b 3 Q 7 L C Z x d W 9 0 O 1 N l Y 3 R p b 2 4 x L 1 R h Y m x l M D A 0 I C h Q Y W d l I D I p L 0 F 1 d G 9 S Z W 1 v d m V k Q 2 9 s d W 1 u c z E u e 0 N v b H V t b j Y s N X 0 m c X V v d D s s J n F 1 b 3 Q 7 U 2 V j d G l v b j E v V G F i b G U w M D Q g K F B h Z 2 U g M i k v Q X V 0 b 1 J l b W 9 2 Z W R D b 2 x 1 b W 5 z M S 5 7 Q 2 9 s d W 1 u N y w 2 f S Z x d W 9 0 O y w m c X V v d D t T Z W N 0 a W 9 u M S 9 U Y W J s Z T A w N C A o U G F n Z S A y K S 9 B d X R v U m V t b 3 Z l Z E N v b H V t b n M x L n t D b 2 x 1 b W 4 4 L D d 9 J n F 1 b 3 Q 7 L C Z x d W 9 0 O 1 N l Y 3 R p b 2 4 x L 1 R h Y m x l M D A 0 I C h Q Y W d l I D I p L 0 F 1 d G 9 S Z W 1 v d m V k Q 2 9 s d W 1 u c z E u e 0 N v b H V t b j k s O H 0 m c X V v d D s s J n F 1 b 3 Q 7 U 2 V j d G l v b j E v V G F i b G U w M D Q g K F B h Z 2 U g M i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0 O T g 0 M z g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z K S 9 B d X R v U m V t b 3 Z l Z E N v b H V t b n M x L n t D b 2 x 1 b W 4 x L D B 9 J n F 1 b 3 Q 7 L C Z x d W 9 0 O 1 N l Y 3 R p b 2 4 x L 1 R h Y m x l M D A 2 I C h Q Y W d l I D M p L 0 F 1 d G 9 S Z W 1 v d m V k Q 2 9 s d W 1 u c z E u e 0 N v b H V t b j I s M X 0 m c X V v d D s s J n F 1 b 3 Q 7 U 2 V j d G l v b j E v V G F i b G U w M D Y g K F B h Z 2 U g M y k v Q X V 0 b 1 J l b W 9 2 Z W R D b 2 x 1 b W 5 z M S 5 7 Q 2 9 s d W 1 u M y w y f S Z x d W 9 0 O y w m c X V v d D t T Z W N 0 a W 9 u M S 9 U Y W J s Z T A w N i A o U G F n Z S A z K S 9 B d X R v U m V t b 3 Z l Z E N v b H V t b n M x L n t D b 2 x 1 b W 4 0 L D N 9 J n F 1 b 3 Q 7 L C Z x d W 9 0 O 1 N l Y 3 R p b 2 4 x L 1 R h Y m x l M D A 2 I C h Q Y W d l I D M p L 0 F 1 d G 9 S Z W 1 v d m V k Q 2 9 s d W 1 u c z E u e 0 N v b H V t b j U s N H 0 m c X V v d D s s J n F 1 b 3 Q 7 U 2 V j d G l v b j E v V G F i b G U w M D Y g K F B h Z 2 U g M y k v Q X V 0 b 1 J l b W 9 2 Z W R D b 2 x 1 b W 5 z M S 5 7 Q 2 9 s d W 1 u N i w 1 f S Z x d W 9 0 O y w m c X V v d D t T Z W N 0 a W 9 u M S 9 U Y W J s Z T A w N i A o U G F n Z S A z K S 9 B d X R v U m V t b 3 Z l Z E N v b H V t b n M x L n t D b 2 x 1 b W 4 3 L D Z 9 J n F 1 b 3 Q 7 L C Z x d W 9 0 O 1 N l Y 3 R p b 2 4 x L 1 R h Y m x l M D A 2 I C h Q Y W d l I D M p L 0 F 1 d G 9 S Z W 1 v d m V k Q 2 9 s d W 1 u c z E u e 0 N v b H V t b j g s N 3 0 m c X V v d D s s J n F 1 b 3 Q 7 U 2 V j d G l v b j E v V G F i b G U w M D Y g K F B h Z 2 U g M y k v Q X V 0 b 1 J l b W 9 2 Z W R D b 2 x 1 b W 5 z M S 5 7 Q 2 9 s d W 1 u O S w 4 f S Z x d W 9 0 O y w m c X V v d D t T Z W N 0 a W 9 u M S 9 U Y W J s Z T A w N i A o U G F n Z S A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Y g K F B h Z 2 U g M y k v Q X V 0 b 1 J l b W 9 2 Z W R D b 2 x 1 b W 5 z M S 5 7 Q 2 9 s d W 1 u M S w w f S Z x d W 9 0 O y w m c X V v d D t T Z W N 0 a W 9 u M S 9 U Y W J s Z T A w N i A o U G F n Z S A z K S 9 B d X R v U m V t b 3 Z l Z E N v b H V t b n M x L n t D b 2 x 1 b W 4 y L D F 9 J n F 1 b 3 Q 7 L C Z x d W 9 0 O 1 N l Y 3 R p b 2 4 x L 1 R h Y m x l M D A 2 I C h Q Y W d l I D M p L 0 F 1 d G 9 S Z W 1 v d m V k Q 2 9 s d W 1 u c z E u e 0 N v b H V t b j M s M n 0 m c X V v d D s s J n F 1 b 3 Q 7 U 2 V j d G l v b j E v V G F i b G U w M D Y g K F B h Z 2 U g M y k v Q X V 0 b 1 J l b W 9 2 Z W R D b 2 x 1 b W 5 z M S 5 7 Q 2 9 s d W 1 u N C w z f S Z x d W 9 0 O y w m c X V v d D t T Z W N 0 a W 9 u M S 9 U Y W J s Z T A w N i A o U G F n Z S A z K S 9 B d X R v U m V t b 3 Z l Z E N v b H V t b n M x L n t D b 2 x 1 b W 4 1 L D R 9 J n F 1 b 3 Q 7 L C Z x d W 9 0 O 1 N l Y 3 R p b 2 4 x L 1 R h Y m x l M D A 2 I C h Q Y W d l I D M p L 0 F 1 d G 9 S Z W 1 v d m V k Q 2 9 s d W 1 u c z E u e 0 N v b H V t b j Y s N X 0 m c X V v d D s s J n F 1 b 3 Q 7 U 2 V j d G l v b j E v V G F i b G U w M D Y g K F B h Z 2 U g M y k v Q X V 0 b 1 J l b W 9 2 Z W R D b 2 x 1 b W 5 z M S 5 7 Q 2 9 s d W 1 u N y w 2 f S Z x d W 9 0 O y w m c X V v d D t T Z W N 0 a W 9 u M S 9 U Y W J s Z T A w N i A o U G F n Z S A z K S 9 B d X R v U m V t b 3 Z l Z E N v b H V t b n M x L n t D b 2 x 1 b W 4 4 L D d 9 J n F 1 b 3 Q 7 L C Z x d W 9 0 O 1 N l Y 3 R p b 2 4 x L 1 R h Y m x l M D A 2 I C h Q Y W d l I D M p L 0 F 1 d G 9 S Z W 1 v d m V k Q 2 9 s d W 1 u c z E u e 0 N v b H V t b j k s O H 0 m c X V v d D s s J n F 1 b 3 Q 7 U 2 V j d G l v b j E v V G F i b G U w M D Y g K F B h Z 2 U g M y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1 M D A 0 M z c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0 K S 9 B d X R v U m V t b 3 Z l Z E N v b H V t b n M x L n t D b 2 x 1 b W 4 x L D B 9 J n F 1 b 3 Q 7 L C Z x d W 9 0 O 1 N l Y 3 R p b 2 4 x L 1 R h Y m x l M D A 4 I C h Q Y W d l I D Q p L 0 F 1 d G 9 S Z W 1 v d m V k Q 2 9 s d W 1 u c z E u e 0 N v b H V t b j I s M X 0 m c X V v d D s s J n F 1 b 3 Q 7 U 2 V j d G l v b j E v V G F i b G U w M D g g K F B h Z 2 U g N C k v Q X V 0 b 1 J l b W 9 2 Z W R D b 2 x 1 b W 5 z M S 5 7 Q 2 9 s d W 1 u M y w y f S Z x d W 9 0 O y w m c X V v d D t T Z W N 0 a W 9 u M S 9 U Y W J s Z T A w O C A o U G F n Z S A 0 K S 9 B d X R v U m V t b 3 Z l Z E N v b H V t b n M x L n t D b 2 x 1 b W 4 0 L D N 9 J n F 1 b 3 Q 7 L C Z x d W 9 0 O 1 N l Y 3 R p b 2 4 x L 1 R h Y m x l M D A 4 I C h Q Y W d l I D Q p L 0 F 1 d G 9 S Z W 1 v d m V k Q 2 9 s d W 1 u c z E u e 0 N v b H V t b j U s N H 0 m c X V v d D s s J n F 1 b 3 Q 7 U 2 V j d G l v b j E v V G F i b G U w M D g g K F B h Z 2 U g N C k v Q X V 0 b 1 J l b W 9 2 Z W R D b 2 x 1 b W 5 z M S 5 7 Q 2 9 s d W 1 u N i w 1 f S Z x d W 9 0 O y w m c X V v d D t T Z W N 0 a W 9 u M S 9 U Y W J s Z T A w O C A o U G F n Z S A 0 K S 9 B d X R v U m V t b 3 Z l Z E N v b H V t b n M x L n t D b 2 x 1 b W 4 3 L D Z 9 J n F 1 b 3 Q 7 L C Z x d W 9 0 O 1 N l Y 3 R p b 2 4 x L 1 R h Y m x l M D A 4 I C h Q Y W d l I D Q p L 0 F 1 d G 9 S Z W 1 v d m V k Q 2 9 s d W 1 u c z E u e 0 N v b H V t b j g s N 3 0 m c X V v d D s s J n F 1 b 3 Q 7 U 2 V j d G l v b j E v V G F i b G U w M D g g K F B h Z 2 U g N C k v Q X V 0 b 1 J l b W 9 2 Z W R D b 2 x 1 b W 5 z M S 5 7 Q 2 9 s d W 1 u O S w 4 f S Z x d W 9 0 O y w m c X V v d D t T Z W N 0 a W 9 u M S 9 U Y W J s Z T A w O C A o U G F n Z S A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g g K F B h Z 2 U g N C k v Q X V 0 b 1 J l b W 9 2 Z W R D b 2 x 1 b W 5 z M S 5 7 Q 2 9 s d W 1 u M S w w f S Z x d W 9 0 O y w m c X V v d D t T Z W N 0 a W 9 u M S 9 U Y W J s Z T A w O C A o U G F n Z S A 0 K S 9 B d X R v U m V t b 3 Z l Z E N v b H V t b n M x L n t D b 2 x 1 b W 4 y L D F 9 J n F 1 b 3 Q 7 L C Z x d W 9 0 O 1 N l Y 3 R p b 2 4 x L 1 R h Y m x l M D A 4 I C h Q Y W d l I D Q p L 0 F 1 d G 9 S Z W 1 v d m V k Q 2 9 s d W 1 u c z E u e 0 N v b H V t b j M s M n 0 m c X V v d D s s J n F 1 b 3 Q 7 U 2 V j d G l v b j E v V G F i b G U w M D g g K F B h Z 2 U g N C k v Q X V 0 b 1 J l b W 9 2 Z W R D b 2 x 1 b W 5 z M S 5 7 Q 2 9 s d W 1 u N C w z f S Z x d W 9 0 O y w m c X V v d D t T Z W N 0 a W 9 u M S 9 U Y W J s Z T A w O C A o U G F n Z S A 0 K S 9 B d X R v U m V t b 3 Z l Z E N v b H V t b n M x L n t D b 2 x 1 b W 4 1 L D R 9 J n F 1 b 3 Q 7 L C Z x d W 9 0 O 1 N l Y 3 R p b 2 4 x L 1 R h Y m x l M D A 4 I C h Q Y W d l I D Q p L 0 F 1 d G 9 S Z W 1 v d m V k Q 2 9 s d W 1 u c z E u e 0 N v b H V t b j Y s N X 0 m c X V v d D s s J n F 1 b 3 Q 7 U 2 V j d G l v b j E v V G F i b G U w M D g g K F B h Z 2 U g N C k v Q X V 0 b 1 J l b W 9 2 Z W R D b 2 x 1 b W 5 z M S 5 7 Q 2 9 s d W 1 u N y w 2 f S Z x d W 9 0 O y w m c X V v d D t T Z W N 0 a W 9 u M S 9 U Y W J s Z T A w O C A o U G F n Z S A 0 K S 9 B d X R v U m V t b 3 Z l Z E N v b H V t b n M x L n t D b 2 x 1 b W 4 4 L D d 9 J n F 1 b 3 Q 7 L C Z x d W 9 0 O 1 N l Y 3 R p b 2 4 x L 1 R h Y m x l M D A 4 I C h Q Y W d l I D Q p L 0 F 1 d G 9 S Z W 1 v d m V k Q 2 9 s d W 1 u c z E u e 0 N v b H V t b j k s O H 0 m c X V v d D s s J n F 1 b 3 Q 7 U 2 V j d G l v b j E v V G F i b G U w M D g g K F B h Z 2 U g N C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1 M D E 0 M z c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0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1 K S 9 B d X R v U m V t b 3 Z l Z E N v b H V t b n M x L n t D b 2 x 1 b W 4 x L D B 9 J n F 1 b 3 Q 7 L C Z x d W 9 0 O 1 N l Y 3 R p b 2 4 x L 1 R h Y m x l M D E w I C h Q Y W d l I D U p L 0 F 1 d G 9 S Z W 1 v d m V k Q 2 9 s d W 1 u c z E u e 0 N v b H V t b j I s M X 0 m c X V v d D s s J n F 1 b 3 Q 7 U 2 V j d G l v b j E v V G F i b G U w M T A g K F B h Z 2 U g N S k v Q X V 0 b 1 J l b W 9 2 Z W R D b 2 x 1 b W 5 z M S 5 7 Q 2 9 s d W 1 u M y w y f S Z x d W 9 0 O y w m c X V v d D t T Z W N 0 a W 9 u M S 9 U Y W J s Z T A x M C A o U G F n Z S A 1 K S 9 B d X R v U m V t b 3 Z l Z E N v b H V t b n M x L n t D b 2 x 1 b W 4 0 L D N 9 J n F 1 b 3 Q 7 L C Z x d W 9 0 O 1 N l Y 3 R p b 2 4 x L 1 R h Y m x l M D E w I C h Q Y W d l I D U p L 0 F 1 d G 9 S Z W 1 v d m V k Q 2 9 s d W 1 u c z E u e 0 N v b H V t b j U s N H 0 m c X V v d D s s J n F 1 b 3 Q 7 U 2 V j d G l v b j E v V G F i b G U w M T A g K F B h Z 2 U g N S k v Q X V 0 b 1 J l b W 9 2 Z W R D b 2 x 1 b W 5 z M S 5 7 Q 2 9 s d W 1 u N i w 1 f S Z x d W 9 0 O y w m c X V v d D t T Z W N 0 a W 9 u M S 9 U Y W J s Z T A x M C A o U G F n Z S A 1 K S 9 B d X R v U m V t b 3 Z l Z E N v b H V t b n M x L n t D b 2 x 1 b W 4 3 L D Z 9 J n F 1 b 3 Q 7 L C Z x d W 9 0 O 1 N l Y 3 R p b 2 4 x L 1 R h Y m x l M D E w I C h Q Y W d l I D U p L 0 F 1 d G 9 S Z W 1 v d m V k Q 2 9 s d W 1 u c z E u e 0 N v b H V t b j g s N 3 0 m c X V v d D s s J n F 1 b 3 Q 7 U 2 V j d G l v b j E v V G F i b G U w M T A g K F B h Z 2 U g N S k v Q X V 0 b 1 J l b W 9 2 Z W R D b 2 x 1 b W 5 z M S 5 7 Q 2 9 s d W 1 u O S w 4 f S Z x d W 9 0 O y w m c X V v d D t T Z W N 0 a W 9 u M S 9 U Y W J s Z T A x M C A o U G F n Z S A 1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A g K F B h Z 2 U g N S k v Q X V 0 b 1 J l b W 9 2 Z W R D b 2 x 1 b W 5 z M S 5 7 Q 2 9 s d W 1 u M S w w f S Z x d W 9 0 O y w m c X V v d D t T Z W N 0 a W 9 u M S 9 U Y W J s Z T A x M C A o U G F n Z S A 1 K S 9 B d X R v U m V t b 3 Z l Z E N v b H V t b n M x L n t D b 2 x 1 b W 4 y L D F 9 J n F 1 b 3 Q 7 L C Z x d W 9 0 O 1 N l Y 3 R p b 2 4 x L 1 R h Y m x l M D E w I C h Q Y W d l I D U p L 0 F 1 d G 9 S Z W 1 v d m V k Q 2 9 s d W 1 u c z E u e 0 N v b H V t b j M s M n 0 m c X V v d D s s J n F 1 b 3 Q 7 U 2 V j d G l v b j E v V G F i b G U w M T A g K F B h Z 2 U g N S k v Q X V 0 b 1 J l b W 9 2 Z W R D b 2 x 1 b W 5 z M S 5 7 Q 2 9 s d W 1 u N C w z f S Z x d W 9 0 O y w m c X V v d D t T Z W N 0 a W 9 u M S 9 U Y W J s Z T A x M C A o U G F n Z S A 1 K S 9 B d X R v U m V t b 3 Z l Z E N v b H V t b n M x L n t D b 2 x 1 b W 4 1 L D R 9 J n F 1 b 3 Q 7 L C Z x d W 9 0 O 1 N l Y 3 R p b 2 4 x L 1 R h Y m x l M D E w I C h Q Y W d l I D U p L 0 F 1 d G 9 S Z W 1 v d m V k Q 2 9 s d W 1 u c z E u e 0 N v b H V t b j Y s N X 0 m c X V v d D s s J n F 1 b 3 Q 7 U 2 V j d G l v b j E v V G F i b G U w M T A g K F B h Z 2 U g N S k v Q X V 0 b 1 J l b W 9 2 Z W R D b 2 x 1 b W 5 z M S 5 7 Q 2 9 s d W 1 u N y w 2 f S Z x d W 9 0 O y w m c X V v d D t T Z W N 0 a W 9 u M S 9 U Y W J s Z T A x M C A o U G F n Z S A 1 K S 9 B d X R v U m V t b 3 Z l Z E N v b H V t b n M x L n t D b 2 x 1 b W 4 4 L D d 9 J n F 1 b 3 Q 7 L C Z x d W 9 0 O 1 N l Y 3 R p b 2 4 x L 1 R h Y m x l M D E w I C h Q Y W d l I D U p L 0 F 1 d G 9 S Z W 1 v d m V k Q 2 9 s d W 1 u c z E u e 0 N v b H V t b j k s O H 0 m c X V v d D s s J n F 1 b 3 Q 7 U 2 V j d G l v b j E v V G F i b G U w M T A g K F B h Z 2 U g N S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1 M D I 0 M z Y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1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2 K S 9 B d X R v U m V t b 3 Z l Z E N v b H V t b n M x L n t D b 2 x 1 b W 4 x L D B 9 J n F 1 b 3 Q 7 L C Z x d W 9 0 O 1 N l Y 3 R p b 2 4 x L 1 R h Y m x l M D E y I C h Q Y W d l I D Y p L 0 F 1 d G 9 S Z W 1 v d m V k Q 2 9 s d W 1 u c z E u e 0 N v b H V t b j I s M X 0 m c X V v d D s s J n F 1 b 3 Q 7 U 2 V j d G l v b j E v V G F i b G U w M T I g K F B h Z 2 U g N i k v Q X V 0 b 1 J l b W 9 2 Z W R D b 2 x 1 b W 5 z M S 5 7 Q 2 9 s d W 1 u M y w y f S Z x d W 9 0 O y w m c X V v d D t T Z W N 0 a W 9 u M S 9 U Y W J s Z T A x M i A o U G F n Z S A 2 K S 9 B d X R v U m V t b 3 Z l Z E N v b H V t b n M x L n t D b 2 x 1 b W 4 0 L D N 9 J n F 1 b 3 Q 7 L C Z x d W 9 0 O 1 N l Y 3 R p b 2 4 x L 1 R h Y m x l M D E y I C h Q Y W d l I D Y p L 0 F 1 d G 9 S Z W 1 v d m V k Q 2 9 s d W 1 u c z E u e 0 N v b H V t b j U s N H 0 m c X V v d D s s J n F 1 b 3 Q 7 U 2 V j d G l v b j E v V G F i b G U w M T I g K F B h Z 2 U g N i k v Q X V 0 b 1 J l b W 9 2 Z W R D b 2 x 1 b W 5 z M S 5 7 Q 2 9 s d W 1 u N i w 1 f S Z x d W 9 0 O y w m c X V v d D t T Z W N 0 a W 9 u M S 9 U Y W J s Z T A x M i A o U G F n Z S A 2 K S 9 B d X R v U m V t b 3 Z l Z E N v b H V t b n M x L n t D b 2 x 1 b W 4 3 L D Z 9 J n F 1 b 3 Q 7 L C Z x d W 9 0 O 1 N l Y 3 R p b 2 4 x L 1 R h Y m x l M D E y I C h Q Y W d l I D Y p L 0 F 1 d G 9 S Z W 1 v d m V k Q 2 9 s d W 1 u c z E u e 0 N v b H V t b j g s N 3 0 m c X V v d D s s J n F 1 b 3 Q 7 U 2 V j d G l v b j E v V G F i b G U w M T I g K F B h Z 2 U g N i k v Q X V 0 b 1 J l b W 9 2 Z W R D b 2 x 1 b W 5 z M S 5 7 Q 2 9 s d W 1 u O S w 4 f S Z x d W 9 0 O y w m c X V v d D t T Z W N 0 a W 9 u M S 9 U Y W J s Z T A x M i A o U G F n Z S A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I g K F B h Z 2 U g N i k v Q X V 0 b 1 J l b W 9 2 Z W R D b 2 x 1 b W 5 z M S 5 7 Q 2 9 s d W 1 u M S w w f S Z x d W 9 0 O y w m c X V v d D t T Z W N 0 a W 9 u M S 9 U Y W J s Z T A x M i A o U G F n Z S A 2 K S 9 B d X R v U m V t b 3 Z l Z E N v b H V t b n M x L n t D b 2 x 1 b W 4 y L D F 9 J n F 1 b 3 Q 7 L C Z x d W 9 0 O 1 N l Y 3 R p b 2 4 x L 1 R h Y m x l M D E y I C h Q Y W d l I D Y p L 0 F 1 d G 9 S Z W 1 v d m V k Q 2 9 s d W 1 u c z E u e 0 N v b H V t b j M s M n 0 m c X V v d D s s J n F 1 b 3 Q 7 U 2 V j d G l v b j E v V G F i b G U w M T I g K F B h Z 2 U g N i k v Q X V 0 b 1 J l b W 9 2 Z W R D b 2 x 1 b W 5 z M S 5 7 Q 2 9 s d W 1 u N C w z f S Z x d W 9 0 O y w m c X V v d D t T Z W N 0 a W 9 u M S 9 U Y W J s Z T A x M i A o U G F n Z S A 2 K S 9 B d X R v U m V t b 3 Z l Z E N v b H V t b n M x L n t D b 2 x 1 b W 4 1 L D R 9 J n F 1 b 3 Q 7 L C Z x d W 9 0 O 1 N l Y 3 R p b 2 4 x L 1 R h Y m x l M D E y I C h Q Y W d l I D Y p L 0 F 1 d G 9 S Z W 1 v d m V k Q 2 9 s d W 1 u c z E u e 0 N v b H V t b j Y s N X 0 m c X V v d D s s J n F 1 b 3 Q 7 U 2 V j d G l v b j E v V G F i b G U w M T I g K F B h Z 2 U g N i k v Q X V 0 b 1 J l b W 9 2 Z W R D b 2 x 1 b W 5 z M S 5 7 Q 2 9 s d W 1 u N y w 2 f S Z x d W 9 0 O y w m c X V v d D t T Z W N 0 a W 9 u M S 9 U Y W J s Z T A x M i A o U G F n Z S A 2 K S 9 B d X R v U m V t b 3 Z l Z E N v b H V t b n M x L n t D b 2 x 1 b W 4 4 L D d 9 J n F 1 b 3 Q 7 L C Z x d W 9 0 O 1 N l Y 3 R p b 2 4 x L 1 R h Y m x l M D E y I C h Q Y W d l I D Y p L 0 F 1 d G 9 S Z W 1 v d m V k Q 2 9 s d W 1 u c z E u e 0 N v b H V t b j k s O H 0 m c X V v d D s s J n F 1 b 3 Q 7 U 2 V j d G l v b j E v V G F i b G U w M T I g K F B h Z 2 U g N i k v Q X V 0 b 1 J l b W 9 2 Z W R D b 2 x 1 b W 5 z M S 5 7 Q 2 9 s d W 1 u M T A s O X 0 m c X V v d D t d L C Z x d W 9 0 O 1 J l b G F 0 a W 9 u c 2 h p c E l u Z m 8 m c X V v d D s 6 W 1 1 9 I i A v P j x F b n R y e S B U e X B l P S J G a W x s T G F z d F V w Z G F 0 Z W Q i I F Z h b H V l P S J k M j A y M i 0 w N i 0 x M F Q x M T o y N z o y N C 4 1 M D Q 0 M z U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2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Q g K F B h Z 2 U g N y k v Q X V 0 b 1 J l b W 9 2 Z W R D b 2 x 1 b W 5 z M S 5 7 Q 2 9 s d W 1 u M S w w f S Z x d W 9 0 O y w m c X V v d D t T Z W N 0 a W 9 u M S 9 U Y W J s Z T A x N C A o U G F n Z S A 3 K S 9 B d X R v U m V t b 3 Z l Z E N v b H V t b n M x L n t D b 2 x 1 b W 4 y L D F 9 J n F 1 b 3 Q 7 L C Z x d W 9 0 O 1 N l Y 3 R p b 2 4 x L 1 R h Y m x l M D E 0 I C h Q Y W d l I D c p L 0 F 1 d G 9 S Z W 1 v d m V k Q 2 9 s d W 1 u c z E u e 0 N v b H V t b j M s M n 0 m c X V v d D s s J n F 1 b 3 Q 7 U 2 V j d G l v b j E v V G F i b G U w M T Q g K F B h Z 2 U g N y k v Q X V 0 b 1 J l b W 9 2 Z W R D b 2 x 1 b W 5 z M S 5 7 Q 2 9 s d W 1 u N C w z f S Z x d W 9 0 O y w m c X V v d D t T Z W N 0 a W 9 u M S 9 U Y W J s Z T A x N C A o U G F n Z S A 3 K S 9 B d X R v U m V t b 3 Z l Z E N v b H V t b n M x L n t D b 2 x 1 b W 4 1 L D R 9 J n F 1 b 3 Q 7 L C Z x d W 9 0 O 1 N l Y 3 R p b 2 4 x L 1 R h Y m x l M D E 0 I C h Q Y W d l I D c p L 0 F 1 d G 9 S Z W 1 v d m V k Q 2 9 s d W 1 u c z E u e 0 N v b H V t b j Y s N X 0 m c X V v d D s s J n F 1 b 3 Q 7 U 2 V j d G l v b j E v V G F i b G U w M T Q g K F B h Z 2 U g N y k v Q X V 0 b 1 J l b W 9 2 Z W R D b 2 x 1 b W 5 z M S 5 7 Q 2 9 s d W 1 u N y w 2 f S Z x d W 9 0 O y w m c X V v d D t T Z W N 0 a W 9 u M S 9 U Y W J s Z T A x N C A o U G F n Z S A 3 K S 9 B d X R v U m V t b 3 Z l Z E N v b H V t b n M x L n t D b 2 x 1 b W 4 4 L D d 9 J n F 1 b 3 Q 7 L C Z x d W 9 0 O 1 N l Y 3 R p b 2 4 x L 1 R h Y m x l M D E 0 I C h Q Y W d l I D c p L 0 F 1 d G 9 S Z W 1 v d m V k Q 2 9 s d W 1 u c z E u e 0 N v b H V t b j k s O H 0 m c X V v d D s s J n F 1 b 3 Q 7 U 2 V j d G l v b j E v V G F i b G U w M T Q g K F B h Z 2 U g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E 0 I C h Q Y W d l I D c p L 0 F 1 d G 9 S Z W 1 v d m V k Q 2 9 s d W 1 u c z E u e 0 N v b H V t b j E s M H 0 m c X V v d D s s J n F 1 b 3 Q 7 U 2 V j d G l v b j E v V G F i b G U w M T Q g K F B h Z 2 U g N y k v Q X V 0 b 1 J l b W 9 2 Z W R D b 2 x 1 b W 5 z M S 5 7 Q 2 9 s d W 1 u M i w x f S Z x d W 9 0 O y w m c X V v d D t T Z W N 0 a W 9 u M S 9 U Y W J s Z T A x N C A o U G F n Z S A 3 K S 9 B d X R v U m V t b 3 Z l Z E N v b H V t b n M x L n t D b 2 x 1 b W 4 z L D J 9 J n F 1 b 3 Q 7 L C Z x d W 9 0 O 1 N l Y 3 R p b 2 4 x L 1 R h Y m x l M D E 0 I C h Q Y W d l I D c p L 0 F 1 d G 9 S Z W 1 v d m V k Q 2 9 s d W 1 u c z E u e 0 N v b H V t b j Q s M 3 0 m c X V v d D s s J n F 1 b 3 Q 7 U 2 V j d G l v b j E v V G F i b G U w M T Q g K F B h Z 2 U g N y k v Q X V 0 b 1 J l b W 9 2 Z W R D b 2 x 1 b W 5 z M S 5 7 Q 2 9 s d W 1 u N S w 0 f S Z x d W 9 0 O y w m c X V v d D t T Z W N 0 a W 9 u M S 9 U Y W J s Z T A x N C A o U G F n Z S A 3 K S 9 B d X R v U m V t b 3 Z l Z E N v b H V t b n M x L n t D b 2 x 1 b W 4 2 L D V 9 J n F 1 b 3 Q 7 L C Z x d W 9 0 O 1 N l Y 3 R p b 2 4 x L 1 R h Y m x l M D E 0 I C h Q Y W d l I D c p L 0 F 1 d G 9 S Z W 1 v d m V k Q 2 9 s d W 1 u c z E u e 0 N v b H V t b j c s N n 0 m c X V v d D s s J n F 1 b 3 Q 7 U 2 V j d G l v b j E v V G F i b G U w M T Q g K F B h Z 2 U g N y k v Q X V 0 b 1 J l b W 9 2 Z W R D b 2 x 1 b W 5 z M S 5 7 Q 2 9 s d W 1 u O C w 3 f S Z x d W 9 0 O y w m c X V v d D t T Z W N 0 a W 9 u M S 9 U Y W J s Z T A x N C A o U G F n Z S A 3 K S 9 B d X R v U m V t b 3 Z l Z E N v b H V t b n M x L n t D b 2 x 1 b W 4 5 L D h 9 J n F 1 b 3 Q 7 L C Z x d W 9 0 O 1 N l Y 3 R p b 2 4 x L 1 R h Y m x l M D E 0 I C h Q Y W d l I D c p L 0 F 1 d G 9 S Z W 1 v d m V k Q 2 9 s d W 1 u c z E u e 0 N v b H V t b j E w L D l 9 J n F 1 b 3 Q 7 X S w m c X V v d D t S Z W x h d G l v b n N o a X B J b m Z v J n F 1 b 3 Q 7 O l t d f S I g L z 4 8 R W 5 0 c n k g V H l w Z T 0 i R m l s b E x h c 3 R V c G R h d G V k I i B W Y W x 1 Z T 0 i Z D I w M j I t M D Y t M T B U M T E 6 M j c 6 M j Q u N T A 1 N D M 1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y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Q 2 9 1 b n R y e S B D b 2 R l L D B 9 J n F 1 b 3 Q 7 L C Z x d W 9 0 O 1 N l Y 3 R p b 2 4 x L 0 F w c G V u Z D E v Q X V 0 b 1 J l b W 9 2 Z W R D b 2 x 1 b W 5 z M S 5 7 Q 2 9 1 b n R y e S w x f S Z x d W 9 0 O y w m c X V v d D t T Z W N 0 a W 9 u M S 9 B c H B l b m Q x L 0 F 1 d G 9 S Z W 1 v d m V k Q 2 9 s d W 1 u c z E u e 1 J l Z 2 l v b i w y f S Z x d W 9 0 O y w m c X V v d D t T Z W N 0 a W 9 u M S 9 B c H B l b m Q x L 0 F 1 d G 9 S Z W 1 v d m V k Q 2 9 s d W 1 u c z E u e 1 N 1 Y n J l Z 2 l v b i w z f S Z x d W 9 0 O y w m c X V v d D t T Z W N 0 a W 9 u M S 9 B c H B l b m Q x L 0 F 1 d G 9 S Z W 1 v d m V k Q 2 9 s d W 1 u c z E u e 1 B v c H V s Y X R p b 2 4 g M j A x N y w 0 f S Z x d W 9 0 O y w m c X V v d D t T Z W N 0 a W 9 u M S 9 B c H B l b m Q x L 0 F 1 d G 9 S Z W 1 v d m V k Q 2 9 s d W 1 u c z E u e 0 V z d G l t Y X R l I G 9 m I G Z p c m V h c m 1 z I G l u I G N p d m l s a W F u I H B v c 3 N l c 3 N p b 2 4 s N X 0 m c X V v d D s s J n F 1 b 3 Q 7 U 2 V j d G l v b j E v Q X B w Z W 5 k M S 9 B d X R v U m V t b 3 Z l Z E N v b H V t b n M x L n t F c 3 R p b W F 0 Z S B v Z i B j a X Z p b G l h b i B m a X J l Y X J t c y B w Z X I g M T A w I H B l c n N v b n M s N n 0 m c X V v d D s s J n F 1 b 3 Q 7 U 2 V j d G l v b j E v Q X B w Z W 5 k M S 9 B d X R v U m V t b 3 Z l Z E N v b H V t b n M x L n t S Z W d p c 3 R l c m V k I G Z p c m V h c m 1 z L D d 9 J n F 1 b 3 Q 7 L C Z x d W 9 0 O 1 N l Y 3 R p b 2 4 x L 0 F w c G V u Z D E v Q X V 0 b 1 J l b W 9 2 Z W R D b 2 x 1 b W 5 z M S 5 7 V W 5 y Z W d p c 3 R l c m V k I G Z p c m V h c m 1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1 b n R y e S B D b 2 R l L D B 9 J n F 1 b 3 Q 7 L C Z x d W 9 0 O 1 N l Y 3 R p b 2 4 x L 0 F w c G V u Z D E v Q X V 0 b 1 J l b W 9 2 Z W R D b 2 x 1 b W 5 z M S 5 7 Q 2 9 1 b n R y e S w x f S Z x d W 9 0 O y w m c X V v d D t T Z W N 0 a W 9 u M S 9 B c H B l b m Q x L 0 F 1 d G 9 S Z W 1 v d m V k Q 2 9 s d W 1 u c z E u e 1 J l Z 2 l v b i w y f S Z x d W 9 0 O y w m c X V v d D t T Z W N 0 a W 9 u M S 9 B c H B l b m Q x L 0 F 1 d G 9 S Z W 1 v d m V k Q 2 9 s d W 1 u c z E u e 1 N 1 Y n J l Z 2 l v b i w z f S Z x d W 9 0 O y w m c X V v d D t T Z W N 0 a W 9 u M S 9 B c H B l b m Q x L 0 F 1 d G 9 S Z W 1 v d m V k Q 2 9 s d W 1 u c z E u e 1 B v c H V s Y X R p b 2 4 g M j A x N y w 0 f S Z x d W 9 0 O y w m c X V v d D t T Z W N 0 a W 9 u M S 9 B c H B l b m Q x L 0 F 1 d G 9 S Z W 1 v d m V k Q 2 9 s d W 1 u c z E u e 0 V z d G l t Y X R l I G 9 m I G Z p c m V h c m 1 z I G l u I G N p d m l s a W F u I H B v c 3 N l c 3 N p b 2 4 s N X 0 m c X V v d D s s J n F 1 b 3 Q 7 U 2 V j d G l v b j E v Q X B w Z W 5 k M S 9 B d X R v U m V t b 3 Z l Z E N v b H V t b n M x L n t F c 3 R p b W F 0 Z S B v Z i B j a X Z p b G l h b i B m a X J l Y X J t c y B w Z X I g M T A w I H B l c n N v b n M s N n 0 m c X V v d D s s J n F 1 b 3 Q 7 U 2 V j d G l v b j E v Q X B w Z W 5 k M S 9 B d X R v U m V t b 3 Z l Z E N v b H V t b n M x L n t S Z W d p c 3 R l c m V k I G Z p c m V h c m 1 z L D d 9 J n F 1 b 3 Q 7 L C Z x d W 9 0 O 1 N l Y 3 R p b 2 4 x L 0 F w c G V u Z D E v Q X V 0 b 1 J l b W 9 2 Z W R D b 2 x 1 b W 5 z M S 5 7 V W 5 y Z W d p c 3 R l c m V k I G Z p c m V h c m 1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I E N v Z G U m c X V v d D s s J n F 1 b 3 Q 7 Q 2 9 1 b n R y e S Z x d W 9 0 O y w m c X V v d D t S Z W d p b 2 4 m c X V v d D s s J n F 1 b 3 Q 7 U 3 V i c m V n a W 9 u J n F 1 b 3 Q 7 L C Z x d W 9 0 O 1 B v c H V s Y X R p b 2 4 g M j A x N y Z x d W 9 0 O y w m c X V v d D t F c 3 R p b W F 0 Z S B v Z i B m a X J l Y X J t c y B p b i B j a X Z p b G l h b i B w b 3 N z Z X N z a W 9 u J n F 1 b 3 Q 7 L C Z x d W 9 0 O 0 V z d G l t Y X R l I G 9 m I G N p d m l s a W F u I G Z p c m V h c m 1 z I H B l c i A x M D A g c G V y c 2 9 u c y Z x d W 9 0 O y w m c X V v d D t S Z W d p c 3 R l c m V k I G Z p c m V h c m 1 z J n F 1 b 3 Q 7 L C Z x d W 9 0 O 1 V u c m V n a X N 0 Z X J l Z C B m a X J l Y X J t c y Z x d W 9 0 O 1 0 i I C 8 + P E V u d H J 5 I F R 5 c G U 9 I k Z p b G x D b 2 x 1 b W 5 U e X B l c y I g V m F s d W U 9 I n N C Z 1 l H Q m d B Q U J R W U c i I C 8 + P E V u d H J 5 I F R 5 c G U 9 I k Z p b G x M Y X N 0 V X B k Y X R l Z C I g V m F s d W U 9 I m Q y M D I y L T A 2 L T E w V D E x O j I 1 O j U 5 L j A z M D Y 0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1 h O m 7 h A R M h b x J B Q Y V X 9 E A A A A A A g A A A A A A E G Y A A A A B A A A g A A A A s E r + D i r w 1 6 L 3 9 V U e c E l X 6 9 5 l n 1 r v o m j D A i L 1 l T 3 2 5 u o A A A A A D o A A A A A C A A A g A A A A 6 6 I P O m a v E 1 b C b c n r B w a 7 6 N a + 1 z 5 Z o w C 3 D 0 s r O g E y d f B Q A A A A V J B L z E 5 Q q f 5 c h 3 G t N 5 p J h v k q 0 X B E I N w S o o v c K M C M J Y q D 2 / Z D 2 D j Z z J 3 D C W 3 a u C 4 I i S U 0 R l i y u L K p g / w c V W H W A o 9 9 w e Z z i V F Z 1 Z s B + 6 N L F G Z A A A A A Z V u 3 M I a F 1 K A i N 3 b 2 t F l p c D R A u P u v u 3 N H s M W 7 o / 3 C Y l F Y l 5 R R m h Y a P h m / h y M m R 9 8 O x s c f + + g I e F f v V A 3 r b I P i O Q = = < / D a t a M a s h u p > 
</file>

<file path=customXml/itemProps1.xml><?xml version="1.0" encoding="utf-8"?>
<ds:datastoreItem xmlns:ds="http://schemas.openxmlformats.org/officeDocument/2006/customXml" ds:itemID="{8826CD58-D449-4F36-B2DB-104216EF1C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1_data</vt:lpstr>
      <vt:lpstr>2_table_finale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Valeriia Bondar</cp:lastModifiedBy>
  <cp:revision/>
  <dcterms:created xsi:type="dcterms:W3CDTF">2015-06-05T18:17:20Z</dcterms:created>
  <dcterms:modified xsi:type="dcterms:W3CDTF">2025-02-22T13:34:39Z</dcterms:modified>
  <cp:category/>
  <cp:contentStatus/>
</cp:coreProperties>
</file>