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Results\"/>
    </mc:Choice>
  </mc:AlternateContent>
  <xr:revisionPtr revIDLastSave="0" documentId="13_ncr:1_{A57B192E-4C5C-4EE7-8866-D2268643EE80}" xr6:coauthVersionLast="41" xr6:coauthVersionMax="41" xr10:uidLastSave="{00000000-0000-0000-0000-000000000000}"/>
  <bookViews>
    <workbookView xWindow="-96" yWindow="-96" windowWidth="18192" windowHeight="11592" activeTab="1" xr2:uid="{29B8065A-172E-45A7-A0E2-299CD1B5D8FC}"/>
  </bookViews>
  <sheets>
    <sheet name="Summary 100%" sheetId="3" r:id="rId1"/>
    <sheet name="Summary 10%" sheetId="4" r:id="rId2"/>
    <sheet name="Summary 1%" sheetId="1" r:id="rId3"/>
    <sheet name="Monthly Expected Output" sheetId="2" r:id="rId4"/>
    <sheet name="Monthly Lower Bounds" sheetId="7" r:id="rId5"/>
    <sheet name="Monthly Sum of Historic VAR" sheetId="8" r:id="rId6"/>
    <sheet name="Monthly Import Offset" sheetId="6" r:id="rId7"/>
    <sheet name="Monthly CO2 Offse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4" i="9" l="1"/>
  <c r="AE15" i="9"/>
  <c r="AE16" i="9"/>
  <c r="AD14" i="9"/>
  <c r="AD15" i="9"/>
  <c r="AD16" i="9"/>
  <c r="AC14" i="9"/>
  <c r="AC15" i="9"/>
  <c r="AC16" i="9"/>
  <c r="AB14" i="9"/>
  <c r="AB15" i="9"/>
  <c r="AB16" i="9"/>
  <c r="AA14" i="9"/>
  <c r="AA15" i="9"/>
  <c r="AA16" i="9"/>
  <c r="Z14" i="9"/>
  <c r="Z15" i="9"/>
  <c r="Z16" i="9"/>
  <c r="Y14" i="9"/>
  <c r="Y15" i="9"/>
  <c r="Y16" i="9"/>
  <c r="X14" i="9"/>
  <c r="X15" i="9"/>
  <c r="X16" i="9"/>
  <c r="V14" i="9"/>
  <c r="W14" i="9"/>
  <c r="V15" i="9"/>
  <c r="W15" i="9"/>
  <c r="V16" i="9"/>
  <c r="W16" i="9"/>
  <c r="U14" i="9"/>
  <c r="U15" i="9"/>
  <c r="U16" i="9"/>
  <c r="T14" i="9"/>
  <c r="T15" i="9"/>
  <c r="T16" i="9"/>
  <c r="S14" i="9"/>
  <c r="S15" i="9"/>
  <c r="S16" i="9"/>
  <c r="R14" i="9"/>
  <c r="R15" i="9"/>
  <c r="R16" i="9"/>
  <c r="Q14" i="9"/>
  <c r="Q15" i="9"/>
  <c r="Q16" i="9"/>
  <c r="P14" i="9"/>
  <c r="P15" i="9"/>
  <c r="P16" i="9"/>
  <c r="O14" i="9"/>
  <c r="O15" i="9"/>
  <c r="O16" i="9"/>
  <c r="N14" i="9"/>
  <c r="N15" i="9"/>
  <c r="N16" i="9"/>
  <c r="P14" i="6"/>
  <c r="P15" i="6"/>
  <c r="P16" i="6"/>
  <c r="O14" i="6"/>
  <c r="O15" i="6"/>
  <c r="O16" i="6"/>
  <c r="N14" i="6"/>
  <c r="N15" i="6"/>
  <c r="N16" i="6"/>
  <c r="M14" i="6"/>
  <c r="M15" i="6"/>
  <c r="M16" i="6"/>
  <c r="L14" i="6"/>
  <c r="L15" i="6"/>
  <c r="L16" i="6"/>
  <c r="K14" i="6"/>
  <c r="K15" i="6"/>
  <c r="K16" i="6"/>
  <c r="J14" i="6"/>
  <c r="J15" i="6"/>
  <c r="J16" i="6"/>
  <c r="I14" i="6"/>
  <c r="I15" i="6"/>
  <c r="I16" i="6"/>
  <c r="H14" i="6"/>
  <c r="H15" i="6"/>
  <c r="H16" i="6"/>
  <c r="V6" i="3"/>
  <c r="U6" i="3"/>
  <c r="V5" i="3"/>
  <c r="U5" i="3"/>
  <c r="V4" i="3"/>
  <c r="U4" i="3"/>
  <c r="V3" i="3"/>
  <c r="U3" i="3"/>
  <c r="V2" i="3"/>
  <c r="U2" i="3"/>
  <c r="V6" i="4"/>
  <c r="U6" i="4"/>
  <c r="V5" i="4"/>
  <c r="U5" i="4"/>
  <c r="V4" i="4"/>
  <c r="U4" i="4"/>
  <c r="V3" i="4"/>
  <c r="U3" i="4"/>
  <c r="V2" i="4"/>
  <c r="U2" i="4"/>
  <c r="V4" i="1"/>
  <c r="V5" i="1"/>
  <c r="V6" i="1"/>
  <c r="U4" i="1"/>
  <c r="U5" i="1"/>
  <c r="U6" i="1"/>
  <c r="M4" i="3"/>
  <c r="M5" i="3"/>
  <c r="M6" i="3"/>
  <c r="J4" i="3"/>
  <c r="J5" i="3"/>
  <c r="J6" i="3"/>
  <c r="G6" i="3"/>
  <c r="G4" i="3"/>
  <c r="G5" i="3"/>
  <c r="M4" i="4"/>
  <c r="M5" i="4"/>
  <c r="M6" i="4"/>
  <c r="J4" i="4"/>
  <c r="J5" i="4"/>
  <c r="J6" i="4"/>
  <c r="G4" i="4"/>
  <c r="G5" i="4"/>
  <c r="G6" i="4"/>
  <c r="M4" i="1"/>
  <c r="M5" i="1"/>
  <c r="M6" i="1"/>
  <c r="J4" i="1"/>
  <c r="J5" i="1"/>
  <c r="J6" i="1"/>
  <c r="G4" i="1"/>
  <c r="G5" i="1"/>
  <c r="G6" i="1"/>
  <c r="K14" i="8"/>
  <c r="K15" i="8"/>
  <c r="K16" i="8"/>
  <c r="J14" i="8"/>
  <c r="J15" i="8"/>
  <c r="J16" i="8"/>
  <c r="P14" i="7"/>
  <c r="P15" i="7"/>
  <c r="P16" i="7"/>
  <c r="O14" i="7"/>
  <c r="O15" i="7"/>
  <c r="O16" i="7"/>
  <c r="N14" i="7"/>
  <c r="N15" i="7"/>
  <c r="N16" i="7"/>
  <c r="I14" i="8"/>
  <c r="I15" i="8"/>
  <c r="I16" i="8"/>
  <c r="H14" i="8"/>
  <c r="H15" i="8"/>
  <c r="H16" i="8"/>
  <c r="M14" i="7"/>
  <c r="M15" i="7"/>
  <c r="M16" i="7"/>
  <c r="L14" i="7"/>
  <c r="L15" i="7"/>
  <c r="L16" i="7"/>
  <c r="K14" i="7"/>
  <c r="K15" i="7"/>
  <c r="K16" i="7"/>
  <c r="G14" i="8"/>
  <c r="G15" i="8"/>
  <c r="G16" i="8"/>
  <c r="F14" i="8"/>
  <c r="F15" i="8"/>
  <c r="F16" i="8"/>
  <c r="J14" i="7"/>
  <c r="J15" i="7"/>
  <c r="J16" i="7"/>
  <c r="I14" i="7"/>
  <c r="I15" i="7"/>
  <c r="I16" i="7"/>
  <c r="H14" i="7"/>
  <c r="H15" i="7"/>
  <c r="H16" i="7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  <c r="B2" i="1"/>
  <c r="N4" i="3"/>
  <c r="N5" i="3"/>
  <c r="N6" i="3"/>
  <c r="N6" i="4"/>
  <c r="N4" i="4"/>
  <c r="N5" i="4"/>
  <c r="N4" i="1"/>
  <c r="N5" i="1"/>
  <c r="N6" i="1"/>
  <c r="P14" i="2"/>
  <c r="P15" i="2"/>
  <c r="P16" i="2"/>
  <c r="O14" i="2"/>
  <c r="O15" i="2"/>
  <c r="O16" i="2"/>
  <c r="N14" i="2"/>
  <c r="N15" i="2"/>
  <c r="N16" i="2"/>
  <c r="M14" i="2"/>
  <c r="M15" i="2"/>
  <c r="M16" i="2"/>
  <c r="L14" i="2"/>
  <c r="L15" i="2"/>
  <c r="L16" i="2"/>
  <c r="K14" i="2"/>
  <c r="K15" i="2"/>
  <c r="K16" i="2"/>
  <c r="J14" i="2"/>
  <c r="J15" i="2"/>
  <c r="J16" i="2"/>
  <c r="I14" i="2"/>
  <c r="I15" i="2"/>
  <c r="I16" i="2"/>
  <c r="H14" i="2"/>
  <c r="H15" i="2"/>
  <c r="H16" i="2"/>
  <c r="H14" i="9" l="1"/>
  <c r="I14" i="9"/>
  <c r="J14" i="9"/>
  <c r="K14" i="9"/>
  <c r="L14" i="9"/>
  <c r="M14" i="9"/>
  <c r="H15" i="9"/>
  <c r="I15" i="9"/>
  <c r="J15" i="9"/>
  <c r="K15" i="9"/>
  <c r="L15" i="9"/>
  <c r="M15" i="9"/>
  <c r="H16" i="9"/>
  <c r="I16" i="9"/>
  <c r="J16" i="9"/>
  <c r="K16" i="9"/>
  <c r="L16" i="9"/>
  <c r="M16" i="9"/>
  <c r="E14" i="6"/>
  <c r="F14" i="6"/>
  <c r="G14" i="6"/>
  <c r="E15" i="6"/>
  <c r="F15" i="6"/>
  <c r="G15" i="6"/>
  <c r="E16" i="6"/>
  <c r="F16" i="6"/>
  <c r="G16" i="6"/>
  <c r="M3" i="3"/>
  <c r="J3" i="3"/>
  <c r="G3" i="3"/>
  <c r="M3" i="4"/>
  <c r="J3" i="4"/>
  <c r="G3" i="4"/>
  <c r="V3" i="1"/>
  <c r="U3" i="1"/>
  <c r="M3" i="1"/>
  <c r="J3" i="1"/>
  <c r="G3" i="1"/>
  <c r="E14" i="7"/>
  <c r="F14" i="7"/>
  <c r="G14" i="7"/>
  <c r="E15" i="7"/>
  <c r="F15" i="7"/>
  <c r="G15" i="7"/>
  <c r="E16" i="7"/>
  <c r="F16" i="7"/>
  <c r="G16" i="7"/>
  <c r="D14" i="8"/>
  <c r="E14" i="8"/>
  <c r="D15" i="8"/>
  <c r="E15" i="8"/>
  <c r="D16" i="8"/>
  <c r="E16" i="8"/>
  <c r="N3" i="3"/>
  <c r="N3" i="4"/>
  <c r="F15" i="2"/>
  <c r="N3" i="1"/>
  <c r="N2" i="1"/>
  <c r="E14" i="2"/>
  <c r="F14" i="2"/>
  <c r="G14" i="2"/>
  <c r="E15" i="2"/>
  <c r="G15" i="2"/>
  <c r="E16" i="2"/>
  <c r="F16" i="2"/>
  <c r="G16" i="2"/>
  <c r="E14" i="9" l="1"/>
  <c r="F14" i="9"/>
  <c r="G14" i="9"/>
  <c r="E15" i="9"/>
  <c r="F15" i="9"/>
  <c r="G15" i="9"/>
  <c r="E16" i="9"/>
  <c r="F16" i="9"/>
  <c r="G16" i="9"/>
  <c r="C14" i="9"/>
  <c r="D14" i="9"/>
  <c r="C15" i="9"/>
  <c r="D15" i="9"/>
  <c r="C16" i="9"/>
  <c r="D16" i="9"/>
  <c r="B16" i="9"/>
  <c r="B15" i="9"/>
  <c r="B14" i="9"/>
  <c r="D16" i="6" l="1"/>
  <c r="C16" i="6"/>
  <c r="B16" i="6"/>
  <c r="D15" i="6"/>
  <c r="C15" i="6"/>
  <c r="B15" i="6"/>
  <c r="D14" i="6"/>
  <c r="C14" i="6"/>
  <c r="B14" i="6"/>
  <c r="V2" i="1"/>
  <c r="U2" i="1"/>
  <c r="M2" i="3"/>
  <c r="J2" i="3"/>
  <c r="G2" i="3"/>
  <c r="M2" i="4"/>
  <c r="J2" i="4"/>
  <c r="G2" i="4"/>
  <c r="M2" i="1"/>
  <c r="J2" i="1"/>
  <c r="G2" i="1"/>
  <c r="B14" i="7"/>
  <c r="C16" i="8"/>
  <c r="B16" i="8"/>
  <c r="C15" i="8"/>
  <c r="B15" i="8"/>
  <c r="C14" i="8"/>
  <c r="B14" i="8"/>
  <c r="D16" i="7"/>
  <c r="D15" i="7"/>
  <c r="C16" i="7"/>
  <c r="B16" i="7"/>
  <c r="C15" i="7"/>
  <c r="B15" i="7"/>
  <c r="D14" i="7"/>
  <c r="C14" i="7"/>
  <c r="N2" i="3"/>
  <c r="N2" i="4"/>
  <c r="C15" i="2"/>
  <c r="D15" i="2"/>
  <c r="B15" i="2"/>
  <c r="C16" i="2"/>
  <c r="D16" i="2"/>
  <c r="B16" i="2"/>
  <c r="D14" i="2"/>
  <c r="C14" i="2"/>
  <c r="B14" i="2"/>
</calcChain>
</file>

<file path=xl/sharedStrings.xml><?xml version="1.0" encoding="utf-8"?>
<sst xmlns="http://schemas.openxmlformats.org/spreadsheetml/2006/main" count="273" uniqueCount="137">
  <si>
    <t>Panel Configuration</t>
  </si>
  <si>
    <t>Case 1: Flat panels</t>
  </si>
  <si>
    <t>Case 2: Tracking panels</t>
  </si>
  <si>
    <t>Case 3: Fixed panels with 12-degree tilt, optimized for total production</t>
  </si>
  <si>
    <t>Case 4: Fixed panels with 12-degree tilt, optimized for winter production</t>
  </si>
  <si>
    <t>Case 5: Fixed panels with tilt between 30 and 65 degrees, optimized for winter production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</si>
  <si>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</si>
  <si>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</si>
  <si>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</si>
  <si>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</si>
  <si>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</si>
  <si>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</si>
  <si>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</si>
  <si>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</si>
  <si>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</si>
  <si>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</si>
  <si>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</si>
  <si>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</si>
  <si>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</si>
  <si>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Total</t>
  </si>
  <si>
    <t>Summer</t>
  </si>
  <si>
    <t>Winter</t>
  </si>
  <si>
    <t>Yearly Output (GWh)</t>
  </si>
  <si>
    <t>Summer Output (GWh)</t>
  </si>
  <si>
    <t>Winter Output (GWh)</t>
  </si>
  <si>
    <t>Winter Output as Percentage of Total</t>
  </si>
  <si>
    <t>Yearly Output - Lower Bound (GWh)</t>
  </si>
  <si>
    <t>Summer Output - Lower Bound (GWh)</t>
  </si>
  <si>
    <t>Lower Bound as Percentage of Expected Output - Yearly</t>
  </si>
  <si>
    <t>Lower Bound as Percentage of Expected Output - Summer</t>
  </si>
  <si>
    <t>Winter Output - Lower Bound (GWh)</t>
  </si>
  <si>
    <t>Lower Bound as Percentage of Expected Output - Winter</t>
  </si>
  <si>
    <t>Sum of Historic Variance (1 sq.m per site) - Yearly</t>
  </si>
  <si>
    <t>Sum of Historic Variance (1 sq.m per site) - Summer</t>
  </si>
  <si>
    <t>Sum of Historic Variance (1 sq.m per site) - Winter</t>
  </si>
  <si>
    <t>Winter Historic Variance as Percentage of Total</t>
  </si>
  <si>
    <t>Sum of Historic Normalized Variance (1 sq.m per site) - Yearly</t>
  </si>
  <si>
    <t>Sum of Historic Normalized Variance (1 sq.m per site) - Summer</t>
  </si>
  <si>
    <t>Sum of Historic Normalized Variance (1 sq.m per site) - Winter</t>
  </si>
  <si>
    <t>Winter Historic Normalized Variance as Percentage of Total</t>
  </si>
  <si>
    <t>Import Offset - Yearly (GWh)</t>
  </si>
  <si>
    <t>Import Offset - Summer (GWh)</t>
  </si>
  <si>
    <t>Import Offset - Winter (GWh)</t>
  </si>
  <si>
    <t>CO2-eq Offset - Yearly (kilotons)</t>
  </si>
  <si>
    <t>CO2-eq Offset from Reduced Imports - Yearly (kilotons)</t>
  </si>
  <si>
    <t>CO2-eq Offset - Summer (kilotons)</t>
  </si>
  <si>
    <t>CO2-eq Offset - Winter (kilotons)</t>
  </si>
  <si>
    <t>CO2-eq Offset from Reduced Imports - Summer (kilotons)</t>
  </si>
  <si>
    <t>CO2-eq Offset from Reduced Imports - Winter (kilotons)</t>
  </si>
  <si>
    <t>Case 1 Output 1% SA (GWh)</t>
  </si>
  <si>
    <t>Case 1 Output 10% SA (GWh)</t>
  </si>
  <si>
    <t>Case 1 Output 100% SA (GWh)</t>
  </si>
  <si>
    <t>Case 2 Output 1% SA (GWh)</t>
  </si>
  <si>
    <t>Case 2 Output 10% SA (GWh)</t>
  </si>
  <si>
    <t>Case 2 Output 100% SA (GWh)</t>
  </si>
  <si>
    <t>Case 1 LB 1% SA (GWh)</t>
  </si>
  <si>
    <t>Case 1 LB 10% SA (GWh)</t>
  </si>
  <si>
    <t>Case 1 LB 100% SA (GWh)</t>
  </si>
  <si>
    <t>Case 2 LB 1% SA (GWh)</t>
  </si>
  <si>
    <t>Case 2 LB 10% SA (GWh)</t>
  </si>
  <si>
    <t>Case 2 LB 100% SA (GWh)</t>
  </si>
  <si>
    <t>Case 1 sum VAR (1 m2 per site)</t>
  </si>
  <si>
    <t>Case 1 sum norm VAR (1 m2 per site)</t>
  </si>
  <si>
    <t>Case 2 sum VAR (1 m2 per site)</t>
  </si>
  <si>
    <t>Case 2 sum norm VAR (1 m2 per site)</t>
  </si>
  <si>
    <t>Case 1 Import Offset 1% SA (GWh)</t>
  </si>
  <si>
    <t>Case 2 Import Offset 10% SA (GWh)</t>
  </si>
  <si>
    <t>Case 1 Import Offset 100% SA (GWh)</t>
  </si>
  <si>
    <t>Case 1 Import Offset 10% SA (GWh)</t>
  </si>
  <si>
    <t>Case 2 Import Offset 1% SA (GWh)</t>
  </si>
  <si>
    <t>Case 2 Import Offset 100% SA (GWh)</t>
  </si>
  <si>
    <t>Case 1 CO2-eq offset 1% SA (kilotons)</t>
  </si>
  <si>
    <t>Case 1 CO2-eq offset from reduced imports 1% SA (kilotons)</t>
  </si>
  <si>
    <t>Case 1 CO2-eq offset 10% SA (kilotons)</t>
  </si>
  <si>
    <t>Case 1 CO2-eq offset from reduced imports 10% SA (kilotons)</t>
  </si>
  <si>
    <t>Case 1 CO2-eq offset 100% SA (kilotons)</t>
  </si>
  <si>
    <t>Case 1 CO2-eq offset from reduced imports 100% SA (kilotons)</t>
  </si>
  <si>
    <t>Case 2 CO2-eq offset 1% SA (kilotons)</t>
  </si>
  <si>
    <t>Case 2 CO2-eq offset from reduced imports 1% SA (kilotons)</t>
  </si>
  <si>
    <t>Case 2 CO2-eq offset 10% SA (kilotons)</t>
  </si>
  <si>
    <t>Case 2 CO2-eq offset from reduced imports 10% SA (kilotons)</t>
  </si>
  <si>
    <t>Case 2 CO2-eq offset 100% SA (kilotons)</t>
  </si>
  <si>
    <t>Case 2 CO2-eq offset from reduced imports 100% SA (kilotons)</t>
  </si>
  <si>
    <t>Yearly Output at 100% Efficiency (GWh)</t>
  </si>
  <si>
    <t>Summer Output at 100% Efficiency (GWh)</t>
  </si>
  <si>
    <t>Winter Output at 100% Efficiency (GWh)</t>
  </si>
  <si>
    <t>Case 3 Output 1% SA (GWh)</t>
  </si>
  <si>
    <t>Case 3 Output 10% SA (GWh)</t>
  </si>
  <si>
    <t>Case 3 Output 100% SA (GWh)</t>
  </si>
  <si>
    <t>Case 4 Output 1% SA (GWh)</t>
  </si>
  <si>
    <t>Case 4 Output 10% SA (GWh)</t>
  </si>
  <si>
    <t>Case 4 Output 100% SA (GWh)</t>
  </si>
  <si>
    <t>Case 5 Output 1% SA (GWh)</t>
  </si>
  <si>
    <t>Case 5 Output 10% SA (GWh)</t>
  </si>
  <si>
    <t>Case 5 Output 100% SA (GWh)</t>
  </si>
  <si>
    <t>Case 3 LB 1% SA (GWh)</t>
  </si>
  <si>
    <t>Case 3 LB 10% SA (GWh)</t>
  </si>
  <si>
    <t>Case 3 LB 100% SA (GWh)</t>
  </si>
  <si>
    <t>Case 4 LB 1% SA (GWh)</t>
  </si>
  <si>
    <t>Case 4 LB 10% SA (GWh)</t>
  </si>
  <si>
    <t>Case 4 LB 100% SA (GWh)</t>
  </si>
  <si>
    <t>Case 5 LB 1% SA (GWh)</t>
  </si>
  <si>
    <t>Case 5 LB 10% SA (GWh)</t>
  </si>
  <si>
    <t>Case 5 LB 100% SA (GWh)</t>
  </si>
  <si>
    <t>Case 3 sum VAR (1 m2 per site)</t>
  </si>
  <si>
    <t>Case 3 sum norm VAR (1 m2 per site)</t>
  </si>
  <si>
    <t>Case 4 sum VAR (1 m2 per site)</t>
  </si>
  <si>
    <t>Case 4 sum norm VAR (1 m2 per site)</t>
  </si>
  <si>
    <t>Case 5 sum VAR (1 m2 per site)</t>
  </si>
  <si>
    <t>Case 5 sum norm VAR (1 m2 per site)</t>
  </si>
  <si>
    <t>Case 3 Import Offset 1% SA (GWh)</t>
  </si>
  <si>
    <t>Case 3 Import Offset 10% SA (GWh)</t>
  </si>
  <si>
    <t>Case 3 Import Offset 100% SA (GWh)</t>
  </si>
  <si>
    <t>Case 4 Import Offset 1% SA (GWh)</t>
  </si>
  <si>
    <t>Case 4 Import Offset 10% SA (GWh)</t>
  </si>
  <si>
    <t>Case 4 Import Offset 100% SA (GWh)</t>
  </si>
  <si>
    <t>Case 5 Import Offset 1% SA (GWh)</t>
  </si>
  <si>
    <t>Case 5 Import Offset 10% SA (GWh)</t>
  </si>
  <si>
    <t>Case 5 Import Offset 100% SA (GWh)</t>
  </si>
  <si>
    <t>Case 3 CO2-eq offset 1% SA (kilotons)</t>
  </si>
  <si>
    <t>Case 3 CO2-eq offset from reduced imports 1% SA (kilotons)</t>
  </si>
  <si>
    <t>Case 3 CO2-eq offset 10% SA (kilotons)</t>
  </si>
  <si>
    <t>Case 3 CO2-eq offset from reduced imports 10% SA (kilotons)</t>
  </si>
  <si>
    <t>Case 3 CO2-eq offset 100% SA (kilotons)</t>
  </si>
  <si>
    <t>Case 3 CO2-eq offset from reduced imports 100% SA (kilotons)</t>
  </si>
  <si>
    <t>Case 4 CO2-eq offset 1% SA (kilotons)</t>
  </si>
  <si>
    <t>Case 4 CO2-eq offset from reduced imports 1% SA (kilotons)</t>
  </si>
  <si>
    <t>Case 4 CO2-eq offset 10% SA (kilotons)</t>
  </si>
  <si>
    <t>Case 4 CO2-eq offset from reduced imports 10% SA (kilotons)</t>
  </si>
  <si>
    <t>Case 4 CO2-eq offset 100% SA (kilotons)</t>
  </si>
  <si>
    <t>Case 4 CO2-eq offset from reduced imports 100% SA (kilotons)</t>
  </si>
  <si>
    <t>Case 5 CO2-eq offset 1% SA (kilotons)</t>
  </si>
  <si>
    <t>Case 5 CO2-eq offset from reduced imports 1% SA (kilotons)</t>
  </si>
  <si>
    <t>Case 5 CO2-eq offset 10% SA (kilotons)</t>
  </si>
  <si>
    <t>Case 5 CO2-eq offset from reduced imports 10% SA (kilotons)</t>
  </si>
  <si>
    <t>Case 5 CO2-eq offset 100% SA (kilotons)</t>
  </si>
  <si>
    <t>Case 5 CO2-eq offset from reduced imports 100% SA (kilotons)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</si>
</sst>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72E3-75D6-4DD4-95AD-2FE66935DEE8}">
  <dimension ref="A1:AE6"/>
  <sheetViews>
    <sheetView topLeftCell="AD1" zoomScale="107" workbookViewId="0">
      <selection activeCell="AE13" sqref="AE13"/>
    </sheetView>
  </sheetViews>
  <sheetFormatPr defaultRowHeight="14.4" x14ac:dyDescent="0.55000000000000004"/>
  <cols>
    <col min="1" max="1" width="71.734375" bestFit="1" customWidth="1"/>
    <col min="2" max="2" width="33.15625" bestFit="1" customWidth="1"/>
    <col min="3" max="3" width="34.89453125" bestFit="1" customWidth="1"/>
    <col min="4" max="4" width="33.7890625" bestFit="1" customWidth="1"/>
    <col min="5" max="5" width="17.89453125" bestFit="1" customWidth="1"/>
    <col min="6" max="6" width="30.26171875" bestFit="1" customWidth="1"/>
    <col min="7" max="7" width="46.3671875" bestFit="1" customWidth="1"/>
    <col min="8" max="8" width="19.62890625" bestFit="1" customWidth="1"/>
    <col min="9" max="9" width="32" bestFit="1" customWidth="1"/>
    <col min="10" max="10" width="48.1015625" bestFit="1" customWidth="1"/>
    <col min="11" max="11" width="18.5234375" bestFit="1" customWidth="1"/>
    <col min="12" max="12" width="30.89453125" bestFit="1" customWidth="1"/>
    <col min="13" max="13" width="47" bestFit="1" customWidth="1"/>
    <col min="14" max="14" width="31.26171875" bestFit="1" customWidth="1"/>
    <col min="15" max="15" width="40.7890625" bestFit="1" customWidth="1"/>
    <col min="16" max="16" width="42.578125" bestFit="1" customWidth="1"/>
    <col min="17" max="17" width="41.47265625" bestFit="1" customWidth="1"/>
    <col min="18" max="18" width="50.68359375" bestFit="1" customWidth="1"/>
    <col min="19" max="19" width="52.41796875" bestFit="1" customWidth="1"/>
    <col min="20" max="20" width="51.3125" bestFit="1" customWidth="1"/>
    <col min="21" max="21" width="39.15625" bestFit="1" customWidth="1"/>
    <col min="22" max="22" width="49" bestFit="1" customWidth="1"/>
    <col min="23" max="23" width="24.15625" bestFit="1" customWidth="1"/>
    <col min="24" max="24" width="25.9453125" bestFit="1" customWidth="1"/>
    <col min="25" max="25" width="24.7890625" bestFit="1" customWidth="1"/>
    <col min="26" max="26" width="27.05078125" bestFit="1" customWidth="1"/>
    <col min="27" max="27" width="28.7890625" bestFit="1" customWidth="1"/>
    <col min="28" max="28" width="27.68359375" bestFit="1" customWidth="1"/>
    <col min="29" max="29" width="45.9453125" bestFit="1" customWidth="1"/>
    <col min="30" max="30" width="47.68359375" bestFit="1" customWidth="1"/>
    <col min="31" max="31" width="46.578125" bestFit="1" customWidth="1"/>
  </cols>
  <sheetData>
    <row r="1" spans="1:31" x14ac:dyDescent="0.55000000000000004">
      <c r="A1" s="1" t="s">
        <v>0</v>
      </c>
      <c r="B1" s="1" t="s">
        <v>83</v>
      </c>
      <c r="C1" s="1" t="s">
        <v>84</v>
      </c>
      <c r="D1" s="1" t="s">
        <v>85</v>
      </c>
      <c r="E1" s="1" t="s">
        <v>22</v>
      </c>
      <c r="F1" s="1" t="s">
        <v>26</v>
      </c>
      <c r="G1" s="1" t="s">
        <v>28</v>
      </c>
      <c r="H1" s="1" t="s">
        <v>23</v>
      </c>
      <c r="I1" s="1" t="s">
        <v>27</v>
      </c>
      <c r="J1" s="1" t="s">
        <v>29</v>
      </c>
      <c r="K1" s="1" t="s">
        <v>24</v>
      </c>
      <c r="L1" s="1" t="s">
        <v>30</v>
      </c>
      <c r="M1" s="1" t="s">
        <v>31</v>
      </c>
      <c r="N1" s="1" t="s">
        <v>25</v>
      </c>
      <c r="O1" s="1" t="s">
        <v>32</v>
      </c>
      <c r="P1" s="1" t="s">
        <v>33</v>
      </c>
      <c r="Q1" s="1" t="s">
        <v>34</v>
      </c>
      <c r="R1" s="1" t="s">
        <v>36</v>
      </c>
      <c r="S1" s="1" t="s">
        <v>37</v>
      </c>
      <c r="T1" s="1" t="s">
        <v>38</v>
      </c>
      <c r="U1" s="1" t="s">
        <v>35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45</v>
      </c>
      <c r="AB1" s="1" t="s">
        <v>46</v>
      </c>
      <c r="AC1" s="1" t="s">
        <v>44</v>
      </c>
      <c r="AD1" s="1" t="s">
        <v>47</v>
      </c>
      <c r="AE1" s="1" t="s">
        <v>48</v>
      </c>
    </row>
    <row r="2" spans="1:31" x14ac:dyDescent="0.55000000000000004">
      <c r="A2" t="s">
        <v>1</v>
      </c>
      <c r="B2">
        <f>E2/0.15</f>
        <v>58507.765125259975</v>
      </c>
      <c r="C2">
        <f>H2/0.15</f>
        <v>41138.104192529776</v>
      </c>
      <c r="D2">
        <f>K2/0.15</f>
        <v>17369.660932730192</v>
      </c>
      <c r="E2">
        <v>8776.1647687889963</v>
      </c>
      <c r="F2">
        <v>1536.670227206971</v>
      </c>
      <c r="G2" s="4">
        <f>F2/E2</f>
        <v>0.17509587247858985</v>
      </c>
      <c r="H2">
        <v>6170.7156288794658</v>
      </c>
      <c r="I2">
        <v>1187.4443634013385</v>
      </c>
      <c r="J2" s="4">
        <f>I2/H2</f>
        <v>0.19243219665544128</v>
      </c>
      <c r="K2">
        <v>2605.4491399095286</v>
      </c>
      <c r="L2">
        <v>349.22586380563297</v>
      </c>
      <c r="M2" s="4">
        <f>L2/K2</f>
        <v>0.13403672267337349</v>
      </c>
      <c r="N2" s="4">
        <f>K2/E2</f>
        <v>0.29687787416838218</v>
      </c>
      <c r="O2">
        <v>88843118.367635936</v>
      </c>
      <c r="P2">
        <v>65515953.71751523</v>
      </c>
      <c r="Q2">
        <v>23327164.650120709</v>
      </c>
      <c r="R2">
        <v>3337416.1482796138</v>
      </c>
      <c r="S2">
        <v>2116344.2675455939</v>
      </c>
      <c r="T2">
        <v>1221071.880734019</v>
      </c>
      <c r="U2" s="4">
        <f>Q2/O2</f>
        <v>0.26256580226722892</v>
      </c>
      <c r="V2" s="4">
        <f>T2/R2</f>
        <v>0.36587342617235868</v>
      </c>
      <c r="W2">
        <v>1676.8169890373001</v>
      </c>
      <c r="X2">
        <v>534.52469461314445</v>
      </c>
      <c r="Y2">
        <v>1142.2922944241559</v>
      </c>
      <c r="Z2">
        <v>717039.48022600007</v>
      </c>
      <c r="AA2">
        <v>444620.61664900003</v>
      </c>
      <c r="AB2">
        <v>272418.86357699998</v>
      </c>
      <c r="AC2">
        <v>195138.22821635002</v>
      </c>
      <c r="AD2">
        <v>62617.905201350004</v>
      </c>
      <c r="AE2">
        <v>132520.323015</v>
      </c>
    </row>
    <row r="3" spans="1:31" x14ac:dyDescent="0.55000000000000004">
      <c r="A3" t="s">
        <v>2</v>
      </c>
      <c r="B3">
        <f t="shared" ref="B3:B6" si="0">E3/0.15</f>
        <v>80081.722958788188</v>
      </c>
      <c r="C3">
        <f t="shared" ref="C3:C6" si="1">H3/0.15</f>
        <v>53828.503484337685</v>
      </c>
      <c r="D3">
        <f t="shared" ref="D3:D6" si="2">K3/0.15</f>
        <v>26253.219474450507</v>
      </c>
      <c r="E3">
        <v>12012.258443818228</v>
      </c>
      <c r="F3">
        <v>754.37848917602662</v>
      </c>
      <c r="G3" s="4">
        <f>F3/E3</f>
        <v>6.2800720838989813E-2</v>
      </c>
      <c r="H3">
        <v>8074.2755226506524</v>
      </c>
      <c r="I3">
        <v>667.99802975251328</v>
      </c>
      <c r="J3" s="4">
        <f>I3/H3</f>
        <v>8.273163677392327E-2</v>
      </c>
      <c r="K3">
        <v>3937.982921167576</v>
      </c>
      <c r="L3">
        <v>86.380459423513415</v>
      </c>
      <c r="M3" s="4">
        <f>L3/K3</f>
        <v>2.1935204177549454E-2</v>
      </c>
      <c r="N3" s="4">
        <f>K3/E3</f>
        <v>0.32783035260069254</v>
      </c>
      <c r="O3">
        <v>271209023.4563939</v>
      </c>
      <c r="P3">
        <v>160285589.76962557</v>
      </c>
      <c r="Q3">
        <v>110923433.68676829</v>
      </c>
      <c r="R3">
        <v>9669270.8173047937</v>
      </c>
      <c r="S3">
        <v>4890528.9697643472</v>
      </c>
      <c r="T3">
        <v>4778741.8475404466</v>
      </c>
      <c r="U3" s="4">
        <f>Q3/O3</f>
        <v>0.40899610298033839</v>
      </c>
      <c r="V3" s="4">
        <f>T3/R3</f>
        <v>0.49421946471786482</v>
      </c>
      <c r="W3">
        <v>2260.8528159613252</v>
      </c>
      <c r="X3">
        <v>666.32978505935887</v>
      </c>
      <c r="Y3">
        <v>1594.5230309019662</v>
      </c>
      <c r="Z3">
        <v>1028976.5283198253</v>
      </c>
      <c r="AA3">
        <v>604828.88664334058</v>
      </c>
      <c r="AB3">
        <v>424147.64167648461</v>
      </c>
      <c r="AC3">
        <v>269036.10809565277</v>
      </c>
      <c r="AD3">
        <v>80270.83622417599</v>
      </c>
      <c r="AE3">
        <v>188765.27187147678</v>
      </c>
    </row>
    <row r="4" spans="1:31" x14ac:dyDescent="0.55000000000000004">
      <c r="A4" t="s">
        <v>3</v>
      </c>
      <c r="B4">
        <f t="shared" si="0"/>
        <v>62264.516038446214</v>
      </c>
      <c r="C4">
        <f t="shared" si="1"/>
        <v>42935.745802747551</v>
      </c>
      <c r="D4">
        <f t="shared" si="2"/>
        <v>19328.770235698667</v>
      </c>
      <c r="E4">
        <v>9339.6774057669318</v>
      </c>
      <c r="F4">
        <v>1355.5277091060311</v>
      </c>
      <c r="G4" s="4">
        <f t="shared" ref="G4:G5" si="3">F4/E4</f>
        <v>0.14513645923884255</v>
      </c>
      <c r="H4">
        <v>6440.3618704121327</v>
      </c>
      <c r="I4">
        <v>1096.8698989884228</v>
      </c>
      <c r="J4" s="4">
        <f t="shared" ref="J4:J6" si="4">I4/H4</f>
        <v>0.17031184288379619</v>
      </c>
      <c r="K4">
        <v>2899.3155353548</v>
      </c>
      <c r="L4">
        <v>258.65781011760816</v>
      </c>
      <c r="M4" s="4">
        <f t="shared" ref="M4:M6" si="5">L4/K4</f>
        <v>8.9213404668614396E-2</v>
      </c>
      <c r="N4" s="4">
        <f t="shared" ref="N4:N6" si="6">K4/E4</f>
        <v>0.31042994413967356</v>
      </c>
      <c r="O4">
        <v>113657670.99530059</v>
      </c>
      <c r="P4">
        <v>78015871.660983369</v>
      </c>
      <c r="Q4">
        <v>35641799.33431723</v>
      </c>
      <c r="R4">
        <v>4156554.3027331615</v>
      </c>
      <c r="S4">
        <v>2377959.8630202846</v>
      </c>
      <c r="T4">
        <v>1778594.4397128769</v>
      </c>
      <c r="U4" s="4">
        <f t="shared" ref="U4:U6" si="7">Q4/O4</f>
        <v>0.31358903470572536</v>
      </c>
      <c r="V4" s="4">
        <f t="shared" ref="V4:V6" si="8">T4/R4</f>
        <v>0.42790116769155501</v>
      </c>
      <c r="W4">
        <v>1798.1869718240496</v>
      </c>
      <c r="X4">
        <v>557.38833031788658</v>
      </c>
      <c r="Y4">
        <v>1240.798641506163</v>
      </c>
      <c r="Z4">
        <v>775925.15735815954</v>
      </c>
      <c r="AA4">
        <v>470308.19350660476</v>
      </c>
      <c r="AB4">
        <v>305616.96385155467</v>
      </c>
      <c r="AC4">
        <v>210360.55754751226</v>
      </c>
      <c r="AD4">
        <v>65688.071359060268</v>
      </c>
      <c r="AE4">
        <v>144672.48618845199</v>
      </c>
    </row>
    <row r="5" spans="1:31" x14ac:dyDescent="0.55000000000000004">
      <c r="A5" t="s">
        <v>4</v>
      </c>
      <c r="B5">
        <f t="shared" si="0"/>
        <v>62226.265718706592</v>
      </c>
      <c r="C5">
        <f t="shared" si="1"/>
        <v>42867.433516163866</v>
      </c>
      <c r="D5">
        <f t="shared" si="2"/>
        <v>19358.832202542715</v>
      </c>
      <c r="E5">
        <v>9333.9398578059881</v>
      </c>
      <c r="F5">
        <v>1352.2001009006005</v>
      </c>
      <c r="G5" s="4">
        <f t="shared" si="3"/>
        <v>0.14486916795052557</v>
      </c>
      <c r="H5">
        <v>6430.1150274245801</v>
      </c>
      <c r="I5">
        <v>1095.8953727185617</v>
      </c>
      <c r="J5" s="4">
        <f t="shared" si="4"/>
        <v>0.17043169026441116</v>
      </c>
      <c r="K5">
        <v>2903.8248303814071</v>
      </c>
      <c r="L5">
        <v>256.30472818203873</v>
      </c>
      <c r="M5" s="4">
        <f t="shared" si="5"/>
        <v>8.8264528046057791E-2</v>
      </c>
      <c r="N5" s="4">
        <f t="shared" si="6"/>
        <v>0.31110387195744932</v>
      </c>
      <c r="O5">
        <v>113834543.85579301</v>
      </c>
      <c r="P5">
        <v>77993344.409476653</v>
      </c>
      <c r="Q5">
        <v>35841199.446316369</v>
      </c>
      <c r="R5">
        <v>4162531.5000191987</v>
      </c>
      <c r="S5">
        <v>2377390.737165337</v>
      </c>
      <c r="T5">
        <v>1785140.762853862</v>
      </c>
      <c r="U5" s="4">
        <f t="shared" si="7"/>
        <v>0.31485345513151469</v>
      </c>
      <c r="V5" s="4">
        <f t="shared" si="8"/>
        <v>0.42885940030619069</v>
      </c>
      <c r="W5">
        <v>1803.1855548980932</v>
      </c>
      <c r="X5">
        <v>558.31021469784116</v>
      </c>
      <c r="Y5">
        <v>1244.8753402002521</v>
      </c>
      <c r="Z5">
        <v>776307.28528840072</v>
      </c>
      <c r="AA5">
        <v>470055.32104043552</v>
      </c>
      <c r="AB5">
        <v>306251.9642479652</v>
      </c>
      <c r="AC5">
        <v>211012.54745192357</v>
      </c>
      <c r="AD5">
        <v>65828.94996260936</v>
      </c>
      <c r="AE5">
        <v>145183.59748931421</v>
      </c>
    </row>
    <row r="6" spans="1:31" x14ac:dyDescent="0.55000000000000004">
      <c r="A6" t="s">
        <v>5</v>
      </c>
      <c r="B6">
        <f t="shared" si="0"/>
        <v>63483.870358324195</v>
      </c>
      <c r="C6">
        <f t="shared" si="1"/>
        <v>41340.221816519326</v>
      </c>
      <c r="D6">
        <f t="shared" si="2"/>
        <v>22143.648541804876</v>
      </c>
      <c r="E6">
        <v>9522.5805537486285</v>
      </c>
      <c r="F6">
        <v>1062.4761642827073</v>
      </c>
      <c r="G6" s="4">
        <f>F6/E6</f>
        <v>0.11157439501674327</v>
      </c>
      <c r="H6">
        <v>6201.0332724778991</v>
      </c>
      <c r="I6">
        <v>906.47262345214335</v>
      </c>
      <c r="J6" s="4">
        <f t="shared" si="4"/>
        <v>0.14618089979864304</v>
      </c>
      <c r="K6">
        <v>3321.5472812707312</v>
      </c>
      <c r="L6">
        <v>156.00354083056408</v>
      </c>
      <c r="M6" s="4">
        <f t="shared" si="5"/>
        <v>4.6967129358725095E-2</v>
      </c>
      <c r="N6" s="4">
        <f t="shared" si="6"/>
        <v>0.34880747529756329</v>
      </c>
      <c r="O6">
        <v>155085794.51608986</v>
      </c>
      <c r="P6">
        <v>85527326.939980686</v>
      </c>
      <c r="Q6">
        <v>69558467.576109171</v>
      </c>
      <c r="R6">
        <v>5737033.3127740733</v>
      </c>
      <c r="S6">
        <v>2603021.6248854981</v>
      </c>
      <c r="T6">
        <v>3134011.6878885757</v>
      </c>
      <c r="U6" s="4">
        <f t="shared" si="7"/>
        <v>0.44851604747649931</v>
      </c>
      <c r="V6" s="4">
        <f t="shared" si="8"/>
        <v>0.54627740803080016</v>
      </c>
      <c r="W6">
        <v>1968.0359212111784</v>
      </c>
      <c r="X6">
        <v>581.82284204408529</v>
      </c>
      <c r="Y6">
        <v>1386.2130791670929</v>
      </c>
      <c r="Z6">
        <v>824208.27748624154</v>
      </c>
      <c r="AA6">
        <v>468159.54588029336</v>
      </c>
      <c r="AB6">
        <v>356048.73160594807</v>
      </c>
      <c r="AC6">
        <v>231913.09295564133</v>
      </c>
      <c r="AD6">
        <v>69186.691945977131</v>
      </c>
      <c r="AE6">
        <v>162726.4010096642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6CD-13B7-4E9C-8A1E-39D3CED1DF9C}">
  <dimension ref="A1:AE6"/>
  <sheetViews>
    <sheetView tabSelected="1" zoomScale="63" workbookViewId="0">
      <selection activeCell="AE17" sqref="AE17"/>
    </sheetView>
  </sheetViews>
  <sheetFormatPr defaultRowHeight="14.4" x14ac:dyDescent="0.55000000000000004"/>
  <cols>
    <col min="1" max="1" width="73.15625" bestFit="1" customWidth="1"/>
    <col min="2" max="2" width="33.15625" bestFit="1" customWidth="1"/>
    <col min="3" max="3" width="34.89453125" bestFit="1" customWidth="1"/>
    <col min="4" max="4" width="33.7890625" bestFit="1" customWidth="1"/>
    <col min="5" max="5" width="17.89453125" bestFit="1" customWidth="1"/>
    <col min="6" max="6" width="30.26171875" bestFit="1" customWidth="1"/>
    <col min="7" max="7" width="46.3671875" bestFit="1" customWidth="1"/>
    <col min="8" max="8" width="19.62890625" bestFit="1" customWidth="1"/>
    <col min="9" max="9" width="32" bestFit="1" customWidth="1"/>
    <col min="10" max="10" width="48.1015625" bestFit="1" customWidth="1"/>
    <col min="11" max="11" width="18.5234375" bestFit="1" customWidth="1"/>
    <col min="12" max="12" width="30.89453125" bestFit="1" customWidth="1"/>
    <col min="13" max="13" width="47" bestFit="1" customWidth="1"/>
    <col min="14" max="14" width="31.26171875" bestFit="1" customWidth="1"/>
    <col min="15" max="15" width="40.7890625" bestFit="1" customWidth="1"/>
    <col min="16" max="16" width="42.578125" bestFit="1" customWidth="1"/>
    <col min="17" max="17" width="41.47265625" bestFit="1" customWidth="1"/>
    <col min="18" max="18" width="50.68359375" bestFit="1" customWidth="1"/>
    <col min="19" max="19" width="52.41796875" bestFit="1" customWidth="1"/>
    <col min="20" max="20" width="51.3125" bestFit="1" customWidth="1"/>
    <col min="21" max="21" width="39.15625" bestFit="1" customWidth="1"/>
    <col min="22" max="22" width="49" bestFit="1" customWidth="1"/>
    <col min="23" max="23" width="24.15625" bestFit="1" customWidth="1"/>
    <col min="24" max="24" width="25.9453125" bestFit="1" customWidth="1"/>
    <col min="25" max="25" width="24.7890625" bestFit="1" customWidth="1"/>
    <col min="26" max="26" width="27.05078125" bestFit="1" customWidth="1"/>
    <col min="27" max="27" width="28.7890625" bestFit="1" customWidth="1"/>
    <col min="28" max="28" width="27.68359375" bestFit="1" customWidth="1"/>
    <col min="29" max="29" width="45.9453125" bestFit="1" customWidth="1"/>
    <col min="30" max="30" width="47.68359375" bestFit="1" customWidth="1"/>
    <col min="31" max="31" width="46.578125" bestFit="1" customWidth="1"/>
  </cols>
  <sheetData>
    <row r="1" spans="1:31" x14ac:dyDescent="0.55000000000000004">
      <c r="A1" s="1" t="s">
        <v>0</v>
      </c>
      <c r="B1" s="1" t="s">
        <v>83</v>
      </c>
      <c r="C1" s="1" t="s">
        <v>84</v>
      </c>
      <c r="D1" s="1" t="s">
        <v>85</v>
      </c>
      <c r="E1" s="1" t="s">
        <v>22</v>
      </c>
      <c r="F1" s="1" t="s">
        <v>26</v>
      </c>
      <c r="G1" s="1" t="s">
        <v>28</v>
      </c>
      <c r="H1" s="1" t="s">
        <v>23</v>
      </c>
      <c r="I1" s="1" t="s">
        <v>27</v>
      </c>
      <c r="J1" s="1" t="s">
        <v>29</v>
      </c>
      <c r="K1" s="1" t="s">
        <v>24</v>
      </c>
      <c r="L1" s="1" t="s">
        <v>30</v>
      </c>
      <c r="M1" s="1" t="s">
        <v>31</v>
      </c>
      <c r="N1" s="1" t="s">
        <v>25</v>
      </c>
      <c r="O1" s="1" t="s">
        <v>32</v>
      </c>
      <c r="P1" s="1" t="s">
        <v>33</v>
      </c>
      <c r="Q1" s="1" t="s">
        <v>34</v>
      </c>
      <c r="R1" s="1" t="s">
        <v>36</v>
      </c>
      <c r="S1" s="1" t="s">
        <v>37</v>
      </c>
      <c r="T1" s="1" t="s">
        <v>38</v>
      </c>
      <c r="U1" s="1" t="s">
        <v>35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45</v>
      </c>
      <c r="AB1" s="1" t="s">
        <v>46</v>
      </c>
      <c r="AC1" s="1" t="s">
        <v>44</v>
      </c>
      <c r="AD1" s="1" t="s">
        <v>47</v>
      </c>
      <c r="AE1" s="1" t="s">
        <v>48</v>
      </c>
    </row>
    <row r="2" spans="1:31" x14ac:dyDescent="0.55000000000000004">
      <c r="A2" t="s">
        <v>1</v>
      </c>
      <c r="B2">
        <f>E2/0.15</f>
        <v>5850.7765125259884</v>
      </c>
      <c r="C2">
        <f>H2/0.15</f>
        <v>4113.81041925297</v>
      </c>
      <c r="D2">
        <f>K2/0.15</f>
        <v>1736.9660932730187</v>
      </c>
      <c r="E2">
        <v>877.6164768788982</v>
      </c>
      <c r="F2">
        <v>153.66702272069705</v>
      </c>
      <c r="G2" s="4">
        <f>F2/E2</f>
        <v>0.17509587247859007</v>
      </c>
      <c r="H2">
        <v>617.07156288794545</v>
      </c>
      <c r="I2">
        <v>118.74443634013373</v>
      </c>
      <c r="J2" s="4">
        <f>I2/H2</f>
        <v>0.19243219665544145</v>
      </c>
      <c r="K2">
        <v>260.54491399095281</v>
      </c>
      <c r="L2">
        <v>34.92258638056331</v>
      </c>
      <c r="M2" s="4">
        <f>L2/K2</f>
        <v>0.13403672267337358</v>
      </c>
      <c r="N2" s="4">
        <f>K2/E2</f>
        <v>0.29687787416838263</v>
      </c>
      <c r="O2">
        <v>88843118.367635936</v>
      </c>
      <c r="P2">
        <v>65515953.71751523</v>
      </c>
      <c r="Q2">
        <v>23327164.650120709</v>
      </c>
      <c r="R2">
        <v>3337416.1482796138</v>
      </c>
      <c r="S2">
        <v>2116344.2675455939</v>
      </c>
      <c r="T2">
        <v>1221071.880734019</v>
      </c>
      <c r="U2" s="4">
        <f>Q2/O2</f>
        <v>0.26256580226722892</v>
      </c>
      <c r="V2" s="4">
        <f>T2/R2</f>
        <v>0.36587342617235868</v>
      </c>
      <c r="W2">
        <v>271.41587719549551</v>
      </c>
      <c r="X2">
        <v>109.1456133623691</v>
      </c>
      <c r="Y2">
        <v>162.27026383312639</v>
      </c>
      <c r="Z2">
        <v>71703.977395000009</v>
      </c>
      <c r="AA2">
        <v>44462.091037000006</v>
      </c>
      <c r="AB2">
        <v>27241.886358000003</v>
      </c>
      <c r="AC2">
        <v>30211.307950229995</v>
      </c>
      <c r="AD2">
        <v>12091.824714229999</v>
      </c>
      <c r="AE2">
        <v>18119.483236</v>
      </c>
    </row>
    <row r="3" spans="1:31" x14ac:dyDescent="0.55000000000000004">
      <c r="A3" t="s">
        <v>2</v>
      </c>
      <c r="B3">
        <f t="shared" ref="B3:B6" si="0">E3/0.15</f>
        <v>8008.1722958788123</v>
      </c>
      <c r="C3">
        <f t="shared" ref="C3:C6" si="1">H3/0.15</f>
        <v>5382.8503484337616</v>
      </c>
      <c r="D3">
        <f t="shared" ref="D3:D6" si="2">K3/0.15</f>
        <v>2625.3219474450507</v>
      </c>
      <c r="E3">
        <v>1201.2258443818218</v>
      </c>
      <c r="F3">
        <v>75.437848917602679</v>
      </c>
      <c r="G3" s="4">
        <f>F3/E3</f>
        <v>6.2800720838989868E-2</v>
      </c>
      <c r="H3">
        <v>807.42755226506426</v>
      </c>
      <c r="I3">
        <v>66.799802975251325</v>
      </c>
      <c r="J3" s="4">
        <f>I3/H3</f>
        <v>8.2731636773923367E-2</v>
      </c>
      <c r="K3">
        <v>393.79829211675758</v>
      </c>
      <c r="L3">
        <v>8.6380459423513525</v>
      </c>
      <c r="M3" s="4">
        <f>L3/K3</f>
        <v>2.1935204177549482E-2</v>
      </c>
      <c r="N3" s="4">
        <f>K3/E3</f>
        <v>0.32783035260069276</v>
      </c>
      <c r="O3">
        <v>271209023.4563939</v>
      </c>
      <c r="P3">
        <v>160285589.76962557</v>
      </c>
      <c r="Q3">
        <v>110923433.68676829</v>
      </c>
      <c r="R3">
        <v>9669270.8173047937</v>
      </c>
      <c r="S3">
        <v>4890528.9697643472</v>
      </c>
      <c r="T3">
        <v>4778741.8475404466</v>
      </c>
      <c r="U3" s="4">
        <f>Q3/O3</f>
        <v>0.40899610298033839</v>
      </c>
      <c r="V3" s="4">
        <f>T3/R3</f>
        <v>0.49421946471786482</v>
      </c>
      <c r="W3">
        <v>414.67138324059675</v>
      </c>
      <c r="X3">
        <v>160.36022758249152</v>
      </c>
      <c r="Y3">
        <v>254.31115565810529</v>
      </c>
      <c r="Z3">
        <v>102897.65283198262</v>
      </c>
      <c r="AA3">
        <v>60482.888664334161</v>
      </c>
      <c r="AB3">
        <v>42414.764167648464</v>
      </c>
      <c r="AC3">
        <v>47321.724607163735</v>
      </c>
      <c r="AD3">
        <v>18236.046537677255</v>
      </c>
      <c r="AE3">
        <v>29085.678069486479</v>
      </c>
    </row>
    <row r="4" spans="1:31" x14ac:dyDescent="0.55000000000000004">
      <c r="A4" t="s">
        <v>3</v>
      </c>
      <c r="B4">
        <f t="shared" si="0"/>
        <v>6226.4516038446236</v>
      </c>
      <c r="C4">
        <f t="shared" si="1"/>
        <v>4293.574580274756</v>
      </c>
      <c r="D4">
        <f t="shared" si="2"/>
        <v>1932.877023569868</v>
      </c>
      <c r="E4">
        <v>933.96774057669347</v>
      </c>
      <c r="F4">
        <v>135.55277091060316</v>
      </c>
      <c r="G4" s="4">
        <f t="shared" ref="G4:G6" si="3">F4/E4</f>
        <v>0.14513645923884255</v>
      </c>
      <c r="H4">
        <v>644.03618704121334</v>
      </c>
      <c r="I4">
        <v>109.68698989884226</v>
      </c>
      <c r="J4" s="4">
        <f t="shared" ref="J4:J6" si="4">I4/H4</f>
        <v>0.17031184288379611</v>
      </c>
      <c r="K4">
        <v>289.93155353548019</v>
      </c>
      <c r="L4">
        <v>25.865781011760909</v>
      </c>
      <c r="M4" s="4">
        <f t="shared" ref="M4:M6" si="5">L4/K4</f>
        <v>8.921340466861466E-2</v>
      </c>
      <c r="N4" s="4">
        <f t="shared" ref="N4:N6" si="6">K4/E4</f>
        <v>0.31042994413967367</v>
      </c>
      <c r="O4">
        <v>113657670.99530059</v>
      </c>
      <c r="P4">
        <v>78015871.660983369</v>
      </c>
      <c r="Q4">
        <v>35641799.33431723</v>
      </c>
      <c r="R4">
        <v>4156554.3027331615</v>
      </c>
      <c r="S4">
        <v>2377959.8630202846</v>
      </c>
      <c r="T4">
        <v>1778594.4397128769</v>
      </c>
      <c r="U4" s="4">
        <f t="shared" ref="U4:U6" si="7">Q4/O4</f>
        <v>0.31358903470572536</v>
      </c>
      <c r="V4" s="4">
        <f t="shared" ref="V4:V6" si="8">T4/R4</f>
        <v>0.42790116769155501</v>
      </c>
      <c r="W4">
        <v>300.13945136128342</v>
      </c>
      <c r="X4">
        <v>118.24803875573531</v>
      </c>
      <c r="Y4">
        <v>181.89141260554811</v>
      </c>
      <c r="Z4">
        <v>77592.515735815934</v>
      </c>
      <c r="AA4">
        <v>47030.81935066048</v>
      </c>
      <c r="AB4">
        <v>30561.69638515545</v>
      </c>
      <c r="AC4">
        <v>33607.126098349749</v>
      </c>
      <c r="AD4">
        <v>13172.840493242551</v>
      </c>
      <c r="AE4">
        <v>20434.285605107201</v>
      </c>
    </row>
    <row r="5" spans="1:31" x14ac:dyDescent="0.55000000000000004">
      <c r="A5" t="s">
        <v>4</v>
      </c>
      <c r="B5">
        <f t="shared" si="0"/>
        <v>6222.6265718706736</v>
      </c>
      <c r="C5">
        <f t="shared" si="1"/>
        <v>4286.743351616401</v>
      </c>
      <c r="D5">
        <f t="shared" si="2"/>
        <v>1935.8832202542735</v>
      </c>
      <c r="E5">
        <v>933.39398578060104</v>
      </c>
      <c r="F5">
        <v>135.22001009006007</v>
      </c>
      <c r="G5" s="4">
        <f t="shared" si="3"/>
        <v>0.14486916795052526</v>
      </c>
      <c r="H5">
        <v>643.01150274246015</v>
      </c>
      <c r="I5">
        <v>109.58953727185619</v>
      </c>
      <c r="J5" s="4">
        <f t="shared" si="4"/>
        <v>0.17043169026441063</v>
      </c>
      <c r="K5">
        <v>290.382483038141</v>
      </c>
      <c r="L5">
        <v>25.630472818203877</v>
      </c>
      <c r="M5" s="4">
        <f t="shared" si="5"/>
        <v>8.8264528046057722E-2</v>
      </c>
      <c r="N5" s="4">
        <f t="shared" si="6"/>
        <v>0.31110387195744893</v>
      </c>
      <c r="O5">
        <v>113834543.85579301</v>
      </c>
      <c r="P5">
        <v>77993344.409476653</v>
      </c>
      <c r="Q5">
        <v>35841199.446316369</v>
      </c>
      <c r="R5">
        <v>4162531.5000191987</v>
      </c>
      <c r="S5">
        <v>2377390.737165337</v>
      </c>
      <c r="T5">
        <v>1785140.762853862</v>
      </c>
      <c r="U5" s="4">
        <f t="shared" si="7"/>
        <v>0.31485345513151469</v>
      </c>
      <c r="V5" s="4">
        <f t="shared" si="8"/>
        <v>0.42885940030619069</v>
      </c>
      <c r="W5">
        <v>301.19353830997869</v>
      </c>
      <c r="X5">
        <v>118.66483763527179</v>
      </c>
      <c r="Y5">
        <v>182.5287006747069</v>
      </c>
      <c r="Z5">
        <v>77630.728528840104</v>
      </c>
      <c r="AA5">
        <v>47005.532104043552</v>
      </c>
      <c r="AB5">
        <v>30625.19642479653</v>
      </c>
      <c r="AC5">
        <v>33737.596690670303</v>
      </c>
      <c r="AD5">
        <v>13227.417895120081</v>
      </c>
      <c r="AE5">
        <v>20510.178795550222</v>
      </c>
    </row>
    <row r="6" spans="1:31" x14ac:dyDescent="0.55000000000000004">
      <c r="A6" t="s">
        <v>5</v>
      </c>
      <c r="B6">
        <f t="shared" si="0"/>
        <v>6348.3870358324239</v>
      </c>
      <c r="C6">
        <f t="shared" si="1"/>
        <v>4134.0221816519343</v>
      </c>
      <c r="D6">
        <f t="shared" si="2"/>
        <v>2214.3648541804891</v>
      </c>
      <c r="E6">
        <v>952.25805537486349</v>
      </c>
      <c r="F6">
        <v>106.24761642827075</v>
      </c>
      <c r="G6" s="4">
        <f t="shared" si="3"/>
        <v>0.11157439501674321</v>
      </c>
      <c r="H6">
        <v>620.10332724779016</v>
      </c>
      <c r="I6">
        <v>90.64726234521433</v>
      </c>
      <c r="J6" s="4">
        <f t="shared" si="4"/>
        <v>0.14618089979864299</v>
      </c>
      <c r="K6">
        <v>332.15472812707338</v>
      </c>
      <c r="L6">
        <v>15.600354083056407</v>
      </c>
      <c r="M6" s="4">
        <f t="shared" si="5"/>
        <v>4.6967129358725053E-2</v>
      </c>
      <c r="N6" s="4">
        <f t="shared" si="6"/>
        <v>0.34880747529756334</v>
      </c>
      <c r="O6">
        <v>155085794.51608986</v>
      </c>
      <c r="P6">
        <v>85527326.939980686</v>
      </c>
      <c r="Q6">
        <v>69558467.576109171</v>
      </c>
      <c r="R6">
        <v>5737033.3127740733</v>
      </c>
      <c r="S6">
        <v>2603021.6248854981</v>
      </c>
      <c r="T6">
        <v>3134011.6878885757</v>
      </c>
      <c r="U6" s="4">
        <f t="shared" si="7"/>
        <v>0.44851604747649931</v>
      </c>
      <c r="V6" s="4">
        <f t="shared" si="8"/>
        <v>0.54627740803080016</v>
      </c>
      <c r="W6">
        <v>340.53291907074498</v>
      </c>
      <c r="X6">
        <v>127.24316639447008</v>
      </c>
      <c r="Y6">
        <v>213.28975267627493</v>
      </c>
      <c r="Z6">
        <v>82420.827748624142</v>
      </c>
      <c r="AA6">
        <v>46815.95458802933</v>
      </c>
      <c r="AB6">
        <v>35604.873160594812</v>
      </c>
      <c r="AC6">
        <v>38575.892452864173</v>
      </c>
      <c r="AD6">
        <v>14350.747718569004</v>
      </c>
      <c r="AE6">
        <v>24225.144734295165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0B5C-B322-4314-B631-3CA660A8C717}">
  <dimension ref="A1:AE6"/>
  <sheetViews>
    <sheetView zoomScale="80" workbookViewId="0">
      <selection activeCell="AE14" sqref="AE14"/>
    </sheetView>
  </sheetViews>
  <sheetFormatPr defaultRowHeight="14.4" x14ac:dyDescent="0.55000000000000004"/>
  <cols>
    <col min="1" max="1" width="71.578125" bestFit="1" customWidth="1"/>
    <col min="2" max="2" width="33.15625" bestFit="1" customWidth="1"/>
    <col min="3" max="3" width="34.89453125" bestFit="1" customWidth="1"/>
    <col min="4" max="4" width="33.7890625" bestFit="1" customWidth="1"/>
    <col min="5" max="5" width="17.89453125" bestFit="1" customWidth="1"/>
    <col min="6" max="6" width="30.26171875" bestFit="1" customWidth="1"/>
    <col min="7" max="7" width="46.3671875" bestFit="1" customWidth="1"/>
    <col min="8" max="8" width="19.62890625" bestFit="1" customWidth="1"/>
    <col min="9" max="9" width="32" bestFit="1" customWidth="1"/>
    <col min="10" max="10" width="48.1015625" bestFit="1" customWidth="1"/>
    <col min="11" max="11" width="18.5234375" bestFit="1" customWidth="1"/>
    <col min="12" max="12" width="30.89453125" bestFit="1" customWidth="1"/>
    <col min="13" max="13" width="47" bestFit="1" customWidth="1"/>
    <col min="14" max="14" width="31.26171875" bestFit="1" customWidth="1"/>
    <col min="15" max="15" width="40.7890625" bestFit="1" customWidth="1"/>
    <col min="16" max="16" width="42.578125" bestFit="1" customWidth="1"/>
    <col min="17" max="17" width="41.47265625" bestFit="1" customWidth="1"/>
    <col min="18" max="18" width="50.68359375" bestFit="1" customWidth="1"/>
    <col min="19" max="19" width="52.41796875" bestFit="1" customWidth="1"/>
    <col min="20" max="20" width="51.3125" bestFit="1" customWidth="1"/>
    <col min="21" max="21" width="39.15625" bestFit="1" customWidth="1"/>
    <col min="22" max="22" width="49" bestFit="1" customWidth="1"/>
    <col min="23" max="23" width="24.15625" bestFit="1" customWidth="1"/>
    <col min="24" max="24" width="25.9453125" bestFit="1" customWidth="1"/>
    <col min="25" max="25" width="24.7890625" bestFit="1" customWidth="1"/>
    <col min="26" max="26" width="27.05078125" bestFit="1" customWidth="1"/>
    <col min="27" max="27" width="28.7890625" bestFit="1" customWidth="1"/>
    <col min="28" max="28" width="27.68359375" bestFit="1" customWidth="1"/>
    <col min="29" max="29" width="45.9453125" bestFit="1" customWidth="1"/>
    <col min="30" max="30" width="47.68359375" bestFit="1" customWidth="1"/>
    <col min="31" max="31" width="46.578125" bestFit="1" customWidth="1"/>
    <col min="32" max="32" width="41.578125" customWidth="1"/>
  </cols>
  <sheetData>
    <row r="1" spans="1:31" x14ac:dyDescent="0.55000000000000004">
      <c r="A1" s="1" t="s">
        <v>0</v>
      </c>
      <c r="B1" s="1" t="s">
        <v>83</v>
      </c>
      <c r="C1" s="1" t="s">
        <v>84</v>
      </c>
      <c r="D1" s="1" t="s">
        <v>85</v>
      </c>
      <c r="E1" s="1" t="s">
        <v>22</v>
      </c>
      <c r="F1" s="1" t="s">
        <v>26</v>
      </c>
      <c r="G1" s="1" t="s">
        <v>28</v>
      </c>
      <c r="H1" s="1" t="s">
        <v>23</v>
      </c>
      <c r="I1" s="1" t="s">
        <v>27</v>
      </c>
      <c r="J1" s="1" t="s">
        <v>29</v>
      </c>
      <c r="K1" s="1" t="s">
        <v>24</v>
      </c>
      <c r="L1" s="1" t="s">
        <v>30</v>
      </c>
      <c r="M1" s="1" t="s">
        <v>31</v>
      </c>
      <c r="N1" s="1" t="s">
        <v>25</v>
      </c>
      <c r="O1" s="1" t="s">
        <v>32</v>
      </c>
      <c r="P1" s="1" t="s">
        <v>33</v>
      </c>
      <c r="Q1" s="1" t="s">
        <v>34</v>
      </c>
      <c r="R1" s="1" t="s">
        <v>36</v>
      </c>
      <c r="S1" s="1" t="s">
        <v>37</v>
      </c>
      <c r="T1" s="1" t="s">
        <v>38</v>
      </c>
      <c r="U1" s="1" t="s">
        <v>35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45</v>
      </c>
      <c r="AB1" s="1" t="s">
        <v>46</v>
      </c>
      <c r="AC1" s="1" t="s">
        <v>44</v>
      </c>
      <c r="AD1" s="1" t="s">
        <v>47</v>
      </c>
      <c r="AE1" s="1" t="s">
        <v>48</v>
      </c>
    </row>
    <row r="2" spans="1:31" x14ac:dyDescent="0.55000000000000004">
      <c r="A2" t="s">
        <v>1</v>
      </c>
      <c r="B2">
        <f>E2/0.15</f>
        <v>585.08898354193218</v>
      </c>
      <c r="C2">
        <f>H2/0.15</f>
        <v>411.39260031983036</v>
      </c>
      <c r="D2">
        <f>K2/0.15</f>
        <v>173.69638322210179</v>
      </c>
      <c r="E2">
        <v>87.763347531289824</v>
      </c>
      <c r="F2">
        <v>15.366702272069722</v>
      </c>
      <c r="G2" s="4">
        <f>F2/E2</f>
        <v>0.17509248113617257</v>
      </c>
      <c r="H2">
        <v>61.708890047974549</v>
      </c>
      <c r="I2">
        <v>11.874443634013382</v>
      </c>
      <c r="J2" s="4">
        <f>I2/H2</f>
        <v>0.19242679012346184</v>
      </c>
      <c r="K2">
        <v>26.054457483315268</v>
      </c>
      <c r="L2">
        <v>3.4922586380563394</v>
      </c>
      <c r="M2" s="4">
        <f>L2/K2</f>
        <v>0.13403689715253941</v>
      </c>
      <c r="N2" s="4">
        <f>K2/E2</f>
        <v>0.2968717376468144</v>
      </c>
      <c r="O2">
        <v>88843118.367635936</v>
      </c>
      <c r="P2">
        <v>65515953.71751523</v>
      </c>
      <c r="Q2">
        <v>23327164.650120709</v>
      </c>
      <c r="R2">
        <v>3337416.1482796138</v>
      </c>
      <c r="S2">
        <v>2116344.2675455939</v>
      </c>
      <c r="T2">
        <v>1221071.880734019</v>
      </c>
      <c r="U2" s="4">
        <f>Q2/O2</f>
        <v>0.26256580226722892</v>
      </c>
      <c r="V2" s="4">
        <f>T2/R2</f>
        <v>0.36587342617235868</v>
      </c>
      <c r="W2">
        <v>28.486802149195938</v>
      </c>
      <c r="X2">
        <v>11.669403224373617</v>
      </c>
      <c r="Y2">
        <v>16.817398924822321</v>
      </c>
      <c r="Z2">
        <v>7170.5454288000001</v>
      </c>
      <c r="AA2">
        <v>4446.3565595</v>
      </c>
      <c r="AB2">
        <v>2724.1888693000001</v>
      </c>
      <c r="AC2">
        <v>3152.0203016399996</v>
      </c>
      <c r="AD2">
        <v>1283.8312872400002</v>
      </c>
      <c r="AE2">
        <v>1868.1890143999999</v>
      </c>
    </row>
    <row r="3" spans="1:31" x14ac:dyDescent="0.55000000000000004">
      <c r="A3" t="s">
        <v>2</v>
      </c>
      <c r="B3">
        <f t="shared" ref="B3:B6" si="0">E3/0.15</f>
        <v>800.817229587881</v>
      </c>
      <c r="C3">
        <f t="shared" ref="C3:C6" si="1">H3/0.15</f>
        <v>538.28503484337602</v>
      </c>
      <c r="D3">
        <f t="shared" ref="D3:D6" si="2">K3/0.15</f>
        <v>262.53219474450486</v>
      </c>
      <c r="E3">
        <v>120.12258443818214</v>
      </c>
      <c r="F3">
        <v>7.5437848917602661</v>
      </c>
      <c r="G3" s="4">
        <f>F3/E3</f>
        <v>6.2800720838989868E-2</v>
      </c>
      <c r="H3">
        <v>80.742755226506404</v>
      </c>
      <c r="I3">
        <v>6.6799802975251321</v>
      </c>
      <c r="J3" s="4">
        <f>I3/H3</f>
        <v>8.2731636773923395E-2</v>
      </c>
      <c r="K3">
        <v>39.379829211675727</v>
      </c>
      <c r="L3">
        <v>0.86380459423513434</v>
      </c>
      <c r="M3" s="4">
        <f>L3/K3</f>
        <v>2.1935204177549478E-2</v>
      </c>
      <c r="N3" s="4">
        <f>K3/E3</f>
        <v>0.32783035260069265</v>
      </c>
      <c r="O3">
        <v>271209023.4563939</v>
      </c>
      <c r="P3">
        <v>160285589.76962557</v>
      </c>
      <c r="Q3">
        <v>110923433.68676829</v>
      </c>
      <c r="R3">
        <v>9669270.8173047937</v>
      </c>
      <c r="S3">
        <v>4890528.9697643472</v>
      </c>
      <c r="T3">
        <v>4778741.8475404466</v>
      </c>
      <c r="U3" s="4">
        <f>Q3/O3</f>
        <v>0.40899610298033839</v>
      </c>
      <c r="V3" s="4">
        <f>T3/R3</f>
        <v>0.49421946471786482</v>
      </c>
      <c r="W3">
        <v>43.796247182669106</v>
      </c>
      <c r="X3">
        <v>17.37620393547887</v>
      </c>
      <c r="Y3">
        <v>26.420043247190236</v>
      </c>
      <c r="Z3">
        <v>10289.76528319825</v>
      </c>
      <c r="AA3">
        <v>6048.288866433405</v>
      </c>
      <c r="AB3">
        <v>4241.4764167648445</v>
      </c>
      <c r="AC3">
        <v>4964.4953550762712</v>
      </c>
      <c r="AD3">
        <v>1960.0985144695564</v>
      </c>
      <c r="AE3">
        <v>3004.3968406067152</v>
      </c>
    </row>
    <row r="4" spans="1:31" x14ac:dyDescent="0.55000000000000004">
      <c r="A4" t="s">
        <v>3</v>
      </c>
      <c r="B4">
        <f t="shared" si="0"/>
        <v>622.64516038446368</v>
      </c>
      <c r="C4">
        <f t="shared" si="1"/>
        <v>429.35745802747687</v>
      </c>
      <c r="D4">
        <f t="shared" si="2"/>
        <v>193.28770235698676</v>
      </c>
      <c r="E4">
        <v>93.396774057669546</v>
      </c>
      <c r="F4">
        <v>13.555277091060315</v>
      </c>
      <c r="G4" s="4">
        <f t="shared" ref="G4:G6" si="3">F4/E4</f>
        <v>0.14513645923884225</v>
      </c>
      <c r="H4">
        <v>64.403618704121527</v>
      </c>
      <c r="I4">
        <v>10.968698989884228</v>
      </c>
      <c r="J4" s="4">
        <f t="shared" ref="J4:J6" si="4">I4/H4</f>
        <v>0.17031184288379564</v>
      </c>
      <c r="K4">
        <v>28.993155353548012</v>
      </c>
      <c r="L4">
        <v>2.5865781011760904</v>
      </c>
      <c r="M4" s="4">
        <f t="shared" ref="M4:M6" si="5">L4/K4</f>
        <v>8.921340466861466E-2</v>
      </c>
      <c r="N4" s="4">
        <f t="shared" ref="N4:N6" si="6">K4/E4</f>
        <v>0.31042994413967295</v>
      </c>
      <c r="O4">
        <v>113657670.99530059</v>
      </c>
      <c r="P4">
        <v>78015871.660983369</v>
      </c>
      <c r="Q4">
        <v>35641799.33431723</v>
      </c>
      <c r="R4">
        <v>4156554.3027331615</v>
      </c>
      <c r="S4">
        <v>2377959.8630202846</v>
      </c>
      <c r="T4">
        <v>1778594.4397128769</v>
      </c>
      <c r="U4" s="4">
        <f t="shared" ref="U4:U6" si="7">Q4/O4</f>
        <v>0.31358903470572536</v>
      </c>
      <c r="V4" s="4">
        <f t="shared" ref="V4:V6" si="8">T4/R4</f>
        <v>0.42790116769155501</v>
      </c>
      <c r="W4">
        <v>31.578304795535743</v>
      </c>
      <c r="X4">
        <v>12.710063017850219</v>
      </c>
      <c r="Y4">
        <v>18.868241777685522</v>
      </c>
      <c r="Z4">
        <v>7759.2515735815959</v>
      </c>
      <c r="AA4">
        <v>4703.0819350660504</v>
      </c>
      <c r="AB4">
        <v>3056.169638515546</v>
      </c>
      <c r="AC4">
        <v>3514.2497806887491</v>
      </c>
      <c r="AD4">
        <v>1405.8646569512398</v>
      </c>
      <c r="AE4">
        <v>2108.3851237375093</v>
      </c>
    </row>
    <row r="5" spans="1:31" x14ac:dyDescent="0.55000000000000004">
      <c r="A5" t="s">
        <v>4</v>
      </c>
      <c r="B5">
        <f t="shared" si="0"/>
        <v>622.26265718706634</v>
      </c>
      <c r="C5">
        <f t="shared" si="1"/>
        <v>428.67433516163879</v>
      </c>
      <c r="D5">
        <f t="shared" si="2"/>
        <v>193.58832202542746</v>
      </c>
      <c r="E5">
        <v>93.339398578059942</v>
      </c>
      <c r="F5">
        <v>13.522001009006006</v>
      </c>
      <c r="G5" s="4">
        <f t="shared" si="3"/>
        <v>0.14486916795052548</v>
      </c>
      <c r="H5">
        <v>64.301150274245813</v>
      </c>
      <c r="I5">
        <v>10.958953727185619</v>
      </c>
      <c r="J5" s="4">
        <f t="shared" si="4"/>
        <v>0.17043169026441116</v>
      </c>
      <c r="K5">
        <v>29.038248303814118</v>
      </c>
      <c r="L5">
        <v>2.563047281820388</v>
      </c>
      <c r="M5" s="4">
        <f t="shared" si="5"/>
        <v>8.826452804605768E-2</v>
      </c>
      <c r="N5" s="4">
        <f t="shared" si="6"/>
        <v>0.31110387195744965</v>
      </c>
      <c r="O5">
        <v>113834543.85579301</v>
      </c>
      <c r="P5">
        <v>77993344.409476653</v>
      </c>
      <c r="Q5">
        <v>35841199.446316369</v>
      </c>
      <c r="R5">
        <v>4162531.5000191987</v>
      </c>
      <c r="S5">
        <v>2377390.737165337</v>
      </c>
      <c r="T5">
        <v>1785140.762853862</v>
      </c>
      <c r="U5" s="4">
        <f t="shared" si="7"/>
        <v>0.31485345513151469</v>
      </c>
      <c r="V5" s="4">
        <f t="shared" si="8"/>
        <v>0.42885940030619069</v>
      </c>
      <c r="W5">
        <v>31.68306878811028</v>
      </c>
      <c r="X5">
        <v>12.749975391931889</v>
      </c>
      <c r="Y5">
        <v>18.933093396178393</v>
      </c>
      <c r="Z5">
        <v>7763.0728528840073</v>
      </c>
      <c r="AA5">
        <v>4700.5532104043532</v>
      </c>
      <c r="AB5">
        <v>3062.5196424796541</v>
      </c>
      <c r="AC5">
        <v>3527.2375582251225</v>
      </c>
      <c r="AD5">
        <v>1411.1363655769246</v>
      </c>
      <c r="AE5">
        <v>2116.1011926481979</v>
      </c>
    </row>
    <row r="6" spans="1:31" x14ac:dyDescent="0.55000000000000004">
      <c r="A6" t="s">
        <v>5</v>
      </c>
      <c r="B6">
        <f t="shared" si="0"/>
        <v>634.83870358324293</v>
      </c>
      <c r="C6">
        <f t="shared" si="1"/>
        <v>413.40221816519403</v>
      </c>
      <c r="D6">
        <f t="shared" si="2"/>
        <v>221.4364854180489</v>
      </c>
      <c r="E6">
        <v>95.225805537486437</v>
      </c>
      <c r="F6">
        <v>10.624761642827071</v>
      </c>
      <c r="G6" s="4">
        <f t="shared" si="3"/>
        <v>0.11157439501674307</v>
      </c>
      <c r="H6">
        <v>62.010332724779104</v>
      </c>
      <c r="I6">
        <v>9.0647262345214319</v>
      </c>
      <c r="J6" s="4">
        <f t="shared" si="4"/>
        <v>0.14618089979864277</v>
      </c>
      <c r="K6">
        <v>33.215472812707333</v>
      </c>
      <c r="L6">
        <v>1.5600354083056389</v>
      </c>
      <c r="M6" s="4">
        <f t="shared" si="5"/>
        <v>4.6967129358725011E-2</v>
      </c>
      <c r="N6" s="4">
        <f t="shared" si="6"/>
        <v>0.34880747529756295</v>
      </c>
      <c r="O6">
        <v>155085794.51608986</v>
      </c>
      <c r="P6">
        <v>85527326.939980686</v>
      </c>
      <c r="Q6">
        <v>69558467.576109171</v>
      </c>
      <c r="R6">
        <v>5737033.3127740733</v>
      </c>
      <c r="S6">
        <v>2603021.6248854981</v>
      </c>
      <c r="T6">
        <v>3134011.6878885757</v>
      </c>
      <c r="U6" s="4">
        <f t="shared" si="7"/>
        <v>0.44851604747649931</v>
      </c>
      <c r="V6" s="4">
        <f t="shared" si="8"/>
        <v>0.54627740803080016</v>
      </c>
      <c r="W6">
        <v>35.779111886384918</v>
      </c>
      <c r="X6">
        <v>13.673406702893709</v>
      </c>
      <c r="Y6">
        <v>22.10570518349121</v>
      </c>
      <c r="Z6">
        <v>8242.082774862416</v>
      </c>
      <c r="AA6">
        <v>4681.5954588029326</v>
      </c>
      <c r="AB6">
        <v>3560.487316059483</v>
      </c>
      <c r="AC6">
        <v>4029.6816753102498</v>
      </c>
      <c r="AD6">
        <v>1532.003507376701</v>
      </c>
      <c r="AE6">
        <v>2497.678167933549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7172-7712-48CF-9D5E-71B8641576A4}">
  <dimension ref="A1:P16"/>
  <sheetViews>
    <sheetView topLeftCell="H1" zoomScale="59" workbookViewId="0">
      <selection activeCell="P16" sqref="P16"/>
    </sheetView>
  </sheetViews>
  <sheetFormatPr defaultRowHeight="14.4" x14ac:dyDescent="0.55000000000000004"/>
  <cols>
    <col min="1" max="1" width="7.5234375" bestFit="1" customWidth="1"/>
    <col min="2" max="2" width="23.9453125" bestFit="1" customWidth="1"/>
    <col min="3" max="3" width="24.9453125" bestFit="1" customWidth="1"/>
    <col min="4" max="4" width="26.05078125" bestFit="1" customWidth="1"/>
    <col min="5" max="5" width="23.9453125" bestFit="1" customWidth="1"/>
    <col min="6" max="6" width="24.9453125" bestFit="1" customWidth="1"/>
    <col min="7" max="7" width="26.05078125" bestFit="1" customWidth="1"/>
    <col min="8" max="8" width="23.9453125" bestFit="1" customWidth="1"/>
    <col min="9" max="9" width="24.9453125" bestFit="1" customWidth="1"/>
    <col min="10" max="10" width="26.05078125" bestFit="1" customWidth="1"/>
    <col min="11" max="11" width="23.9453125" bestFit="1" customWidth="1"/>
    <col min="12" max="12" width="24.9453125" bestFit="1" customWidth="1"/>
    <col min="13" max="13" width="26.05078125" bestFit="1" customWidth="1"/>
    <col min="14" max="14" width="23.9453125" bestFit="1" customWidth="1"/>
    <col min="15" max="15" width="24.9453125" bestFit="1" customWidth="1"/>
    <col min="16" max="16" width="26.05078125" bestFit="1" customWidth="1"/>
  </cols>
  <sheetData>
    <row r="1" spans="1:16" x14ac:dyDescent="0.55000000000000004">
      <c r="A1" s="1" t="s">
        <v>18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</row>
    <row r="2" spans="1:16" x14ac:dyDescent="0.55000000000000004">
      <c r="A2" t="s">
        <v>6</v>
      </c>
      <c r="B2">
        <v>2.15311129630371</v>
      </c>
      <c r="C2">
        <v>21.531112963037103</v>
      </c>
      <c r="D2">
        <v>215.311129630371</v>
      </c>
      <c r="E2">
        <v>3.83618570310882</v>
      </c>
      <c r="F2">
        <v>38.361857031088206</v>
      </c>
      <c r="G2">
        <v>383.61857031088203</v>
      </c>
      <c r="H2">
        <v>2.56469042264114</v>
      </c>
      <c r="I2">
        <v>25.646904226411401</v>
      </c>
      <c r="J2">
        <v>256.46904226411402</v>
      </c>
      <c r="K2">
        <v>2.57302151173071</v>
      </c>
      <c r="L2">
        <v>25.730215117307097</v>
      </c>
      <c r="M2">
        <v>257.30215117307</v>
      </c>
      <c r="N2">
        <v>3.3456322724777299</v>
      </c>
      <c r="O2">
        <v>33.456322724777301</v>
      </c>
      <c r="P2">
        <v>334.56322724777198</v>
      </c>
    </row>
    <row r="3" spans="1:16" x14ac:dyDescent="0.55000000000000004">
      <c r="A3" t="s">
        <v>7</v>
      </c>
      <c r="B3">
        <v>3.3847004535688803</v>
      </c>
      <c r="C3">
        <v>33.848130025988702</v>
      </c>
      <c r="D3">
        <v>338.48130025988701</v>
      </c>
      <c r="E3">
        <v>5.5160158041547902</v>
      </c>
      <c r="F3">
        <v>55.160158041547994</v>
      </c>
      <c r="G3">
        <v>551.60158041547993</v>
      </c>
      <c r="H3">
        <v>3.8737125616135302</v>
      </c>
      <c r="I3">
        <v>38.737125616135401</v>
      </c>
      <c r="J3">
        <v>387.37125616135302</v>
      </c>
      <c r="K3">
        <v>3.8845925621966799</v>
      </c>
      <c r="L3">
        <v>38.8459256219667</v>
      </c>
      <c r="M3">
        <v>388.45925621966802</v>
      </c>
      <c r="N3">
        <v>4.7348074479001996</v>
      </c>
      <c r="O3">
        <v>47.348074479002001</v>
      </c>
      <c r="P3">
        <v>473.48074479002003</v>
      </c>
    </row>
    <row r="4" spans="1:16" x14ac:dyDescent="0.55000000000000004">
      <c r="A4" t="s">
        <v>8</v>
      </c>
      <c r="B4">
        <v>6.4475897511750206</v>
      </c>
      <c r="C4">
        <v>64.476884539250193</v>
      </c>
      <c r="D4">
        <v>644.76884539250193</v>
      </c>
      <c r="E4">
        <v>9.0495155889003289</v>
      </c>
      <c r="F4">
        <v>90.495155889003499</v>
      </c>
      <c r="G4">
        <v>904.95155889003411</v>
      </c>
      <c r="H4">
        <v>6.9807785164334</v>
      </c>
      <c r="I4">
        <v>69.807785164333993</v>
      </c>
      <c r="J4">
        <v>698.07785164333905</v>
      </c>
      <c r="K4">
        <v>6.9900359999921395</v>
      </c>
      <c r="L4">
        <v>69.900359999921207</v>
      </c>
      <c r="M4">
        <v>699.00359999921307</v>
      </c>
      <c r="N4">
        <v>7.6186754444583</v>
      </c>
      <c r="O4">
        <v>76.186754444582988</v>
      </c>
      <c r="P4">
        <v>761.86754444582994</v>
      </c>
    </row>
    <row r="5" spans="1:16" x14ac:dyDescent="0.55000000000000004">
      <c r="A5" t="s">
        <v>9</v>
      </c>
      <c r="B5">
        <v>9.1853959704276793</v>
      </c>
      <c r="C5">
        <v>91.851450191776991</v>
      </c>
      <c r="D5">
        <v>918.51450191777099</v>
      </c>
      <c r="E5">
        <v>11.7859600966658</v>
      </c>
      <c r="F5">
        <v>117.85960096665801</v>
      </c>
      <c r="G5">
        <v>1178.5960096665801</v>
      </c>
      <c r="H5">
        <v>9.599914594104451</v>
      </c>
      <c r="I5">
        <v>95.999145941044489</v>
      </c>
      <c r="J5">
        <v>959.99145941044605</v>
      </c>
      <c r="K5">
        <v>9.5970026014897094</v>
      </c>
      <c r="L5">
        <v>95.970026014897101</v>
      </c>
      <c r="M5">
        <v>959.70026014896905</v>
      </c>
      <c r="N5">
        <v>9.5464164679783803</v>
      </c>
      <c r="O5">
        <v>95.464164679783991</v>
      </c>
      <c r="P5">
        <v>954.64164679783801</v>
      </c>
    </row>
    <row r="6" spans="1:16" x14ac:dyDescent="0.55000000000000004">
      <c r="A6" t="s">
        <v>10</v>
      </c>
      <c r="B6">
        <v>10.598609323845601</v>
      </c>
      <c r="C6">
        <v>105.987032238856</v>
      </c>
      <c r="D6">
        <v>1059.87032238856</v>
      </c>
      <c r="E6">
        <v>12.6708760466305</v>
      </c>
      <c r="F6">
        <v>126.70876046630499</v>
      </c>
      <c r="G6">
        <v>1267.0876046630501</v>
      </c>
      <c r="H6">
        <v>10.7784276455709</v>
      </c>
      <c r="I6">
        <v>107.784276455709</v>
      </c>
      <c r="J6">
        <v>1077.84276455709</v>
      </c>
      <c r="K6">
        <v>10.7635140903382</v>
      </c>
      <c r="L6">
        <v>107.63514090338201</v>
      </c>
      <c r="M6">
        <v>1076.3514090338199</v>
      </c>
      <c r="N6">
        <v>9.8791118278579813</v>
      </c>
      <c r="O6">
        <v>98.791118278579901</v>
      </c>
      <c r="P6">
        <v>987.911182785797</v>
      </c>
    </row>
    <row r="7" spans="1:16" x14ac:dyDescent="0.55000000000000004">
      <c r="A7" t="s">
        <v>11</v>
      </c>
      <c r="B7">
        <v>11.999616422289101</v>
      </c>
      <c r="C7">
        <v>119.997141959491</v>
      </c>
      <c r="D7">
        <v>1199.97141959492</v>
      </c>
      <c r="E7">
        <v>14.412331249339001</v>
      </c>
      <c r="F7">
        <v>144.12331249338899</v>
      </c>
      <c r="G7">
        <v>1441.2331249338999</v>
      </c>
      <c r="H7">
        <v>12.111732524861001</v>
      </c>
      <c r="I7">
        <v>121.11732524860899</v>
      </c>
      <c r="J7">
        <v>1211.1732524860902</v>
      </c>
      <c r="K7">
        <v>12.0851935544024</v>
      </c>
      <c r="L7">
        <v>120.851935544025</v>
      </c>
      <c r="M7">
        <v>1208.5193554402399</v>
      </c>
      <c r="N7">
        <v>10.740422495735599</v>
      </c>
      <c r="O7">
        <v>107.404224957355</v>
      </c>
      <c r="P7">
        <v>1074.04224957355</v>
      </c>
    </row>
    <row r="8" spans="1:16" x14ac:dyDescent="0.55000000000000004">
      <c r="A8" t="s">
        <v>12</v>
      </c>
      <c r="B8">
        <v>13.0838477665722</v>
      </c>
      <c r="C8">
        <v>130.831705295522</v>
      </c>
      <c r="D8">
        <v>1308.3170529552199</v>
      </c>
      <c r="E8">
        <v>16.451492236262499</v>
      </c>
      <c r="F8">
        <v>164.51492236262499</v>
      </c>
      <c r="G8">
        <v>1645.14922362625</v>
      </c>
      <c r="H8">
        <v>13.324636543495199</v>
      </c>
      <c r="I8">
        <v>133.246365434952</v>
      </c>
      <c r="J8">
        <v>1332.4636543495201</v>
      </c>
      <c r="K8">
        <v>13.286933260122101</v>
      </c>
      <c r="L8">
        <v>132.869332601221</v>
      </c>
      <c r="M8">
        <v>1328.69332601221</v>
      </c>
      <c r="N8">
        <v>11.9536266994032</v>
      </c>
      <c r="O8">
        <v>119.536266994032</v>
      </c>
      <c r="P8">
        <v>1195.3626699403201</v>
      </c>
    </row>
    <row r="9" spans="1:16" x14ac:dyDescent="0.55000000000000004">
      <c r="A9" t="s">
        <v>13</v>
      </c>
      <c r="B9">
        <v>11.663760264201201</v>
      </c>
      <c r="C9">
        <v>116.633410007412</v>
      </c>
      <c r="D9">
        <v>1166.3341000741202</v>
      </c>
      <c r="E9">
        <v>15.547144632898199</v>
      </c>
      <c r="F9">
        <v>155.47144632898301</v>
      </c>
      <c r="G9">
        <v>1554.7144632898301</v>
      </c>
      <c r="H9">
        <v>12.210916843696101</v>
      </c>
      <c r="I9">
        <v>122.10916843696</v>
      </c>
      <c r="J9">
        <v>1221.0916843696</v>
      </c>
      <c r="K9">
        <v>12.1868331068955</v>
      </c>
      <c r="L9">
        <v>121.868331068956</v>
      </c>
      <c r="M9">
        <v>1218.6833106895501</v>
      </c>
      <c r="N9">
        <v>11.708092080345301</v>
      </c>
      <c r="O9">
        <v>117.080920803453</v>
      </c>
      <c r="P9">
        <v>1170.80920803453</v>
      </c>
    </row>
    <row r="10" spans="1:16" x14ac:dyDescent="0.55000000000000004">
      <c r="A10" t="s">
        <v>14</v>
      </c>
      <c r="B10">
        <v>8.6683415699907798</v>
      </c>
      <c r="C10">
        <v>86.670101875207791</v>
      </c>
      <c r="D10">
        <v>866.70101875207899</v>
      </c>
      <c r="E10">
        <v>12.434179974485099</v>
      </c>
      <c r="F10">
        <v>124.341799744851</v>
      </c>
      <c r="G10">
        <v>1243.4179974485101</v>
      </c>
      <c r="H10">
        <v>9.4501814194073397</v>
      </c>
      <c r="I10">
        <v>94.501814194073503</v>
      </c>
      <c r="J10">
        <v>945.01814194073404</v>
      </c>
      <c r="K10">
        <v>9.4425717912845304</v>
      </c>
      <c r="L10">
        <v>94.4257179128453</v>
      </c>
      <c r="M10">
        <v>944.25717912845198</v>
      </c>
      <c r="N10">
        <v>9.9918644278050586</v>
      </c>
      <c r="O10">
        <v>99.918644278050508</v>
      </c>
      <c r="P10">
        <v>999.18644278050499</v>
      </c>
    </row>
    <row r="11" spans="1:16" x14ac:dyDescent="0.55000000000000004">
      <c r="A11" t="s">
        <v>15</v>
      </c>
      <c r="B11">
        <v>5.6947147010756707</v>
      </c>
      <c r="C11">
        <v>56.952171511456598</v>
      </c>
      <c r="D11">
        <v>569.52171511456697</v>
      </c>
      <c r="E11">
        <v>9.2267310868911103</v>
      </c>
      <c r="F11">
        <v>92.267310868911295</v>
      </c>
      <c r="G11">
        <v>922.67310868911204</v>
      </c>
      <c r="H11">
        <v>6.5277237270909794</v>
      </c>
      <c r="I11">
        <v>65.277237270909794</v>
      </c>
      <c r="J11">
        <v>652.77237270909802</v>
      </c>
      <c r="K11">
        <v>6.5361044712030898</v>
      </c>
      <c r="L11">
        <v>65.361044712030903</v>
      </c>
      <c r="M11">
        <v>653.61044712030798</v>
      </c>
      <c r="N11">
        <v>7.73721519363197</v>
      </c>
      <c r="O11">
        <v>77.372151936319696</v>
      </c>
      <c r="P11">
        <v>773.72151936319699</v>
      </c>
    </row>
    <row r="12" spans="1:16" x14ac:dyDescent="0.55000000000000004">
      <c r="A12" t="s">
        <v>16</v>
      </c>
      <c r="B12">
        <v>2.8079698297433402</v>
      </c>
      <c r="C12">
        <v>28.080434449933399</v>
      </c>
      <c r="D12">
        <v>280.80434449933398</v>
      </c>
      <c r="E12">
        <v>5.1358550690252898</v>
      </c>
      <c r="F12">
        <v>51.358550690252898</v>
      </c>
      <c r="G12">
        <v>513.58550690253003</v>
      </c>
      <c r="H12">
        <v>3.377617765903</v>
      </c>
      <c r="I12">
        <v>33.776177659029997</v>
      </c>
      <c r="J12">
        <v>337.76177659029997</v>
      </c>
      <c r="K12">
        <v>3.3858931354738204</v>
      </c>
      <c r="L12">
        <v>33.858931354738303</v>
      </c>
      <c r="M12">
        <v>338.58931354738201</v>
      </c>
      <c r="N12">
        <v>4.4042613805655</v>
      </c>
      <c r="O12">
        <v>44.042613805654902</v>
      </c>
      <c r="P12">
        <v>440.42613805654997</v>
      </c>
    </row>
    <row r="13" spans="1:16" x14ac:dyDescent="0.55000000000000004">
      <c r="A13" s="2" t="s">
        <v>17</v>
      </c>
      <c r="B13" s="2">
        <v>2.0756901820966402</v>
      </c>
      <c r="C13" s="2">
        <v>20.756901820966402</v>
      </c>
      <c r="D13" s="2">
        <v>207.56901820966399</v>
      </c>
      <c r="E13" s="2">
        <v>4.0562969498207</v>
      </c>
      <c r="F13" s="2">
        <v>40.562969498207003</v>
      </c>
      <c r="G13" s="2">
        <v>405.62969498207002</v>
      </c>
      <c r="H13" s="2">
        <v>2.5964414928524899</v>
      </c>
      <c r="I13" s="2">
        <v>25.964414928524899</v>
      </c>
      <c r="J13" s="2">
        <v>259.64414928524798</v>
      </c>
      <c r="K13" s="2">
        <v>2.6077024929310597</v>
      </c>
      <c r="L13" s="2">
        <v>26.0770249293106</v>
      </c>
      <c r="M13" s="2">
        <v>260.770249293105</v>
      </c>
      <c r="N13" s="2">
        <v>3.5656797993272198</v>
      </c>
      <c r="O13" s="2">
        <v>35.6567979932722</v>
      </c>
      <c r="P13" s="2">
        <v>356.56797993272102</v>
      </c>
    </row>
    <row r="14" spans="1:16" x14ac:dyDescent="0.55000000000000004">
      <c r="A14" s="3" t="s">
        <v>19</v>
      </c>
      <c r="B14">
        <f>SUM(B2:B13)</f>
        <v>87.763347531289824</v>
      </c>
      <c r="C14">
        <f t="shared" ref="C14" si="0">SUM(C2:C13)</f>
        <v>877.6164768788982</v>
      </c>
      <c r="D14">
        <f>SUM(D2:D13)</f>
        <v>8776.1647687889963</v>
      </c>
      <c r="E14">
        <f t="shared" ref="E14:G14" si="1">SUM(E2:E13)</f>
        <v>120.12258443818214</v>
      </c>
      <c r="F14">
        <f t="shared" si="1"/>
        <v>1201.2258443818218</v>
      </c>
      <c r="G14">
        <f t="shared" si="1"/>
        <v>12012.258443818228</v>
      </c>
      <c r="H14">
        <f t="shared" ref="H14:I14" si="2">SUM(H2:H13)</f>
        <v>93.396774057669546</v>
      </c>
      <c r="I14">
        <f t="shared" si="2"/>
        <v>933.96774057669347</v>
      </c>
      <c r="J14">
        <f t="shared" ref="J14:K14" si="3">SUM(J2:J13)</f>
        <v>9339.6774057669318</v>
      </c>
      <c r="K14">
        <f t="shared" si="3"/>
        <v>93.339398578059942</v>
      </c>
      <c r="L14">
        <f t="shared" ref="L14:M14" si="4">SUM(L2:L13)</f>
        <v>933.39398578060104</v>
      </c>
      <c r="M14">
        <f t="shared" si="4"/>
        <v>9333.9398578059881</v>
      </c>
      <c r="N14">
        <f t="shared" ref="N14:O14" si="5">SUM(N2:N13)</f>
        <v>95.225805537486437</v>
      </c>
      <c r="O14">
        <f t="shared" si="5"/>
        <v>952.25805537486349</v>
      </c>
      <c r="P14">
        <f t="shared" ref="P14" si="6">SUM(P2:P13)</f>
        <v>9522.5805537486285</v>
      </c>
    </row>
    <row r="15" spans="1:16" x14ac:dyDescent="0.55000000000000004">
      <c r="A15" s="3" t="s">
        <v>20</v>
      </c>
      <c r="B15">
        <f>SUM(B6:B11)</f>
        <v>61.708890047974549</v>
      </c>
      <c r="C15">
        <f t="shared" ref="C15:D15" si="7">SUM(C6:C11)</f>
        <v>617.07156288794545</v>
      </c>
      <c r="D15">
        <f t="shared" si="7"/>
        <v>6170.7156288794658</v>
      </c>
      <c r="E15">
        <f t="shared" ref="E15:G15" si="8">SUM(E6:E11)</f>
        <v>80.742755226506404</v>
      </c>
      <c r="F15">
        <f t="shared" si="8"/>
        <v>807.42755226506426</v>
      </c>
      <c r="G15">
        <f t="shared" si="8"/>
        <v>8074.2755226506524</v>
      </c>
      <c r="H15">
        <f t="shared" ref="H15:I15" si="9">SUM(H6:H11)</f>
        <v>64.403618704121527</v>
      </c>
      <c r="I15">
        <f t="shared" si="9"/>
        <v>644.03618704121334</v>
      </c>
      <c r="J15">
        <f t="shared" ref="J15:K15" si="10">SUM(J6:J11)</f>
        <v>6440.3618704121327</v>
      </c>
      <c r="K15">
        <f t="shared" si="10"/>
        <v>64.301150274245813</v>
      </c>
      <c r="L15">
        <f t="shared" ref="L15:M15" si="11">SUM(L6:L11)</f>
        <v>643.01150274246015</v>
      </c>
      <c r="M15">
        <f t="shared" si="11"/>
        <v>6430.1150274245801</v>
      </c>
      <c r="N15">
        <f t="shared" ref="N15:O15" si="12">SUM(N6:N11)</f>
        <v>62.010332724779104</v>
      </c>
      <c r="O15">
        <f t="shared" si="12"/>
        <v>620.10332724779016</v>
      </c>
      <c r="P15">
        <f t="shared" ref="P15" si="13">SUM(P6:P11)</f>
        <v>6201.0332724778991</v>
      </c>
    </row>
    <row r="16" spans="1:16" x14ac:dyDescent="0.55000000000000004">
      <c r="A16" s="3" t="s">
        <v>21</v>
      </c>
      <c r="B16">
        <f>SUM(B12:B13)+SUM(B2:B5)</f>
        <v>26.054457483315268</v>
      </c>
      <c r="C16">
        <f t="shared" ref="C16:D16" si="14">SUM(C12:C13)+SUM(C2:C5)</f>
        <v>260.54491399095281</v>
      </c>
      <c r="D16">
        <f t="shared" si="14"/>
        <v>2605.4491399095286</v>
      </c>
      <c r="E16">
        <f t="shared" ref="E16:G16" si="15">SUM(E12:E13)+SUM(E2:E5)</f>
        <v>39.379829211675727</v>
      </c>
      <c r="F16">
        <f t="shared" si="15"/>
        <v>393.79829211675758</v>
      </c>
      <c r="G16">
        <f t="shared" si="15"/>
        <v>3937.982921167576</v>
      </c>
      <c r="H16">
        <f t="shared" ref="H16:I16" si="16">SUM(H12:H13)+SUM(H2:H5)</f>
        <v>28.993155353548012</v>
      </c>
      <c r="I16">
        <f t="shared" si="16"/>
        <v>289.93155353548019</v>
      </c>
      <c r="J16">
        <f t="shared" ref="J16:K16" si="17">SUM(J12:J13)+SUM(J2:J5)</f>
        <v>2899.3155353548</v>
      </c>
      <c r="K16">
        <f t="shared" si="17"/>
        <v>29.038248303814118</v>
      </c>
      <c r="L16">
        <f t="shared" ref="L16:M16" si="18">SUM(L12:L13)+SUM(L2:L5)</f>
        <v>290.382483038141</v>
      </c>
      <c r="M16">
        <f t="shared" si="18"/>
        <v>2903.8248303814071</v>
      </c>
      <c r="N16">
        <f t="shared" ref="N16:O16" si="19">SUM(N12:N13)+SUM(N2:N5)</f>
        <v>33.215472812707333</v>
      </c>
      <c r="O16">
        <f t="shared" si="19"/>
        <v>332.15472812707338</v>
      </c>
      <c r="P16">
        <f t="shared" ref="P16" si="20">SUM(P12:P13)+SUM(P2:P5)</f>
        <v>3321.5472812707312</v>
      </c>
    </row>
  </sheetData>
  <pageMargins left="0.7" right="0.7" top="0.75" bottom="0.75" header="0.3" footer="0.3"/>
  <pageSetup orientation="portrait" r:id="rId1"/>
  <ignoredErrors>
    <ignoredError sqref="B15:P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6230-3C60-4CBC-A94C-4B25537358A8}">
  <dimension ref="A1:P16"/>
  <sheetViews>
    <sheetView topLeftCell="I1" zoomScale="86" workbookViewId="0">
      <selection activeCell="P16" sqref="P16"/>
    </sheetView>
  </sheetViews>
  <sheetFormatPr defaultRowHeight="14.4" x14ac:dyDescent="0.55000000000000004"/>
  <cols>
    <col min="1" max="1" width="7.3671875" bestFit="1" customWidth="1"/>
    <col min="2" max="2" width="19.47265625" bestFit="1" customWidth="1"/>
    <col min="3" max="3" width="20.47265625" bestFit="1" customWidth="1"/>
    <col min="4" max="4" width="21.5234375" bestFit="1" customWidth="1"/>
    <col min="5" max="5" width="19.47265625" bestFit="1" customWidth="1"/>
    <col min="6" max="6" width="20.47265625" bestFit="1" customWidth="1"/>
    <col min="7" max="7" width="21.5234375" bestFit="1" customWidth="1"/>
    <col min="8" max="8" width="19.47265625" bestFit="1" customWidth="1"/>
    <col min="9" max="9" width="20.47265625" bestFit="1" customWidth="1"/>
    <col min="10" max="10" width="21.5234375" bestFit="1" customWidth="1"/>
    <col min="11" max="11" width="19.47265625" bestFit="1" customWidth="1"/>
    <col min="12" max="12" width="20.47265625" bestFit="1" customWidth="1"/>
    <col min="13" max="13" width="21.5234375" bestFit="1" customWidth="1"/>
    <col min="14" max="14" width="19.47265625" bestFit="1" customWidth="1"/>
    <col min="15" max="15" width="20.47265625" bestFit="1" customWidth="1"/>
    <col min="16" max="16" width="21.5234375" bestFit="1" customWidth="1"/>
  </cols>
  <sheetData>
    <row r="1" spans="1:16" x14ac:dyDescent="0.55000000000000004">
      <c r="A1" s="1" t="s">
        <v>18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</row>
    <row r="2" spans="1:16" x14ac:dyDescent="0.55000000000000004">
      <c r="A2" t="s">
        <v>6</v>
      </c>
      <c r="B2">
        <v>0.194662847502974</v>
      </c>
      <c r="C2">
        <v>1.94662847502975</v>
      </c>
      <c r="D2">
        <v>19.466284750297401</v>
      </c>
      <c r="E2">
        <v>1.0542726514793601E-2</v>
      </c>
      <c r="F2">
        <v>0.105427265147936</v>
      </c>
      <c r="G2">
        <v>1.0542726514793599</v>
      </c>
      <c r="H2">
        <v>8.8079936344621301E-2</v>
      </c>
      <c r="I2">
        <v>0.88079936344621401</v>
      </c>
      <c r="J2">
        <v>8.8079936344621395</v>
      </c>
      <c r="K2">
        <v>8.57187078863903E-2</v>
      </c>
      <c r="L2">
        <v>0.857187078863903</v>
      </c>
      <c r="M2">
        <v>8.5718707886390302</v>
      </c>
      <c r="N2">
        <v>2.1099457450451799E-2</v>
      </c>
      <c r="O2">
        <v>0.210994574504518</v>
      </c>
      <c r="P2">
        <v>2.10994574504518</v>
      </c>
    </row>
    <row r="3" spans="1:16" x14ac:dyDescent="0.55000000000000004">
      <c r="A3" t="s">
        <v>7</v>
      </c>
      <c r="B3">
        <v>0.39263755077395701</v>
      </c>
      <c r="C3">
        <v>3.9263755077395803</v>
      </c>
      <c r="D3">
        <v>39.2637550773957</v>
      </c>
      <c r="E3">
        <v>4.57506096939925E-2</v>
      </c>
      <c r="F3">
        <v>0.457506096939925</v>
      </c>
      <c r="G3">
        <v>4.5750609693992592</v>
      </c>
      <c r="H3">
        <v>0.233674037291421</v>
      </c>
      <c r="I3">
        <v>2.33674037291421</v>
      </c>
      <c r="J3">
        <v>23.367403729142101</v>
      </c>
      <c r="K3">
        <v>0.228258983498563</v>
      </c>
      <c r="L3">
        <v>2.2825898349856302</v>
      </c>
      <c r="M3">
        <v>22.825898349856299</v>
      </c>
      <c r="N3">
        <v>8.14124258871987E-2</v>
      </c>
      <c r="O3">
        <v>0.81412425887198703</v>
      </c>
      <c r="P3">
        <v>8.1412425887198694</v>
      </c>
    </row>
    <row r="4" spans="1:16" x14ac:dyDescent="0.55000000000000004">
      <c r="A4" t="s">
        <v>8</v>
      </c>
      <c r="B4">
        <v>1.0197913308431501</v>
      </c>
      <c r="C4">
        <v>10.197913308431499</v>
      </c>
      <c r="D4">
        <v>101.97913308431501</v>
      </c>
      <c r="E4">
        <v>0.23188482945156602</v>
      </c>
      <c r="F4">
        <v>2.3188482945156599</v>
      </c>
      <c r="G4">
        <v>23.188482945156601</v>
      </c>
      <c r="H4">
        <v>0.78457434224676703</v>
      </c>
      <c r="I4">
        <v>7.8457434224676703</v>
      </c>
      <c r="J4">
        <v>78.457434224676803</v>
      </c>
      <c r="K4">
        <v>0.77683888037785997</v>
      </c>
      <c r="L4">
        <v>7.7683888037786</v>
      </c>
      <c r="M4">
        <v>77.683888037785991</v>
      </c>
      <c r="N4">
        <v>0.43347326311342199</v>
      </c>
      <c r="O4">
        <v>4.33473263113423</v>
      </c>
      <c r="P4">
        <v>43.3473263113423</v>
      </c>
    </row>
    <row r="5" spans="1:16" x14ac:dyDescent="0.55000000000000004">
      <c r="A5" t="s">
        <v>9</v>
      </c>
      <c r="B5">
        <v>1.5639316341874199</v>
      </c>
      <c r="C5">
        <v>15.6393163418741</v>
      </c>
      <c r="D5">
        <v>156.39316341874101</v>
      </c>
      <c r="E5">
        <v>0.52838163040696506</v>
      </c>
      <c r="F5">
        <v>5.28381630406966</v>
      </c>
      <c r="G5">
        <v>52.8381630406965</v>
      </c>
      <c r="H5">
        <v>1.3386237459880499</v>
      </c>
      <c r="I5">
        <v>13.386237459880501</v>
      </c>
      <c r="J5">
        <v>133.862374598804</v>
      </c>
      <c r="K5">
        <v>1.33570486939752</v>
      </c>
      <c r="L5">
        <v>13.3570486939752</v>
      </c>
      <c r="M5">
        <v>133.57048693975199</v>
      </c>
      <c r="N5">
        <v>0.96047937676337303</v>
      </c>
      <c r="O5">
        <v>9.6047937676337387</v>
      </c>
      <c r="P5">
        <v>96.047937676337398</v>
      </c>
    </row>
    <row r="6" spans="1:16" x14ac:dyDescent="0.55000000000000004">
      <c r="A6" t="s">
        <v>10</v>
      </c>
      <c r="B6">
        <v>1.0974998540735601</v>
      </c>
      <c r="C6">
        <v>10.9749985407356</v>
      </c>
      <c r="D6">
        <v>109.749985407355</v>
      </c>
      <c r="E6">
        <v>0.46836308224372397</v>
      </c>
      <c r="F6">
        <v>4.68363082243724</v>
      </c>
      <c r="G6">
        <v>46.836308224372395</v>
      </c>
      <c r="H6">
        <v>1.0010434823924399</v>
      </c>
      <c r="I6">
        <v>10.010434823924401</v>
      </c>
      <c r="J6">
        <v>100.104348239244</v>
      </c>
      <c r="K6">
        <v>1.0024902244474401</v>
      </c>
      <c r="L6">
        <v>10.024902244474399</v>
      </c>
      <c r="M6">
        <v>100.249022444744</v>
      </c>
      <c r="N6">
        <v>0.86855526480326795</v>
      </c>
      <c r="O6">
        <v>8.6855526480326688</v>
      </c>
      <c r="P6">
        <v>86.855526480326802</v>
      </c>
    </row>
    <row r="7" spans="1:16" x14ac:dyDescent="0.55000000000000004">
      <c r="A7" t="s">
        <v>11</v>
      </c>
      <c r="B7">
        <v>2.14257116948035</v>
      </c>
      <c r="C7">
        <v>21.4257116948035</v>
      </c>
      <c r="D7">
        <v>214.25711694803499</v>
      </c>
      <c r="E7">
        <v>1.2836478083593299</v>
      </c>
      <c r="F7">
        <v>12.836478083593299</v>
      </c>
      <c r="G7">
        <v>128.364780835933</v>
      </c>
      <c r="H7">
        <v>2.0543478420838102</v>
      </c>
      <c r="I7">
        <v>20.543478420838099</v>
      </c>
      <c r="J7">
        <v>205.43478420838102</v>
      </c>
      <c r="K7">
        <v>2.0580513139743499</v>
      </c>
      <c r="L7">
        <v>20.580513139743498</v>
      </c>
      <c r="M7">
        <v>205.80513139743499</v>
      </c>
      <c r="N7">
        <v>1.85648631942151</v>
      </c>
      <c r="O7">
        <v>18.5648631942151</v>
      </c>
      <c r="P7">
        <v>185.64863194215101</v>
      </c>
    </row>
    <row r="8" spans="1:16" x14ac:dyDescent="0.55000000000000004">
      <c r="A8" t="s">
        <v>12</v>
      </c>
      <c r="B8">
        <v>3.0741096471901304</v>
      </c>
      <c r="C8">
        <v>30.741096471901297</v>
      </c>
      <c r="D8">
        <v>307.41096471901398</v>
      </c>
      <c r="E8">
        <v>2.1024237111850899</v>
      </c>
      <c r="F8">
        <v>21.024237111850898</v>
      </c>
      <c r="G8">
        <v>210.242371118509</v>
      </c>
      <c r="H8">
        <v>2.9763249122951101</v>
      </c>
      <c r="I8">
        <v>29.763249122951098</v>
      </c>
      <c r="J8">
        <v>297.632491229511</v>
      </c>
      <c r="K8">
        <v>2.9762654012451799</v>
      </c>
      <c r="L8">
        <v>29.762654012451801</v>
      </c>
      <c r="M8">
        <v>297.62654012451799</v>
      </c>
      <c r="N8">
        <v>2.6189336528384297</v>
      </c>
      <c r="O8">
        <v>26.189336528384299</v>
      </c>
      <c r="P8">
        <v>261.89336528384297</v>
      </c>
    </row>
    <row r="9" spans="1:16" x14ac:dyDescent="0.55000000000000004">
      <c r="A9" t="s">
        <v>13</v>
      </c>
      <c r="B9">
        <v>2.6271929097158098</v>
      </c>
      <c r="C9">
        <v>26.2719290971581</v>
      </c>
      <c r="D9">
        <v>262.71929097158102</v>
      </c>
      <c r="E9">
        <v>1.59509585320662</v>
      </c>
      <c r="F9">
        <v>15.950958532066201</v>
      </c>
      <c r="G9">
        <v>159.50958532066198</v>
      </c>
      <c r="H9">
        <v>2.4738885097058501</v>
      </c>
      <c r="I9">
        <v>24.7388850970585</v>
      </c>
      <c r="J9">
        <v>247.388850970585</v>
      </c>
      <c r="K9">
        <v>2.4695553524357501</v>
      </c>
      <c r="L9">
        <v>24.695553524357496</v>
      </c>
      <c r="M9">
        <v>246.95553524357501</v>
      </c>
      <c r="N9">
        <v>2.0388329227967801</v>
      </c>
      <c r="O9">
        <v>20.388329227967802</v>
      </c>
      <c r="P9">
        <v>203.88329227967802</v>
      </c>
    </row>
    <row r="10" spans="1:16" x14ac:dyDescent="0.55000000000000004">
      <c r="A10" t="s">
        <v>14</v>
      </c>
      <c r="B10">
        <v>2.1005513246535998</v>
      </c>
      <c r="C10">
        <v>21.005513246535902</v>
      </c>
      <c r="D10">
        <v>210.05513246535997</v>
      </c>
      <c r="E10">
        <v>1.0864579112758199</v>
      </c>
      <c r="F10">
        <v>10.8645791127582</v>
      </c>
      <c r="G10">
        <v>108.645791127582</v>
      </c>
      <c r="H10">
        <v>1.88608462337218</v>
      </c>
      <c r="I10">
        <v>18.860846233721801</v>
      </c>
      <c r="J10">
        <v>188.60846233721799</v>
      </c>
      <c r="K10">
        <v>1.88161365983548</v>
      </c>
      <c r="L10">
        <v>18.816136598354802</v>
      </c>
      <c r="M10">
        <v>188.161365983548</v>
      </c>
      <c r="N10">
        <v>1.4137067708684199</v>
      </c>
      <c r="O10">
        <v>14.137067708684201</v>
      </c>
      <c r="P10">
        <v>141.37067708684202</v>
      </c>
    </row>
    <row r="11" spans="1:16" x14ac:dyDescent="0.55000000000000004">
      <c r="A11" t="s">
        <v>15</v>
      </c>
      <c r="B11">
        <v>0.83251872889993206</v>
      </c>
      <c r="C11">
        <v>8.325187288999329</v>
      </c>
      <c r="D11">
        <v>83.251872889993393</v>
      </c>
      <c r="E11">
        <v>0.14399193125454901</v>
      </c>
      <c r="F11">
        <v>1.4399193125454901</v>
      </c>
      <c r="G11">
        <v>14.3991931254549</v>
      </c>
      <c r="H11">
        <v>0.57700962003483602</v>
      </c>
      <c r="I11">
        <v>5.7700962003483598</v>
      </c>
      <c r="J11">
        <v>57.700962003483703</v>
      </c>
      <c r="K11">
        <v>0.57097777524741999</v>
      </c>
      <c r="L11">
        <v>5.7097777524741895</v>
      </c>
      <c r="M11">
        <v>57.0977775247419</v>
      </c>
      <c r="N11">
        <v>0.26821130379302599</v>
      </c>
      <c r="O11">
        <v>2.68211303793026</v>
      </c>
      <c r="P11">
        <v>26.821130379302502</v>
      </c>
    </row>
    <row r="12" spans="1:16" x14ac:dyDescent="0.55000000000000004">
      <c r="A12" t="s">
        <v>16</v>
      </c>
      <c r="B12">
        <v>0.19836989196944202</v>
      </c>
      <c r="C12">
        <v>1.9836989196944201</v>
      </c>
      <c r="D12">
        <v>19.836989196944199</v>
      </c>
      <c r="E12">
        <v>4.5575401894026799E-2</v>
      </c>
      <c r="F12">
        <v>0.45575401894026796</v>
      </c>
      <c r="G12">
        <v>4.5575401894026699</v>
      </c>
      <c r="H12">
        <v>0.10850134915732799</v>
      </c>
      <c r="I12">
        <v>1.0850134915732801</v>
      </c>
      <c r="J12">
        <v>10.850134915732799</v>
      </c>
      <c r="K12">
        <v>0.10524955264585499</v>
      </c>
      <c r="L12">
        <v>1.05249552645855</v>
      </c>
      <c r="M12">
        <v>10.5249552645855</v>
      </c>
      <c r="N12">
        <v>5.9293956419440998E-2</v>
      </c>
      <c r="O12">
        <v>0.59293956419440996</v>
      </c>
      <c r="P12">
        <v>5.9293956419440903</v>
      </c>
    </row>
    <row r="13" spans="1:16" x14ac:dyDescent="0.55000000000000004">
      <c r="A13" s="2" t="s">
        <v>17</v>
      </c>
      <c r="B13" s="2">
        <v>0.122865382779396</v>
      </c>
      <c r="C13" s="2">
        <v>1.22865382779396</v>
      </c>
      <c r="D13" s="2">
        <v>12.2865382779396</v>
      </c>
      <c r="E13" s="2">
        <v>1.66939627379028E-3</v>
      </c>
      <c r="F13" s="2">
        <v>1.6693962737902801E-2</v>
      </c>
      <c r="G13" s="2">
        <v>0.16693962737902798</v>
      </c>
      <c r="H13" s="2">
        <v>3.3124690147903202E-2</v>
      </c>
      <c r="I13" s="2">
        <v>0.33124690147903102</v>
      </c>
      <c r="J13" s="2">
        <v>3.3124690147903197</v>
      </c>
      <c r="K13" s="2">
        <v>3.1276288014199502E-2</v>
      </c>
      <c r="L13" s="2">
        <v>0.31276288014199605</v>
      </c>
      <c r="M13" s="2">
        <v>3.12762880141995</v>
      </c>
      <c r="N13" s="2">
        <v>4.2769286717524299E-3</v>
      </c>
      <c r="O13" s="2">
        <v>4.2769286717524301E-2</v>
      </c>
      <c r="P13" s="2">
        <v>0.42769286717524302</v>
      </c>
    </row>
    <row r="14" spans="1:16" x14ac:dyDescent="0.55000000000000004">
      <c r="A14" s="3" t="s">
        <v>19</v>
      </c>
      <c r="B14">
        <f>SUM(B2:B13)</f>
        <v>15.366702272069722</v>
      </c>
      <c r="C14">
        <f t="shared" ref="C14" si="0">SUM(C2:C13)</f>
        <v>153.66702272069705</v>
      </c>
      <c r="D14">
        <f>SUM(D2:D13)</f>
        <v>1536.670227206971</v>
      </c>
      <c r="E14">
        <f t="shared" ref="E14:G14" si="1">SUM(E2:E13)</f>
        <v>7.5437848917602661</v>
      </c>
      <c r="F14">
        <f t="shared" si="1"/>
        <v>75.437848917602679</v>
      </c>
      <c r="G14">
        <f t="shared" si="1"/>
        <v>754.37848917602662</v>
      </c>
      <c r="H14">
        <f t="shared" ref="H14:I14" si="2">SUM(H2:H13)</f>
        <v>13.555277091060315</v>
      </c>
      <c r="I14">
        <f t="shared" si="2"/>
        <v>135.55277091060316</v>
      </c>
      <c r="J14">
        <f t="shared" ref="J14:K14" si="3">SUM(J2:J13)</f>
        <v>1355.5277091060311</v>
      </c>
      <c r="K14">
        <f t="shared" si="3"/>
        <v>13.522001009006006</v>
      </c>
      <c r="L14">
        <f t="shared" ref="L14:M14" si="4">SUM(L2:L13)</f>
        <v>135.22001009006007</v>
      </c>
      <c r="M14">
        <f t="shared" si="4"/>
        <v>1352.2001009006005</v>
      </c>
      <c r="N14">
        <f t="shared" ref="N14:O14" si="5">SUM(N2:N13)</f>
        <v>10.624761642827071</v>
      </c>
      <c r="O14">
        <f t="shared" si="5"/>
        <v>106.24761642827075</v>
      </c>
      <c r="P14">
        <f t="shared" ref="P14" si="6">SUM(P2:P13)</f>
        <v>1062.4761642827073</v>
      </c>
    </row>
    <row r="15" spans="1:16" x14ac:dyDescent="0.55000000000000004">
      <c r="A15" s="3" t="s">
        <v>20</v>
      </c>
      <c r="B15">
        <f>SUM(B6:B11)</f>
        <v>11.874443634013382</v>
      </c>
      <c r="C15">
        <f t="shared" ref="C15" si="7">SUM(C6:C11)</f>
        <v>118.74443634013373</v>
      </c>
      <c r="D15">
        <f>SUM(D6:D11)</f>
        <v>1187.4443634013385</v>
      </c>
      <c r="E15">
        <f t="shared" ref="E15:G15" si="8">SUM(E6:E11)</f>
        <v>6.6799802975251321</v>
      </c>
      <c r="F15">
        <f t="shared" si="8"/>
        <v>66.799802975251325</v>
      </c>
      <c r="G15">
        <f t="shared" si="8"/>
        <v>667.99802975251328</v>
      </c>
      <c r="H15">
        <f t="shared" ref="H15:I15" si="9">SUM(H6:H11)</f>
        <v>10.968698989884228</v>
      </c>
      <c r="I15">
        <f t="shared" si="9"/>
        <v>109.68698989884226</v>
      </c>
      <c r="J15">
        <f t="shared" ref="J15:K15" si="10">SUM(J6:J11)</f>
        <v>1096.8698989884228</v>
      </c>
      <c r="K15">
        <f t="shared" si="10"/>
        <v>10.958953727185619</v>
      </c>
      <c r="L15">
        <f t="shared" ref="L15:M15" si="11">SUM(L6:L11)</f>
        <v>109.58953727185619</v>
      </c>
      <c r="M15">
        <f t="shared" si="11"/>
        <v>1095.8953727185617</v>
      </c>
      <c r="N15">
        <f t="shared" ref="N15:O15" si="12">SUM(N6:N11)</f>
        <v>9.0647262345214319</v>
      </c>
      <c r="O15">
        <f t="shared" si="12"/>
        <v>90.64726234521433</v>
      </c>
      <c r="P15">
        <f t="shared" ref="P15" si="13">SUM(P6:P11)</f>
        <v>906.47262345214335</v>
      </c>
    </row>
    <row r="16" spans="1:16" x14ac:dyDescent="0.55000000000000004">
      <c r="A16" s="3" t="s">
        <v>21</v>
      </c>
      <c r="B16">
        <f>SUM(B12:B13)+SUM(B2:B5)</f>
        <v>3.4922586380563394</v>
      </c>
      <c r="C16">
        <f t="shared" ref="C16" si="14">SUM(C12:C13)+SUM(C2:C5)</f>
        <v>34.92258638056331</v>
      </c>
      <c r="D16">
        <f>SUM(D12:D13)+SUM(D2:D5)</f>
        <v>349.22586380563297</v>
      </c>
      <c r="E16">
        <f t="shared" ref="E16:G16" si="15">SUM(E12:E13)+SUM(E2:E5)</f>
        <v>0.86380459423513434</v>
      </c>
      <c r="F16">
        <f t="shared" si="15"/>
        <v>8.6380459423513525</v>
      </c>
      <c r="G16">
        <f t="shared" si="15"/>
        <v>86.380459423513415</v>
      </c>
      <c r="H16">
        <f t="shared" ref="H16:I16" si="16">SUM(H12:H13)+SUM(H2:H5)</f>
        <v>2.5865781011760904</v>
      </c>
      <c r="I16">
        <f t="shared" si="16"/>
        <v>25.865781011760909</v>
      </c>
      <c r="J16">
        <f t="shared" ref="J16:K16" si="17">SUM(J12:J13)+SUM(J2:J5)</f>
        <v>258.65781011760816</v>
      </c>
      <c r="K16">
        <f t="shared" si="17"/>
        <v>2.563047281820388</v>
      </c>
      <c r="L16">
        <f t="shared" ref="L16:M16" si="18">SUM(L12:L13)+SUM(L2:L5)</f>
        <v>25.630472818203877</v>
      </c>
      <c r="M16">
        <f t="shared" si="18"/>
        <v>256.30472818203873</v>
      </c>
      <c r="N16">
        <f t="shared" ref="N16:O16" si="19">SUM(N12:N13)+SUM(N2:N5)</f>
        <v>1.5600354083056389</v>
      </c>
      <c r="O16">
        <f t="shared" si="19"/>
        <v>15.600354083056407</v>
      </c>
      <c r="P16">
        <f t="shared" ref="P16" si="20">SUM(P12:P13)+SUM(P2:P5)</f>
        <v>156.00354083056408</v>
      </c>
    </row>
  </sheetData>
  <pageMargins left="0.7" right="0.7" top="0.75" bottom="0.75" header="0.3" footer="0.3"/>
  <pageSetup orientation="portrait" r:id="rId1"/>
  <ignoredErrors>
    <ignoredError sqref="B15:P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9D81-F70A-4E6B-805C-175196878B04}">
  <dimension ref="A1:K16"/>
  <sheetViews>
    <sheetView topLeftCell="F1" zoomScale="83" workbookViewId="0">
      <selection activeCell="K16" sqref="K16"/>
    </sheetView>
  </sheetViews>
  <sheetFormatPr defaultRowHeight="14.4" x14ac:dyDescent="0.55000000000000004"/>
  <cols>
    <col min="1" max="1" width="7.3671875" bestFit="1" customWidth="1"/>
    <col min="2" max="2" width="26" bestFit="1" customWidth="1"/>
    <col min="3" max="3" width="30.83984375" bestFit="1" customWidth="1"/>
    <col min="4" max="4" width="26" bestFit="1" customWidth="1"/>
    <col min="5" max="5" width="30.83984375" bestFit="1" customWidth="1"/>
    <col min="6" max="6" width="26" bestFit="1" customWidth="1"/>
    <col min="7" max="7" width="30.83984375" bestFit="1" customWidth="1"/>
    <col min="8" max="8" width="26" bestFit="1" customWidth="1"/>
    <col min="9" max="9" width="30.83984375" bestFit="1" customWidth="1"/>
    <col min="10" max="10" width="26" bestFit="1" customWidth="1"/>
    <col min="11" max="11" width="30.83984375" bestFit="1" customWidth="1"/>
  </cols>
  <sheetData>
    <row r="1" spans="1:11" x14ac:dyDescent="0.55000000000000004">
      <c r="A1" s="1" t="s">
        <v>18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</row>
    <row r="2" spans="1:11" x14ac:dyDescent="0.55000000000000004">
      <c r="A2" t="s">
        <v>6</v>
      </c>
      <c r="B2">
        <v>1401186.7352314901</v>
      </c>
      <c r="C2">
        <v>137596.93061312701</v>
      </c>
      <c r="D2">
        <v>13312408.178536</v>
      </c>
      <c r="E2">
        <v>738077.04101714899</v>
      </c>
      <c r="F2">
        <v>2903603.3837736198</v>
      </c>
      <c r="G2">
        <v>236284.114753484</v>
      </c>
      <c r="H2">
        <v>2934395.7784568002</v>
      </c>
      <c r="I2">
        <v>237747.09635875301</v>
      </c>
      <c r="J2">
        <v>8525006.9425259102</v>
      </c>
      <c r="K2">
        <v>507041.82242701098</v>
      </c>
    </row>
    <row r="3" spans="1:11" x14ac:dyDescent="0.55000000000000004">
      <c r="A3" t="s">
        <v>7</v>
      </c>
      <c r="B3">
        <v>2937882.0405075499</v>
      </c>
      <c r="C3">
        <v>190989.56406921899</v>
      </c>
      <c r="D3">
        <v>17892067.1870519</v>
      </c>
      <c r="E3">
        <v>771736.58213353995</v>
      </c>
      <c r="F3">
        <v>5078915.7013514098</v>
      </c>
      <c r="G3">
        <v>286599.67597464699</v>
      </c>
      <c r="H3">
        <v>5122033.78571901</v>
      </c>
      <c r="I3">
        <v>287909.53686344298</v>
      </c>
      <c r="J3">
        <v>11624420.596679101</v>
      </c>
      <c r="K3">
        <v>523904.54397546098</v>
      </c>
    </row>
    <row r="4" spans="1:11" x14ac:dyDescent="0.55000000000000004">
      <c r="A4" t="s">
        <v>8</v>
      </c>
      <c r="B4">
        <v>5937824.2291868404</v>
      </c>
      <c r="C4">
        <v>264423.322883146</v>
      </c>
      <c r="D4">
        <v>21712600.583862301</v>
      </c>
      <c r="E4">
        <v>784336.89122816897</v>
      </c>
      <c r="F4">
        <v>8392467.1627640706</v>
      </c>
      <c r="G4">
        <v>341817.04177669599</v>
      </c>
      <c r="H4">
        <v>8433447.3029116392</v>
      </c>
      <c r="I4">
        <v>342442.43360085902</v>
      </c>
      <c r="J4">
        <v>13641396.870000999</v>
      </c>
      <c r="K4">
        <v>498986.93186929298</v>
      </c>
    </row>
    <row r="5" spans="1:11" x14ac:dyDescent="0.55000000000000004">
      <c r="A5" t="s">
        <v>9</v>
      </c>
      <c r="B5">
        <v>9523423.3943750393</v>
      </c>
      <c r="C5">
        <v>328813.06679701997</v>
      </c>
      <c r="D5">
        <v>24769044.1058474</v>
      </c>
      <c r="E5">
        <v>795043.52809011994</v>
      </c>
      <c r="F5">
        <v>11781258.549234699</v>
      </c>
      <c r="G5">
        <v>380591.85009113897</v>
      </c>
      <c r="H5">
        <v>11790226.4514722</v>
      </c>
      <c r="I5">
        <v>380256.74568794301</v>
      </c>
      <c r="J5">
        <v>14191789.414119501</v>
      </c>
      <c r="K5">
        <v>442207.67170893599</v>
      </c>
    </row>
    <row r="6" spans="1:11" x14ac:dyDescent="0.55000000000000004">
      <c r="A6" t="s">
        <v>10</v>
      </c>
      <c r="B6">
        <v>13652424.0616633</v>
      </c>
      <c r="C6">
        <v>455610.41394303599</v>
      </c>
      <c r="D6">
        <v>27086904.360317301</v>
      </c>
      <c r="E6">
        <v>906207.074338548</v>
      </c>
      <c r="F6">
        <v>15211745.426260499</v>
      </c>
      <c r="G6">
        <v>482502.36993854301</v>
      </c>
      <c r="H6">
        <v>15187527.672174601</v>
      </c>
      <c r="I6">
        <v>481587.30702244199</v>
      </c>
      <c r="J6">
        <v>14056563.551515199</v>
      </c>
      <c r="K6">
        <v>458487.76318145602</v>
      </c>
    </row>
    <row r="7" spans="1:11" x14ac:dyDescent="0.55000000000000004">
      <c r="A7" t="s">
        <v>11</v>
      </c>
      <c r="B7">
        <v>13797374.1697949</v>
      </c>
      <c r="C7">
        <v>426311.71319290902</v>
      </c>
      <c r="D7">
        <v>26908492.110961299</v>
      </c>
      <c r="E7">
        <v>850706.05870919896</v>
      </c>
      <c r="F7">
        <v>14974171.3006432</v>
      </c>
      <c r="G7">
        <v>439539.23102031898</v>
      </c>
      <c r="H7">
        <v>14936826.1234223</v>
      </c>
      <c r="I7">
        <v>438634.10107165499</v>
      </c>
      <c r="J7">
        <v>12568080.640442099</v>
      </c>
      <c r="K7">
        <v>385945.8555599</v>
      </c>
    </row>
    <row r="8" spans="1:11" x14ac:dyDescent="0.55000000000000004">
      <c r="A8" t="s">
        <v>12</v>
      </c>
      <c r="B8">
        <v>13846928.9091768</v>
      </c>
      <c r="C8">
        <v>403763.49729300803</v>
      </c>
      <c r="D8">
        <v>29307782.580230199</v>
      </c>
      <c r="E8">
        <v>841814.96067742596</v>
      </c>
      <c r="F8">
        <v>15413053.297667</v>
      </c>
      <c r="G8">
        <v>423713.54327411897</v>
      </c>
      <c r="H8">
        <v>15380283.9978936</v>
      </c>
      <c r="I8">
        <v>423329.70989908499</v>
      </c>
      <c r="J8">
        <v>13615564.8861582</v>
      </c>
      <c r="K8">
        <v>386619.22524116299</v>
      </c>
    </row>
    <row r="9" spans="1:11" x14ac:dyDescent="0.55000000000000004">
      <c r="A9" t="s">
        <v>13</v>
      </c>
      <c r="B9">
        <v>12027764.641687</v>
      </c>
      <c r="C9">
        <v>356841.86812404997</v>
      </c>
      <c r="D9">
        <v>29276769.0253103</v>
      </c>
      <c r="E9">
        <v>801800.96370331699</v>
      </c>
      <c r="F9">
        <v>14480405.623133801</v>
      </c>
      <c r="G9">
        <v>399093.793743813</v>
      </c>
      <c r="H9">
        <v>14484812.729928</v>
      </c>
      <c r="I9">
        <v>399339.411348255</v>
      </c>
      <c r="J9">
        <v>15546819.2446022</v>
      </c>
      <c r="K9">
        <v>422640.214346455</v>
      </c>
    </row>
    <row r="10" spans="1:11" x14ac:dyDescent="0.55000000000000004">
      <c r="A10" t="s">
        <v>14</v>
      </c>
      <c r="B10">
        <v>7331154.2090177899</v>
      </c>
      <c r="C10">
        <v>252120.63201752101</v>
      </c>
      <c r="D10">
        <v>23880308.204844099</v>
      </c>
      <c r="E10">
        <v>698776.43647984695</v>
      </c>
      <c r="F10">
        <v>10050828.372834001</v>
      </c>
      <c r="G10">
        <v>315301.79595091299</v>
      </c>
      <c r="H10">
        <v>10070417.491165901</v>
      </c>
      <c r="I10">
        <v>315601.80398442398</v>
      </c>
      <c r="J10">
        <v>14298902.010409299</v>
      </c>
      <c r="K10">
        <v>418273.58062509901</v>
      </c>
    </row>
    <row r="11" spans="1:11" x14ac:dyDescent="0.55000000000000004">
      <c r="A11" t="s">
        <v>15</v>
      </c>
      <c r="B11">
        <v>4860307.7261754395</v>
      </c>
      <c r="C11">
        <v>221696.14297506999</v>
      </c>
      <c r="D11">
        <v>23825333.487962399</v>
      </c>
      <c r="E11">
        <v>791223.47585600999</v>
      </c>
      <c r="F11">
        <v>7885667.6404448599</v>
      </c>
      <c r="G11">
        <v>317809.12909257802</v>
      </c>
      <c r="H11">
        <v>7933476.3948922502</v>
      </c>
      <c r="I11">
        <v>318898.403839476</v>
      </c>
      <c r="J11">
        <v>15441396.606853699</v>
      </c>
      <c r="K11">
        <v>531054.98593142501</v>
      </c>
    </row>
    <row r="12" spans="1:11" x14ac:dyDescent="0.55000000000000004">
      <c r="A12" t="s">
        <v>16</v>
      </c>
      <c r="B12">
        <v>2192368.2159960899</v>
      </c>
      <c r="C12">
        <v>169105.06361040499</v>
      </c>
      <c r="D12">
        <v>18143916.383912198</v>
      </c>
      <c r="E12">
        <v>881155.96560907899</v>
      </c>
      <c r="F12">
        <v>4389332.8357480699</v>
      </c>
      <c r="G12">
        <v>289125.55056704598</v>
      </c>
      <c r="H12">
        <v>4425314.2202232797</v>
      </c>
      <c r="I12">
        <v>290531.16461469198</v>
      </c>
      <c r="J12">
        <v>11739642.7675368</v>
      </c>
      <c r="K12">
        <v>603710.47020745603</v>
      </c>
    </row>
    <row r="13" spans="1:11" x14ac:dyDescent="0.55000000000000004">
      <c r="A13" s="2" t="s">
        <v>17</v>
      </c>
      <c r="B13" s="2">
        <v>1334480.0348237001</v>
      </c>
      <c r="C13" s="2">
        <v>130143.932761102</v>
      </c>
      <c r="D13" s="2">
        <v>15093397.247558501</v>
      </c>
      <c r="E13" s="2">
        <v>808391.83946239005</v>
      </c>
      <c r="F13" s="2">
        <v>3096221.7014453602</v>
      </c>
      <c r="G13" s="2">
        <v>244176.20654986499</v>
      </c>
      <c r="H13" s="2">
        <v>3135781.9075334398</v>
      </c>
      <c r="I13" s="2">
        <v>246253.78572817199</v>
      </c>
      <c r="J13" s="2">
        <v>9836210.9852468595</v>
      </c>
      <c r="K13" s="2">
        <v>558160.24770041904</v>
      </c>
    </row>
    <row r="14" spans="1:11" x14ac:dyDescent="0.55000000000000004">
      <c r="A14" s="3" t="s">
        <v>19</v>
      </c>
      <c r="B14">
        <f>SUM(B2:B13)</f>
        <v>88843118.367635936</v>
      </c>
      <c r="C14">
        <f t="shared" ref="C14:E14" si="0">SUM(C2:C13)</f>
        <v>3337416.1482796138</v>
      </c>
      <c r="D14">
        <f t="shared" si="0"/>
        <v>271209023.4563939</v>
      </c>
      <c r="E14">
        <f t="shared" si="0"/>
        <v>9669270.8173047937</v>
      </c>
      <c r="F14">
        <f t="shared" ref="F14:G14" si="1">SUM(F2:F13)</f>
        <v>113657670.99530059</v>
      </c>
      <c r="G14">
        <f t="shared" si="1"/>
        <v>4156554.3027331615</v>
      </c>
      <c r="H14">
        <f t="shared" ref="H14:I14" si="2">SUM(H2:H13)</f>
        <v>113834543.85579301</v>
      </c>
      <c r="I14">
        <f t="shared" si="2"/>
        <v>4162531.5000191987</v>
      </c>
      <c r="J14">
        <f t="shared" ref="J14:K14" si="3">SUM(J2:J13)</f>
        <v>155085794.51608986</v>
      </c>
      <c r="K14">
        <f t="shared" si="3"/>
        <v>5737033.3127740733</v>
      </c>
    </row>
    <row r="15" spans="1:11" x14ac:dyDescent="0.55000000000000004">
      <c r="A15" s="3" t="s">
        <v>20</v>
      </c>
      <c r="B15">
        <f>SUM(B6:B11)</f>
        <v>65515953.71751523</v>
      </c>
      <c r="C15">
        <f t="shared" ref="C15:E15" si="4">SUM(C6:C11)</f>
        <v>2116344.2675455939</v>
      </c>
      <c r="D15">
        <f t="shared" si="4"/>
        <v>160285589.76962557</v>
      </c>
      <c r="E15">
        <f t="shared" si="4"/>
        <v>4890528.9697643472</v>
      </c>
      <c r="F15">
        <f t="shared" ref="F15:G15" si="5">SUM(F6:F11)</f>
        <v>78015871.660983369</v>
      </c>
      <c r="G15">
        <f t="shared" si="5"/>
        <v>2377959.8630202846</v>
      </c>
      <c r="H15">
        <f t="shared" ref="H15:I15" si="6">SUM(H6:H11)</f>
        <v>77993344.409476653</v>
      </c>
      <c r="I15">
        <f t="shared" si="6"/>
        <v>2377390.737165337</v>
      </c>
      <c r="J15">
        <f t="shared" ref="J15:K15" si="7">SUM(J6:J11)</f>
        <v>85527326.939980686</v>
      </c>
      <c r="K15">
        <f t="shared" si="7"/>
        <v>2603021.6248854981</v>
      </c>
    </row>
    <row r="16" spans="1:11" x14ac:dyDescent="0.55000000000000004">
      <c r="A16" s="3" t="s">
        <v>21</v>
      </c>
      <c r="B16">
        <f>SUM(B12:B13)+SUM(B2:B5)</f>
        <v>23327164.650120709</v>
      </c>
      <c r="C16">
        <f t="shared" ref="C16:E16" si="8">SUM(C12:C13)+SUM(C2:C5)</f>
        <v>1221071.880734019</v>
      </c>
      <c r="D16">
        <f t="shared" si="8"/>
        <v>110923433.68676829</v>
      </c>
      <c r="E16">
        <f t="shared" si="8"/>
        <v>4778741.8475404466</v>
      </c>
      <c r="F16">
        <f t="shared" ref="F16:G16" si="9">SUM(F12:F13)+SUM(F2:F5)</f>
        <v>35641799.33431723</v>
      </c>
      <c r="G16">
        <f t="shared" si="9"/>
        <v>1778594.4397128769</v>
      </c>
      <c r="H16">
        <f t="shared" ref="H16:I16" si="10">SUM(H12:H13)+SUM(H2:H5)</f>
        <v>35841199.446316369</v>
      </c>
      <c r="I16">
        <f t="shared" si="10"/>
        <v>1785140.762853862</v>
      </c>
      <c r="J16">
        <f t="shared" ref="J16:K16" si="11">SUM(J12:J13)+SUM(J2:J5)</f>
        <v>69558467.576109171</v>
      </c>
      <c r="K16">
        <f t="shared" si="11"/>
        <v>3134011.6878885757</v>
      </c>
    </row>
  </sheetData>
  <pageMargins left="0.7" right="0.7" top="0.75" bottom="0.75" header="0.3" footer="0.3"/>
  <pageSetup orientation="portrait" r:id="rId1"/>
  <ignoredErrors>
    <ignoredError sqref="B15:K1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48F2-B027-458F-95F1-8F16A872AB64}">
  <dimension ref="A1:P16"/>
  <sheetViews>
    <sheetView zoomScale="58" workbookViewId="0">
      <selection activeCell="P16" sqref="P16"/>
    </sheetView>
  </sheetViews>
  <sheetFormatPr defaultRowHeight="14.4" x14ac:dyDescent="0.55000000000000004"/>
  <cols>
    <col min="1" max="1" width="7.3671875" bestFit="1" customWidth="1"/>
    <col min="2" max="2" width="28.68359375" bestFit="1" customWidth="1"/>
    <col min="3" max="3" width="29.734375" bestFit="1" customWidth="1"/>
    <col min="4" max="4" width="30.734375" bestFit="1" customWidth="1"/>
    <col min="5" max="5" width="28.68359375" bestFit="1" customWidth="1"/>
    <col min="6" max="6" width="29.734375" bestFit="1" customWidth="1"/>
    <col min="7" max="7" width="30.734375" bestFit="1" customWidth="1"/>
    <col min="8" max="8" width="28.68359375" bestFit="1" customWidth="1"/>
    <col min="9" max="9" width="29.734375" bestFit="1" customWidth="1"/>
    <col min="10" max="10" width="30.734375" bestFit="1" customWidth="1"/>
    <col min="11" max="11" width="28.68359375" bestFit="1" customWidth="1"/>
    <col min="12" max="12" width="29.734375" bestFit="1" customWidth="1"/>
    <col min="13" max="13" width="30.734375" bestFit="1" customWidth="1"/>
    <col min="14" max="14" width="28.68359375" bestFit="1" customWidth="1"/>
    <col min="15" max="15" width="29.734375" bestFit="1" customWidth="1"/>
    <col min="16" max="16" width="30.734375" bestFit="1" customWidth="1"/>
  </cols>
  <sheetData>
    <row r="1" spans="1:16" x14ac:dyDescent="0.55000000000000004">
      <c r="A1" s="1" t="s">
        <v>18</v>
      </c>
      <c r="B1" s="1" t="s">
        <v>65</v>
      </c>
      <c r="C1" s="1" t="s">
        <v>68</v>
      </c>
      <c r="D1" s="1" t="s">
        <v>67</v>
      </c>
      <c r="E1" s="1" t="s">
        <v>69</v>
      </c>
      <c r="F1" s="1" t="s">
        <v>66</v>
      </c>
      <c r="G1" s="1" t="s">
        <v>70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</row>
    <row r="2" spans="1:16" x14ac:dyDescent="0.55000000000000004">
      <c r="A2" t="s">
        <v>6</v>
      </c>
      <c r="B2">
        <v>1.87969663680204</v>
      </c>
      <c r="C2">
        <v>18.618118137940399</v>
      </c>
      <c r="D2">
        <v>153.00321655861401</v>
      </c>
      <c r="E2">
        <v>3.37952414214852</v>
      </c>
      <c r="F2">
        <v>33.334167928765204</v>
      </c>
      <c r="G2">
        <v>241.08878184446201</v>
      </c>
      <c r="H2">
        <v>2.23933248967246</v>
      </c>
      <c r="I2">
        <v>22.1464208136846</v>
      </c>
      <c r="J2">
        <v>175.00438815905599</v>
      </c>
      <c r="K2">
        <v>2.2494296196353303</v>
      </c>
      <c r="L2">
        <v>22.248046308353402</v>
      </c>
      <c r="M2">
        <v>175.74827949674301</v>
      </c>
      <c r="N2">
        <v>2.92884890065833</v>
      </c>
      <c r="O2">
        <v>28.877566654143298</v>
      </c>
      <c r="P2">
        <v>212.56073740974202</v>
      </c>
    </row>
    <row r="3" spans="1:16" x14ac:dyDescent="0.55000000000000004">
      <c r="A3" t="s">
        <v>7</v>
      </c>
      <c r="B3">
        <v>1.97942141453857</v>
      </c>
      <c r="C3">
        <v>19.3813032414958</v>
      </c>
      <c r="D3">
        <v>152.633610340107</v>
      </c>
      <c r="E3">
        <v>3.3395456579755995</v>
      </c>
      <c r="F3">
        <v>32.368755073296001</v>
      </c>
      <c r="G3">
        <v>218.050677082829</v>
      </c>
      <c r="H3">
        <v>2.2590168278862399</v>
      </c>
      <c r="I3">
        <v>22.056473828212397</v>
      </c>
      <c r="J3">
        <v>165.786722741993</v>
      </c>
      <c r="K3">
        <v>2.2735376398213702</v>
      </c>
      <c r="L3">
        <v>22.1978162236238</v>
      </c>
      <c r="M3">
        <v>166.80716772130802</v>
      </c>
      <c r="N3">
        <v>2.7745551668187898</v>
      </c>
      <c r="O3">
        <v>26.941263454907901</v>
      </c>
      <c r="P3">
        <v>187.00232964025</v>
      </c>
    </row>
    <row r="4" spans="1:16" x14ac:dyDescent="0.55000000000000004">
      <c r="A4" t="s">
        <v>8</v>
      </c>
      <c r="B4">
        <v>5.5699474359796204</v>
      </c>
      <c r="C4">
        <v>54.963683611086196</v>
      </c>
      <c r="D4">
        <v>408.98672115920203</v>
      </c>
      <c r="E4">
        <v>7.8249747342993405</v>
      </c>
      <c r="F4">
        <v>76.962041579183392</v>
      </c>
      <c r="G4">
        <v>517.96088627357506</v>
      </c>
      <c r="H4">
        <v>6.0124869584314</v>
      </c>
      <c r="I4">
        <v>59.236986186284</v>
      </c>
      <c r="J4">
        <v>424.46143026388</v>
      </c>
      <c r="K4">
        <v>6.0279493533201398</v>
      </c>
      <c r="L4">
        <v>59.402195294181197</v>
      </c>
      <c r="M4">
        <v>425.93258209835301</v>
      </c>
      <c r="N4">
        <v>6.5455206206223</v>
      </c>
      <c r="O4">
        <v>64.358445191043003</v>
      </c>
      <c r="P4">
        <v>441.55727077046998</v>
      </c>
    </row>
    <row r="5" spans="1:16" x14ac:dyDescent="0.55000000000000004">
      <c r="A5" t="s">
        <v>9</v>
      </c>
      <c r="B5">
        <v>3.7433781279512202</v>
      </c>
      <c r="C5">
        <v>33.173247612313304</v>
      </c>
      <c r="D5">
        <v>127.034116349633</v>
      </c>
      <c r="E5">
        <v>4.89652501103979</v>
      </c>
      <c r="F5">
        <v>42.638498377878797</v>
      </c>
      <c r="G5">
        <v>145.00392786658898</v>
      </c>
      <c r="H5">
        <v>3.8901466184659301</v>
      </c>
      <c r="I5">
        <v>34.220225002130299</v>
      </c>
      <c r="J5">
        <v>127.440380115774</v>
      </c>
      <c r="K5">
        <v>3.8997969554706704</v>
      </c>
      <c r="L5">
        <v>34.298379053857701</v>
      </c>
      <c r="M5">
        <v>127.309318315848</v>
      </c>
      <c r="N5">
        <v>3.88060285022507</v>
      </c>
      <c r="O5">
        <v>34.052325810291698</v>
      </c>
      <c r="P5">
        <v>126.095749411448</v>
      </c>
    </row>
    <row r="6" spans="1:16" x14ac:dyDescent="0.55000000000000004">
      <c r="A6" t="s">
        <v>10</v>
      </c>
      <c r="B6">
        <v>0.19377857714899999</v>
      </c>
      <c r="C6">
        <v>1.9371693811899899</v>
      </c>
      <c r="D6">
        <v>7.7399590685000001</v>
      </c>
      <c r="E6">
        <v>0.201837616351</v>
      </c>
      <c r="F6">
        <v>2.0183761635099899</v>
      </c>
      <c r="G6">
        <v>7.7535199483999993</v>
      </c>
      <c r="H6">
        <v>0.19384643062099999</v>
      </c>
      <c r="I6">
        <v>1.93846430621</v>
      </c>
      <c r="J6">
        <v>7.7245788698999993</v>
      </c>
      <c r="K6">
        <v>0.19414243738</v>
      </c>
      <c r="L6">
        <v>1.9414243737999899</v>
      </c>
      <c r="M6">
        <v>7.7282756357999896</v>
      </c>
      <c r="N6">
        <v>0.17755887036599999</v>
      </c>
      <c r="O6">
        <v>1.77558870365999</v>
      </c>
      <c r="P6">
        <v>7.6548000585000002</v>
      </c>
    </row>
    <row r="7" spans="1:16" x14ac:dyDescent="0.55000000000000004">
      <c r="A7" t="s">
        <v>11</v>
      </c>
      <c r="B7">
        <v>0.482312360310999</v>
      </c>
      <c r="C7">
        <v>4.4901854198950009</v>
      </c>
      <c r="D7">
        <v>11.998076019495</v>
      </c>
      <c r="E7">
        <v>0.55638742696599897</v>
      </c>
      <c r="F7">
        <v>5.0648917806549996</v>
      </c>
      <c r="G7">
        <v>12.056749531594999</v>
      </c>
      <c r="H7">
        <v>0.47940843447210002</v>
      </c>
      <c r="I7">
        <v>4.4307379513059999</v>
      </c>
      <c r="J7">
        <v>11.967123848165</v>
      </c>
      <c r="K7">
        <v>0.48251972390519898</v>
      </c>
      <c r="L7">
        <v>4.4676278396969993</v>
      </c>
      <c r="M7">
        <v>11.969722809155</v>
      </c>
      <c r="N7">
        <v>0.42029736130089901</v>
      </c>
      <c r="O7">
        <v>3.9472291802740003</v>
      </c>
      <c r="P7">
        <v>11.750539064454999</v>
      </c>
    </row>
    <row r="8" spans="1:16" x14ac:dyDescent="0.55000000000000004">
      <c r="A8" t="s">
        <v>12</v>
      </c>
      <c r="B8">
        <v>0.15832728644799901</v>
      </c>
      <c r="C8">
        <v>0.70229437302800002</v>
      </c>
      <c r="D8">
        <v>0.81294952877799997</v>
      </c>
      <c r="E8">
        <v>0.17794808963299899</v>
      </c>
      <c r="F8">
        <v>0.75316688427800005</v>
      </c>
      <c r="G8">
        <v>0.81294952877799997</v>
      </c>
      <c r="H8">
        <v>0.15600480791400001</v>
      </c>
      <c r="I8">
        <v>0.69165402402800003</v>
      </c>
      <c r="J8">
        <v>0.81294952877799997</v>
      </c>
      <c r="K8">
        <v>0.157734271968999</v>
      </c>
      <c r="L8">
        <v>0.69699666874800004</v>
      </c>
      <c r="M8">
        <v>0.81294952877799997</v>
      </c>
      <c r="N8">
        <v>0.13526857624000002</v>
      </c>
      <c r="O8">
        <v>0.63453089840800003</v>
      </c>
      <c r="P8">
        <v>0.81294952877799997</v>
      </c>
    </row>
    <row r="9" spans="1:16" x14ac:dyDescent="0.55000000000000004">
      <c r="A9" t="s">
        <v>13</v>
      </c>
      <c r="B9">
        <v>1.6424858709344201</v>
      </c>
      <c r="C9">
        <v>13.939429861716199</v>
      </c>
      <c r="D9">
        <v>29.499301273684399</v>
      </c>
      <c r="E9">
        <v>2.2113596786578396</v>
      </c>
      <c r="F9">
        <v>18.100460354100299</v>
      </c>
      <c r="G9">
        <v>30.885833574815898</v>
      </c>
      <c r="H9">
        <v>1.69095654283606</v>
      </c>
      <c r="I9">
        <v>14.2049562620826</v>
      </c>
      <c r="J9">
        <v>29.437103797748502</v>
      </c>
      <c r="K9">
        <v>1.69641975939741</v>
      </c>
      <c r="L9">
        <v>14.2724423951961</v>
      </c>
      <c r="M9">
        <v>29.369411035183202</v>
      </c>
      <c r="N9">
        <v>1.59654909539566</v>
      </c>
      <c r="O9">
        <v>13.4124905676886</v>
      </c>
      <c r="P9">
        <v>29.0452850070083</v>
      </c>
    </row>
    <row r="10" spans="1:16" x14ac:dyDescent="0.55000000000000004">
      <c r="A10" t="s">
        <v>14</v>
      </c>
      <c r="B10">
        <v>4.7448173795427797</v>
      </c>
      <c r="C10">
        <v>44.251384534639804</v>
      </c>
      <c r="D10">
        <v>178.11057586579</v>
      </c>
      <c r="E10">
        <v>7.0322680947195302</v>
      </c>
      <c r="F10">
        <v>64.620154678307202</v>
      </c>
      <c r="G10">
        <v>214.39188250757502</v>
      </c>
      <c r="H10">
        <v>5.1215065680523395</v>
      </c>
      <c r="I10">
        <v>47.2873623581754</v>
      </c>
      <c r="J10">
        <v>180.80610843575602</v>
      </c>
      <c r="K10">
        <v>5.13232131729223</v>
      </c>
      <c r="L10">
        <v>47.387514912284303</v>
      </c>
      <c r="M10">
        <v>180.61256230136499</v>
      </c>
      <c r="N10">
        <v>5.3613427065726498</v>
      </c>
      <c r="O10">
        <v>49.136946090258597</v>
      </c>
      <c r="P10">
        <v>180.95719195010801</v>
      </c>
    </row>
    <row r="11" spans="1:16" x14ac:dyDescent="0.55000000000000004">
      <c r="A11" t="s">
        <v>15</v>
      </c>
      <c r="B11">
        <v>4.4476817499884191</v>
      </c>
      <c r="C11">
        <v>43.825149791900103</v>
      </c>
      <c r="D11">
        <v>306.36383285689698</v>
      </c>
      <c r="E11">
        <v>7.1964030291515</v>
      </c>
      <c r="F11">
        <v>69.803177721641006</v>
      </c>
      <c r="G11">
        <v>400.42884996819498</v>
      </c>
      <c r="H11">
        <v>5.0683402339547197</v>
      </c>
      <c r="I11">
        <v>49.694863853933299</v>
      </c>
      <c r="J11">
        <v>326.64046583753901</v>
      </c>
      <c r="K11">
        <v>5.0868378819880506</v>
      </c>
      <c r="L11">
        <v>49.898831445546399</v>
      </c>
      <c r="M11">
        <v>327.81729338755997</v>
      </c>
      <c r="N11">
        <v>5.9823900930185001</v>
      </c>
      <c r="O11">
        <v>58.336380954180903</v>
      </c>
      <c r="P11">
        <v>351.60207643523603</v>
      </c>
    </row>
    <row r="12" spans="1:16" x14ac:dyDescent="0.55000000000000004">
      <c r="A12" t="s">
        <v>16</v>
      </c>
      <c r="B12">
        <v>2.14131576495233</v>
      </c>
      <c r="C12">
        <v>21.259446139144298</v>
      </c>
      <c r="D12">
        <v>171.13417628048498</v>
      </c>
      <c r="E12">
        <v>3.9888485412352899</v>
      </c>
      <c r="F12">
        <v>39.563783318693901</v>
      </c>
      <c r="G12">
        <v>256.77904550107996</v>
      </c>
      <c r="H12">
        <v>2.5811091840809999</v>
      </c>
      <c r="I12">
        <v>25.625963203001</v>
      </c>
      <c r="J12">
        <v>194.80877292755</v>
      </c>
      <c r="K12">
        <v>2.58806834002882</v>
      </c>
      <c r="L12">
        <v>25.6950405261993</v>
      </c>
      <c r="M12">
        <v>195.25404933843302</v>
      </c>
      <c r="N12">
        <v>3.3761717086415</v>
      </c>
      <c r="O12">
        <v>33.493613529595905</v>
      </c>
      <c r="P12">
        <v>228.46855872649999</v>
      </c>
    </row>
    <row r="13" spans="1:16" x14ac:dyDescent="0.55000000000000004">
      <c r="A13" s="2" t="s">
        <v>17</v>
      </c>
      <c r="B13" s="2">
        <v>1.50363954459854</v>
      </c>
      <c r="C13" s="2">
        <v>14.8744650911464</v>
      </c>
      <c r="D13" s="2">
        <v>129.50045373611499</v>
      </c>
      <c r="E13" s="2">
        <v>2.9906251604917</v>
      </c>
      <c r="F13" s="2">
        <v>29.443909380287998</v>
      </c>
      <c r="G13" s="2">
        <v>215.63971233343099</v>
      </c>
      <c r="H13" s="2">
        <v>1.8861496991484898</v>
      </c>
      <c r="I13" s="2">
        <v>18.605343572235803</v>
      </c>
      <c r="J13" s="2">
        <v>153.29694729791001</v>
      </c>
      <c r="K13" s="2">
        <v>1.8943114879020599</v>
      </c>
      <c r="L13" s="2">
        <v>18.687223268491501</v>
      </c>
      <c r="M13" s="2">
        <v>153.82394322956699</v>
      </c>
      <c r="N13" s="2">
        <v>2.6000059365252199</v>
      </c>
      <c r="O13" s="2">
        <v>25.5665380362931</v>
      </c>
      <c r="P13" s="2">
        <v>190.52843320868303</v>
      </c>
    </row>
    <row r="14" spans="1:16" x14ac:dyDescent="0.55000000000000004">
      <c r="A14" s="3" t="s">
        <v>19</v>
      </c>
      <c r="B14">
        <f>SUM(B2:B13)</f>
        <v>28.486802149195938</v>
      </c>
      <c r="C14">
        <f t="shared" ref="C14" si="0">SUM(C2:C13)</f>
        <v>271.41587719549551</v>
      </c>
      <c r="D14">
        <f>SUM(D2:D13)</f>
        <v>1676.8169890373001</v>
      </c>
      <c r="E14">
        <f t="shared" ref="E14:G14" si="1">SUM(E2:E13)</f>
        <v>43.796247182669106</v>
      </c>
      <c r="F14">
        <f t="shared" si="1"/>
        <v>414.67138324059675</v>
      </c>
      <c r="G14">
        <f t="shared" si="1"/>
        <v>2260.8528159613252</v>
      </c>
      <c r="H14">
        <f t="shared" ref="H14:I14" si="2">SUM(H2:H13)</f>
        <v>31.578304795535743</v>
      </c>
      <c r="I14">
        <f t="shared" si="2"/>
        <v>300.13945136128342</v>
      </c>
      <c r="J14">
        <f t="shared" ref="J14:K14" si="3">SUM(J2:J13)</f>
        <v>1798.1869718240496</v>
      </c>
      <c r="K14">
        <f t="shared" ref="K14:L14" si="4">SUM(K2:K13)</f>
        <v>31.68306878811028</v>
      </c>
      <c r="L14">
        <f t="shared" si="4"/>
        <v>301.19353830997869</v>
      </c>
      <c r="M14">
        <f t="shared" ref="M14:N14" si="5">SUM(M2:M13)</f>
        <v>1803.1855548980932</v>
      </c>
      <c r="N14">
        <f t="shared" si="5"/>
        <v>35.779111886384918</v>
      </c>
      <c r="O14">
        <f t="shared" ref="O14:P14" si="6">SUM(O2:O13)</f>
        <v>340.53291907074498</v>
      </c>
      <c r="P14">
        <f t="shared" si="6"/>
        <v>1968.0359212111784</v>
      </c>
    </row>
    <row r="15" spans="1:16" x14ac:dyDescent="0.55000000000000004">
      <c r="A15" s="3" t="s">
        <v>20</v>
      </c>
      <c r="B15">
        <f>SUM(B6:B11)</f>
        <v>11.669403224373617</v>
      </c>
      <c r="C15">
        <f t="shared" ref="C15" si="7">SUM(C6:C11)</f>
        <v>109.1456133623691</v>
      </c>
      <c r="D15">
        <f>SUM(D6:D11)</f>
        <v>534.52469461314445</v>
      </c>
      <c r="E15">
        <f t="shared" ref="E15:G15" si="8">SUM(E6:E11)</f>
        <v>17.37620393547887</v>
      </c>
      <c r="F15">
        <f t="shared" si="8"/>
        <v>160.36022758249152</v>
      </c>
      <c r="G15">
        <f t="shared" si="8"/>
        <v>666.32978505935887</v>
      </c>
      <c r="H15">
        <f t="shared" ref="H15:I15" si="9">SUM(H6:H11)</f>
        <v>12.710063017850219</v>
      </c>
      <c r="I15">
        <f t="shared" si="9"/>
        <v>118.24803875573531</v>
      </c>
      <c r="J15">
        <f t="shared" ref="J15:K15" si="10">SUM(J6:J11)</f>
        <v>557.38833031788658</v>
      </c>
      <c r="K15">
        <f t="shared" ref="K15:L15" si="11">SUM(K6:K11)</f>
        <v>12.749975391931889</v>
      </c>
      <c r="L15">
        <f t="shared" si="11"/>
        <v>118.66483763527179</v>
      </c>
      <c r="M15">
        <f t="shared" ref="M15:N15" si="12">SUM(M6:M11)</f>
        <v>558.31021469784116</v>
      </c>
      <c r="N15">
        <f t="shared" si="12"/>
        <v>13.673406702893709</v>
      </c>
      <c r="O15">
        <f t="shared" ref="O15:P15" si="13">SUM(O6:O11)</f>
        <v>127.24316639447008</v>
      </c>
      <c r="P15">
        <f t="shared" si="13"/>
        <v>581.82284204408529</v>
      </c>
    </row>
    <row r="16" spans="1:16" x14ac:dyDescent="0.55000000000000004">
      <c r="A16" s="3" t="s">
        <v>21</v>
      </c>
      <c r="B16">
        <f>SUM(B12:B13)+SUM(B2:B5)</f>
        <v>16.817398924822321</v>
      </c>
      <c r="C16">
        <f t="shared" ref="C16" si="14">SUM(C12:C13)+SUM(C2:C5)</f>
        <v>162.27026383312639</v>
      </c>
      <c r="D16">
        <f>SUM(D12:D13)+SUM(D2:D5)</f>
        <v>1142.2922944241559</v>
      </c>
      <c r="E16">
        <f t="shared" ref="E16:G16" si="15">SUM(E12:E13)+SUM(E2:E5)</f>
        <v>26.420043247190236</v>
      </c>
      <c r="F16">
        <f t="shared" si="15"/>
        <v>254.31115565810529</v>
      </c>
      <c r="G16">
        <f t="shared" si="15"/>
        <v>1594.5230309019662</v>
      </c>
      <c r="H16">
        <f t="shared" ref="H16:I16" si="16">SUM(H12:H13)+SUM(H2:H5)</f>
        <v>18.868241777685522</v>
      </c>
      <c r="I16">
        <f t="shared" si="16"/>
        <v>181.89141260554811</v>
      </c>
      <c r="J16">
        <f t="shared" ref="J16:K16" si="17">SUM(J12:J13)+SUM(J2:J5)</f>
        <v>1240.798641506163</v>
      </c>
      <c r="K16">
        <f t="shared" ref="K16:L16" si="18">SUM(K12:K13)+SUM(K2:K5)</f>
        <v>18.933093396178393</v>
      </c>
      <c r="L16">
        <f t="shared" si="18"/>
        <v>182.5287006747069</v>
      </c>
      <c r="M16">
        <f t="shared" ref="M16:N16" si="19">SUM(M12:M13)+SUM(M2:M5)</f>
        <v>1244.8753402002521</v>
      </c>
      <c r="N16">
        <f t="shared" si="19"/>
        <v>22.10570518349121</v>
      </c>
      <c r="O16">
        <f t="shared" ref="O16:P16" si="20">SUM(O12:O13)+SUM(O2:O5)</f>
        <v>213.28975267627493</v>
      </c>
      <c r="P16">
        <f t="shared" si="20"/>
        <v>1386.2130791670929</v>
      </c>
    </row>
  </sheetData>
  <pageMargins left="0.7" right="0.7" top="0.75" bottom="0.75" header="0.3" footer="0.3"/>
  <ignoredErrors>
    <ignoredError sqref="B15:P1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88C5-5DDE-4A48-92AE-AB6DC1E1CF0A}">
  <dimension ref="A1:AE17"/>
  <sheetViews>
    <sheetView topLeftCell="AB1" zoomScale="80" workbookViewId="0">
      <selection activeCell="AE16" sqref="AE16"/>
    </sheetView>
  </sheetViews>
  <sheetFormatPr defaultRowHeight="14.4" x14ac:dyDescent="0.55000000000000004"/>
  <cols>
    <col min="1" max="1" width="7.3671875" bestFit="1" customWidth="1"/>
    <col min="2" max="2" width="31.62890625" bestFit="1" customWidth="1"/>
    <col min="3" max="3" width="50.62890625" bestFit="1" customWidth="1"/>
    <col min="4" max="4" width="32.68359375" bestFit="1" customWidth="1"/>
    <col min="5" max="5" width="51.62890625" bestFit="1" customWidth="1"/>
    <col min="6" max="6" width="33.68359375" bestFit="1" customWidth="1"/>
    <col min="7" max="7" width="52.68359375" bestFit="1" customWidth="1"/>
    <col min="8" max="8" width="31.62890625" bestFit="1" customWidth="1"/>
    <col min="9" max="9" width="50.62890625" bestFit="1" customWidth="1"/>
    <col min="10" max="10" width="32.68359375" bestFit="1" customWidth="1"/>
    <col min="11" max="11" width="51.62890625" bestFit="1" customWidth="1"/>
    <col min="12" max="12" width="33.68359375" bestFit="1" customWidth="1"/>
    <col min="13" max="13" width="52.68359375" bestFit="1" customWidth="1"/>
    <col min="14" max="14" width="31.62890625" bestFit="1" customWidth="1"/>
    <col min="15" max="15" width="50.62890625" bestFit="1" customWidth="1"/>
    <col min="16" max="16" width="32.68359375" bestFit="1" customWidth="1"/>
    <col min="17" max="17" width="51.62890625" bestFit="1" customWidth="1"/>
    <col min="18" max="18" width="33.68359375" bestFit="1" customWidth="1"/>
    <col min="19" max="19" width="52.68359375" bestFit="1" customWidth="1"/>
    <col min="20" max="20" width="31.62890625" bestFit="1" customWidth="1"/>
    <col min="21" max="21" width="50.62890625" bestFit="1" customWidth="1"/>
    <col min="22" max="22" width="32.68359375" bestFit="1" customWidth="1"/>
    <col min="23" max="23" width="51.62890625" bestFit="1" customWidth="1"/>
    <col min="24" max="24" width="33.68359375" bestFit="1" customWidth="1"/>
    <col min="25" max="25" width="52.68359375" bestFit="1" customWidth="1"/>
    <col min="26" max="26" width="31.62890625" bestFit="1" customWidth="1"/>
    <col min="27" max="27" width="50.62890625" bestFit="1" customWidth="1"/>
    <col min="28" max="28" width="32.68359375" bestFit="1" customWidth="1"/>
    <col min="29" max="29" width="51.62890625" bestFit="1" customWidth="1"/>
    <col min="30" max="30" width="33.68359375" bestFit="1" customWidth="1"/>
    <col min="31" max="31" width="52.68359375" bestFit="1" customWidth="1"/>
  </cols>
  <sheetData>
    <row r="1" spans="1:31" x14ac:dyDescent="0.55000000000000004">
      <c r="A1" s="1" t="s">
        <v>18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134</v>
      </c>
      <c r="AD1" s="1" t="s">
        <v>135</v>
      </c>
      <c r="AE1" s="1" t="s">
        <v>136</v>
      </c>
    </row>
    <row r="2" spans="1:31" x14ac:dyDescent="0.55000000000000004">
      <c r="A2" t="s">
        <v>6</v>
      </c>
      <c r="B2">
        <v>221.102045</v>
      </c>
      <c r="C2">
        <v>194.5784396</v>
      </c>
      <c r="D2">
        <v>2211.02045</v>
      </c>
      <c r="E2">
        <v>1928.0358000000001</v>
      </c>
      <c r="F2">
        <v>22110.2045</v>
      </c>
      <c r="G2">
        <v>15932.398359999999</v>
      </c>
      <c r="H2">
        <v>394.771351433002</v>
      </c>
      <c r="I2">
        <v>350.23110409869997</v>
      </c>
      <c r="J2">
        <v>3947.7135143300197</v>
      </c>
      <c r="K2">
        <v>3457.6678006112397</v>
      </c>
      <c r="L2">
        <v>39477.135143300198</v>
      </c>
      <c r="M2">
        <v>25156.153390599997</v>
      </c>
      <c r="N2">
        <v>262.96663698830804</v>
      </c>
      <c r="O2">
        <v>231.421846704263</v>
      </c>
      <c r="P2">
        <v>2629.6663698830798</v>
      </c>
      <c r="Q2">
        <v>2289.7902253351203</v>
      </c>
      <c r="R2">
        <v>26296.663698830798</v>
      </c>
      <c r="S2">
        <v>18214.2526779664</v>
      </c>
      <c r="T2">
        <v>263.88071118656097</v>
      </c>
      <c r="U2">
        <v>232.503869400029</v>
      </c>
      <c r="V2">
        <v>2638.8071118656103</v>
      </c>
      <c r="W2">
        <v>2300.6958524240799</v>
      </c>
      <c r="X2">
        <v>26388.071118655997</v>
      </c>
      <c r="Y2">
        <v>18299.789863588299</v>
      </c>
      <c r="Z2">
        <v>342.59118943575197</v>
      </c>
      <c r="AA2">
        <v>302.19431183251703</v>
      </c>
      <c r="AB2">
        <v>3425.9118943575199</v>
      </c>
      <c r="AC2">
        <v>2982.0457922334699</v>
      </c>
      <c r="AD2">
        <v>34259.118943575202</v>
      </c>
      <c r="AE2">
        <v>22119.846064445999</v>
      </c>
    </row>
    <row r="3" spans="1:31" x14ac:dyDescent="0.55000000000000004">
      <c r="A3" t="s">
        <v>7</v>
      </c>
      <c r="B3">
        <v>386.1399485</v>
      </c>
      <c r="C3">
        <v>239.7536503</v>
      </c>
      <c r="D3">
        <v>3861.5348979999999</v>
      </c>
      <c r="E3">
        <v>2348.5775699999999</v>
      </c>
      <c r="F3">
        <v>38615.348981000003</v>
      </c>
      <c r="G3">
        <v>18800.171812000001</v>
      </c>
      <c r="H3">
        <v>637.10516062612294</v>
      </c>
      <c r="I3">
        <v>408.17823758737399</v>
      </c>
      <c r="J3">
        <v>6371.0516062612396</v>
      </c>
      <c r="K3">
        <v>3957.4976059772102</v>
      </c>
      <c r="L3">
        <v>63710.516062612296</v>
      </c>
      <c r="M3">
        <v>27321.820905879202</v>
      </c>
      <c r="N3">
        <v>441.91657743153604</v>
      </c>
      <c r="O3">
        <v>273.271180059458</v>
      </c>
      <c r="P3">
        <v>4419.1657743153492</v>
      </c>
      <c r="Q3">
        <v>2669.0512674276802</v>
      </c>
      <c r="R3">
        <v>44191.657743153606</v>
      </c>
      <c r="S3">
        <v>20452.951970862701</v>
      </c>
      <c r="T3">
        <v>443.48859897320199</v>
      </c>
      <c r="U3">
        <v>275.25993796326298</v>
      </c>
      <c r="V3">
        <v>4434.8859897320208</v>
      </c>
      <c r="W3">
        <v>2688.4930006773502</v>
      </c>
      <c r="X3">
        <v>44348.859897320195</v>
      </c>
      <c r="Y3">
        <v>20597.529544487799</v>
      </c>
      <c r="Z3">
        <v>541.24828345302899</v>
      </c>
      <c r="AA3">
        <v>335.703931042124</v>
      </c>
      <c r="AB3">
        <v>5412.4828345302894</v>
      </c>
      <c r="AC3">
        <v>3260.7727088992601</v>
      </c>
      <c r="AD3">
        <v>54124.8283453029</v>
      </c>
      <c r="AE3">
        <v>23178.417287089698</v>
      </c>
    </row>
    <row r="4" spans="1:31" x14ac:dyDescent="0.55000000000000004">
      <c r="A4" t="s">
        <v>8</v>
      </c>
      <c r="B4">
        <v>688.78581710000003</v>
      </c>
      <c r="C4">
        <v>606.27210339999999</v>
      </c>
      <c r="D4">
        <v>6887.9140600000001</v>
      </c>
      <c r="E4">
        <v>5998.0398299999997</v>
      </c>
      <c r="F4">
        <v>68879.140601999999</v>
      </c>
      <c r="G4">
        <v>46071.980920000002</v>
      </c>
      <c r="H4">
        <v>977.87294856643791</v>
      </c>
      <c r="I4">
        <v>862.45288148589805</v>
      </c>
      <c r="J4">
        <v>9778.7294856643784</v>
      </c>
      <c r="K4">
        <v>8509.4736782766704</v>
      </c>
      <c r="L4">
        <v>97787.294856643799</v>
      </c>
      <c r="M4">
        <v>59610.927399940396</v>
      </c>
      <c r="N4">
        <v>745.58804851850402</v>
      </c>
      <c r="O4">
        <v>654.52242118822392</v>
      </c>
      <c r="P4">
        <v>7455.8804851850409</v>
      </c>
      <c r="Q4">
        <v>6467.1319879043504</v>
      </c>
      <c r="R4">
        <v>74558.804851850407</v>
      </c>
      <c r="S4">
        <v>47945.579730623998</v>
      </c>
      <c r="T4">
        <v>746.63803418634609</v>
      </c>
      <c r="U4">
        <v>656.17744823199291</v>
      </c>
      <c r="V4">
        <v>7466.3803418634498</v>
      </c>
      <c r="W4">
        <v>6484.5679811218397</v>
      </c>
      <c r="X4">
        <v>74663.803418634605</v>
      </c>
      <c r="Y4">
        <v>48115.184005362898</v>
      </c>
      <c r="Z4">
        <v>814.02509787964505</v>
      </c>
      <c r="AA4">
        <v>713.10747349272003</v>
      </c>
      <c r="AB4">
        <v>8140.25097879645</v>
      </c>
      <c r="AC4">
        <v>7034.1508165582509</v>
      </c>
      <c r="AD4">
        <v>81402.509787964489</v>
      </c>
      <c r="AE4">
        <v>50046.870059032801</v>
      </c>
    </row>
    <row r="5" spans="1:31" x14ac:dyDescent="0.55000000000000004">
      <c r="A5" t="s">
        <v>9</v>
      </c>
      <c r="B5">
        <v>789.82852429999991</v>
      </c>
      <c r="C5">
        <v>348.37396060000003</v>
      </c>
      <c r="D5">
        <v>7897.9349890000003</v>
      </c>
      <c r="E5">
        <v>3087.3140530000001</v>
      </c>
      <c r="F5">
        <v>78979.349885999996</v>
      </c>
      <c r="G5">
        <v>11989.020148</v>
      </c>
      <c r="H5">
        <v>1022.4447360225701</v>
      </c>
      <c r="I5">
        <v>460.57406074908698</v>
      </c>
      <c r="J5">
        <v>10224.4473602257</v>
      </c>
      <c r="K5">
        <v>4019.2969467138</v>
      </c>
      <c r="L5">
        <v>102244.473602257</v>
      </c>
      <c r="M5">
        <v>13850.924033089599</v>
      </c>
      <c r="N5">
        <v>824.39370918632994</v>
      </c>
      <c r="O5">
        <v>361.50903082489998</v>
      </c>
      <c r="P5">
        <v>8243.9370918632994</v>
      </c>
      <c r="Q5">
        <v>3180.418866129</v>
      </c>
      <c r="R5">
        <v>82439.370918632994</v>
      </c>
      <c r="S5">
        <v>12025.608719637899</v>
      </c>
      <c r="T5">
        <v>824.56219191206901</v>
      </c>
      <c r="U5">
        <v>362.483665961349</v>
      </c>
      <c r="V5">
        <v>8245.6219191206801</v>
      </c>
      <c r="W5">
        <v>3188.3816383000003</v>
      </c>
      <c r="X5">
        <v>82456.219191206808</v>
      </c>
      <c r="Y5">
        <v>12011.4759018888</v>
      </c>
      <c r="Z5">
        <v>819.218147945532</v>
      </c>
      <c r="AA5">
        <v>359.86700632281202</v>
      </c>
      <c r="AB5">
        <v>8192.1814794553102</v>
      </c>
      <c r="AC5">
        <v>3157.6997063129202</v>
      </c>
      <c r="AD5">
        <v>81921.814794553095</v>
      </c>
      <c r="AE5">
        <v>11876.245349659701</v>
      </c>
    </row>
    <row r="6" spans="1:31" x14ac:dyDescent="0.55000000000000004">
      <c r="A6" t="s">
        <v>10</v>
      </c>
      <c r="B6">
        <v>447.11554150000001</v>
      </c>
      <c r="C6">
        <v>12.599886880000001</v>
      </c>
      <c r="D6">
        <v>4471.1863249999997</v>
      </c>
      <c r="E6">
        <v>125.95643009999999</v>
      </c>
      <c r="F6">
        <v>44711.863251000002</v>
      </c>
      <c r="G6">
        <v>512.48533580000003</v>
      </c>
      <c r="H6">
        <v>530.33398227068596</v>
      </c>
      <c r="I6">
        <v>13.0847715188591</v>
      </c>
      <c r="J6">
        <v>5303.3398227068592</v>
      </c>
      <c r="K6">
        <v>130.847715188591</v>
      </c>
      <c r="L6">
        <v>53033.398227068603</v>
      </c>
      <c r="M6">
        <v>513.39379236259299</v>
      </c>
      <c r="N6">
        <v>454.31083066720299</v>
      </c>
      <c r="O6">
        <v>12.609678980719101</v>
      </c>
      <c r="P6">
        <v>4543.1083066720203</v>
      </c>
      <c r="Q6">
        <v>126.096789807191</v>
      </c>
      <c r="R6">
        <v>45431.083066720203</v>
      </c>
      <c r="S6">
        <v>511.45500132526797</v>
      </c>
      <c r="T6">
        <v>454.02415479898002</v>
      </c>
      <c r="U6">
        <v>12.6275092718494</v>
      </c>
      <c r="V6">
        <v>4540.2415479898009</v>
      </c>
      <c r="W6">
        <v>126.27509271849399</v>
      </c>
      <c r="X6">
        <v>45402.415479898002</v>
      </c>
      <c r="Y6">
        <v>511.70265127355896</v>
      </c>
      <c r="Z6">
        <v>416.43064032692405</v>
      </c>
      <c r="AA6">
        <v>11.564043837043402</v>
      </c>
      <c r="AB6">
        <v>4164.30640326924</v>
      </c>
      <c r="AC6">
        <v>115.640438370434</v>
      </c>
      <c r="AD6">
        <v>41643.064032692397</v>
      </c>
      <c r="AE6">
        <v>506.65777729661897</v>
      </c>
    </row>
    <row r="7" spans="1:31" x14ac:dyDescent="0.55000000000000004">
      <c r="A7" t="s">
        <v>11</v>
      </c>
      <c r="B7">
        <v>580.20863399999996</v>
      </c>
      <c r="C7">
        <v>22.981692199999998</v>
      </c>
      <c r="D7">
        <v>5802.2107079999996</v>
      </c>
      <c r="E7">
        <v>216.6628943</v>
      </c>
      <c r="F7">
        <v>58022.107077000001</v>
      </c>
      <c r="G7">
        <v>589.54346150000003</v>
      </c>
      <c r="H7">
        <v>693.77560295443106</v>
      </c>
      <c r="I7">
        <v>26.4925355406343</v>
      </c>
      <c r="J7">
        <v>6937.75602954431</v>
      </c>
      <c r="K7">
        <v>243.93347073125099</v>
      </c>
      <c r="L7">
        <v>69377.560295443094</v>
      </c>
      <c r="M7">
        <v>591.01029928669504</v>
      </c>
      <c r="N7">
        <v>585.02513804530497</v>
      </c>
      <c r="O7">
        <v>22.8181798817504</v>
      </c>
      <c r="P7">
        <v>5850.2513804530499</v>
      </c>
      <c r="Q7">
        <v>213.91968520913699</v>
      </c>
      <c r="R7">
        <v>58502.513804530405</v>
      </c>
      <c r="S7">
        <v>588.76965720094506</v>
      </c>
      <c r="T7">
        <v>584.34611541785796</v>
      </c>
      <c r="U7">
        <v>22.9734182688907</v>
      </c>
      <c r="V7">
        <v>5843.4611541785807</v>
      </c>
      <c r="W7">
        <v>215.763094113699</v>
      </c>
      <c r="X7">
        <v>58434.611541785795</v>
      </c>
      <c r="Y7">
        <v>588.83463122569503</v>
      </c>
      <c r="Z7">
        <v>518.59956490218303</v>
      </c>
      <c r="AA7">
        <v>19.938176531834799</v>
      </c>
      <c r="AB7">
        <v>5185.9956490218292</v>
      </c>
      <c r="AC7">
        <v>189.67133433596302</v>
      </c>
      <c r="AD7">
        <v>51859.956490218297</v>
      </c>
      <c r="AE7">
        <v>580.61897259505292</v>
      </c>
    </row>
    <row r="8" spans="1:31" x14ac:dyDescent="0.55000000000000004">
      <c r="A8" t="s">
        <v>12</v>
      </c>
      <c r="B8">
        <v>782.45068370000001</v>
      </c>
      <c r="C8">
        <v>12.49689176</v>
      </c>
      <c r="D8">
        <v>7824.009865</v>
      </c>
      <c r="E8">
        <v>48.831863829999996</v>
      </c>
      <c r="F8">
        <v>78240.098649000007</v>
      </c>
      <c r="G8">
        <v>56.219545049999994</v>
      </c>
      <c r="H8">
        <v>973.62760326993794</v>
      </c>
      <c r="I8">
        <v>13.922531553543999</v>
      </c>
      <c r="J8">
        <v>9736.2760326993903</v>
      </c>
      <c r="K8">
        <v>52.230434828152205</v>
      </c>
      <c r="L8">
        <v>97362.760326993899</v>
      </c>
      <c r="M8">
        <v>56.219545045379199</v>
      </c>
      <c r="N8">
        <v>795.48828739813996</v>
      </c>
      <c r="O8">
        <v>12.343772327730401</v>
      </c>
      <c r="P8">
        <v>7954.8828739813898</v>
      </c>
      <c r="Q8">
        <v>48.120422714882999</v>
      </c>
      <c r="R8">
        <v>79548.828739813995</v>
      </c>
      <c r="S8">
        <v>56.219545045379199</v>
      </c>
      <c r="T8">
        <v>794.11004606360098</v>
      </c>
      <c r="U8">
        <v>12.473969618618401</v>
      </c>
      <c r="V8">
        <v>7941.1004606360193</v>
      </c>
      <c r="W8">
        <v>48.4775391700786</v>
      </c>
      <c r="X8">
        <v>79411.004606360104</v>
      </c>
      <c r="Y8">
        <v>56.219545045379199</v>
      </c>
      <c r="Z8">
        <v>713.04423123811898</v>
      </c>
      <c r="AA8">
        <v>10.751169982835799</v>
      </c>
      <c r="AB8">
        <v>7130.4423123811903</v>
      </c>
      <c r="AC8">
        <v>44.302243010537197</v>
      </c>
      <c r="AD8">
        <v>71304.42312381191</v>
      </c>
      <c r="AE8">
        <v>56.219545045379199</v>
      </c>
    </row>
    <row r="9" spans="1:31" x14ac:dyDescent="0.55000000000000004">
      <c r="A9" t="s">
        <v>13</v>
      </c>
      <c r="B9">
        <v>1011.151786</v>
      </c>
      <c r="C9">
        <v>152.1821013</v>
      </c>
      <c r="D9">
        <v>10111.229372</v>
      </c>
      <c r="E9">
        <v>1300.058554</v>
      </c>
      <c r="F9">
        <v>101112</v>
      </c>
      <c r="G9">
        <v>2810.0943539999998</v>
      </c>
      <c r="H9">
        <v>1366.45355179993</v>
      </c>
      <c r="I9">
        <v>208.84252123059898</v>
      </c>
      <c r="J9">
        <v>13664.535517999399</v>
      </c>
      <c r="K9">
        <v>1721.5308616723</v>
      </c>
      <c r="L9">
        <v>136645.355179993</v>
      </c>
      <c r="M9">
        <v>2972.35012844313</v>
      </c>
      <c r="N9">
        <v>1058.73730382396</v>
      </c>
      <c r="O9">
        <v>156.593701787996</v>
      </c>
      <c r="P9">
        <v>10587.373038239599</v>
      </c>
      <c r="Q9">
        <v>1324.3004164044801</v>
      </c>
      <c r="R9">
        <v>105873.730382396</v>
      </c>
      <c r="S9">
        <v>2808.1074270832701</v>
      </c>
      <c r="T9">
        <v>1056.9149374149599</v>
      </c>
      <c r="U9">
        <v>157.06141264267902</v>
      </c>
      <c r="V9">
        <v>10569.1493741496</v>
      </c>
      <c r="W9">
        <v>1329.9818340083398</v>
      </c>
      <c r="X9">
        <v>105691.493741496</v>
      </c>
      <c r="Y9">
        <v>2798.1379222546302</v>
      </c>
      <c r="Z9">
        <v>1016.2023260811301</v>
      </c>
      <c r="AA9">
        <v>147.498101211566</v>
      </c>
      <c r="AB9">
        <v>10162.0232608113</v>
      </c>
      <c r="AC9">
        <v>1247.3784873265199</v>
      </c>
      <c r="AD9">
        <v>101620.232608113</v>
      </c>
      <c r="AE9">
        <v>2767.64228226148</v>
      </c>
    </row>
    <row r="10" spans="1:31" x14ac:dyDescent="0.55000000000000004">
      <c r="A10" t="s">
        <v>14</v>
      </c>
      <c r="B10">
        <v>918.10053670000002</v>
      </c>
      <c r="C10">
        <v>530.42564830000003</v>
      </c>
      <c r="D10">
        <v>9179.609203</v>
      </c>
      <c r="E10">
        <v>4947.8777419999997</v>
      </c>
      <c r="F10">
        <v>91796.092034000001</v>
      </c>
      <c r="G10">
        <v>19757.965053</v>
      </c>
      <c r="H10">
        <v>1321.8822762617901</v>
      </c>
      <c r="I10">
        <v>788.21817075029696</v>
      </c>
      <c r="J10">
        <v>13218.822762617901</v>
      </c>
      <c r="K10">
        <v>7246.2511095280897</v>
      </c>
      <c r="L10">
        <v>132188.227626179</v>
      </c>
      <c r="M10">
        <v>23943.637349246103</v>
      </c>
      <c r="N10">
        <v>998.37997160520695</v>
      </c>
      <c r="O10">
        <v>570.96153855289197</v>
      </c>
      <c r="P10">
        <v>9983.7997160520699</v>
      </c>
      <c r="Q10">
        <v>5271.8089652758299</v>
      </c>
      <c r="R10">
        <v>99837.99716052071</v>
      </c>
      <c r="S10">
        <v>20036.011139728402</v>
      </c>
      <c r="T10">
        <v>998.36109211591997</v>
      </c>
      <c r="U10">
        <v>572.68794710672898</v>
      </c>
      <c r="V10">
        <v>9983.6109211592102</v>
      </c>
      <c r="W10">
        <v>5288.7240939812</v>
      </c>
      <c r="X10">
        <v>99836.109211592106</v>
      </c>
      <c r="Y10">
        <v>20020.258111951</v>
      </c>
      <c r="Z10">
        <v>1052.27968437039</v>
      </c>
      <c r="AA10">
        <v>595.40272811267607</v>
      </c>
      <c r="AB10">
        <v>10522.7968437039</v>
      </c>
      <c r="AC10">
        <v>5457.6220153521099</v>
      </c>
      <c r="AD10">
        <v>105227.968437039</v>
      </c>
      <c r="AE10">
        <v>20026.493231868197</v>
      </c>
    </row>
    <row r="11" spans="1:31" x14ac:dyDescent="0.55000000000000004">
      <c r="A11" t="s">
        <v>15</v>
      </c>
      <c r="B11">
        <v>707.32937760000004</v>
      </c>
      <c r="C11">
        <v>553.1450668</v>
      </c>
      <c r="D11">
        <v>7073.8455640000002</v>
      </c>
      <c r="E11">
        <v>5452.4372300000005</v>
      </c>
      <c r="F11">
        <v>70738.455637999999</v>
      </c>
      <c r="G11">
        <v>38891.597452000002</v>
      </c>
      <c r="H11">
        <v>1162.21584987663</v>
      </c>
      <c r="I11">
        <v>909.53798387562301</v>
      </c>
      <c r="J11">
        <v>11622.158498766301</v>
      </c>
      <c r="K11">
        <v>8841.2529457288711</v>
      </c>
      <c r="L11">
        <v>116221.58498766299</v>
      </c>
      <c r="M11">
        <v>52194.225109792096</v>
      </c>
      <c r="N11">
        <v>811.14040352623499</v>
      </c>
      <c r="O11">
        <v>630.53778542015198</v>
      </c>
      <c r="P11">
        <v>8111.4040352623497</v>
      </c>
      <c r="Q11">
        <v>6188.5942138310302</v>
      </c>
      <c r="R11">
        <v>81114.040352623502</v>
      </c>
      <c r="S11">
        <v>41687.508588677003</v>
      </c>
      <c r="T11">
        <v>812.796864593034</v>
      </c>
      <c r="U11">
        <v>633.31210866815809</v>
      </c>
      <c r="V11">
        <v>8127.9686459303402</v>
      </c>
      <c r="W11">
        <v>6218.1962411282702</v>
      </c>
      <c r="X11">
        <v>81279.686459303499</v>
      </c>
      <c r="Y11">
        <v>41853.797100859098</v>
      </c>
      <c r="Z11">
        <v>965.03901188418695</v>
      </c>
      <c r="AA11">
        <v>746.84928770074498</v>
      </c>
      <c r="AB11">
        <v>9650.3901188418695</v>
      </c>
      <c r="AC11">
        <v>7296.1332001734399</v>
      </c>
      <c r="AD11">
        <v>96503.901188418793</v>
      </c>
      <c r="AE11">
        <v>45249.060136910397</v>
      </c>
    </row>
    <row r="12" spans="1:31" x14ac:dyDescent="0.55000000000000004">
      <c r="A12" t="s">
        <v>16</v>
      </c>
      <c r="B12">
        <v>370.53310710000005</v>
      </c>
      <c r="C12">
        <v>284.67931489999995</v>
      </c>
      <c r="D12">
        <v>3705.4876880000002</v>
      </c>
      <c r="E12">
        <v>2828.611476</v>
      </c>
      <c r="F12">
        <v>37054.876877000002</v>
      </c>
      <c r="G12">
        <v>22740.750436999999</v>
      </c>
      <c r="H12">
        <v>683.69344191289701</v>
      </c>
      <c r="I12">
        <v>535.34641429422697</v>
      </c>
      <c r="J12">
        <v>6836.9344191289701</v>
      </c>
      <c r="K12">
        <v>5315.5860483708693</v>
      </c>
      <c r="L12">
        <v>68369.344191289798</v>
      </c>
      <c r="M12">
        <v>34217.913634455297</v>
      </c>
      <c r="N12">
        <v>446.27284066645097</v>
      </c>
      <c r="O12">
        <v>343.75220679785104</v>
      </c>
      <c r="P12">
        <v>4462.7284066645207</v>
      </c>
      <c r="Q12">
        <v>3415.7132297768699</v>
      </c>
      <c r="R12">
        <v>44627.284066645203</v>
      </c>
      <c r="S12">
        <v>25881.488580751098</v>
      </c>
      <c r="T12">
        <v>447.406629726858</v>
      </c>
      <c r="U12">
        <v>344.67368183376095</v>
      </c>
      <c r="V12">
        <v>4474.0662972685896</v>
      </c>
      <c r="W12">
        <v>3424.8696161909497</v>
      </c>
      <c r="X12">
        <v>44740.662972685801</v>
      </c>
      <c r="Y12">
        <v>25934.349517203802</v>
      </c>
      <c r="Z12">
        <v>582.96831665351795</v>
      </c>
      <c r="AA12">
        <v>450.59103087566399</v>
      </c>
      <c r="AB12">
        <v>5829.6831665351692</v>
      </c>
      <c r="AC12">
        <v>4474.6751697734408</v>
      </c>
      <c r="AD12">
        <v>58296.831665351703</v>
      </c>
      <c r="AE12">
        <v>30332.811990053298</v>
      </c>
    </row>
    <row r="13" spans="1:31" x14ac:dyDescent="0.55000000000000004">
      <c r="A13" s="2" t="s">
        <v>17</v>
      </c>
      <c r="B13" s="2">
        <v>267.79942729999999</v>
      </c>
      <c r="C13" s="2">
        <v>194.53154559999999</v>
      </c>
      <c r="D13" s="2">
        <v>2677.9942729999998</v>
      </c>
      <c r="E13" s="2">
        <v>1928.904507</v>
      </c>
      <c r="F13" s="2">
        <v>26779.942730999999</v>
      </c>
      <c r="G13" s="2">
        <v>16986.001337999998</v>
      </c>
      <c r="H13" s="2">
        <v>525.58877820381497</v>
      </c>
      <c r="I13" s="2">
        <v>387.61414239142903</v>
      </c>
      <c r="J13" s="2">
        <v>5255.8877820381495</v>
      </c>
      <c r="K13" s="2">
        <v>3826.1559895366904</v>
      </c>
      <c r="L13" s="2">
        <v>52558.877820381502</v>
      </c>
      <c r="M13" s="2">
        <v>28607.5325075123</v>
      </c>
      <c r="N13" s="2">
        <v>335.03182572441699</v>
      </c>
      <c r="O13" s="2">
        <v>243.90843816281301</v>
      </c>
      <c r="P13" s="2">
        <v>3350.3182572441601</v>
      </c>
      <c r="Q13" s="2">
        <v>2412.1800285341801</v>
      </c>
      <c r="R13" s="2">
        <v>33503.182572441598</v>
      </c>
      <c r="S13" s="2">
        <v>20152.6045086099</v>
      </c>
      <c r="T13" s="2">
        <v>336.54347649461801</v>
      </c>
      <c r="U13" s="2">
        <v>245.00258925780298</v>
      </c>
      <c r="V13" s="2">
        <v>3365.4347649461797</v>
      </c>
      <c r="W13" s="2">
        <v>2423.1707068360001</v>
      </c>
      <c r="X13" s="2">
        <v>33654.347649461801</v>
      </c>
      <c r="Y13" s="2">
        <v>20225.268656782602</v>
      </c>
      <c r="Z13" s="2">
        <v>460.43628069200702</v>
      </c>
      <c r="AA13" s="2">
        <v>336.21441436771204</v>
      </c>
      <c r="AB13" s="2">
        <v>4604.3628069200695</v>
      </c>
      <c r="AC13" s="2">
        <v>3315.8005405178201</v>
      </c>
      <c r="AD13" s="2">
        <v>46043.628069200699</v>
      </c>
      <c r="AE13" s="2">
        <v>25172.2102593827</v>
      </c>
    </row>
    <row r="14" spans="1:31" x14ac:dyDescent="0.55000000000000004">
      <c r="A14" s="3" t="s">
        <v>19</v>
      </c>
      <c r="B14">
        <f>SUM(B2:B13)</f>
        <v>7170.5454288000001</v>
      </c>
      <c r="C14">
        <f t="shared" ref="C14:D14" si="0">SUM(C2:C13)</f>
        <v>3152.0203016399996</v>
      </c>
      <c r="D14">
        <f t="shared" si="0"/>
        <v>71703.977395000009</v>
      </c>
      <c r="E14">
        <f t="shared" ref="E14" si="1">SUM(E2:E13)</f>
        <v>30211.307950229995</v>
      </c>
      <c r="F14">
        <f t="shared" ref="F14" si="2">SUM(F2:F13)</f>
        <v>717039.48022600007</v>
      </c>
      <c r="G14">
        <f t="shared" ref="G14:M14" si="3">SUM(G2:G13)</f>
        <v>195138.22821635002</v>
      </c>
      <c r="H14">
        <f t="shared" si="3"/>
        <v>10289.76528319825</v>
      </c>
      <c r="I14">
        <f t="shared" si="3"/>
        <v>4964.4953550762712</v>
      </c>
      <c r="J14">
        <f t="shared" si="3"/>
        <v>102897.65283198262</v>
      </c>
      <c r="K14">
        <f t="shared" si="3"/>
        <v>47321.724607163735</v>
      </c>
      <c r="L14">
        <f t="shared" si="3"/>
        <v>1028976.5283198253</v>
      </c>
      <c r="M14">
        <f t="shared" si="3"/>
        <v>269036.10809565277</v>
      </c>
      <c r="N14">
        <f t="shared" ref="N14:O14" si="4">SUM(N2:N13)</f>
        <v>7759.2515735815959</v>
      </c>
      <c r="O14">
        <f t="shared" si="4"/>
        <v>3514.2497806887491</v>
      </c>
      <c r="P14">
        <f t="shared" ref="P14:Q14" si="5">SUM(P2:P13)</f>
        <v>77592.515735815934</v>
      </c>
      <c r="Q14">
        <f t="shared" si="5"/>
        <v>33607.126098349749</v>
      </c>
      <c r="R14">
        <f t="shared" ref="R14:S14" si="6">SUM(R2:R13)</f>
        <v>775925.15735815954</v>
      </c>
      <c r="S14">
        <f t="shared" si="6"/>
        <v>210360.55754751226</v>
      </c>
      <c r="T14">
        <f t="shared" ref="T14:U14" si="7">SUM(T2:T13)</f>
        <v>7763.0728528840073</v>
      </c>
      <c r="U14">
        <f t="shared" si="7"/>
        <v>3527.2375582251225</v>
      </c>
      <c r="V14">
        <f t="shared" ref="V14:W14" si="8">SUM(V2:V13)</f>
        <v>77630.728528840104</v>
      </c>
      <c r="W14">
        <f t="shared" si="8"/>
        <v>33737.596690670303</v>
      </c>
      <c r="X14">
        <f t="shared" ref="X14:Y14" si="9">SUM(X2:X13)</f>
        <v>776307.28528840072</v>
      </c>
      <c r="Y14">
        <f t="shared" si="9"/>
        <v>211012.54745192357</v>
      </c>
      <c r="Z14">
        <f t="shared" ref="Z14:AA14" si="10">SUM(Z2:Z13)</f>
        <v>8242.082774862416</v>
      </c>
      <c r="AA14">
        <f t="shared" si="10"/>
        <v>4029.6816753102498</v>
      </c>
      <c r="AB14">
        <f t="shared" ref="AB14:AC14" si="11">SUM(AB2:AB13)</f>
        <v>82420.827748624142</v>
      </c>
      <c r="AC14">
        <f t="shared" si="11"/>
        <v>38575.892452864173</v>
      </c>
      <c r="AD14">
        <f t="shared" ref="AD14:AE14" si="12">SUM(AD2:AD13)</f>
        <v>824208.27748624154</v>
      </c>
      <c r="AE14">
        <f t="shared" si="12"/>
        <v>231913.09295564133</v>
      </c>
    </row>
    <row r="15" spans="1:31" x14ac:dyDescent="0.55000000000000004">
      <c r="A15" s="3" t="s">
        <v>20</v>
      </c>
      <c r="B15">
        <f>SUM(B6:B11)</f>
        <v>4446.3565595</v>
      </c>
      <c r="C15">
        <f t="shared" ref="C15:D15" si="13">SUM(C6:C11)</f>
        <v>1283.8312872400002</v>
      </c>
      <c r="D15">
        <f t="shared" si="13"/>
        <v>44462.091037000006</v>
      </c>
      <c r="E15">
        <f t="shared" ref="E15:G15" si="14">SUM(E6:E11)</f>
        <v>12091.824714229999</v>
      </c>
      <c r="F15">
        <f t="shared" si="14"/>
        <v>444620.61664900003</v>
      </c>
      <c r="G15">
        <f t="shared" si="14"/>
        <v>62617.905201350004</v>
      </c>
      <c r="H15">
        <f t="shared" ref="H15:M15" si="15">SUM(H6:H11)</f>
        <v>6048.288866433405</v>
      </c>
      <c r="I15">
        <f t="shared" si="15"/>
        <v>1960.0985144695564</v>
      </c>
      <c r="J15">
        <f t="shared" si="15"/>
        <v>60482.888664334161</v>
      </c>
      <c r="K15">
        <f t="shared" si="15"/>
        <v>18236.046537677255</v>
      </c>
      <c r="L15">
        <f t="shared" si="15"/>
        <v>604828.88664334058</v>
      </c>
      <c r="M15">
        <f t="shared" si="15"/>
        <v>80270.83622417599</v>
      </c>
      <c r="N15">
        <f t="shared" ref="N15:O15" si="16">SUM(N6:N11)</f>
        <v>4703.0819350660504</v>
      </c>
      <c r="O15">
        <f t="shared" si="16"/>
        <v>1405.8646569512398</v>
      </c>
      <c r="P15">
        <f t="shared" ref="P15:Q15" si="17">SUM(P6:P11)</f>
        <v>47030.81935066048</v>
      </c>
      <c r="Q15">
        <f t="shared" si="17"/>
        <v>13172.840493242551</v>
      </c>
      <c r="R15">
        <f t="shared" ref="R15:S15" si="18">SUM(R6:R11)</f>
        <v>470308.19350660476</v>
      </c>
      <c r="S15">
        <f t="shared" si="18"/>
        <v>65688.071359060268</v>
      </c>
      <c r="T15">
        <f t="shared" ref="T15:U15" si="19">SUM(T6:T11)</f>
        <v>4700.5532104043532</v>
      </c>
      <c r="U15">
        <f t="shared" si="19"/>
        <v>1411.1363655769246</v>
      </c>
      <c r="V15">
        <f t="shared" ref="V15:W15" si="20">SUM(V6:V11)</f>
        <v>47005.532104043552</v>
      </c>
      <c r="W15">
        <f t="shared" si="20"/>
        <v>13227.417895120081</v>
      </c>
      <c r="X15">
        <f t="shared" ref="X15:Y15" si="21">SUM(X6:X11)</f>
        <v>470055.32104043552</v>
      </c>
      <c r="Y15">
        <f t="shared" si="21"/>
        <v>65828.94996260936</v>
      </c>
      <c r="Z15">
        <f t="shared" ref="Z15:AA15" si="22">SUM(Z6:Z11)</f>
        <v>4681.5954588029326</v>
      </c>
      <c r="AA15">
        <f t="shared" si="22"/>
        <v>1532.003507376701</v>
      </c>
      <c r="AB15">
        <f t="shared" ref="AB15:AC15" si="23">SUM(AB6:AB11)</f>
        <v>46815.95458802933</v>
      </c>
      <c r="AC15">
        <f t="shared" si="23"/>
        <v>14350.747718569004</v>
      </c>
      <c r="AD15">
        <f t="shared" ref="AD15:AE15" si="24">SUM(AD6:AD11)</f>
        <v>468159.54588029336</v>
      </c>
      <c r="AE15">
        <f t="shared" si="24"/>
        <v>69186.691945977131</v>
      </c>
    </row>
    <row r="16" spans="1:31" x14ac:dyDescent="0.55000000000000004">
      <c r="A16" s="3" t="s">
        <v>21</v>
      </c>
      <c r="B16">
        <f>SUM(B12:B13)+SUM(B2:B5)</f>
        <v>2724.1888693000001</v>
      </c>
      <c r="C16">
        <f t="shared" ref="C16:D16" si="25">SUM(C12:C13)+SUM(C2:C5)</f>
        <v>1868.1890143999999</v>
      </c>
      <c r="D16">
        <f t="shared" si="25"/>
        <v>27241.886358000003</v>
      </c>
      <c r="E16">
        <f t="shared" ref="E16:G16" si="26">SUM(E12:E13)+SUM(E2:E5)</f>
        <v>18119.483236</v>
      </c>
      <c r="F16">
        <f t="shared" si="26"/>
        <v>272418.86357699998</v>
      </c>
      <c r="G16">
        <f t="shared" si="26"/>
        <v>132520.323015</v>
      </c>
      <c r="H16">
        <f t="shared" ref="H16:M16" si="27">SUM(H12:H13)+SUM(H2:H5)</f>
        <v>4241.4764167648445</v>
      </c>
      <c r="I16">
        <f t="shared" si="27"/>
        <v>3004.3968406067152</v>
      </c>
      <c r="J16">
        <f t="shared" si="27"/>
        <v>42414.764167648464</v>
      </c>
      <c r="K16">
        <f t="shared" si="27"/>
        <v>29085.678069486479</v>
      </c>
      <c r="L16">
        <f t="shared" si="27"/>
        <v>424147.64167648461</v>
      </c>
      <c r="M16">
        <f t="shared" si="27"/>
        <v>188765.27187147678</v>
      </c>
      <c r="N16">
        <f t="shared" ref="N16:O16" si="28">SUM(N12:N13)+SUM(N2:N5)</f>
        <v>3056.169638515546</v>
      </c>
      <c r="O16">
        <f t="shared" si="28"/>
        <v>2108.3851237375093</v>
      </c>
      <c r="P16">
        <f t="shared" ref="P16:Q16" si="29">SUM(P12:P13)+SUM(P2:P5)</f>
        <v>30561.69638515545</v>
      </c>
      <c r="Q16">
        <f t="shared" si="29"/>
        <v>20434.285605107201</v>
      </c>
      <c r="R16">
        <f t="shared" ref="R16:S16" si="30">SUM(R12:R13)+SUM(R2:R5)</f>
        <v>305616.96385155467</v>
      </c>
      <c r="S16">
        <f t="shared" si="30"/>
        <v>144672.48618845199</v>
      </c>
      <c r="T16">
        <f t="shared" ref="T16:U16" si="31">SUM(T12:T13)+SUM(T2:T5)</f>
        <v>3062.5196424796541</v>
      </c>
      <c r="U16">
        <f t="shared" si="31"/>
        <v>2116.1011926481979</v>
      </c>
      <c r="V16">
        <f t="shared" ref="V16:W16" si="32">SUM(V12:V13)+SUM(V2:V5)</f>
        <v>30625.19642479653</v>
      </c>
      <c r="W16">
        <f t="shared" si="32"/>
        <v>20510.178795550222</v>
      </c>
      <c r="X16">
        <f t="shared" ref="X16:Y16" si="33">SUM(X12:X13)+SUM(X2:X5)</f>
        <v>306251.9642479652</v>
      </c>
      <c r="Y16">
        <f t="shared" si="33"/>
        <v>145183.59748931421</v>
      </c>
      <c r="Z16">
        <f t="shared" ref="Z16:AA16" si="34">SUM(Z12:Z13)+SUM(Z2:Z5)</f>
        <v>3560.487316059483</v>
      </c>
      <c r="AA16">
        <f t="shared" si="34"/>
        <v>2497.678167933549</v>
      </c>
      <c r="AB16">
        <f t="shared" ref="AB16:AC16" si="35">SUM(AB12:AB13)+SUM(AB2:AB5)</f>
        <v>35604.873160594812</v>
      </c>
      <c r="AC16">
        <f t="shared" si="35"/>
        <v>24225.144734295165</v>
      </c>
      <c r="AD16">
        <f t="shared" ref="AD16:AE16" si="36">SUM(AD12:AD13)+SUM(AD2:AD5)</f>
        <v>356048.73160594807</v>
      </c>
      <c r="AE16">
        <f t="shared" si="36"/>
        <v>162726.4010096642</v>
      </c>
    </row>
    <row r="17" spans="1:1" x14ac:dyDescent="0.55000000000000004">
      <c r="A17" s="3"/>
    </row>
  </sheetData>
  <pageMargins left="0.7" right="0.7" top="0.75" bottom="0.75" header="0.3" footer="0.3"/>
  <ignoredErrors>
    <ignoredError sqref="B15:AE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100%</vt:lpstr>
      <vt:lpstr>Summary 10%</vt:lpstr>
      <vt:lpstr>Summary 1%</vt:lpstr>
      <vt:lpstr>Monthly Expected Output</vt:lpstr>
      <vt:lpstr>Monthly Lower Bounds</vt:lpstr>
      <vt:lpstr>Monthly Sum of Historic VAR</vt:lpstr>
      <vt:lpstr>Monthly Import Offset</vt:lpstr>
      <vt:lpstr>Monthly CO2 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Eyring</dc:creator>
  <cp:lastModifiedBy>Nicholas Eyring</cp:lastModifiedBy>
  <dcterms:created xsi:type="dcterms:W3CDTF">2019-08-24T11:45:14Z</dcterms:created>
  <dcterms:modified xsi:type="dcterms:W3CDTF">2019-09-08T23:11:07Z</dcterms:modified>
</cp:coreProperties>
</file>