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835" yWindow="705" windowWidth="27645" windowHeight="12510" activeTab="2"/>
  </bookViews>
  <sheets>
    <sheet name="1. 개요" sheetId="4" r:id="rId1"/>
    <sheet name="2. 결과 및 개선현황" sheetId="6" r:id="rId2"/>
    <sheet name="V001" sheetId="18" r:id="rId3"/>
    <sheet name="V002" sheetId="17" r:id="rId4"/>
    <sheet name="V003" sheetId="16" r:id="rId5"/>
    <sheet name="V004" sheetId="15" r:id="rId6"/>
    <sheet name="V005" sheetId="14" r:id="rId7"/>
    <sheet name="V006" sheetId="13" r:id="rId8"/>
    <sheet name="V007" sheetId="12" r:id="rId9"/>
  </sheets>
  <calcPr calcId="145621"/>
</workbook>
</file>

<file path=xl/calcChain.xml><?xml version="1.0" encoding="utf-8"?>
<calcChain xmlns="http://schemas.openxmlformats.org/spreadsheetml/2006/main">
  <c r="D17" i="6" l="1"/>
  <c r="D16" i="6"/>
  <c r="D15" i="6"/>
  <c r="D14" i="6"/>
  <c r="D13" i="6"/>
  <c r="D12" i="6"/>
  <c r="D11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E8" i="4" l="1"/>
  <c r="E7" i="4"/>
  <c r="K3" i="6" l="1"/>
  <c r="L3" i="6" l="1"/>
  <c r="L5" i="6" l="1"/>
  <c r="L4" i="6"/>
  <c r="K5" i="6"/>
  <c r="K4" i="6"/>
  <c r="I3" i="6" l="1"/>
</calcChain>
</file>

<file path=xl/sharedStrings.xml><?xml version="1.0" encoding="utf-8"?>
<sst xmlns="http://schemas.openxmlformats.org/spreadsheetml/2006/main" count="164" uniqueCount="105">
  <si>
    <t>Title</t>
    <phoneticPr fontId="1" type="noConversion"/>
  </si>
  <si>
    <t>Schedule</t>
    <phoneticPr fontId="1" type="noConversion"/>
  </si>
  <si>
    <t>Target</t>
    <phoneticPr fontId="1" type="noConversion"/>
  </si>
  <si>
    <t>Contents</t>
    <phoneticPr fontId="1" type="noConversion"/>
  </si>
  <si>
    <t>보안검수명</t>
    <phoneticPr fontId="1" type="noConversion"/>
  </si>
  <si>
    <t>Total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</si>
  <si>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</si>
  <si>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</si>
  <si>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</si>
  <si>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OnGoing</t>
    <phoneticPr fontId="1" type="noConversion"/>
  </si>
  <si>
    <t>Completed</t>
    <phoneticPr fontId="1" type="noConversion"/>
  </si>
  <si>
    <t>Severity</t>
    <phoneticPr fontId="1" type="noConversion"/>
  </si>
  <si>
    <t>Detail Report</t>
    <phoneticPr fontId="1" type="noConversion"/>
  </si>
  <si>
    <t>운영</t>
  </si>
  <si>
    <t>요청내용</t>
    <phoneticPr fontId="1" type="noConversion"/>
  </si>
  <si>
    <t>구분</t>
    <phoneticPr fontId="1" type="noConversion"/>
  </si>
  <si>
    <t>ERS : 검수요청</t>
    <phoneticPr fontId="1" type="noConversion"/>
  </si>
  <si>
    <t>검수 완료일</t>
    <phoneticPr fontId="1" type="noConversion"/>
  </si>
  <si>
    <t>검수 시작일</t>
    <phoneticPr fontId="1" type="noConversion"/>
  </si>
  <si>
    <t>요청자</t>
    <phoneticPr fontId="1" type="noConversion"/>
  </si>
  <si>
    <t>제목</t>
    <phoneticPr fontId="1" type="noConversion"/>
  </si>
  <si>
    <t>개선 완료일</t>
    <phoneticPr fontId="1" type="noConversion"/>
  </si>
  <si>
    <t>사이트</t>
    <phoneticPr fontId="1" type="noConversion"/>
  </si>
  <si>
    <t>검수자</t>
    <phoneticPr fontId="1" type="noConversion"/>
  </si>
  <si>
    <t>IDX</t>
  </si>
  <si>
    <t>Management Code</t>
  </si>
  <si>
    <t>Vul Code</t>
  </si>
  <si>
    <t>Severity</t>
  </si>
  <si>
    <t>Total</t>
  </si>
  <si>
    <t>Re - Assessment</t>
  </si>
  <si>
    <t>Status</t>
  </si>
  <si>
    <t>Date</t>
  </si>
  <si>
    <t>Report</t>
  </si>
  <si>
    <t>First</t>
  </si>
  <si>
    <t>Second</t>
  </si>
  <si>
    <t>Title</t>
  </si>
  <si>
    <t>Plan</t>
    <phoneticPr fontId="1" type="noConversion"/>
  </si>
  <si>
    <t>Vulnerability</t>
    <phoneticPr fontId="1" type="noConversion"/>
  </si>
  <si>
    <t>Comment</t>
    <phoneticPr fontId="1" type="noConversion"/>
  </si>
  <si>
    <t>Sub-Title</t>
    <phoneticPr fontId="1" type="noConversion"/>
  </si>
  <si>
    <t>Date</t>
    <phoneticPr fontId="1" type="noConversion"/>
  </si>
  <si>
    <t>TYPE</t>
  </si>
  <si>
    <t>Detail1</t>
  </si>
  <si>
    <t>Detail2</t>
  </si>
  <si>
    <t>EA</t>
  </si>
  <si>
    <t>Comment</t>
  </si>
  <si>
    <t>Re - Assessment : First</t>
    <phoneticPr fontId="1" type="noConversion"/>
  </si>
  <si>
    <t>Application : Web</t>
  </si>
  <si>
    <t>1EA</t>
    <phoneticPr fontId="1" type="noConversion"/>
  </si>
  <si>
    <t>Vul Code</t>
    <phoneticPr fontId="1" type="noConversion"/>
  </si>
  <si>
    <t>Serverity</t>
    <phoneticPr fontId="1" type="noConversion"/>
  </si>
  <si>
    <t>Vulnerability</t>
    <phoneticPr fontId="1" type="noConversion"/>
  </si>
  <si>
    <t>Summary</t>
    <phoneticPr fontId="1" type="noConversion"/>
  </si>
  <si>
    <t>Solution</t>
    <phoneticPr fontId="1" type="noConversion"/>
  </si>
  <si>
    <t xml:space="preserve"> </t>
    <phoneticPr fontId="1" type="noConversion"/>
  </si>
  <si>
    <t xml:space="preserve">Step01) </t>
    <phoneticPr fontId="1" type="noConversion"/>
  </si>
  <si>
    <t>AS_2016.4563456</t>
  </si>
  <si>
    <t>GMARKET</t>
  </si>
  <si>
    <t>2016년 AppScan 2차 진단</t>
  </si>
  <si>
    <t>정재훈</t>
  </si>
  <si>
    <t>이승용</t>
  </si>
  <si>
    <t>http://condoadmin.auction.co.kr</t>
  </si>
  <si>
    <t>001</t>
    <phoneticPr fontId="1" type="noConversion"/>
  </si>
  <si>
    <t>AS_2016.4563456_V001</t>
  </si>
  <si>
    <t>Win32</t>
  </si>
  <si>
    <t>Browser Exploit Against SSL/TLS(BEAST)</t>
  </si>
  <si>
    <t>https://condoadmin.auction.co.kr/Supreme/Login.aspx</t>
  </si>
  <si>
    <t>GET /Supreme/Login.aspx HTTP/1.1 Accept-Language: en-US Accept: text/html,application/xhtml+xml,application/xml;q=0.9,*/*;q=0.8 Referer: http://condoadmin.auction.co.kr/ Host: condoadmin.auction.co.kr User-Agent: Mozilla/4.0 (compatible; MSIE 8.0; Windows NT 6.1; Win64; x64; Trident/4.0; .NET CLR 2.0.50727; SLCC2; .NET CLR 3.5.30729; .NET CLR 3.0.30729; Media Center PC 6.0; Tablet PC 2.0) HTTP/1.1 200 OK Date: Mon, 28 Mar 2016 06:23:55 GMT Server: Microsoft-IIS/6.0 P3P: CP="CAO DSP LAW CUR ADM DEV TAI PSA IVAo CONo HISo OUR DEL LEG SAMo UNI COM PUR NAV INT STA" X-Powered-By: ASP.NET X-AspNet-Version: 1.1.4322 Cache-Control: private Content-Type: text/html; charset=ks_c_5601-1987 Content-Length: 4966 Set-Cookie: ASP.NET_SessionId=zgmq02rxic2ytfjifukt1g55; path=/ &lt;!DOCTYPE HTML PUBLIC "-//W3C//DTD HTML 4.0 Transitional//EN" &gt; &lt;HTML&gt; &lt;HEAD&gt; &lt;title&gt;::옥션숙박 관리자 페이지::&lt;/title&gt; &lt;meta name="GENERATOR" Content="Microsoft Visual Studio .NET 7.1"&gt; &lt;meta name="CODE_LANGUAGE" Content="C#"&gt; &lt;meta name="vs_defaultClientScript" content="JavaScript"&gt; &lt;meta name="vs_targetSchema" content="http://schemas.microsoft.com/intellisense/ie5"&gt; &lt;LINK href="/include/css/admin.css" type="text/css" rel="stylesheet"&gt; &lt;script type="text/javascript"&gt; function redirectSSL() { var win = window.location.href.replace("http://","https://") if(location.protocol != "https:") { window.location = win; } } &lt;/script&gt; &lt;/HEAD&gt; &lt;body onload="redirectSSL();"&gt; &lt;form name="Form1" method="post" action="Login.aspx" language="javascript" onsubmit="if (!ValidatorOnSubmit()) return false;" id="Form1"&gt; &lt;input type="hidden" name="__VIEWSTATE" value="dDwtMzU0MTA4MTQwOztsPGltZ0xvZ2luOz4+7jfqerC17wML5M8B/5YaEwOKsqo=" /&gt; &lt;input type="hidden" name="__VIEWSTATEGENERATOR" value="38C203C6" /&gt; &lt;script language="javascript" type="text/javascript" src="/aspnet_client/system_web/1_1_4322/WebUIValidation.js"&gt;&lt;/script&gt; &lt;TABLE height="100%" cellSpacing="0" cellPadding="0" width="1024" align="center" border="0"&gt; &lt;TR&gt; &lt;TD vAlign="middle" align="center"&gt; &lt;TABLE cellSpacing="0" cellPadding="0" border="0"&gt; &lt;TR&gt; &lt;TD&gt; &lt;TABLE cellSpacing="0" cellPadding="0" border="0"&gt; &lt;tr&gt; &lt;td colspan="3"&gt;&lt;img src="/images/admin/Login_img_Top.gif"&gt;&lt;/td&gt; &lt;/tr&gt; &lt;tr&gt; &lt;td&gt;&lt;img src="/images/admin/Login_img_Left.gif"&gt;&lt;/td&gt; &lt;td width="347" bgcolor="#f6f6f6"&gt;&lt;table width="100%" border="0" cellpadding="0" cellspacing="0"&gt; &lt;tr&gt; &lt;td width="68"&gt;&lt;img src="/images/admin/Login_img_Ttl.gif"&gt;&lt;/td&gt; &lt;td&gt; &lt;table width="157" height="67" border="0" cellpadding="0" cellspacing="0"&gt; &lt;tr&gt; &lt;td&gt; &lt;input name="txtID" type="text" id="txtID" class="in3" /&gt;&lt;/td&gt; &lt;/tr&gt; &lt;tr&gt; &lt;td&gt;&lt;FONT face="굴림"&gt; &lt;input name="txtPass" type="password" id="txtPass" class="in3" /&gt;&lt;/FONT&gt;&lt;/td&gt; &lt;/tr&gt; &lt;/table&gt; &lt;/td&gt; &lt;td&gt; &lt;table height="67" border="0" cellpadding="0" cellspacing="0"&gt; &lt;tr&gt; &lt;td width="122"&gt; &lt;input type="image" name="imgLogin" onclick="if (typeof(Page_ClientValidate) == 'function') Page_ClientValidate(); " language="javascript" id="imgLogin" src="/images/admin/Login_btn_login.gif" alt="" border="0" /&gt;&lt;a href="#"&gt;&lt;/a&gt;&lt;/td&gt; &lt;/tr&gt; &lt;/table&gt; &lt;/td&gt; &lt;/tr&gt; &lt;/table&gt; &lt;/td&gt; &lt;td&gt;&lt;img src="/images/admin/Login_img_Right.gif"&gt;&lt;/td&gt; &lt;/tr&gt; &lt;tr&gt; &lt;td colspan="3"&gt;&lt;img src="http://img.iacstatic.co.kr/ticketimg/Lodging/Banner/20111028/20111028_Login_img_Bottom.gif" border="0" usemap="#Map"&gt;&lt;/td&gt; &lt;/tr&gt; &lt;/TABLE&gt; &lt;/TD&gt; &lt;/TR&gt; &lt;/TABLE&gt; &lt;span id="RequiredFieldValidator1" DESIGNTIMEDRAGDROP="219" controltovalidate="txtID" errormessage="아이디를 입력하세요." display="None" evaluationfunction="RequiredFieldValidatorEvaluateIsValid" initialvalue="" style="color:Red;display:none;"&gt;&lt;/span&gt; &lt;span id="RequiredFieldValidator2" controltovalidate="txtPass" errormessage="패스워드를 입력하세요." display="None" evaluationfunction="RequiredFieldValidatorEvaluateIsValid" initialvalue="" style="color:Red;display:none;"&gt;&lt;/span&gt; &lt;div id="ValidationSummary1" showmessagebox="True" showsummary="False" style="color:Red;display:none;"&gt; &lt;/div&gt;&lt;/TD&gt; &lt;/TR&gt; &lt;/TABLE&gt; &lt;map name="Map" id="Map"&gt; &lt;area shape="RECT" coords="277,69,388,84" href="mailto:condo@mainticket.com" target="_blank"&gt; &lt;area shape="RECT" coords="252,86,371,98" href="mailto:condo@mainticket.com" target="_blank"&gt; &lt;/map&gt; &lt;script language="javascript" type= ... ... ...</t>
  </si>
  <si>
    <t>□ AppScan 취약 코드 : Browser Exploit Against SSL/TLS(BEAST)
중
□ 취약점 URL : Any</t>
  </si>
  <si>
    <t>002</t>
  </si>
  <si>
    <t>AS_2016.4563456_V002</t>
  </si>
  <si>
    <t>웹 서버 또는 애플리케이션 서버가 안전하지 않은 유형으로 구성되어 있습니다.</t>
  </si>
  <si>
    <t>암호화된 세션(SSL) 쿠키의 누락된 보안 속성</t>
  </si>
  <si>
    <t xml:space="preserve">중
□ 취약점 URL : </t>
  </si>
  <si>
    <t>003</t>
  </si>
  <si>
    <t>AS_2016.4563456_V003</t>
  </si>
  <si>
    <t>SSL상에서 웹 애플리케이션이 비보안(non-secure) 쿠키를 전송합니다.</t>
  </si>
  <si>
    <t>ASP.NET 사용자 정의 오류 경로 유출</t>
  </si>
  <si>
    <t>https://condoadmin.auction.co.kr/</t>
  </si>
  <si>
    <t>GET /someFile%5c.aspx HTTP/1.1 Accept-Language: en-US Accept: text/html,application/xhtml+xml,application/xml;q=0.9,*/*;q=0.8 Referer: http://condoadmin.auction.co.kr/ Host: condoadmin.auction.co.kr User-Agent: Mozilla/4.0 (compatible; MSIE 8.0; Windows NT 6.1; Win64; x64; Trident/4.0; .NET CLR 2.0.50727; SLCC2; .NET CLR 3.5.30729; .NET CLR 3.0.30729; Media Center PC 6.0; Tablet PC 2.0) HTTP/1.1 404 Not Found Date: Mon, 28 Mar 2016 06:25:10 GMT Server: Microsoft-IIS/6.0 P3P: CP="CAO DSP LAW CUR ADM DEV TAI PSA IVAo CONo HISo OUR DEL LEG SAMo UNI COM PUR NAV INT STA" X-Powered-By: ASP.NET X-AspNet-Version: 1.1.4322 Cache-Control: private Content-Type: text/html; charset=ks_c_5601-1987 Content-Length: 3100 &lt;html&gt; &lt;head&gt; &lt;title&gt;리소스를 찾을 수 없습니다.&lt;/title&gt; &lt;style&gt; body {font-family:"Verdana";font-weight:normal;font-size: .7em;color:black;} p {font-family:"Verdana";font-weight:normal;color:black;margin-top: -5px} b {font-family:"Verdana";font-weight:bold;color:black;margin-top: -5px} H1 { font-family:"Verdana";font-weight:normal;font-size:18pt;color:red } H2 { font-family:"Verdana";font-weight:normal;font-size:14pt;color:maroon } pre {font-family:"Lucida Console";font-size: .9em} .marker {font-weight: bold; color: black;text-decoration: none;} .version {color: gray;} .error {margin-bottom: 10px;} .expandable { text-decoration:underline; font-weight:bold; color:navy; cursor:hand; } &lt;/style&gt; &lt;/head&gt; &lt;body bgcolor="white"&gt; &lt;span&gt;&lt;H1&gt;'/' 응용 프로그램에 서버 오류가 있습니다.&lt;hr width=100% size=1 color=silver&gt;&lt;/H1&gt; &lt;h2&gt; &lt;i&gt;리소스를 찾을 수 없습니다.&lt;/i&gt; &lt;/h2&gt;&lt;/span&gt; &lt;font face="Arial, Helvetica, Geneva, SunSans-Regular, sans-serif "&gt; &lt;b&gt; 설명: &lt;/b&gt;HTTP 404. 찾고 있는 리소스 또는 해당 리소스에 종속되어 있는 리소스 중의 하나가 제거되었거나 이름이 변경되었거나, 일시적으로 사용할 수 없습니다. 아래 URL의 철자가 정확한지 확인하십시오. &lt;br&gt;&lt;br&gt; &lt;b&gt; 요청한 URL입니다.: &lt;/b&gt;/someFile/.aspx&lt;br&gt;&lt;br&gt; &lt;hr width=100% size=1 color=silver&gt; &lt;b&gt;버전 정보:&lt;/b&gt;&amp;nbsp;Microsoft .NET Framework 버전:1.1.4322.2512; ASP.NET 버전:1.1.4322.2515 &lt;/font&gt; &lt;/body&gt; &lt;/html&gt; &lt;!-- [FileNotFoundException]: E:\Admin\someFile\.aspx at System.Web.UI.TemplateParser.GetParserCacheItem() at System.Web.UI.TemplateControlParser.CompileAndGetParserCacheItem(String virtualPath, String inputFile, HttpContext context) at System.Web.UI.TemplateControlParser.GetCompiledInstance(String virtualPath, String inputFile, HttpContext context) at System.Web.UI.PageParser.GetCompiledPageInstanceInternal(String virtualPath, String inputFile, HttpContext context) at System.Web.UI.PageHandlerFactory.GetHandler(HttpContext context, String requestType, String url, String path) at System.Web.HttpApplication.MapHttpHandler(HttpContext context, String requestType, String path, String pathTranslated, Boolean useAppConfig) [HttpException]: System.Web.HttpException 형식의 예외가 Throw되었습니다. at System.Web.HttpApplication.MapHttpHandler(HttpContext context, String requestType, String path, String pathTranslated, Boolean useAppConfig) at System.Web.MapHandlerExecutionStep.System.Web.HttpApplication+IExecutionStep.Execute() at System.Web.HttpApplication.ExecuteStep(IExecutionStep step, Boolean&amp; completedSynchronously) --&gt;&lt;!-- This error page might contain sensitive information because ASP.NET is configured to show verbose error messages using &amp;lt;customErrors mode="Off"/&amp;gt;. Consider using &amp;lt;customErrors mode="On"/&amp;gt; or &amp;lt;customErrors mode="RemoteOnly"/&amp;gt; in production environments.--&gt;</t>
  </si>
  <si>
    <t>하
□ 취약점 URL : 
□ 취약점 URL : 경로&amp;nbsp; 다음에서 조작됨:&amp;nbsp;/Supreme/Login.aspx&amp;nbsp;대상:&amp;nbsp;/someFile%5c.aspx
□ 취약점 URL : 경로&amp;nbsp; 다음에서 조작됨:&amp;nbsp;/&amp;nbsp;대상:&amp;nbsp;/someFile%5c.aspx
□ 취약점 URL : 메소드&amp;nbsp; 다음에서 조작됨:&amp;nbsp;HEAD&amp;nbsp;대상:&amp;nbsp;GET경로&amp;nbsp; 다음에서 조작됨:&amp;nbsp;/images/not_found.jpg&amp;nbsp;대상:&amp;nbsp;/images/~AppScan.aspx
□ 취약점 URL : 경로&amp;nbsp; 다음에서 조작됨:&amp;nbsp;/Supreme/Login.aspx&amp;nbsp;대상:&amp;nbsp;/Supreme/~AppScan.aspx
□ 취약점 URL : 메소드&amp;nbsp; 다음에서 조작됨:&amp;nbsp;HEAD&amp;nbsp;대상:&amp;nbsp;GET경로&amp;nbsp; 다음에서 조작됨:&amp;nbsp;/include/css/admin.css&amp;nbsp;대상:&amp;nbsp;/include/css/~AppScan.aspx
□ 취약점 URL : 메소드&amp;nbsp; 다음에서 조작됨:&amp;nbsp;HEAD&amp;nbsp;대상:&amp;nbsp;GET경로&amp;nbsp; 다음에서 조작됨:&amp;nbsp;/include/css/admin.css&amp;nbsp;대상:&amp;nbsp;/include/~AppScan.aspx
□ 취약점 URL : 메소드&amp;nbsp; 다음에서 조작됨:&amp;nbsp;HEAD&amp;nbsp;대상:&amp;nbsp;GET경로&amp;nbsp; 다음에서 조작됨:&amp;nbsp;/images/admin/Login_img_Top.gif&amp;nbsp;대상:&amp;nbsp;/images/admin/~AppScan.aspx</t>
  </si>
  <si>
    <t>004</t>
  </si>
  <si>
    <t>AS_2016.4563456_V004</t>
  </si>
  <si>
    <t>아직 패치가 발표되지 않은 취약점을 가진 써드파티 소프트웨어가 웹 사이트에 설치되어 있습니다.</t>
  </si>
  <si>
    <t>Missing "Content-Security-Policy" header</t>
  </si>
  <si>
    <t>https://condoadmin.auction.co.kr/images/</t>
  </si>
  <si>
    <t>GET /images/~AppScan.aspx HTTP/1.1 Cookie: ASP.NET_SessionId=zgmq02rxic2ytfjifukt1g55 Accept-Language: en-US Accept: text/html,application/xhtml+xml,application/xml;q=0.9,*/*;q=0.8 Referer: https://condoadmin.auction.co.kr/Supreme/Login.aspx Host: condoadmin.auction.co.kr User-Agent: Mozilla/4.0 (compatible; MSIE 8.0; Windows NT 6.1; Win64; x64; Trident/4.0; .NET CLR 2.0.50727; SLCC2; .NET CLR 3.5.30729; .NET CLR 3.0.30729; Media Center PC 6.0; Tablet PC 2.0) HTTP/1.1 500 Internal Server Error Date: Mon, 28 Mar 2016 06:27:59 GMT Server: Microsoft-IIS/6.0 P3P: CP="CAO DSP LAW CUR ADM DEV TAI PSA IVAo CONo HISo OUR DEL LEG SAMo UNI COM PUR NAV INT STA" X-Powered-By: ASP.NET Cache-Control: private Content-Type: text/html; charset=ks_c_5601-1987 Content-Length: 5955 &lt;html&gt; &lt;head&gt; &lt;title&gt;모니터링할 파일 이름 'E:\Admin\images\~AppScan.aspx'이(가) 잘못되었습니다. 모니터링할 파일 이름에는 절대 경로가 들어 있어야 하며 와일드카드를 사용할 수 없습니다.&lt;/title&gt; &lt;style&gt; body {font-family:"Verdana";font-weight:normal;font-size: .7em;color:black;} p {font-family:"Verdana";font-weight:normal;color:black;margin-top: -5px} b {font-family:"Verdana";font-weight:bold;color:black;margin-top: -5px} H1 { font-family:"Verdana";font-weight:normal;font-size:18pt;color:red } H2 { font-family:"Verdana";font-weight:normal;font-size:14pt;color:maroon } pre {font-family:"Lucida Console";font-size: .9em} .marker {font-weight: bold; color: black;text-decoration: none;} .version {color: gray;} .error {margin-bottom: 10px;} .expandable { text-decoration:underline; font-weight:bold; color:navy; cursor:hand; } &lt;/style&gt; &lt;/head&gt; &lt;body bgcolor="white"&gt; &lt;span&gt;&lt;H1&gt;'/' 응용 프로그램에 서버 오류가 있습니다.&lt;hr width=100% size=1 color=silver&gt;&lt;/H1&gt; &lt;h2&gt; &lt;i&gt;모니터링할 파일 이름 'E:\Admin\images\~AppScan.aspx'이(가) 잘못되었습니다. 모니터링할 파일 이름에는 절대 경로가 들어 있어야 하며 와일드카드를 사용할 수 없습니다.&lt;/i&gt; &lt;/h2&gt;&lt;/span&gt; &lt;font face="Arial, Helvetica, Geneva, SunSans-Regular, sans-serif "&gt; &lt;b&gt; 설명: &lt;/b&gt;현재 웹 요청을 실행하는 동안 처리되지 않은 예외가 발생했습니다. 스택 추적을 검토하여 발생한 오류 및 코드에서 오류가 발생한 위치에 대한 자세한 정보를 확인하십시오. &lt;br&gt;&lt;br&gt; &lt;b&gt; 예외 정보: &lt;/b&gt;System.Web.HttpException: 모니터링할 파일 이름 'E:\Admin\images\~AppScan.aspx'이(가) 잘못되었습니다. 모니터링할 파일 이름에는 절대 경로가 들어 있어야 하며 와일드카드를 사용할 수 없습니다.&lt;br&gt;&lt;br&gt; &lt;b&gt;소스 오류:&lt;/b&gt; &lt;br&gt;&lt;br&gt; &lt;table width=100% bgcolor="#ffffcc"&gt; &lt;tr&gt; &lt;td&gt; &lt;code&gt; 현재 웹 요청을 실행하는 동안 처리되지 않은 예외가 생성되었습니다. 아래의 예외 스택 추적을 사용하여 예외의 원인 및 위치 정보를 확인할 수 있습니다.&lt;/code&gt; &lt;/td&gt; &lt;/tr&gt; &lt;/table&gt; &lt;br&gt; &lt;b&gt;스택 추적:&lt;/b&gt; &lt;br&gt;&lt;br&gt; &lt;table width=100% bgcolor="#ffffcc"&gt; &lt;tr&gt; &lt;td&gt; &lt;code&gt;&lt;pre&gt; [HttpException (0x80070057): 모니터링할 파일 이름 'E:\Admin\images\~AppScan.aspx'이(가) 잘못되었습니다. 모니터링할 파일 이름에는 절대 경로가 들어 있어야 하며 와일드카드를 사용할 수 없습니다.] System.Web.DirectoryMonitor.AddFileMonitor(String file) +429 System.Web.DirectoryMonitor.StartMonitoringFile(String file, FileChangeEventHandler callback, String alias) +76 System.Web.FileChangesMonitor.StartMonitoringPath(String alias, FileChangeEventHandler callback) +495 System.Web.Caching.CacheDependency.Init(Boolean isPublic, Boolean isSensitive, String[] filenamesArg, String[] cachekeysArg, CacheDependency dependency, DateTime utcStart) +1535 System.Web.Caching.CacheDependency..ctor(Boolean isSensitive, String[] filenames, DateTime utcStart) +50 System.Web.Configuration.HttpConfigurationSystem.GetCacheDependencies(Hashtable cachedeps, DateTime utcStart) +154 System.Web.Configuration.HttpConfigurationSystem.ComposeConfig(String reqPath, IHttpMapPath configmap) +760 System.Web.HttpContext.GetCompleteConfigRecord(String reqpath, IHttpMapPath configmap) +434 System.Web.HttpContext.GetCompleteConfig() +49 System.Web.HttpContext.GetConfig(String name) +195 System.Web.CustomErrors.GetSettings(HttpContext context, Boolean canThrow) +20 System.Web.HttpResponse.ReportRuntimeError(Exception e, Boolean canThrow) +39 System.Web.HttpRuntime.FinishRequest(HttpWorkerRequest wr, HttpContext context, Exception e) +485 &lt;/pre&gt;&lt;/code&gt; &lt;/td&gt; &lt;/tr&gt; &lt;/table&gt; &lt;br&gt; &lt;hr widt ... ... ...전:1.1.4322.2515 &lt;/font&gt; &lt;/body&gt; &lt;/html&gt; &lt;!-- [HttpException]: 모니터링할 파일 이름 'E:\Admin\images\~AppScan.aspx'이(가) 잘못되었습니다. 모니터링할 파일 이름에는 절대 경로가 들어 있어야 하며 와일드카드를 사용할 수 없습니다. at System.Web.DirectoryMonitor.AddFileMonitor(String file ... ... ...</t>
  </si>
  <si>
    <t>하
□ 취약점 URL : 경로&amp;nbsp; 다음에서 조작됨:&amp;nbsp;/Supreme/Login.aspx&amp;nbsp;대상:&amp;nbsp;/~AppScan.aspx
□ 취약점 URL : 메소드&amp;nbsp; 다음에서 조작됨:&amp;nbsp;HEAD&amp;nbsp;대상:&amp;nbsp;GET경로&amp;nbsp; 다음에서 조작됨:&amp;nbsp;/images/admin/Login_img_Top.gif&amp;nbsp;대상:&amp;nbsp;/images/~AppScan.aspx
□ 취약점 URL : 경로&amp;nbsp; 다음에서 조작됨:&amp;nbsp;/&amp;nbsp;대상:&amp;nbsp;/~AppScan.aspx</t>
  </si>
  <si>
    <t>005</t>
  </si>
  <si>
    <t>AS_2016.4563456_V005</t>
  </si>
  <si>
    <t>안전하지 않은 웹 애플리케이션 프로그래밍 또는 환경 설정입니다.</t>
  </si>
  <si>
    <t>세션 쿠키에서 HttpOnly 속성 누락</t>
  </si>
  <si>
    <t>GET /Supreme/Login.aspx HTTP/1.1 Cookie: ASP.NET_SessionId=zgmq02rxic2ytfjifukt1g55 Accept-Language: en-US Accept: text/html,application/xhtml+xml,application/xml;q=0.9,*/*;q=0.8 Referer: https://condoadmin.auction.co.kr/Supreme/Login.aspx Host: condoadmin.auction.co.kr User-Agent: Mozilla/4.0 (compatible; MSIE 8.0; Windows NT 6.1; Win64; x64; Trident/4.0; .NET CLR 2.0.50727; SLCC2; .NET CLR 3.5.30729; .NET CLR 3.0.30729; Media Center PC 6.0; Tablet PC 2.0) HTTP/1.1 200 OK Date: Mon, 28 Mar 2016 06:25:09 GMT Server: Microsoft-IIS/6.0 P3P: CP="CAO DSP LAW CUR ADM DEV TAI PSA IVAo CONo HISo OUR DEL LEG SAMo UNI COM PUR NAV INT STA" X-Powered-By: ASP.NET X-AspNet-Version: 1.1.4322 Cache-Control: private Content-Type: text/html; charset=ks_c_5601-1987 Content-Length: 4966 &lt;!DOCTYPE HTML PUBLIC "-//W3C//DTD HTML 4.0 Transitional//EN" &gt; &lt;HTML&gt; &lt;HEAD&gt; &lt;title&gt;::옥션숙박 관리자 페이지::&lt;/title&gt; &lt;meta name="GENERATOR" Content="Microsoft Visual Studio .NET 7.1"&gt; &lt;meta name="CODE_LANGUAGE" Content="C#"&gt; &lt;meta name="vs_defaultClientScript" content="JavaScript"&gt; &lt;meta name="vs_targetSchema" content="http://schemas.microsoft.com/intellisense/ie5"&gt; &lt;LINK href="/include/css/admin.css" type="text/css" rel="stylesheet"&gt; &lt;script type="text/javascript"&gt; function redirectSSL() { var win = window.location.href.replace("http://","https://") if(location.protocol != "https:") { window.location = win; } } &lt;/script&gt; &lt;/HEAD&gt; &lt;body onload="redirectSSL();"&gt; &lt;form name="Form1" method="post" action="Login.aspx" language="javascript" onsubmit="if (!ValidatorOnSubmit()) return false;" id="Form1"&gt; &lt;input type="hidden" name="__VIEWSTATE" value="dDwtMzU0MTA4MTQwOztsPGltZ0xvZ2luOz4+7jfqerC17wML5M8B/5YaEwOKsqo=" /&gt; &lt;input type="hidden" name="__VIEWSTATEGENERATOR" value="38C203C6" /&gt; &lt;script language="javascript" type="text/javascript" src="/aspnet_client/system_web/1_1_4322/WebUIValidation.js"&gt;&lt;/script&gt; &lt;TABLE height="100%" cellSpacing="0" cellPadding="0" width="1024" align="center" border="0"&gt; &lt;TR&gt; &lt;TD vAlign="middle" align="center"&gt; &lt;TABLE cellSpacing="0" cellPadding="0" border="0"&gt; &lt;TR&gt; &lt;TD&gt; &lt;TABLE cellSpacing="0" cellPadding="0" border="0"&gt; &lt;tr&gt; &lt;td colspan="3"&gt;&lt;img src="/images/admin/Login_img_Top.gif"&gt;&lt;/td&gt; &lt;/tr&gt; &lt;tr&gt; &lt;td&gt;&lt;img src="/images/admin/Login_img_Left.gif"&gt;&lt;/td&gt; &lt;td width="347" bgcolor="#f6f6f6"&gt;&lt;table width="100%" border="0" cellpadding="0" cellspacing="0"&gt; &lt;tr&gt; &lt;td width="68"&gt;&lt;img src="/images/admin/Login_img_Ttl.gif"&gt;&lt;/td&gt; &lt;td&gt; &lt;table width="157" height="67" border="0" cellpadding="0" cellspacing="0"&gt; &lt;tr&gt; &lt;td&gt; &lt;input name="txtID" type="text" id="txtID" class="in3" /&gt;&lt;/td&gt; &lt;/tr&gt; &lt;tr&gt; &lt;td&gt;&lt;FONT face="굴림"&gt; &lt;input name="txtPass" type="password" id="txtPass" class="in3" /&gt;&lt;/FONT&gt;&lt;/td&gt; &lt;/tr&gt; &lt;/table&gt; &lt;/td&gt; &lt;td&gt; &lt;table height="67" border="0" cellpadding="0" cellspacing="0"&gt; &lt;tr&gt; &lt;td width="122"&gt; &lt;input type="image" name="imgLogin" onclick="if (typeof(Page_ClientValidate) == 'function') Page_ClientValidate(); " language="javascript" id="imgLogin" src="/images/admin/Login_btn_login.gif" alt="" border="0" /&gt;&lt;a href="#"&gt;&lt;/a&gt;&lt;/td&gt; &lt;/tr&gt; &lt;/table&gt; &lt;/td&gt; &lt;/tr&gt; &lt;/table&gt; &lt;/td&gt; &lt;td&gt;&lt;img src="/images/admin/Login_img_Right.gif"&gt;&lt;/td&gt; &lt;/tr&gt; &lt;tr&gt; &lt;td colspan="3"&gt;&lt;img src="http://img.iacstatic.co.kr/ticketimg/Lodging/Banner/20111028/20111028_Login_img_Bottom.gif" border="0" usemap="#Map"&gt;&lt;/td&gt; &lt;/tr&gt; &lt;/TABLE&gt; &lt;/TD&gt; &lt;/TR&gt; &lt;/TABLE&gt; &lt;span id="RequiredFieldValidator1" DESIGNTIMEDRAGDROP="219" controltovalidate="txtID" errormessage="아이디를 입력하세요." display="None" evaluationfunction="RequiredFieldValidatorEvaluateIsValid" initialvalue="" style="color:Red;display:none;"&gt;&lt;/span&gt; &lt;span id="RequiredFieldValidator2" controltovalidate="txtPass" errormessage="패스워드를 입력하세요." display="None" evaluationfunction="RequiredFieldValidatorEvaluateIsValid" initialvalue="" style="color:Red;display:none;"&gt;&lt;/span&gt; &lt;div id="ValidationSummary1" showmessagebox="True" showsummary="False" style="color:Red;display:none;"&gt; &lt;/div&gt;&lt;/TD&gt; &lt;/TR&gt; &lt;/TABLE&gt; &lt;map name="Map" id="Map"&gt; &lt;area shape="RECT" coords="277,69,388,84" href="mailto:condo@mainticket.com" target="_blank"&gt; &lt;area shape="RECT" coords="252,86,371,98" href="mailto:condo@mainticket.com" target="_blank"&gt; &lt;/map&gt; &lt;script language="javascript" type="text/javascript"&gt; &lt;!-- var Page_V ... ... ...</t>
  </si>
  <si>
    <t xml:space="preserve">하
□ 취약점 URL : </t>
  </si>
  <si>
    <t>006</t>
  </si>
  <si>
    <t>AS_2016.4563456_V006</t>
  </si>
  <si>
    <t>오류 페이지 경로 유출</t>
  </si>
  <si>
    <t>https://condoadmin.auction.co.kr/aspnet_client/system_web/1_1_4322/WebUIValidation.js</t>
  </si>
  <si>
    <t>GET /aspnet_client/system_web/1_1_4322/WebUIValidation.js HTTP/1.1 Cookie: ASP.NET_SessionId=zgmq02rxic2ytfjifukt1g55 Accept-Language: en-US Accept: text/html,application/xhtml+xml,application/xml;q=0.9,*/*;q=0.8 Referer: https://condoadmin.auction.co.kr/Supreme/Login.aspx Host: condoadmin.auction.co.kr User-Agent: Mozilla/4.0 (compatible; MSIE 8.0; Windows NT 6.1; Win64; x64; Trident/4.0; .NET CLR 2.0.50727; SLCC2; .NET CLR 3.5.30729; .NET CLR 3.0.30729; Media Center PC 6.0; Tablet PC 2.0) HTTP/1.1 200 OK Content-Length: 14482 Content-Type: application/x-javascript Last-Modified: Tue, 27 Mar 2007 19:57:50 GMT Accept-Ranges: bytes ETag: "4636cc32aa70c71:635" Server: Microsoft-IIS/6.0 P3P: CP="CAO DSP LAW CUR ADM DEV TAI PSA IVAo CONo HISo OUR DEL LEG SAMo UNI COM PUR NAV INT STA" X-Powered-By: ASP.NET Date: Mon, 28 Mar 2016 06:23:55 GMT var Page_ValidationVer = "125"; var Page_IsValid = true; var Page_BlockSubmit = false; function ValidatorUpdateDisplay(val) { if (typeof(val.display) == "string") { if (val.display == "None") { return; } if (val.display == "Dynamic") { val.style.display = val.isvalid ? "none" : "inline"; return; } } val.style.visibility = val.isvalid ? "hidden" : "visible"; } function ValidatorUpdateIsValid() { var i; for (i = 0; i &lt; Page_Validators.length; i++) { if (!Page_Validators[i].isvalid) { Page_IsValid = false; return; } } Page_IsValid = true; } function ValidatorHookupControlID(controlID, val) { if (typeof(controlID) != "string") { return; } var ctrl = document.all[controlID]; if (typeof(ctrl) != "undefined") { ValidatorHookupControl(ctrl, val); } else { val.isvalid = true; val.enabled = false; } } function ValidatorHookupControl(control, val) { if (typeof(control.tagName) == "undefined" &amp;&amp; typeof(control.length) == "number") { var i; for (i = 0; i &lt; control.length; i++) { var inner = control[i]; if (typeof(inner.value) == "string") { ValidatorHookupControl(inner, val); } } return; } else if (control.tagName != "INPUT" &amp;&amp; control.tagName != "TEXTAREA" &amp;&amp; control.tagName != "SELECT") { var i; for (i = 0; i &lt; control.children.length; i++) { ValidatorHookupControl(control.children[i], val); } return; } else { if (typeof(control.Validators) == "undefined") { control.Validators = new Array; var ev; if (control.type == "radio") { ev = control.onclick; } else { ev = control.onchange; } if (typeof(ev) == "function" ) { ev = ev.toString(); ev = ev.substring(ev.indexOf("{") + 1, ev.lastIndexOf("}")); } else { ev = ""; } var func = new Function("ValidatorOnChange(); " + ev); if (control.type == "radio") { control.onclick = func; } else { control.onchange = func; } } control.Validators[control.Validators.length] = val; } } function ValidatorGetValue(id) { var control; control = document.all[id]; if (typeof(control.value) == "string") { return control.value; } if (typeof(control.tagName) == "undefined" &amp;&amp; typeof(control.length) == "number") { var j; for (j=0; j &lt; control.length; j++) { var inner = control[j]; if (typeof(inner.value) == "string" &amp;&amp; (inner.type != "radio" || inner.status == true)) { return inner.value; } } } else { return ValidatorGetValueRecursive(control); } return ""; } function ValidatorGetValueRecursive(control) { if (typeof(control.value) == "string" &amp;&amp; (control.type != "radio" || control.status == true)) { return control.value; } var i, val; for (i = 0; i&lt;control.children.length; i++) { val = ValidatorGetValueRecursive(control.children[i]); if (val != "") return val; } return ""; } function Page_ClientValidate() { var i; for (i = 0; i &lt; Page_Validators.length; i++) { ValidatorValidate(Page_Validators[i]); } ValidatorUpdateIsValid(); ValidationSummaryOnSubmit(); Page_BlockSubmit = !Page_IsValid; return Page_IsValid; } function ValidatorCommonOnSubmit() { var result = !Page_BlockSubmit; Page_BlockSubmit = false; event.returnValue = result; return result; } function ValidatorEnable(val, enable) { val.enabled = (enable != false); Va ... ... ...</t>
  </si>
  <si>
    <t xml:space="preserve">하
□ 취약점 URL : 
□ 취약점 URL : </t>
  </si>
  <si>
    <t>007</t>
  </si>
  <si>
    <t>AS_2016.4563456_V007</t>
  </si>
  <si>
    <t>캐시화 가능한 SSL 페이지 발견</t>
  </si>
  <si>
    <t>http://condoadmin.auction.co.kr/</t>
  </si>
  <si>
    <t xml:space="preserve">GET / HTTP/1.1 Accept-Language: en-US Accept: text/html,application/xhtml+xml,application/xml;q=0.9,*/*;q=0.8 Host: condoadmin.auction.co.kr User-Agent: Mozilla/4.0 (compatible; MSIE 8.0; Windows NT 6.1; Win64; x64; Trident/4.0; .NET CLR 2.0.50727; SLCC2; .NET CLR 3.5.30729; .NET CLR 3.0.30729; Media Center PC 6.0; Tablet PC 2.0) HTTP/1.1 200 OK Content-Length: 621 Content-Type: text/html Content-Location: http://condoadmin.auction.co.kr/Default.htm Last-Modified: Thu, 19 Jan 2012 00:15:50 GMT Accept-Ranges: bytes ETag: "3427b47f3fd6cc1:635" Server: Microsoft-IIS/6.0 P3P: CP="CAO DSP LAW CUR ADM DEV TAI PSA IVAo CONo HISo OUR DEL LEG SAMo UNI COM PUR NAV INT STA" X-Powered-By: ASP.NET Date: Mon, 28 Mar 2016 06:23:49 GMT &lt;!DOCTYPE HTML PUBLIC "-//W3C//DTD HTML 4.0 Transitional//EN"&gt; &lt;html&gt; &lt;head&gt; &lt;title&gt;&lt;/title&gt; &lt;meta name="GENERATOR" content="Microsoft Visual Studio .NET 7.1"&gt; &lt;meta name="ProgId" content="VisualStudio.HTML"&gt; &lt;meta name="Originator" content="Microsoft Visual Studio .NET 7.1"&gt; &lt;script language='javascript'&gt; location.href = 'https://condoadmin.auction.co.kr/Supreme/Login.aspx' &lt;/script&gt; &lt;/head&gt; &lt;body&gt; &lt;table align="center" border="0" cellpadding="0" cellspacing="0"&gt; &lt;tr&gt; &lt;td&gt;&lt;IMG alt="" src="/images/not_found.jpg" align="middle"&gt;&lt;/td&gt; &lt;/tr&gt; &lt;/table&gt; &lt;/body&gt; &lt;/html&gt;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</si>
</sst>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m\.dd"/>
    <numFmt numFmtId="177" formatCode="yy\.mm\.dd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u/>
      <sz val="11"/>
      <color rgb="FF0000F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58" applyNumberFormat="0" applyFont="0" applyAlignment="0" applyProtection="0">
      <alignment vertical="center"/>
    </xf>
    <xf numFmtId="0" fontId="17" fillId="0" borderId="0"/>
    <xf numFmtId="0" fontId="18" fillId="0" borderId="0"/>
    <xf numFmtId="0" fontId="16" fillId="0" borderId="0">
      <alignment vertical="center"/>
    </xf>
    <xf numFmtId="0" fontId="18" fillId="0" borderId="0"/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6" borderId="35" xfId="0" applyFont="1" applyFill="1" applyBorder="1" applyAlignment="1">
      <alignment vertical="center"/>
    </xf>
    <xf numFmtId="0" fontId="4" fillId="6" borderId="36" xfId="0" applyFont="1" applyFill="1" applyBorder="1" applyAlignment="1">
      <alignment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7" xfId="0" applyFont="1" applyFill="1" applyBorder="1" applyAlignment="1">
      <alignment horizontal="left" vertical="center"/>
    </xf>
    <xf numFmtId="0" fontId="5" fillId="6" borderId="38" xfId="0" applyFont="1" applyFill="1" applyBorder="1" applyAlignment="1">
      <alignment vertical="center"/>
    </xf>
    <xf numFmtId="0" fontId="5" fillId="6" borderId="39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4" fillId="6" borderId="38" xfId="0" applyFont="1" applyFill="1" applyBorder="1" applyAlignment="1">
      <alignment vertical="center"/>
    </xf>
    <xf numFmtId="0" fontId="7" fillId="3" borderId="2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quotePrefix="1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0" fontId="4" fillId="6" borderId="34" xfId="0" applyFont="1" applyFill="1" applyBorder="1" applyAlignment="1">
      <alignment horizontal="left" vertical="center" indent="1"/>
    </xf>
    <xf numFmtId="0" fontId="4" fillId="6" borderId="14" xfId="0" applyFont="1" applyFill="1" applyBorder="1" applyAlignment="1">
      <alignment horizontal="left" vertical="center" indent="1"/>
    </xf>
    <xf numFmtId="0" fontId="4" fillId="6" borderId="15" xfId="0" applyFont="1" applyFill="1" applyBorder="1" applyAlignment="1">
      <alignment horizontal="left" vertical="center" indent="1"/>
    </xf>
    <xf numFmtId="0" fontId="4" fillId="6" borderId="40" xfId="0" applyFont="1" applyFill="1" applyBorder="1" applyAlignment="1">
      <alignment vertical="center"/>
    </xf>
    <xf numFmtId="0" fontId="4" fillId="6" borderId="41" xfId="0" applyFont="1" applyFill="1" applyBorder="1" applyAlignment="1">
      <alignment vertical="center"/>
    </xf>
    <xf numFmtId="0" fontId="4" fillId="6" borderId="41" xfId="0" applyFont="1" applyFill="1" applyBorder="1" applyAlignment="1">
      <alignment horizontal="left" vertical="center"/>
    </xf>
    <xf numFmtId="0" fontId="4" fillId="6" borderId="42" xfId="0" applyFont="1" applyFill="1" applyBorder="1" applyAlignment="1">
      <alignment horizontal="left" vertical="center"/>
    </xf>
    <xf numFmtId="0" fontId="4" fillId="6" borderId="4" xfId="0" quotePrefix="1" applyNumberFormat="1" applyFont="1" applyFill="1" applyBorder="1" applyAlignment="1">
      <alignment horizontal="left" vertical="center" indent="1"/>
    </xf>
    <xf numFmtId="0" fontId="9" fillId="3" borderId="4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horizontal="left" vertical="center"/>
    </xf>
    <xf numFmtId="0" fontId="11" fillId="6" borderId="55" xfId="0" applyFont="1" applyFill="1" applyBorder="1" applyAlignment="1">
      <alignment horizontal="left" vertical="center"/>
    </xf>
    <xf numFmtId="0" fontId="5" fillId="6" borderId="56" xfId="0" applyFont="1" applyFill="1" applyBorder="1" applyAlignment="1">
      <alignment vertical="center" wrapText="1"/>
    </xf>
    <xf numFmtId="0" fontId="4" fillId="4" borderId="0" xfId="0" applyFont="1" applyFill="1">
      <alignment vertical="center"/>
    </xf>
    <xf numFmtId="0" fontId="4" fillId="6" borderId="35" xfId="0" applyFont="1" applyFill="1" applyBorder="1">
      <alignment vertical="center"/>
    </xf>
    <xf numFmtId="0" fontId="4" fillId="6" borderId="36" xfId="0" applyFont="1" applyFill="1" applyBorder="1">
      <alignment vertical="center"/>
    </xf>
    <xf numFmtId="0" fontId="4" fillId="6" borderId="37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6" borderId="38" xfId="0" applyFont="1" applyFill="1" applyBorder="1">
      <alignment vertical="center"/>
    </xf>
    <xf numFmtId="0" fontId="5" fillId="6" borderId="39" xfId="0" applyFont="1" applyFill="1" applyBorder="1">
      <alignment vertical="center"/>
    </xf>
    <xf numFmtId="0" fontId="4" fillId="6" borderId="38" xfId="0" applyFont="1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0" xfId="0" applyFont="1" applyFill="1" applyBorder="1">
      <alignment vertical="center"/>
    </xf>
    <xf numFmtId="0" fontId="4" fillId="6" borderId="41" xfId="0" applyFont="1" applyFill="1" applyBorder="1">
      <alignment vertical="center"/>
    </xf>
    <xf numFmtId="0" fontId="4" fillId="6" borderId="42" xfId="0" applyFont="1" applyFill="1" applyBorder="1">
      <alignment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6" borderId="16" xfId="0" quotePrefix="1" applyFont="1" applyFill="1" applyBorder="1" applyAlignment="1">
      <alignment vertical="center" wrapText="1"/>
    </xf>
    <xf numFmtId="0" fontId="12" fillId="6" borderId="5" xfId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left" vertical="center" indent="1"/>
    </xf>
    <xf numFmtId="0" fontId="21" fillId="6" borderId="5" xfId="0" quotePrefix="1" applyFont="1" applyFill="1" applyBorder="1" applyAlignment="1">
      <alignment horizontal="left" vertical="center" indent="1"/>
    </xf>
    <xf numFmtId="177" fontId="21" fillId="6" borderId="5" xfId="0" applyNumberFormat="1" applyFont="1" applyFill="1" applyBorder="1" applyAlignment="1">
      <alignment horizontal="center" vertical="center"/>
    </xf>
    <xf numFmtId="177" fontId="21" fillId="6" borderId="3" xfId="0" applyNumberFormat="1" applyFont="1" applyFill="1" applyBorder="1" applyAlignment="1">
      <alignment horizontal="center" vertical="center"/>
    </xf>
    <xf numFmtId="176" fontId="21" fillId="6" borderId="13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left" vertical="center"/>
    </xf>
    <xf numFmtId="0" fontId="5" fillId="0" borderId="49" xfId="0" applyFont="1" applyFill="1" applyBorder="1" applyAlignment="1">
      <alignment horizontal="left" vertical="center"/>
    </xf>
    <xf numFmtId="49" fontId="21" fillId="6" borderId="43" xfId="0" applyNumberFormat="1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4" fillId="6" borderId="66" xfId="0" quotePrefix="1" applyNumberFormat="1" applyFont="1" applyFill="1" applyBorder="1" applyAlignment="1">
      <alignment horizontal="left" vertical="center" indent="1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vertical="center"/>
    </xf>
    <xf numFmtId="49" fontId="21" fillId="6" borderId="12" xfId="0" applyNumberFormat="1" applyFont="1" applyFill="1" applyBorder="1" applyAlignment="1">
      <alignment horizontal="center" vertical="center"/>
    </xf>
    <xf numFmtId="0" fontId="12" fillId="6" borderId="3" xfId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left" vertical="center" indent="1"/>
    </xf>
    <xf numFmtId="0" fontId="21" fillId="6" borderId="3" xfId="0" quotePrefix="1" applyFont="1" applyFill="1" applyBorder="1" applyAlignment="1">
      <alignment horizontal="left" vertical="center" indent="1"/>
    </xf>
    <xf numFmtId="49" fontId="2" fillId="4" borderId="0" xfId="0" applyNumberFormat="1" applyFont="1" applyFill="1" applyAlignment="1">
      <alignment vertical="center"/>
    </xf>
    <xf numFmtId="49" fontId="2" fillId="6" borderId="36" xfId="0" applyNumberFormat="1" applyFont="1" applyFill="1" applyBorder="1" applyAlignment="1">
      <alignment horizontal="center" vertical="center"/>
    </xf>
    <xf numFmtId="49" fontId="2" fillId="6" borderId="41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 indent="1"/>
    </xf>
    <xf numFmtId="0" fontId="4" fillId="6" borderId="20" xfId="0" applyFont="1" applyFill="1" applyBorder="1" applyAlignment="1">
      <alignment horizontal="left" vertical="center" indent="1"/>
    </xf>
    <xf numFmtId="0" fontId="4" fillId="6" borderId="21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 indent="1"/>
    </xf>
    <xf numFmtId="0" fontId="4" fillId="0" borderId="20" xfId="0" applyFont="1" applyFill="1" applyBorder="1" applyAlignment="1">
      <alignment horizontal="left" vertical="center" indent="1"/>
    </xf>
    <xf numFmtId="0" fontId="4" fillId="0" borderId="21" xfId="0" applyFont="1" applyFill="1" applyBorder="1" applyAlignment="1">
      <alignment horizontal="left" vertical="center" indent="1"/>
    </xf>
    <xf numFmtId="0" fontId="4" fillId="6" borderId="8" xfId="0" applyFont="1" applyFill="1" applyBorder="1" applyAlignment="1">
      <alignment horizontal="left" vertical="center" indent="1"/>
    </xf>
    <xf numFmtId="0" fontId="4" fillId="6" borderId="22" xfId="0" applyFont="1" applyFill="1" applyBorder="1" applyAlignment="1">
      <alignment horizontal="left" vertical="center" indent="1"/>
    </xf>
    <xf numFmtId="0" fontId="4" fillId="0" borderId="8" xfId="0" applyFont="1" applyFill="1" applyBorder="1" applyAlignment="1">
      <alignment horizontal="left" vertical="center" indent="1"/>
    </xf>
    <xf numFmtId="0" fontId="4" fillId="0" borderId="22" xfId="0" applyFont="1" applyFill="1" applyBorder="1" applyAlignment="1">
      <alignment horizontal="left" vertical="center" indent="1"/>
    </xf>
    <xf numFmtId="0" fontId="4" fillId="7" borderId="7" xfId="0" quotePrefix="1" applyFont="1" applyFill="1" applyBorder="1" applyAlignment="1">
      <alignment horizontal="left" vertical="center" indent="1"/>
    </xf>
    <xf numFmtId="0" fontId="4" fillId="7" borderId="8" xfId="0" quotePrefix="1" applyFont="1" applyFill="1" applyBorder="1" applyAlignment="1">
      <alignment horizontal="left" vertical="center" indent="1"/>
    </xf>
    <xf numFmtId="0" fontId="4" fillId="7" borderId="22" xfId="0" quotePrefix="1" applyFont="1" applyFill="1" applyBorder="1" applyAlignment="1">
      <alignment horizontal="left" vertical="center" indent="1"/>
    </xf>
    <xf numFmtId="176" fontId="4" fillId="6" borderId="20" xfId="0" applyNumberFormat="1" applyFont="1" applyFill="1" applyBorder="1" applyAlignment="1">
      <alignment horizontal="left" vertical="center" indent="1"/>
    </xf>
    <xf numFmtId="176" fontId="4" fillId="6" borderId="21" xfId="0" applyNumberFormat="1" applyFont="1" applyFill="1" applyBorder="1" applyAlignment="1">
      <alignment horizontal="left" vertical="center" indent="1"/>
    </xf>
    <xf numFmtId="176" fontId="4" fillId="6" borderId="23" xfId="0" applyNumberFormat="1" applyFont="1" applyFill="1" applyBorder="1" applyAlignment="1">
      <alignment horizontal="left" vertical="center" indent="1"/>
    </xf>
    <xf numFmtId="176" fontId="4" fillId="6" borderId="24" xfId="0" applyNumberFormat="1" applyFont="1" applyFill="1" applyBorder="1" applyAlignment="1">
      <alignment horizontal="left" vertical="center" indent="1"/>
    </xf>
    <xf numFmtId="0" fontId="4" fillId="6" borderId="33" xfId="0" applyFont="1" applyFill="1" applyBorder="1" applyAlignment="1">
      <alignment horizontal="left" vertical="center" wrapText="1" indent="1"/>
    </xf>
    <xf numFmtId="0" fontId="4" fillId="6" borderId="23" xfId="0" applyFont="1" applyFill="1" applyBorder="1" applyAlignment="1">
      <alignment horizontal="left" vertical="center" indent="1"/>
    </xf>
    <xf numFmtId="0" fontId="4" fillId="6" borderId="24" xfId="0" applyFont="1" applyFill="1" applyBorder="1" applyAlignment="1">
      <alignment horizontal="left" vertical="center" indent="1"/>
    </xf>
    <xf numFmtId="0" fontId="4" fillId="6" borderId="32" xfId="0" applyFont="1" applyFill="1" applyBorder="1" applyAlignment="1">
      <alignment horizontal="left" vertical="center" indent="1"/>
    </xf>
    <xf numFmtId="0" fontId="4" fillId="7" borderId="67" xfId="0" quotePrefix="1" applyFont="1" applyFill="1" applyBorder="1" applyAlignment="1">
      <alignment horizontal="left" vertical="center" indent="1"/>
    </xf>
    <xf numFmtId="0" fontId="4" fillId="7" borderId="23" xfId="0" quotePrefix="1" applyFont="1" applyFill="1" applyBorder="1" applyAlignment="1">
      <alignment horizontal="left" vertical="center" indent="1"/>
    </xf>
    <xf numFmtId="0" fontId="4" fillId="7" borderId="24" xfId="0" quotePrefix="1" applyFont="1" applyFill="1" applyBorder="1" applyAlignment="1">
      <alignment horizontal="left" vertical="center" indent="1"/>
    </xf>
    <xf numFmtId="0" fontId="4" fillId="0" borderId="4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49" fontId="20" fillId="5" borderId="9" xfId="0" applyNumberFormat="1" applyFont="1" applyFill="1" applyBorder="1" applyAlignment="1">
      <alignment horizontal="center" vertical="center"/>
    </xf>
    <xf numFmtId="49" fontId="20" fillId="5" borderId="12" xfId="0" applyNumberFormat="1" applyFont="1" applyFill="1" applyBorder="1" applyAlignment="1">
      <alignment horizontal="center" vertical="center"/>
    </xf>
    <xf numFmtId="49" fontId="20" fillId="5" borderId="17" xfId="0" applyNumberFormat="1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57" xfId="0" applyFont="1" applyFill="1" applyBorder="1" applyAlignment="1">
      <alignment horizontal="center" vertical="center"/>
    </xf>
    <xf numFmtId="0" fontId="20" fillId="5" borderId="62" xfId="0" applyFont="1" applyFill="1" applyBorder="1" applyAlignment="1">
      <alignment horizontal="center" vertical="center"/>
    </xf>
    <xf numFmtId="0" fontId="20" fillId="5" borderId="59" xfId="0" applyFont="1" applyFill="1" applyBorder="1" applyAlignment="1">
      <alignment horizontal="center" vertical="center"/>
    </xf>
    <xf numFmtId="0" fontId="20" fillId="5" borderId="61" xfId="0" applyFont="1" applyFill="1" applyBorder="1" applyAlignment="1">
      <alignment horizontal="center" vertical="center"/>
    </xf>
    <xf numFmtId="0" fontId="20" fillId="5" borderId="63" xfId="0" applyFont="1" applyFill="1" applyBorder="1" applyAlignment="1">
      <alignment horizontal="center" vertical="center"/>
    </xf>
    <xf numFmtId="0" fontId="20" fillId="5" borderId="53" xfId="0" applyFont="1" applyFill="1" applyBorder="1" applyAlignment="1">
      <alignment horizontal="center" vertical="center"/>
    </xf>
    <xf numFmtId="0" fontId="20" fillId="5" borderId="64" xfId="0" applyFont="1" applyFill="1" applyBorder="1" applyAlignment="1">
      <alignment horizontal="center" vertical="center"/>
    </xf>
    <xf numFmtId="0" fontId="20" fillId="5" borderId="55" xfId="0" applyFont="1" applyFill="1" applyBorder="1" applyAlignment="1">
      <alignment horizontal="center" vertical="center"/>
    </xf>
    <xf numFmtId="0" fontId="20" fillId="5" borderId="65" xfId="0" applyFont="1" applyFill="1" applyBorder="1" applyAlignment="1">
      <alignment horizontal="center" vertical="center"/>
    </xf>
    <xf numFmtId="0" fontId="20" fillId="5" borderId="60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10" fillId="5" borderId="46" xfId="0" applyFont="1" applyFill="1" applyBorder="1" applyAlignment="1">
      <alignment horizontal="left" vertical="center"/>
    </xf>
    <xf numFmtId="0" fontId="10" fillId="5" borderId="47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1" xfId="0" applyFont="1" applyFill="1" applyBorder="1" applyAlignment="1">
      <alignment horizontal="left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left" vertical="center"/>
    </xf>
    <xf numFmtId="0" fontId="23" fillId="0" borderId="49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left" vertical="center"/>
    </xf>
    <xf numFmtId="0" fontId="5" fillId="0" borderId="51" xfId="0" applyFont="1" applyFill="1" applyBorder="1" applyAlignment="1">
      <alignment horizontal="left" vertical="center"/>
    </xf>
    <xf numFmtId="0" fontId="5" fillId="0" borderId="48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left" vertical="center" wrapText="1"/>
    </xf>
  </cellXfs>
  <cellStyles count="25">
    <cellStyle name="20% - 강조색1 2" xfId="6"/>
    <cellStyle name="20% - 강조색2 2" xfId="7"/>
    <cellStyle name="20% - 강조색3 2" xfId="8"/>
    <cellStyle name="20% - 강조색4 2" xfId="9"/>
    <cellStyle name="20% - 강조색5 2" xfId="10"/>
    <cellStyle name="20% - 강조색6 2" xfId="11"/>
    <cellStyle name="40% - 강조색1 2" xfId="12"/>
    <cellStyle name="40% - 강조색2 2" xfId="13"/>
    <cellStyle name="40% - 강조색3 2" xfId="14"/>
    <cellStyle name="40% - 강조색4 2" xfId="15"/>
    <cellStyle name="40% - 강조색5 2" xfId="16"/>
    <cellStyle name="40% - 강조색6 2" xfId="17"/>
    <cellStyle name="메모 2" xfId="18"/>
    <cellStyle name="표준" xfId="0" builtinId="0"/>
    <cellStyle name="표준 10" xfId="19"/>
    <cellStyle name="표준 2" xfId="3"/>
    <cellStyle name="표준 2 2" xfId="20"/>
    <cellStyle name="표준 25" xfId="21"/>
    <cellStyle name="표준 3" xfId="4"/>
    <cellStyle name="표준 4" xfId="22"/>
    <cellStyle name="하이퍼링크" xfId="1" builtinId="8" customBuiltin="1"/>
    <cellStyle name="하이퍼링크 2" xfId="5"/>
    <cellStyle name="하이퍼링크 3" xfId="23"/>
    <cellStyle name="하이퍼링크 4" xfId="24"/>
    <cellStyle name="하이퍼링크 5" xfId="2"/>
  </cellStyles>
  <dxfs count="1"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28"/>
  <sheetViews>
    <sheetView zoomScaleNormal="100" workbookViewId="0"/>
  </sheetViews>
  <sheetFormatPr defaultRowHeight="11.25"/>
  <cols>
    <col min="1" max="2" width="0.875" style="15" customWidth="1"/>
    <col min="3" max="3" width="15.875" style="15" bestFit="1" customWidth="1"/>
    <col min="4" max="8" width="18.25" style="16" customWidth="1"/>
    <col min="9" max="9" width="0.875" style="16" customWidth="1"/>
    <col min="10" max="10" width="4.125" style="16" customWidth="1"/>
    <col min="11" max="11" width="58" style="16" customWidth="1"/>
    <col min="12" max="12" width="9" style="16"/>
    <col min="13" max="13" width="41.875" style="16" bestFit="1" customWidth="1"/>
    <col min="14" max="20" width="9" style="16"/>
    <col min="21" max="16384" width="9" style="15"/>
  </cols>
  <sheetData>
    <row r="1" spans="2:20" ht="5.0999999999999996" customHeight="1"/>
    <row r="2" spans="2:20" ht="5.0999999999999996" customHeight="1" thickBot="1">
      <c r="B2" s="17"/>
      <c r="C2" s="18"/>
      <c r="D2" s="19"/>
      <c r="E2" s="19"/>
      <c r="F2" s="19"/>
      <c r="G2" s="19"/>
      <c r="H2" s="19"/>
      <c r="I2" s="20"/>
    </row>
    <row r="3" spans="2:20" s="24" customFormat="1" ht="12.75" thickBot="1">
      <c r="B3" s="21"/>
      <c r="C3" s="93" t="s">
        <v>0</v>
      </c>
      <c r="D3" s="94"/>
      <c r="E3" s="94"/>
      <c r="F3" s="94"/>
      <c r="G3" s="94"/>
      <c r="H3" s="95"/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2" thickTop="1">
      <c r="B4" s="25"/>
      <c r="C4" s="26" t="s">
        <v>4</v>
      </c>
      <c r="D4" s="116" t="s">
        <v>56</v>
      </c>
      <c r="E4" s="117"/>
      <c r="F4" s="117"/>
      <c r="G4" s="117"/>
      <c r="H4" s="118"/>
      <c r="I4" s="27"/>
    </row>
    <row r="5" spans="2:20">
      <c r="B5" s="25"/>
      <c r="C5" s="28" t="s">
        <v>22</v>
      </c>
      <c r="D5" s="119" t="s">
        <v>57</v>
      </c>
      <c r="E5" s="119"/>
      <c r="F5" s="119"/>
      <c r="G5" s="119"/>
      <c r="H5" s="120"/>
      <c r="I5" s="27"/>
      <c r="M5" s="15"/>
    </row>
    <row r="6" spans="2:20">
      <c r="B6" s="25"/>
      <c r="C6" s="28" t="s">
        <v>15</v>
      </c>
      <c r="D6" s="121"/>
      <c r="E6" s="121"/>
      <c r="F6" s="121"/>
      <c r="G6" s="121"/>
      <c r="H6" s="122"/>
      <c r="I6" s="27"/>
      <c r="M6" s="15"/>
    </row>
    <row r="7" spans="2:20">
      <c r="B7" s="25"/>
      <c r="C7" s="28" t="s">
        <v>16</v>
      </c>
      <c r="D7" s="48"/>
      <c r="E7" s="123" t="str">
        <f>IF(OR($D7="-",$D7=""),"-",("http://ers.ebaykorea.com/ERS/LinkTransfer/Is_060/")&amp;$D7)</f>
        <v>-</v>
      </c>
      <c r="F7" s="124"/>
      <c r="G7" s="124"/>
      <c r="H7" s="125"/>
      <c r="I7" s="27"/>
    </row>
    <row r="8" spans="2:20" ht="12" thickBot="1">
      <c r="B8" s="25"/>
      <c r="C8" s="29" t="s">
        <v>16</v>
      </c>
      <c r="D8" s="92"/>
      <c r="E8" s="134" t="str">
        <f>IF(OR($D8="-",$D8=""),"-",("http://ers.ebaykorea.com/ERS/LinkTransfer/Is_060/")&amp;$D8)</f>
        <v>-</v>
      </c>
      <c r="F8" s="135"/>
      <c r="G8" s="135"/>
      <c r="H8" s="136"/>
      <c r="I8" s="27"/>
    </row>
    <row r="9" spans="2:20" ht="12" thickBot="1">
      <c r="B9" s="25"/>
      <c r="C9" s="30"/>
      <c r="D9" s="31"/>
      <c r="E9" s="32"/>
      <c r="F9" s="31"/>
      <c r="G9" s="31"/>
      <c r="H9" s="31"/>
      <c r="I9" s="27"/>
    </row>
    <row r="10" spans="2:20" s="24" customFormat="1" ht="12.75" thickBot="1">
      <c r="B10" s="21"/>
      <c r="C10" s="107" t="s">
        <v>1</v>
      </c>
      <c r="D10" s="108"/>
      <c r="E10" s="108"/>
      <c r="F10" s="108"/>
      <c r="G10" s="108"/>
      <c r="H10" s="109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0" ht="12.75" thickTop="1" thickBot="1">
      <c r="B11" s="25"/>
      <c r="C11" s="26" t="s">
        <v>18</v>
      </c>
      <c r="D11" s="126">
        <v>42508</v>
      </c>
      <c r="E11" s="126"/>
      <c r="F11" s="126"/>
      <c r="G11" s="126"/>
      <c r="H11" s="127"/>
      <c r="I11" s="27"/>
    </row>
    <row r="12" spans="2:20" ht="12" thickTop="1">
      <c r="B12" s="25"/>
      <c r="C12" s="28" t="s">
        <v>17</v>
      </c>
      <c r="D12" s="126">
        <v>42508</v>
      </c>
      <c r="E12" s="126"/>
      <c r="F12" s="126"/>
      <c r="G12" s="126"/>
      <c r="H12" s="127"/>
      <c r="I12" s="27"/>
    </row>
    <row r="13" spans="2:20" ht="12" thickBot="1">
      <c r="B13" s="25"/>
      <c r="C13" s="29" t="s">
        <v>21</v>
      </c>
      <c r="D13" s="128"/>
      <c r="E13" s="128"/>
      <c r="F13" s="128"/>
      <c r="G13" s="128"/>
      <c r="H13" s="129"/>
      <c r="I13" s="27"/>
    </row>
    <row r="14" spans="2:20" ht="12" thickBot="1">
      <c r="B14" s="25"/>
      <c r="C14" s="30"/>
      <c r="D14" s="31"/>
      <c r="E14" s="31"/>
      <c r="F14" s="31"/>
      <c r="G14" s="31"/>
      <c r="H14" s="31"/>
      <c r="I14" s="27"/>
    </row>
    <row r="15" spans="2:20" s="24" customFormat="1" ht="12.75" thickBot="1">
      <c r="B15" s="21"/>
      <c r="C15" s="107" t="s">
        <v>3</v>
      </c>
      <c r="D15" s="108"/>
      <c r="E15" s="108"/>
      <c r="F15" s="108"/>
      <c r="G15" s="108"/>
      <c r="H15" s="109"/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ht="12" thickTop="1">
      <c r="B16" s="25" t="s">
        <v>54</v>
      </c>
      <c r="C16" s="26" t="s">
        <v>20</v>
      </c>
      <c r="D16" s="110" t="s">
        <v>58</v>
      </c>
      <c r="E16" s="111"/>
      <c r="F16" s="111"/>
      <c r="G16" s="111"/>
      <c r="H16" s="112"/>
      <c r="I16" s="27"/>
    </row>
    <row r="17" spans="2:20" s="16" customFormat="1">
      <c r="B17" s="33"/>
      <c r="C17" s="28" t="s">
        <v>19</v>
      </c>
      <c r="D17" s="133" t="s">
        <v>59</v>
      </c>
      <c r="E17" s="119"/>
      <c r="F17" s="119"/>
      <c r="G17" s="119"/>
      <c r="H17" s="120"/>
      <c r="I17" s="27"/>
    </row>
    <row r="18" spans="2:20" s="16" customFormat="1">
      <c r="B18" s="33"/>
      <c r="C18" s="28" t="s">
        <v>23</v>
      </c>
      <c r="D18" s="133" t="s">
        <v>60</v>
      </c>
      <c r="E18" s="119"/>
      <c r="F18" s="119"/>
      <c r="G18" s="119"/>
      <c r="H18" s="120"/>
      <c r="I18" s="27"/>
    </row>
    <row r="19" spans="2:20" s="16" customFormat="1" ht="105.75" customHeight="1" thickBot="1">
      <c r="B19" s="33"/>
      <c r="C19" s="29" t="s">
        <v>14</v>
      </c>
      <c r="D19" s="130"/>
      <c r="E19" s="131"/>
      <c r="F19" s="131"/>
      <c r="G19" s="131"/>
      <c r="H19" s="132"/>
      <c r="I19" s="27"/>
    </row>
    <row r="20" spans="2:20" ht="12" thickBot="1">
      <c r="B20" s="25"/>
      <c r="C20" s="30"/>
      <c r="D20" s="31"/>
      <c r="E20" s="31"/>
      <c r="F20" s="31"/>
      <c r="G20" s="31"/>
      <c r="H20" s="31"/>
      <c r="I20" s="27"/>
    </row>
    <row r="21" spans="2:20" s="24" customFormat="1" ht="12">
      <c r="B21" s="21"/>
      <c r="C21" s="113" t="s">
        <v>2</v>
      </c>
      <c r="D21" s="114"/>
      <c r="E21" s="114"/>
      <c r="F21" s="114"/>
      <c r="G21" s="114"/>
      <c r="H21" s="115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ht="12" thickBot="1">
      <c r="B22" s="25"/>
      <c r="C22" s="34" t="s">
        <v>15</v>
      </c>
      <c r="D22" s="86" t="s">
        <v>41</v>
      </c>
      <c r="E22" s="86" t="s">
        <v>42</v>
      </c>
      <c r="F22" s="86" t="s">
        <v>43</v>
      </c>
      <c r="G22" s="86" t="s">
        <v>44</v>
      </c>
      <c r="H22" s="87" t="s">
        <v>45</v>
      </c>
      <c r="I22" s="27"/>
    </row>
    <row r="23" spans="2:20" ht="12" thickTop="1">
      <c r="B23" s="25"/>
      <c r="C23" s="28" t="s">
        <v>13</v>
      </c>
      <c r="D23" s="35" t="s">
        <v>47</v>
      </c>
      <c r="E23" s="39" t="s">
        <v>61</v>
      </c>
      <c r="F23" s="36"/>
      <c r="G23" s="37" t="s">
        <v>48</v>
      </c>
      <c r="H23" s="38"/>
      <c r="I23" s="27"/>
    </row>
    <row r="24" spans="2:20" s="16" customFormat="1">
      <c r="B24" s="33"/>
      <c r="C24" s="28"/>
      <c r="D24" s="35"/>
      <c r="E24" s="36"/>
      <c r="F24" s="39"/>
      <c r="G24" s="37"/>
      <c r="H24" s="40"/>
      <c r="I24" s="27"/>
    </row>
    <row r="25" spans="2:20" s="16" customFormat="1">
      <c r="B25" s="33"/>
      <c r="C25" s="28"/>
      <c r="D25" s="35"/>
      <c r="E25" s="39"/>
      <c r="F25" s="39"/>
      <c r="G25" s="39"/>
      <c r="H25" s="40"/>
      <c r="I25" s="27"/>
    </row>
    <row r="26" spans="2:20">
      <c r="B26" s="25"/>
      <c r="C26" s="28"/>
      <c r="D26" s="35"/>
      <c r="E26" s="39"/>
      <c r="F26" s="39"/>
      <c r="G26" s="39"/>
      <c r="H26" s="40"/>
      <c r="I26" s="27"/>
    </row>
    <row r="27" spans="2:20" ht="12" thickBot="1">
      <c r="B27" s="25"/>
      <c r="C27" s="29"/>
      <c r="D27" s="41"/>
      <c r="E27" s="42"/>
      <c r="F27" s="42"/>
      <c r="G27" s="42"/>
      <c r="H27" s="43"/>
      <c r="I27" s="27"/>
    </row>
    <row r="28" spans="2:20" ht="5.0999999999999996" customHeight="1">
      <c r="B28" s="44"/>
      <c r="C28" s="45"/>
      <c r="D28" s="46"/>
      <c r="E28" s="46"/>
      <c r="F28" s="46"/>
      <c r="G28" s="46"/>
      <c r="H28" s="46"/>
      <c r="I28" s="47"/>
    </row>
  </sheetData>
  <mergeCells count="15">
    <mergeCell ref="C10:H10"/>
    <mergeCell ref="C15:H15"/>
    <mergeCell ref="D16:H16"/>
    <mergeCell ref="C21:H21"/>
    <mergeCell ref="D4:H4"/>
    <mergeCell ref="D5:H5"/>
    <mergeCell ref="D6:H6"/>
    <mergeCell ref="E7:H7"/>
    <mergeCell ref="D11:H11"/>
    <mergeCell ref="D12:H12"/>
    <mergeCell ref="D13:H13"/>
    <mergeCell ref="D19:H19"/>
    <mergeCell ref="D18:H18"/>
    <mergeCell ref="D17:H17"/>
    <mergeCell ref="E8:H8"/>
  </mergeCells>
  <phoneticPr fontId="1" type="noConversion"/>
  <conditionalFormatting sqref="D7:D8">
    <cfRule type="containsBlanks" dxfId="0" priority="1">
      <formula>LEN(TRIM(D7))=0</formula>
    </cfRule>
  </conditionalFormatting>
  <dataValidations count="5">
    <dataValidation type="list" allowBlank="1" showInputMessage="1" showErrorMessage="1" sqref="C23:C27">
      <formula1>"개발,운영"</formula1>
    </dataValidation>
    <dataValidation type="list" allowBlank="1" showInputMessage="1" showErrorMessage="1" sqref="D23:D27">
      <formula1>"Application : Web, Server : Was, Server : Windows, Server : Unix, Mobile : Android, Mobile : iOS"</formula1>
    </dataValidation>
    <dataValidation type="custom" allowBlank="1" showInputMessage="1" showErrorMessage="1" sqref="D7:D8">
      <formula1>OR(ISNUMBER($D7),$D7="-")</formula1>
    </dataValidation>
    <dataValidation type="list" allowBlank="1" showInputMessage="1" showErrorMessage="1" sqref="D6:H6">
      <formula1>"BC, HR, DR, Vul"</formula1>
    </dataValidation>
    <dataValidation type="list" allowBlank="1" showInputMessage="1" showErrorMessage="1" sqref="D5:H5">
      <formula1>"Gmarket, Auction, G9, Common, Etc"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2"/>
  <sheetViews>
    <sheetView zoomScaleNormal="100" workbookViewId="0"/>
  </sheetViews>
  <sheetFormatPr defaultRowHeight="11.25"/>
  <cols>
    <col min="1" max="2" width="0.875" style="2" customWidth="1"/>
    <col min="3" max="3" width="4.625" style="104" customWidth="1"/>
    <col min="4" max="4" width="20.75" style="2" bestFit="1" customWidth="1"/>
    <col min="5" max="6" width="10.625" style="2" customWidth="1"/>
    <col min="7" max="7" width="48.625" style="1" bestFit="1" customWidth="1"/>
    <col min="8" max="8" width="46.625" style="1" customWidth="1"/>
    <col min="9" max="10" width="9.875" style="1" customWidth="1"/>
    <col min="11" max="11" width="7.625" style="1" bestFit="1" customWidth="1"/>
    <col min="12" max="12" width="8.625" style="1" customWidth="1"/>
    <col min="13" max="13" width="8.75" style="1" customWidth="1"/>
    <col min="14" max="14" width="7.5" style="1" bestFit="1" customWidth="1"/>
    <col min="15" max="15" width="8.625" style="1" customWidth="1"/>
    <col min="16" max="16" width="7.75" style="1" customWidth="1"/>
    <col min="17" max="17" width="17" style="1" customWidth="1"/>
    <col min="18" max="18" width="0.875" style="1" customWidth="1"/>
    <col min="19" max="21" width="9" style="1"/>
    <col min="22" max="22" width="41.875" style="1" bestFit="1" customWidth="1"/>
    <col min="23" max="29" width="9" style="1"/>
    <col min="30" max="16384" width="9" style="2"/>
  </cols>
  <sheetData>
    <row r="1" spans="1:18" ht="5.0999999999999996" customHeight="1" thickBot="1"/>
    <row r="2" spans="1:18">
      <c r="I2" s="70" t="s">
        <v>5</v>
      </c>
      <c r="J2" s="71" t="s">
        <v>11</v>
      </c>
      <c r="K2" s="71" t="s">
        <v>9</v>
      </c>
      <c r="L2" s="72" t="s">
        <v>10</v>
      </c>
    </row>
    <row r="3" spans="1:18" ht="15" customHeight="1">
      <c r="I3" s="137">
        <f ca="1">SUM(K3:L5)</f>
        <v>0</v>
      </c>
      <c r="J3" s="73" t="s">
        <v>6</v>
      </c>
      <c r="K3" s="73">
        <f ca="1">COUNTIFS(F11:F84,"High",I11:I84,"Ongoing")</f>
        <v>0</v>
      </c>
      <c r="L3" s="74">
        <f ca="1">COUNTIFS(F11:F84,"High",I11:I84,"Completed")</f>
        <v>0</v>
      </c>
    </row>
    <row r="4" spans="1:18" ht="15" customHeight="1">
      <c r="I4" s="138"/>
      <c r="J4" s="73" t="s">
        <v>7</v>
      </c>
      <c r="K4" s="73">
        <f ca="1">COUNTIFS(F11:F84,"Medium",I11:I84,"Ongoing")</f>
        <v>0</v>
      </c>
      <c r="L4" s="74">
        <f ca="1">COUNTIFS(F11:F84,"Medium",I11:I84,"Completed")</f>
        <v>0</v>
      </c>
    </row>
    <row r="5" spans="1:18" ht="15" customHeight="1" thickBot="1">
      <c r="I5" s="139"/>
      <c r="J5" s="75" t="s">
        <v>8</v>
      </c>
      <c r="K5" s="75">
        <f ca="1">COUNTIFS(F11:F84,"Low",I11:I84,"Ongoing")</f>
        <v>0</v>
      </c>
      <c r="L5" s="76">
        <f ca="1">COUNTIFS(F11:F84,"Low",I11:I84,"Completed")</f>
        <v>0</v>
      </c>
    </row>
    <row r="6" spans="1:18" ht="5.0999999999999996" customHeight="1"/>
    <row r="7" spans="1:18" s="6" customFormat="1" ht="5.0999999999999996" customHeight="1" thickBot="1">
      <c r="B7" s="11"/>
      <c r="C7" s="10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2"/>
    </row>
    <row r="8" spans="1:18" s="3" customFormat="1" ht="17.25" customHeight="1">
      <c r="B8" s="4"/>
      <c r="C8" s="140" t="s">
        <v>24</v>
      </c>
      <c r="D8" s="144" t="s">
        <v>25</v>
      </c>
      <c r="E8" s="144" t="s">
        <v>26</v>
      </c>
      <c r="F8" s="144" t="s">
        <v>27</v>
      </c>
      <c r="G8" s="148" t="s">
        <v>37</v>
      </c>
      <c r="H8" s="149"/>
      <c r="I8" s="148" t="s">
        <v>28</v>
      </c>
      <c r="J8" s="155"/>
      <c r="K8" s="149"/>
      <c r="L8" s="155" t="s">
        <v>29</v>
      </c>
      <c r="M8" s="155"/>
      <c r="N8" s="155"/>
      <c r="O8" s="155"/>
      <c r="P8" s="149"/>
      <c r="Q8" s="152" t="s">
        <v>38</v>
      </c>
      <c r="R8" s="5"/>
    </row>
    <row r="9" spans="1:18" s="3" customFormat="1" ht="16.5" customHeight="1">
      <c r="B9" s="4"/>
      <c r="C9" s="141"/>
      <c r="D9" s="143"/>
      <c r="E9" s="143"/>
      <c r="F9" s="143"/>
      <c r="G9" s="146" t="s">
        <v>35</v>
      </c>
      <c r="H9" s="150" t="s">
        <v>39</v>
      </c>
      <c r="I9" s="143" t="s">
        <v>30</v>
      </c>
      <c r="J9" s="146" t="s">
        <v>40</v>
      </c>
      <c r="K9" s="143" t="s">
        <v>32</v>
      </c>
      <c r="L9" s="146" t="s">
        <v>36</v>
      </c>
      <c r="M9" s="143" t="s">
        <v>33</v>
      </c>
      <c r="N9" s="143"/>
      <c r="O9" s="143" t="s">
        <v>34</v>
      </c>
      <c r="P9" s="156"/>
      <c r="Q9" s="153"/>
      <c r="R9" s="5"/>
    </row>
    <row r="10" spans="1:18" s="3" customFormat="1" ht="17.25" customHeight="1" thickBot="1">
      <c r="B10" s="4"/>
      <c r="C10" s="142"/>
      <c r="D10" s="145"/>
      <c r="E10" s="145"/>
      <c r="F10" s="145"/>
      <c r="G10" s="147"/>
      <c r="H10" s="151"/>
      <c r="I10" s="145"/>
      <c r="J10" s="147"/>
      <c r="K10" s="145"/>
      <c r="L10" s="147"/>
      <c r="M10" s="91" t="s">
        <v>30</v>
      </c>
      <c r="N10" s="91" t="s">
        <v>31</v>
      </c>
      <c r="O10" s="91" t="s">
        <v>30</v>
      </c>
      <c r="P10" s="91" t="s">
        <v>31</v>
      </c>
      <c r="Q10" s="154"/>
      <c r="R10" s="5"/>
    </row>
    <row r="11" spans="1:18" s="6" customFormat="1" ht="12.75" thickTop="1">
      <c r="B11" s="8"/>
      <c r="C11" s="90" t="s">
        <v>62</v>
      </c>
      <c r="D11" s="78" t="str">
        <f>HYPERLINK("#'V"&amp;$C11&amp;"'!A1",'1. 개요'!$D$4&amp;"_V"&amp;$C11)</f>
        <v>AS_2016.4563456_V001</v>
      </c>
      <c r="E11" s="79" t="str">
        <f ca="1">IFERROR(IF(INDIRECT("'V"&amp;$C11&amp;"'!$D$4",TRUE)&lt;&gt;"",INDIRECT("'V"&amp;$C11&amp;"'!$D$4",TRUE),"-"),"-")</f>
        <v>-</v>
      </c>
      <c r="F11" s="80" t="str">
        <f ca="1">IFERROR(IF(INDIRECT("'V"&amp;$C11&amp;"'!$D$5",TRUE)&lt;&gt;"",INDIRECT("'V"&amp;$C11&amp;"'!$D$5",TRUE),"-"),"-")</f>
        <v>Win32</v>
      </c>
      <c r="G11" s="81" t="str">
        <f ca="1">IFERROR(IF(INDIRECT("'V"&amp;$C11&amp;"'!$D$6",TRUE)&lt;&gt;"",INDIRECT("'V"&amp;$C11&amp;"'!$D$6",TRUE),"-"),"-")</f>
        <v>Browser Exploit Against SSL/TLS(BEAST)</v>
      </c>
      <c r="H11" s="82">
        <f ca="1">IFERROR(IF(INDIRECT("'V"&amp;$C11&amp;"'!$D$7",TRUE)&lt;&gt;"",INDIRECT("'V"&amp;$C11&amp;"'!$D$7",TRUE),"-"),"-")</f>
        <v>6.4</v>
      </c>
      <c r="I11" s="83">
        <v>42508</v>
      </c>
      <c r="J11" s="83">
        <v>42508</v>
      </c>
      <c r="K11" s="83"/>
      <c r="L11" s="83"/>
      <c r="M11" s="83"/>
      <c r="N11" s="83"/>
      <c r="O11" s="83"/>
      <c r="P11" s="83"/>
      <c r="Q11" s="85"/>
      <c r="R11" s="9"/>
    </row>
    <row r="12" spans="1:18" s="6" customFormat="1" ht="12">
      <c r="B12" s="8"/>
      <c r="C12" s="98" t="s">
        <v>69</v>
      </c>
      <c r="D12" s="99" t="str">
        <f>HYPERLINK("#'V"&amp;$C12&amp;"'!A1",'1. 개요'!$D$4&amp;"_V"&amp;$C12)</f>
        <v>AS_2016.4563456_V002</v>
      </c>
      <c r="E12" s="100" t="str">
        <f ca="1">IFERROR(IF(INDIRECT("'V"&amp;$C12&amp;"'!$D$4",TRUE)&lt;&gt;"",INDIRECT("'V"&amp;$C12&amp;"'!$D$4",TRUE),"-"),"-")</f>
        <v>-</v>
      </c>
      <c r="F12" s="101" t="str">
        <f ca="1">IFERROR(IF(INDIRECT("'V"&amp;$C12&amp;"'!$D$5",TRUE)&lt;&gt;"",INDIRECT("'V"&amp;$C12&amp;"'!$D$5",TRUE),"-"),"-")</f>
        <v>웹 서버 또는 애플리케이션 서버가 안전하지 않은 유형으로 구성되어 있습니다.</v>
      </c>
      <c r="G12" s="102" t="str">
        <f ca="1">IFERROR(IF(INDIRECT("'V"&amp;$C12&amp;"'!$D$6",TRUE)&lt;&gt;"",INDIRECT("'V"&amp;$C12&amp;"'!$D$6",TRUE),"-"),"-")</f>
        <v>암호화된 세션(SSL) 쿠키의 누락된 보안 속성</v>
      </c>
      <c r="H12" s="103">
        <f ca="1">IFERROR(IF(INDIRECT("'V"&amp;$C12&amp;"'!$D$7",TRUE)&lt;&gt;"",INDIRECT("'V"&amp;$C12&amp;"'!$D$7",TRUE),"-"),"-")</f>
        <v>6.4</v>
      </c>
      <c r="I12" s="83">
        <v>42508</v>
      </c>
      <c r="J12" s="83">
        <v>42508</v>
      </c>
      <c r="K12" s="84"/>
      <c r="L12" s="84"/>
      <c r="M12" s="83"/>
      <c r="N12" s="83"/>
      <c r="O12" s="83"/>
      <c r="P12" s="83"/>
      <c r="Q12" s="85"/>
      <c r="R12" s="9"/>
    </row>
    <row r="13" spans="1:18" s="6" customFormat="1" ht="12" customHeight="1">
      <c r="B13" s="8"/>
      <c r="C13" s="98" t="s">
        <v>74</v>
      </c>
      <c r="D13" s="99" t="str">
        <f>HYPERLINK("#'V"&amp;$C13&amp;"'!A1",'1. 개요'!$D$4&amp;"_V"&amp;$C13)</f>
        <v>AS_2016.4563456_V003</v>
      </c>
      <c r="E13" s="100" t="str">
        <f ca="1">IFERROR(IF(INDIRECT("'V"&amp;$C13&amp;"'!$D$4",TRUE)&lt;&gt;"",INDIRECT("'V"&amp;$C13&amp;"'!$D$4",TRUE),"-"),"-")</f>
        <v>-</v>
      </c>
      <c r="F13" s="101" t="str">
        <f ca="1">IFERROR(IF(INDIRECT("'V"&amp;$C13&amp;"'!$D$5",TRUE)&lt;&gt;"",INDIRECT("'V"&amp;$C13&amp;"'!$D$5",TRUE),"-"),"-")</f>
        <v>SSL상에서 웹 애플리케이션이 비보안(non-secure) 쿠키를 전송합니다.</v>
      </c>
      <c r="G13" s="102" t="str">
        <f ca="1">IFERROR(IF(INDIRECT("'V"&amp;$C13&amp;"'!$D$6",TRUE)&lt;&gt;"",INDIRECT("'V"&amp;$C13&amp;"'!$D$6",TRUE),"-"),"-")</f>
        <v>ASP.NET 사용자 정의 오류 경로 유출</v>
      </c>
      <c r="H13" s="103">
        <f ca="1">IFERROR(IF(INDIRECT("'V"&amp;$C13&amp;"'!$D$7",TRUE)&lt;&gt;"",INDIRECT("'V"&amp;$C13&amp;"'!$D$7",TRUE),"-"),"-")</f>
        <v>5</v>
      </c>
      <c r="I13" s="83">
        <v>42508</v>
      </c>
      <c r="J13" s="83">
        <v>42508</v>
      </c>
      <c r="K13" s="84"/>
      <c r="L13" s="84"/>
      <c r="M13" s="83"/>
      <c r="N13" s="83"/>
      <c r="O13" s="83"/>
      <c r="P13" s="83"/>
      <c r="Q13" s="85"/>
      <c r="R13" s="9"/>
    </row>
    <row r="14" spans="1:18" ht="12" customHeight="1">
      <c r="A14" s="6"/>
      <c r="B14" s="8"/>
      <c r="C14" s="98" t="s">
        <v>81</v>
      </c>
      <c r="D14" s="99" t="str">
        <f>HYPERLINK("#'V"&amp;$C14&amp;"'!A1",'1. 개요'!$D$4&amp;"_V"&amp;$C14)</f>
        <v>AS_2016.4563456_V004</v>
      </c>
      <c r="E14" s="100" t="str">
        <f ca="1">IFERROR(IF(INDIRECT("'V"&amp;$C14&amp;"'!$D$4",TRUE)&lt;&gt;"",INDIRECT("'V"&amp;$C14&amp;"'!$D$4",TRUE),"-"),"-")</f>
        <v>-</v>
      </c>
      <c r="F14" s="101" t="str">
        <f ca="1">IFERROR(IF(INDIRECT("'V"&amp;$C14&amp;"'!$D$5",TRUE)&lt;&gt;"",INDIRECT("'V"&amp;$C14&amp;"'!$D$5",TRUE),"-"),"-")</f>
        <v>아직 패치가 발표되지 않은 취약점을 가진 써드파티 소프트웨어가 웹 사이트에 설치되어 있습니다.</v>
      </c>
      <c r="G14" s="102" t="str">
        <f ca="1">IFERROR(IF(INDIRECT("'V"&amp;$C14&amp;"'!$D$6",TRUE)&lt;&gt;"",INDIRECT("'V"&amp;$C14&amp;"'!$D$6",TRUE),"-"),"-")</f>
        <v>Missing "Content-Security-Policy" header</v>
      </c>
      <c r="H14" s="103">
        <f ca="1">IFERROR(IF(INDIRECT("'V"&amp;$C14&amp;"'!$D$7",TRUE)&lt;&gt;"",INDIRECT("'V"&amp;$C14&amp;"'!$D$7",TRUE),"-"),"-")</f>
        <v>5</v>
      </c>
      <c r="I14" s="83">
        <v>42508</v>
      </c>
      <c r="J14" s="83">
        <v>42508</v>
      </c>
      <c r="K14" s="84"/>
      <c r="L14" s="84"/>
      <c r="M14" s="83"/>
      <c r="N14" s="83"/>
      <c r="O14" s="83"/>
      <c r="P14" s="83"/>
      <c r="Q14" s="85"/>
      <c r="R14" s="9"/>
    </row>
    <row r="15" spans="1:18" ht="12" customHeight="1">
      <c r="A15" s="6"/>
      <c r="B15" s="8"/>
      <c r="C15" s="98" t="s">
        <v>88</v>
      </c>
      <c r="D15" s="99" t="str">
        <f>HYPERLINK("#'V"&amp;$C15&amp;"'!A1",'1. 개요'!$D$4&amp;"_V"&amp;$C15)</f>
        <v>AS_2016.4563456_V005</v>
      </c>
      <c r="E15" s="100" t="str">
        <f ca="1">IFERROR(IF(INDIRECT("'V"&amp;$C15&amp;"'!$D$4",TRUE)&lt;&gt;"",INDIRECT("'V"&amp;$C15&amp;"'!$D$4",TRUE),"-"),"-")</f>
        <v>-</v>
      </c>
      <c r="F15" s="101" t="str">
        <f ca="1">IFERROR(IF(INDIRECT("'V"&amp;$C15&amp;"'!$D$5",TRUE)&lt;&gt;"",INDIRECT("'V"&amp;$C15&amp;"'!$D$5",TRUE),"-"),"-")</f>
        <v>안전하지 않은 웹 애플리케이션 프로그래밍 또는 환경 설정입니다.</v>
      </c>
      <c r="G15" s="102" t="str">
        <f ca="1">IFERROR(IF(INDIRECT("'V"&amp;$C15&amp;"'!$D$6",TRUE)&lt;&gt;"",INDIRECT("'V"&amp;$C15&amp;"'!$D$6",TRUE),"-"),"-")</f>
        <v>세션 쿠키에서 HttpOnly 속성 누락</v>
      </c>
      <c r="H15" s="103">
        <f ca="1">IFERROR(IF(INDIRECT("'V"&amp;$C15&amp;"'!$D$7",TRUE)&lt;&gt;"",INDIRECT("'V"&amp;$C15&amp;"'!$D$7",TRUE),"-"),"-")</f>
        <v>5</v>
      </c>
      <c r="I15" s="83">
        <v>42508</v>
      </c>
      <c r="J15" s="83">
        <v>42508</v>
      </c>
      <c r="K15" s="84"/>
      <c r="L15" s="84"/>
      <c r="M15" s="83"/>
      <c r="N15" s="83"/>
      <c r="O15" s="83"/>
      <c r="P15" s="83"/>
      <c r="Q15" s="85"/>
      <c r="R15" s="9"/>
    </row>
    <row r="16" spans="1:18" ht="12" customHeight="1">
      <c r="A16" s="6"/>
      <c r="B16" s="8"/>
      <c r="C16" s="98" t="s">
        <v>94</v>
      </c>
      <c r="D16" s="99" t="str">
        <f>HYPERLINK("#'V"&amp;$C16&amp;"'!A1",'1. 개요'!$D$4&amp;"_V"&amp;$C16)</f>
        <v>AS_2016.4563456_V006</v>
      </c>
      <c r="E16" s="100" t="str">
        <f ca="1">IFERROR(IF(INDIRECT("'V"&amp;$C16&amp;"'!$D$4",TRUE)&lt;&gt;"",INDIRECT("'V"&amp;$C16&amp;"'!$D$4",TRUE),"-"),"-")</f>
        <v>-</v>
      </c>
      <c r="F16" s="101" t="str">
        <f ca="1">IFERROR(IF(INDIRECT("'V"&amp;$C16&amp;"'!$D$5",TRUE)&lt;&gt;"",INDIRECT("'V"&amp;$C16&amp;"'!$D$5",TRUE),"-"),"-")</f>
        <v>안전하지 않은 웹 애플리케이션 프로그래밍 또는 환경 설정입니다.</v>
      </c>
      <c r="G16" s="102" t="str">
        <f ca="1">IFERROR(IF(INDIRECT("'V"&amp;$C16&amp;"'!$D$6",TRUE)&lt;&gt;"",INDIRECT("'V"&amp;$C16&amp;"'!$D$6",TRUE),"-"),"-")</f>
        <v>오류 페이지 경로 유출</v>
      </c>
      <c r="H16" s="103">
        <f ca="1">IFERROR(IF(INDIRECT("'V"&amp;$C16&amp;"'!$D$7",TRUE)&lt;&gt;"",INDIRECT("'V"&amp;$C16&amp;"'!$D$7",TRUE),"-"),"-")</f>
        <v>5</v>
      </c>
      <c r="I16" s="83">
        <v>42508</v>
      </c>
      <c r="J16" s="83">
        <v>42508</v>
      </c>
      <c r="K16" s="84"/>
      <c r="L16" s="84"/>
      <c r="M16" s="83"/>
      <c r="N16" s="83"/>
      <c r="O16" s="83"/>
      <c r="P16" s="83"/>
      <c r="Q16" s="85"/>
      <c r="R16" s="9"/>
    </row>
    <row r="17" spans="1:18" ht="12" customHeight="1">
      <c r="A17" s="6"/>
      <c r="B17" s="8"/>
      <c r="C17" s="98" t="s">
        <v>100</v>
      </c>
      <c r="D17" s="99" t="str">
        <f>HYPERLINK("#'V"&amp;$C17&amp;"'!A1",'1. 개요'!$D$4&amp;"_V"&amp;$C17)</f>
        <v>AS_2016.4563456_V007</v>
      </c>
      <c r="E17" s="100" t="str">
        <f ca="1">IFERROR(IF(INDIRECT("'V"&amp;$C17&amp;"'!$D$4",TRUE)&lt;&gt;"",INDIRECT("'V"&amp;$C17&amp;"'!$D$4",TRUE),"-"),"-")</f>
        <v>-</v>
      </c>
      <c r="F17" s="101" t="str">
        <f ca="1">IFERROR(IF(INDIRECT("'V"&amp;$C17&amp;"'!$D$5",TRUE)&lt;&gt;"",INDIRECT("'V"&amp;$C17&amp;"'!$D$5",TRUE),"-"),"-")</f>
        <v>안전하지 않은 웹 애플리케이션 프로그래밍 또는 환경 설정입니다.</v>
      </c>
      <c r="G17" s="102" t="str">
        <f ca="1">IFERROR(IF(INDIRECT("'V"&amp;$C17&amp;"'!$D$6",TRUE)&lt;&gt;"",INDIRECT("'V"&amp;$C17&amp;"'!$D$6",TRUE),"-"),"-")</f>
        <v>캐시화 가능한 SSL 페이지 발견</v>
      </c>
      <c r="H17" s="103">
        <f ca="1">IFERROR(IF(INDIRECT("'V"&amp;$C17&amp;"'!$D$7",TRUE)&lt;&gt;"",INDIRECT("'V"&amp;$C17&amp;"'!$D$7",TRUE),"-"),"-")</f>
        <v>5</v>
      </c>
      <c r="I17" s="83">
        <v>42508</v>
      </c>
      <c r="J17" s="83">
        <v>42508</v>
      </c>
      <c r="K17" s="84"/>
      <c r="L17" s="84"/>
      <c r="M17" s="83"/>
      <c r="N17" s="83"/>
      <c r="O17" s="83"/>
      <c r="P17" s="83"/>
      <c r="Q17" s="85"/>
      <c r="R17" s="9"/>
    </row>
    <row r="18" spans="1:18" ht="12" customHeight="1">
      <c r="A18" s="6"/>
      <c r="B18" s="8"/>
      <c r="C18" s="98"/>
      <c r="D18" s="99"/>
      <c r="E18" s="100"/>
      <c r="F18" s="101"/>
      <c r="G18" s="102"/>
      <c r="H18" s="103"/>
      <c r="I18" s="83"/>
      <c r="J18" s="83"/>
      <c r="K18" s="84"/>
      <c r="L18" s="84"/>
      <c r="M18" s="83"/>
      <c r="N18" s="83"/>
      <c r="O18" s="83"/>
      <c r="P18" s="83"/>
      <c r="Q18" s="85"/>
      <c r="R18" s="9"/>
    </row>
    <row r="19" spans="1:18" ht="12" customHeight="1">
      <c r="A19" s="6"/>
      <c r="B19" s="8"/>
      <c r="C19" s="98"/>
      <c r="D19" s="99"/>
      <c r="E19" s="100"/>
      <c r="F19" s="101"/>
      <c r="G19" s="102"/>
      <c r="H19" s="103"/>
      <c r="I19" s="83"/>
      <c r="J19" s="83"/>
      <c r="K19" s="84"/>
      <c r="L19" s="84"/>
      <c r="M19" s="83"/>
      <c r="N19" s="83"/>
      <c r="O19" s="83"/>
      <c r="P19" s="83"/>
      <c r="Q19" s="85"/>
      <c r="R19" s="9"/>
    </row>
    <row r="20" spans="1:18" ht="5.0999999999999996" customHeight="1">
      <c r="A20" s="6"/>
      <c r="B20" s="13"/>
      <c r="C20" s="106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</row>
    <row r="21" spans="1:18" ht="5.0999999999999996" customHeight="1"/>
    <row r="22" spans="1:18">
      <c r="F22" s="1"/>
    </row>
    <row r="23" spans="1:18">
      <c r="F23" s="1"/>
    </row>
    <row r="24" spans="1:18">
      <c r="F24" s="1"/>
    </row>
    <row r="25" spans="1:18">
      <c r="F25" s="1"/>
    </row>
    <row r="26" spans="1:18">
      <c r="F26" s="1"/>
    </row>
    <row r="27" spans="1:18">
      <c r="F27" s="1"/>
    </row>
    <row r="28" spans="1:18">
      <c r="F28" s="1"/>
    </row>
    <row r="29" spans="1:18">
      <c r="F29" s="1"/>
    </row>
    <row r="30" spans="1:18">
      <c r="F30" s="1"/>
    </row>
    <row r="31" spans="1:18">
      <c r="F31" s="1"/>
    </row>
    <row r="32" spans="1:18">
      <c r="F32" s="1"/>
    </row>
  </sheetData>
  <mergeCells count="17">
    <mergeCell ref="Q8:Q10"/>
    <mergeCell ref="I8:K8"/>
    <mergeCell ref="L8:P8"/>
    <mergeCell ref="O9:P9"/>
    <mergeCell ref="K9:K10"/>
    <mergeCell ref="I3:I5"/>
    <mergeCell ref="C8:C10"/>
    <mergeCell ref="M9:N9"/>
    <mergeCell ref="D8:D10"/>
    <mergeCell ref="F8:F10"/>
    <mergeCell ref="E8:E10"/>
    <mergeCell ref="I9:I10"/>
    <mergeCell ref="L9:L10"/>
    <mergeCell ref="G8:H8"/>
    <mergeCell ref="G9:G10"/>
    <mergeCell ref="H9:H10"/>
    <mergeCell ref="J9:J10"/>
  </mergeCells>
  <phoneticPr fontId="1" type="noConversion"/>
  <dataValidations count="4">
    <dataValidation type="list" allowBlank="1" showInputMessage="1" showErrorMessage="1" sqref="O11">
      <formula1>"-, OnGoing, Completed"</formula1>
    </dataValidation>
    <dataValidation type="list" allowBlank="1" showInputMessage="1" showErrorMessage="1" sqref="O12:O19 M11:M19 I11:I19">
      <formula1>"OnGoing, Completed"</formula1>
    </dataValidation>
    <dataValidation type="date" allowBlank="1" showInputMessage="1" showErrorMessage="1" errorTitle="날짜 형태로 입력하세요." error="yyyy/mm/dd or mm/dd같은 형태로 입력" promptTitle="yyyy/mm/dd or mm/dd같은 형태로 입력" prompt=" " sqref="J11:L19 N11:N19 P11:P19">
      <formula1>42005</formula1>
      <formula2>46021</formula2>
    </dataValidation>
    <dataValidation allowBlank="1" errorTitle="날짜 형태로 입력하세요." error="yyyy/mm/dd or mm/dd같은 형태로 입력" promptTitle="yyyy/mm/dd or mm/dd같은 형태로 입력" prompt=" " sqref="Q11:Q19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tabSelected="1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63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64</v>
      </c>
      <c r="E5" s="62"/>
    </row>
    <row r="6" spans="2:5" ht="15" customHeight="1">
      <c r="B6" s="63"/>
      <c r="C6" s="163" t="s">
        <v>37</v>
      </c>
      <c r="D6" s="55" t="s">
        <v>65</v>
      </c>
      <c r="E6" s="64"/>
    </row>
    <row r="7" spans="2:5" ht="15" customHeight="1">
      <c r="B7" s="63"/>
      <c r="C7" s="164"/>
      <c r="D7" s="77">
        <v>6.4</v>
      </c>
      <c r="E7" s="64"/>
    </row>
    <row r="8" spans="2:5" s="15" customFormat="1" ht="75" customHeight="1">
      <c r="B8" s="25"/>
      <c r="C8" s="96" t="s">
        <v>52</v>
      </c>
      <c r="D8" s="55" t="s">
        <v>68</v>
      </c>
      <c r="E8" s="97"/>
    </row>
    <row r="9" spans="2:5" ht="30" customHeight="1" thickBot="1">
      <c r="B9" s="63"/>
      <c r="C9" s="51" t="s">
        <v>53</v>
      </c>
      <c r="D9" s="52" t="s">
        <v>66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67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70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71</v>
      </c>
      <c r="E5" s="62"/>
    </row>
    <row r="6" spans="2:5" ht="15" customHeight="1">
      <c r="B6" s="63"/>
      <c r="C6" s="163" t="s">
        <v>37</v>
      </c>
      <c r="D6" s="55" t="s">
        <v>72</v>
      </c>
      <c r="E6" s="64"/>
    </row>
    <row r="7" spans="2:5" ht="15" customHeight="1">
      <c r="B7" s="63"/>
      <c r="C7" s="164"/>
      <c r="D7" s="77">
        <v>6.4</v>
      </c>
      <c r="E7" s="64"/>
    </row>
    <row r="8" spans="2:5" s="15" customFormat="1" ht="75" customHeight="1">
      <c r="B8" s="25"/>
      <c r="C8" s="96" t="s">
        <v>52</v>
      </c>
      <c r="D8" s="55" t="s">
        <v>73</v>
      </c>
      <c r="E8" s="97"/>
    </row>
    <row r="9" spans="2:5" ht="30" customHeight="1" thickBot="1">
      <c r="B9" s="63"/>
      <c r="C9" s="51" t="s">
        <v>53</v>
      </c>
      <c r="D9" s="52" t="s">
        <v>66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67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75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76</v>
      </c>
      <c r="E5" s="62"/>
    </row>
    <row r="6" spans="2:5" ht="15" customHeight="1">
      <c r="B6" s="63"/>
      <c r="C6" s="163" t="s">
        <v>37</v>
      </c>
      <c r="D6" s="55" t="s">
        <v>77</v>
      </c>
      <c r="E6" s="64"/>
    </row>
    <row r="7" spans="2:5" ht="15" customHeight="1">
      <c r="B7" s="63"/>
      <c r="C7" s="164"/>
      <c r="D7" s="77">
        <v>5</v>
      </c>
      <c r="E7" s="64"/>
    </row>
    <row r="8" spans="2:5" s="15" customFormat="1" ht="75" customHeight="1">
      <c r="B8" s="25"/>
      <c r="C8" s="96" t="s">
        <v>52</v>
      </c>
      <c r="D8" s="55" t="s">
        <v>80</v>
      </c>
      <c r="E8" s="97"/>
    </row>
    <row r="9" spans="2:5" ht="30" customHeight="1" thickBot="1">
      <c r="B9" s="63"/>
      <c r="C9" s="51" t="s">
        <v>53</v>
      </c>
      <c r="D9" s="52" t="s">
        <v>78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79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82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83</v>
      </c>
      <c r="E5" s="62"/>
    </row>
    <row r="6" spans="2:5" ht="15" customHeight="1">
      <c r="B6" s="63"/>
      <c r="C6" s="163" t="s">
        <v>37</v>
      </c>
      <c r="D6" s="55" t="s">
        <v>84</v>
      </c>
      <c r="E6" s="64"/>
    </row>
    <row r="7" spans="2:5" ht="15" customHeight="1">
      <c r="B7" s="63"/>
      <c r="C7" s="164"/>
      <c r="D7" s="77">
        <v>5</v>
      </c>
      <c r="E7" s="64"/>
    </row>
    <row r="8" spans="2:5" s="15" customFormat="1" ht="75" customHeight="1">
      <c r="B8" s="25"/>
      <c r="C8" s="96" t="s">
        <v>52</v>
      </c>
      <c r="D8" s="55" t="s">
        <v>87</v>
      </c>
      <c r="E8" s="97"/>
    </row>
    <row r="9" spans="2:5" ht="30" customHeight="1" thickBot="1">
      <c r="B9" s="63"/>
      <c r="C9" s="51" t="s">
        <v>53</v>
      </c>
      <c r="D9" s="52" t="s">
        <v>85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86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89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90</v>
      </c>
      <c r="E5" s="62"/>
    </row>
    <row r="6" spans="2:5" ht="15" customHeight="1">
      <c r="B6" s="63"/>
      <c r="C6" s="163" t="s">
        <v>37</v>
      </c>
      <c r="D6" s="55" t="s">
        <v>91</v>
      </c>
      <c r="E6" s="64"/>
    </row>
    <row r="7" spans="2:5" ht="15" customHeight="1">
      <c r="B7" s="63"/>
      <c r="C7" s="164"/>
      <c r="D7" s="77">
        <v>5</v>
      </c>
      <c r="E7" s="64"/>
    </row>
    <row r="8" spans="2:5" s="15" customFormat="1" ht="75" customHeight="1">
      <c r="B8" s="25"/>
      <c r="C8" s="96" t="s">
        <v>52</v>
      </c>
      <c r="D8" s="55" t="s">
        <v>93</v>
      </c>
      <c r="E8" s="97"/>
    </row>
    <row r="9" spans="2:5" ht="30" customHeight="1" thickBot="1">
      <c r="B9" s="63"/>
      <c r="C9" s="51" t="s">
        <v>53</v>
      </c>
      <c r="D9" s="52" t="s">
        <v>66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92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95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90</v>
      </c>
      <c r="E5" s="62"/>
    </row>
    <row r="6" spans="2:5" ht="15" customHeight="1">
      <c r="B6" s="63"/>
      <c r="C6" s="163" t="s">
        <v>37</v>
      </c>
      <c r="D6" s="55" t="s">
        <v>96</v>
      </c>
      <c r="E6" s="64"/>
    </row>
    <row r="7" spans="2:5" ht="15" customHeight="1">
      <c r="B7" s="63"/>
      <c r="C7" s="164"/>
      <c r="D7" s="77">
        <v>5</v>
      </c>
      <c r="E7" s="64"/>
    </row>
    <row r="8" spans="2:5" s="15" customFormat="1" ht="75" customHeight="1">
      <c r="B8" s="25"/>
      <c r="C8" s="96" t="s">
        <v>52</v>
      </c>
      <c r="D8" s="55" t="s">
        <v>99</v>
      </c>
      <c r="E8" s="97"/>
    </row>
    <row r="9" spans="2:5" ht="30" customHeight="1" thickBot="1">
      <c r="B9" s="63"/>
      <c r="C9" s="51" t="s">
        <v>53</v>
      </c>
      <c r="D9" s="52" t="s">
        <v>97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98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0:D20"/>
    <mergeCell ref="C21:D21"/>
    <mergeCell ref="C3:D3"/>
    <mergeCell ref="C6:C7"/>
    <mergeCell ref="C11:D11"/>
    <mergeCell ref="C12:D12"/>
    <mergeCell ref="C13:D13"/>
    <mergeCell ref="C18:D18"/>
  </mergeCells>
  <phoneticPr fontId="1" type="noConversion"/>
  <dataValidations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showGridLines="0" zoomScaleNormal="100" workbookViewId="0"/>
  </sheetViews>
  <sheetFormatPr defaultRowHeight="11.25"/>
  <cols>
    <col min="1" max="2" width="0.875" style="56" customWidth="1"/>
    <col min="3" max="3" width="16" style="56" customWidth="1"/>
    <col min="4" max="4" width="88.875" style="56" customWidth="1"/>
    <col min="5" max="5" width="0.875" style="56" customWidth="1"/>
    <col min="6" max="16384" width="9" style="56"/>
  </cols>
  <sheetData>
    <row r="1" spans="2:5" ht="5.0999999999999996" customHeight="1"/>
    <row r="2" spans="2:5" ht="5.0999999999999996" customHeight="1" thickBot="1">
      <c r="B2" s="57"/>
      <c r="C2" s="58"/>
      <c r="D2" s="58"/>
      <c r="E2" s="59"/>
    </row>
    <row r="3" spans="2:5" s="60" customFormat="1" ht="15" customHeight="1">
      <c r="B3" s="61"/>
      <c r="C3" s="161" t="s">
        <v>101</v>
      </c>
      <c r="D3" s="162"/>
      <c r="E3" s="62"/>
    </row>
    <row r="4" spans="2:5" s="60" customFormat="1" ht="15" customHeight="1">
      <c r="B4" s="61"/>
      <c r="C4" s="49" t="s">
        <v>49</v>
      </c>
      <c r="D4" s="53"/>
      <c r="E4" s="62"/>
    </row>
    <row r="5" spans="2:5" s="60" customFormat="1" ht="15" customHeight="1">
      <c r="B5" s="61"/>
      <c r="C5" s="50" t="s">
        <v>50</v>
      </c>
      <c r="D5" s="54" t="s">
        <v>90</v>
      </c>
      <c r="E5" s="62"/>
    </row>
    <row r="6" spans="2:5" ht="15" customHeight="1">
      <c r="B6" s="63"/>
      <c r="C6" s="163" t="s">
        <v>51</v>
      </c>
      <c r="D6" s="55" t="s">
        <v>102</v>
      </c>
      <c r="E6" s="64"/>
    </row>
    <row r="7" spans="2:5" ht="15" customHeight="1">
      <c r="B7" s="63"/>
      <c r="C7" s="164"/>
      <c r="D7" s="77">
        <v>5</v>
      </c>
      <c r="E7" s="64"/>
    </row>
    <row r="8" spans="2:5" s="15" customFormat="1" ht="75" customHeight="1">
      <c r="B8" s="25"/>
      <c r="C8" s="96" t="s">
        <v>52</v>
      </c>
      <c r="D8" s="55" t="s">
        <v>93</v>
      </c>
      <c r="E8" s="97"/>
    </row>
    <row r="9" spans="2:5" ht="30" customHeight="1" thickBot="1">
      <c r="B9" s="63"/>
      <c r="C9" s="51" t="s">
        <v>53</v>
      </c>
      <c r="D9" s="52" t="s">
        <v>103</v>
      </c>
      <c r="E9" s="64"/>
    </row>
    <row r="10" spans="2:5" ht="12" thickBot="1">
      <c r="B10" s="63"/>
      <c r="C10" s="65"/>
      <c r="D10" s="65"/>
      <c r="E10" s="64"/>
    </row>
    <row r="11" spans="2:5" s="60" customFormat="1" ht="16.5">
      <c r="B11" s="61"/>
      <c r="C11" s="159" t="s">
        <v>12</v>
      </c>
      <c r="D11" s="160"/>
      <c r="E11" s="62"/>
    </row>
    <row r="12" spans="2:5" ht="15" customHeight="1">
      <c r="B12" s="63"/>
      <c r="C12" s="165" t="s">
        <v>55</v>
      </c>
      <c r="D12" s="166"/>
      <c r="E12" s="64"/>
    </row>
    <row r="13" spans="2:5" ht="84.95" customHeight="1">
      <c r="B13" s="63"/>
      <c r="C13" s="169" t="s">
        <v>104</v>
      </c>
      <c r="D13" s="170"/>
      <c r="E13" s="64"/>
    </row>
    <row r="14" spans="2:5" ht="84.95" customHeight="1">
      <c r="B14" s="63"/>
      <c r="C14" s="88"/>
      <c r="D14" s="89"/>
      <c r="E14" s="64"/>
    </row>
    <row r="15" spans="2:5" ht="84.95" customHeight="1">
      <c r="B15" s="63"/>
      <c r="C15" s="88"/>
      <c r="D15" s="89"/>
      <c r="E15" s="64"/>
    </row>
    <row r="16" spans="2:5" ht="84.95" customHeight="1">
      <c r="B16" s="63"/>
      <c r="C16" s="88"/>
      <c r="D16" s="89"/>
      <c r="E16" s="64"/>
    </row>
    <row r="17" spans="2:5" ht="84.95" customHeight="1">
      <c r="B17" s="63"/>
      <c r="C17" s="88"/>
      <c r="D17" s="89"/>
      <c r="E17" s="64"/>
    </row>
    <row r="18" spans="2:5" ht="12.75" thickBot="1">
      <c r="B18" s="63"/>
      <c r="C18" s="167"/>
      <c r="D18" s="168"/>
      <c r="E18" s="64"/>
    </row>
    <row r="19" spans="2:5" ht="12" customHeight="1" thickBot="1">
      <c r="B19" s="63"/>
      <c r="C19" s="66"/>
      <c r="D19" s="66"/>
      <c r="E19" s="64"/>
    </row>
    <row r="20" spans="2:5" ht="15" customHeight="1">
      <c r="B20" s="63"/>
      <c r="C20" s="159" t="s">
        <v>46</v>
      </c>
      <c r="D20" s="160"/>
      <c r="E20" s="64"/>
    </row>
    <row r="21" spans="2:5" ht="129.94999999999999" customHeight="1" thickBot="1">
      <c r="B21" s="63"/>
      <c r="C21" s="157"/>
      <c r="D21" s="158"/>
      <c r="E21" s="64"/>
    </row>
    <row r="22" spans="2:5" ht="5.0999999999999996" customHeight="1">
      <c r="B22" s="67"/>
      <c r="C22" s="68"/>
      <c r="D22" s="68"/>
      <c r="E22" s="69"/>
    </row>
  </sheetData>
  <mergeCells count="8">
    <mergeCell ref="C21:D21"/>
    <mergeCell ref="C20:D20"/>
    <mergeCell ref="C3:D3"/>
    <mergeCell ref="C6:C7"/>
    <mergeCell ref="C11:D11"/>
    <mergeCell ref="C12:D12"/>
    <mergeCell ref="C18:D18"/>
    <mergeCell ref="C13:D13"/>
  </mergeCells>
  <phoneticPr fontId="1" type="noConversion"/>
  <dataValidations disablePrompts="1" count="1">
    <dataValidation type="list" allowBlank="1" showInputMessage="1" showErrorMessage="1" sqref="D5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1. 개요</vt:lpstr>
      <vt:lpstr>2. 결과 및 개선현황</vt:lpstr>
      <vt:lpstr>V001</vt:lpstr>
      <vt:lpstr>V002</vt:lpstr>
      <vt:lpstr>V003</vt:lpstr>
      <vt:lpstr>V004</vt:lpstr>
      <vt:lpstr>V005</vt:lpstr>
      <vt:lpstr>V006</vt:lpstr>
      <vt:lpstr>V007</vt:lpstr>
    </vt:vector>
  </TitlesOfParts>
  <Company>eBay,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Ho Jin (정호진)</dc:creator>
  <cp:lastModifiedBy>etas965</cp:lastModifiedBy>
  <dcterms:created xsi:type="dcterms:W3CDTF">2014-10-20T05:54:46Z</dcterms:created>
  <dcterms:modified xsi:type="dcterms:W3CDTF">2016-05-18T08:49:03Z</dcterms:modified>
</cp:coreProperties>
</file>