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770B13BC-F516-4657-957E-62C9D086347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TRUCTURE PV CIMENT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6" l="1"/>
  <c r="M2" i="6" s="1"/>
  <c r="O2" i="6" s="1"/>
  <c r="K3" i="6"/>
  <c r="M3" i="6" s="1"/>
  <c r="O3" i="6" s="1"/>
  <c r="K4" i="6"/>
  <c r="M4" i="6" s="1"/>
  <c r="O4" i="6" s="1"/>
  <c r="K5" i="6"/>
  <c r="M5" i="6" s="1"/>
  <c r="O5" i="6" s="1"/>
  <c r="K6" i="6"/>
  <c r="M6" i="6" s="1"/>
  <c r="O6" i="6" s="1"/>
  <c r="K7" i="6"/>
  <c r="M7" i="6" s="1"/>
  <c r="O7" i="6" s="1"/>
  <c r="K8" i="6"/>
  <c r="M8" i="6" s="1"/>
  <c r="O8" i="6" s="1"/>
  <c r="K9" i="6"/>
  <c r="M9" i="6" s="1"/>
  <c r="O9" i="6" s="1"/>
  <c r="K10" i="6"/>
  <c r="M10" i="6" s="1"/>
  <c r="O10" i="6" s="1"/>
  <c r="K11" i="6"/>
  <c r="M11" i="6" s="1"/>
  <c r="O11" i="6" s="1"/>
  <c r="K12" i="6"/>
  <c r="M12" i="6" s="1"/>
  <c r="O12" i="6" s="1"/>
  <c r="K13" i="6"/>
  <c r="M13" i="6" s="1"/>
  <c r="O13" i="6" s="1"/>
  <c r="K14" i="6"/>
  <c r="M14" i="6" s="1"/>
  <c r="O14" i="6" s="1"/>
  <c r="K15" i="6"/>
  <c r="M15" i="6" s="1"/>
  <c r="O15" i="6" s="1"/>
  <c r="K16" i="6"/>
  <c r="M16" i="6" s="1"/>
  <c r="O16" i="6" s="1"/>
  <c r="K17" i="6"/>
  <c r="M17" i="6" s="1"/>
  <c r="O17" i="6" s="1"/>
  <c r="K18" i="6"/>
  <c r="M18" i="6" s="1"/>
  <c r="O18" i="6" s="1"/>
  <c r="K19" i="6"/>
  <c r="M19" i="6" s="1"/>
  <c r="O19" i="6" s="1"/>
  <c r="K20" i="6"/>
  <c r="M20" i="6" s="1"/>
  <c r="O20" i="6" s="1"/>
  <c r="K21" i="6"/>
  <c r="M21" i="6" s="1"/>
  <c r="O21" i="6" s="1"/>
  <c r="K22" i="6"/>
  <c r="M22" i="6" s="1"/>
  <c r="O22" i="6" s="1"/>
  <c r="K23" i="6"/>
  <c r="M23" i="6" s="1"/>
  <c r="O23" i="6" s="1"/>
  <c r="K24" i="6"/>
  <c r="M24" i="6" s="1"/>
  <c r="O24" i="6" s="1"/>
  <c r="K25" i="6"/>
  <c r="M25" i="6" s="1"/>
  <c r="O25" i="6" s="1"/>
  <c r="K26" i="6"/>
  <c r="M26" i="6" s="1"/>
  <c r="O26" i="6" s="1"/>
  <c r="K27" i="6"/>
  <c r="M27" i="6" s="1"/>
  <c r="O27" i="6" s="1"/>
  <c r="K28" i="6"/>
  <c r="M28" i="6" s="1"/>
  <c r="O28" i="6" s="1"/>
  <c r="K29" i="6"/>
  <c r="M29" i="6" s="1"/>
  <c r="O29" i="6" s="1"/>
  <c r="K30" i="6"/>
  <c r="M30" i="6" s="1"/>
  <c r="O30" i="6" s="1"/>
  <c r="K31" i="6"/>
  <c r="M31" i="6" s="1"/>
  <c r="O31" i="6" s="1"/>
  <c r="K32" i="6"/>
  <c r="M32" i="6" s="1"/>
  <c r="O32" i="6" s="1"/>
  <c r="K33" i="6"/>
  <c r="M33" i="6" s="1"/>
  <c r="O33" i="6" s="1"/>
  <c r="K34" i="6"/>
  <c r="M34" i="6" s="1"/>
  <c r="O34" i="6" s="1"/>
  <c r="K35" i="6"/>
  <c r="M35" i="6" s="1"/>
  <c r="O35" i="6" s="1"/>
  <c r="K36" i="6"/>
  <c r="M36" i="6" s="1"/>
  <c r="O36" i="6" s="1"/>
  <c r="K37" i="6"/>
  <c r="M37" i="6" s="1"/>
  <c r="O37" i="6" s="1"/>
  <c r="K38" i="6"/>
  <c r="M38" i="6" s="1"/>
  <c r="O38" i="6" s="1"/>
  <c r="K39" i="6"/>
  <c r="M39" i="6" s="1"/>
  <c r="O39" i="6" s="1"/>
  <c r="K40" i="6"/>
  <c r="M40" i="6" s="1"/>
  <c r="O40" i="6" s="1"/>
  <c r="K41" i="6"/>
  <c r="M41" i="6" s="1"/>
  <c r="O41" i="6" s="1"/>
  <c r="K42" i="6"/>
  <c r="M42" i="6" s="1"/>
  <c r="O42" i="6" s="1"/>
  <c r="K43" i="6"/>
  <c r="M43" i="6" s="1"/>
  <c r="O43" i="6" s="1"/>
  <c r="K44" i="6"/>
  <c r="M44" i="6" s="1"/>
  <c r="O44" i="6" s="1"/>
  <c r="K45" i="6"/>
  <c r="M45" i="6" s="1"/>
  <c r="O45" i="6" s="1"/>
  <c r="K46" i="6"/>
  <c r="M46" i="6" s="1"/>
  <c r="O46" i="6" s="1"/>
  <c r="K47" i="6"/>
  <c r="M47" i="6" s="1"/>
  <c r="O47" i="6" s="1"/>
  <c r="K48" i="6"/>
  <c r="M48" i="6" s="1"/>
  <c r="O48" i="6" s="1"/>
  <c r="K49" i="6"/>
  <c r="M49" i="6" s="1"/>
  <c r="O49" i="6" s="1"/>
  <c r="K50" i="6"/>
  <c r="M50" i="6" s="1"/>
  <c r="O50" i="6" s="1"/>
  <c r="K51" i="6"/>
  <c r="M51" i="6" s="1"/>
  <c r="O51" i="6" s="1"/>
  <c r="K52" i="6"/>
  <c r="M52" i="6" s="1"/>
  <c r="O52" i="6" s="1"/>
  <c r="K53" i="6"/>
  <c r="M53" i="6" s="1"/>
  <c r="O53" i="6" s="1"/>
  <c r="K54" i="6"/>
  <c r="M54" i="6" s="1"/>
  <c r="O54" i="6" s="1"/>
  <c r="K55" i="6"/>
  <c r="M55" i="6" s="1"/>
  <c r="O55" i="6" s="1"/>
  <c r="K56" i="6"/>
  <c r="M56" i="6" s="1"/>
  <c r="O56" i="6" s="1"/>
  <c r="K57" i="6"/>
  <c r="M57" i="6" s="1"/>
  <c r="O57" i="6" s="1"/>
  <c r="K58" i="6"/>
  <c r="M58" i="6" s="1"/>
  <c r="O58" i="6" s="1"/>
  <c r="K59" i="6"/>
  <c r="M59" i="6" s="1"/>
  <c r="O59" i="6" s="1"/>
  <c r="K60" i="6"/>
  <c r="M60" i="6" s="1"/>
  <c r="O60" i="6" s="1"/>
  <c r="K61" i="6"/>
  <c r="M61" i="6" s="1"/>
  <c r="O61" i="6" s="1"/>
  <c r="K62" i="6"/>
  <c r="M62" i="6" s="1"/>
  <c r="O62" i="6" s="1"/>
  <c r="K63" i="6"/>
  <c r="M63" i="6" s="1"/>
  <c r="O63" i="6" s="1"/>
  <c r="K64" i="6"/>
  <c r="M64" i="6" s="1"/>
  <c r="O64" i="6" s="1"/>
  <c r="K65" i="6"/>
  <c r="M65" i="6" s="1"/>
  <c r="O65" i="6" s="1"/>
  <c r="K66" i="6"/>
  <c r="M66" i="6" s="1"/>
  <c r="O66" i="6" s="1"/>
  <c r="Q41" i="6" l="1"/>
  <c r="AB41" i="6"/>
  <c r="V41" i="6"/>
  <c r="W41" i="6"/>
  <c r="AC41" i="6"/>
  <c r="Q17" i="6"/>
  <c r="V17" i="6"/>
  <c r="W17" i="6"/>
  <c r="AB17" i="6"/>
  <c r="AC17" i="6"/>
  <c r="Q9" i="6"/>
  <c r="V9" i="6"/>
  <c r="AB9" i="6"/>
  <c r="W9" i="6"/>
  <c r="AC9" i="6"/>
  <c r="AB64" i="6"/>
  <c r="Q64" i="6"/>
  <c r="V64" i="6"/>
  <c r="W64" i="6"/>
  <c r="AC64" i="6"/>
  <c r="Q56" i="6"/>
  <c r="V56" i="6"/>
  <c r="W56" i="6"/>
  <c r="AB56" i="6"/>
  <c r="AC56" i="6"/>
  <c r="AB48" i="6"/>
  <c r="Q48" i="6"/>
  <c r="V48" i="6"/>
  <c r="W48" i="6"/>
  <c r="AC48" i="6"/>
  <c r="Q40" i="6"/>
  <c r="V40" i="6"/>
  <c r="AB40" i="6"/>
  <c r="W40" i="6"/>
  <c r="AC40" i="6"/>
  <c r="Q32" i="6"/>
  <c r="AB32" i="6"/>
  <c r="V32" i="6"/>
  <c r="W32" i="6"/>
  <c r="AC32" i="6"/>
  <c r="Q24" i="6"/>
  <c r="AB24" i="6"/>
  <c r="V24" i="6"/>
  <c r="W24" i="6"/>
  <c r="AC24" i="6"/>
  <c r="Q16" i="6"/>
  <c r="AB16" i="6"/>
  <c r="V16" i="6"/>
  <c r="W16" i="6"/>
  <c r="AC16" i="6"/>
  <c r="Q8" i="6"/>
  <c r="V8" i="6"/>
  <c r="W8" i="6"/>
  <c r="AB8" i="6"/>
  <c r="AC8" i="6"/>
  <c r="AB65" i="6"/>
  <c r="Q65" i="6"/>
  <c r="V65" i="6"/>
  <c r="W65" i="6"/>
  <c r="AC65" i="6"/>
  <c r="Q47" i="6"/>
  <c r="V47" i="6"/>
  <c r="AB47" i="6"/>
  <c r="W47" i="6"/>
  <c r="AC47" i="6"/>
  <c r="Q7" i="6"/>
  <c r="AB7" i="6"/>
  <c r="V7" i="6"/>
  <c r="W7" i="6"/>
  <c r="AC7" i="6"/>
  <c r="Q49" i="6"/>
  <c r="V49" i="6"/>
  <c r="W49" i="6"/>
  <c r="AB49" i="6"/>
  <c r="AC49" i="6"/>
  <c r="Q63" i="6"/>
  <c r="AB63" i="6"/>
  <c r="V63" i="6"/>
  <c r="W63" i="6"/>
  <c r="AC63" i="6"/>
  <c r="AB31" i="6"/>
  <c r="Q31" i="6"/>
  <c r="V31" i="6"/>
  <c r="W31" i="6"/>
  <c r="AC31" i="6"/>
  <c r="Q62" i="6"/>
  <c r="V62" i="6"/>
  <c r="AB62" i="6"/>
  <c r="W62" i="6"/>
  <c r="AC62" i="6"/>
  <c r="AB54" i="6"/>
  <c r="Q54" i="6"/>
  <c r="V54" i="6"/>
  <c r="W54" i="6"/>
  <c r="AC54" i="6"/>
  <c r="Q46" i="6"/>
  <c r="AB46" i="6"/>
  <c r="V46" i="6"/>
  <c r="W46" i="6"/>
  <c r="AC46" i="6"/>
  <c r="AB38" i="6"/>
  <c r="Q38" i="6"/>
  <c r="V38" i="6"/>
  <c r="W38" i="6"/>
  <c r="AC38" i="6"/>
  <c r="Q30" i="6"/>
  <c r="V30" i="6"/>
  <c r="W30" i="6"/>
  <c r="AB30" i="6"/>
  <c r="AC30" i="6"/>
  <c r="Q22" i="6"/>
  <c r="V22" i="6"/>
  <c r="W22" i="6"/>
  <c r="AB22" i="6"/>
  <c r="AC22" i="6"/>
  <c r="Q14" i="6"/>
  <c r="V14" i="6"/>
  <c r="W14" i="6"/>
  <c r="AB14" i="6"/>
  <c r="AC14" i="6"/>
  <c r="Q6" i="6"/>
  <c r="V6" i="6"/>
  <c r="AB6" i="6"/>
  <c r="W6" i="6"/>
  <c r="AC6" i="6"/>
  <c r="Q33" i="6"/>
  <c r="V33" i="6"/>
  <c r="W33" i="6"/>
  <c r="AB33" i="6"/>
  <c r="AC33" i="6"/>
  <c r="Q55" i="6"/>
  <c r="V55" i="6"/>
  <c r="AB55" i="6"/>
  <c r="W55" i="6"/>
  <c r="AC55" i="6"/>
  <c r="Q23" i="6"/>
  <c r="V23" i="6"/>
  <c r="AB23" i="6"/>
  <c r="W23" i="6"/>
  <c r="AC23" i="6"/>
  <c r="Q61" i="6"/>
  <c r="V61" i="6"/>
  <c r="W61" i="6"/>
  <c r="AB61" i="6"/>
  <c r="AC61" i="6"/>
  <c r="Q53" i="6"/>
  <c r="V53" i="6"/>
  <c r="W53" i="6"/>
  <c r="AB53" i="6"/>
  <c r="AC53" i="6"/>
  <c r="Q45" i="6"/>
  <c r="V45" i="6"/>
  <c r="W45" i="6"/>
  <c r="AB45" i="6"/>
  <c r="AC45" i="6"/>
  <c r="Q37" i="6"/>
  <c r="AB37" i="6"/>
  <c r="V37" i="6"/>
  <c r="W37" i="6"/>
  <c r="AC37" i="6"/>
  <c r="Q29" i="6"/>
  <c r="V29" i="6"/>
  <c r="AB29" i="6"/>
  <c r="W29" i="6"/>
  <c r="AC29" i="6"/>
  <c r="Q21" i="6"/>
  <c r="V21" i="6"/>
  <c r="AB21" i="6"/>
  <c r="W21" i="6"/>
  <c r="AC21" i="6"/>
  <c r="AB13" i="6"/>
  <c r="Q13" i="6"/>
  <c r="V13" i="6"/>
  <c r="W13" i="6"/>
  <c r="AC13" i="6"/>
  <c r="Q5" i="6"/>
  <c r="V5" i="6"/>
  <c r="W5" i="6"/>
  <c r="AB5" i="6"/>
  <c r="AC5" i="6"/>
  <c r="Q57" i="6"/>
  <c r="AB57" i="6"/>
  <c r="V57" i="6"/>
  <c r="W57" i="6"/>
  <c r="AC57" i="6"/>
  <c r="Q25" i="6"/>
  <c r="V25" i="6"/>
  <c r="W25" i="6"/>
  <c r="AB25" i="6"/>
  <c r="AC25" i="6"/>
  <c r="Q39" i="6"/>
  <c r="V39" i="6"/>
  <c r="W39" i="6"/>
  <c r="AB39" i="6"/>
  <c r="AC39" i="6"/>
  <c r="Q15" i="6"/>
  <c r="V15" i="6"/>
  <c r="AB15" i="6"/>
  <c r="W15" i="6"/>
  <c r="AC15" i="6"/>
  <c r="AB60" i="6"/>
  <c r="Q60" i="6"/>
  <c r="V60" i="6"/>
  <c r="W60" i="6"/>
  <c r="AC60" i="6"/>
  <c r="Q52" i="6"/>
  <c r="AB52" i="6"/>
  <c r="V52" i="6"/>
  <c r="W52" i="6"/>
  <c r="AC52" i="6"/>
  <c r="Q44" i="6"/>
  <c r="V44" i="6"/>
  <c r="AB44" i="6"/>
  <c r="W44" i="6"/>
  <c r="AC44" i="6"/>
  <c r="AB36" i="6"/>
  <c r="Q36" i="6"/>
  <c r="V36" i="6"/>
  <c r="W36" i="6"/>
  <c r="AC36" i="6"/>
  <c r="Q28" i="6"/>
  <c r="AB28" i="6"/>
  <c r="V28" i="6"/>
  <c r="W28" i="6"/>
  <c r="AC28" i="6"/>
  <c r="Q20" i="6"/>
  <c r="AB20" i="6"/>
  <c r="V20" i="6"/>
  <c r="W20" i="6"/>
  <c r="AC20" i="6"/>
  <c r="AB12" i="6"/>
  <c r="Q12" i="6"/>
  <c r="V12" i="6"/>
  <c r="W12" i="6"/>
  <c r="AC12" i="6"/>
  <c r="Q4" i="6"/>
  <c r="AB4" i="6"/>
  <c r="V4" i="6"/>
  <c r="W4" i="6"/>
  <c r="AC4" i="6"/>
  <c r="Q51" i="6"/>
  <c r="V51" i="6"/>
  <c r="AB51" i="6"/>
  <c r="W51" i="6"/>
  <c r="AC51" i="6"/>
  <c r="Q35" i="6"/>
  <c r="V35" i="6"/>
  <c r="W35" i="6"/>
  <c r="AB35" i="6"/>
  <c r="AC35" i="6"/>
  <c r="Q19" i="6"/>
  <c r="V19" i="6"/>
  <c r="W19" i="6"/>
  <c r="AB19" i="6"/>
  <c r="AC19" i="6"/>
  <c r="Q3" i="6"/>
  <c r="V3" i="6"/>
  <c r="AB3" i="6"/>
  <c r="W3" i="6"/>
  <c r="AC3" i="6"/>
  <c r="AB59" i="6"/>
  <c r="Q59" i="6"/>
  <c r="V59" i="6"/>
  <c r="W59" i="6"/>
  <c r="AC59" i="6"/>
  <c r="AB43" i="6"/>
  <c r="Q43" i="6"/>
  <c r="V43" i="6"/>
  <c r="W43" i="6"/>
  <c r="AC43" i="6"/>
  <c r="Q27" i="6"/>
  <c r="V27" i="6"/>
  <c r="W27" i="6"/>
  <c r="AB27" i="6"/>
  <c r="AC27" i="6"/>
  <c r="Q11" i="6"/>
  <c r="AB11" i="6"/>
  <c r="V11" i="6"/>
  <c r="W11" i="6"/>
  <c r="AC11" i="6"/>
  <c r="Q66" i="6"/>
  <c r="V66" i="6"/>
  <c r="AB66" i="6"/>
  <c r="W66" i="6"/>
  <c r="AC66" i="6"/>
  <c r="Q58" i="6"/>
  <c r="V58" i="6"/>
  <c r="AB58" i="6"/>
  <c r="W58" i="6"/>
  <c r="AC58" i="6"/>
  <c r="AB50" i="6"/>
  <c r="Q50" i="6"/>
  <c r="V50" i="6"/>
  <c r="W50" i="6"/>
  <c r="AC50" i="6"/>
  <c r="Q42" i="6"/>
  <c r="V42" i="6"/>
  <c r="W42" i="6"/>
  <c r="AB42" i="6"/>
  <c r="AC42" i="6"/>
  <c r="Q34" i="6"/>
  <c r="V34" i="6"/>
  <c r="AB34" i="6"/>
  <c r="W34" i="6"/>
  <c r="AC34" i="6"/>
  <c r="Q26" i="6"/>
  <c r="V26" i="6"/>
  <c r="AB26" i="6"/>
  <c r="W26" i="6"/>
  <c r="AC26" i="6"/>
  <c r="Q18" i="6"/>
  <c r="V18" i="6"/>
  <c r="AB18" i="6"/>
  <c r="W18" i="6"/>
  <c r="AC18" i="6"/>
  <c r="Q10" i="6"/>
  <c r="V10" i="6"/>
  <c r="W10" i="6"/>
  <c r="AB10" i="6"/>
  <c r="AC10" i="6"/>
  <c r="Q2" i="6"/>
  <c r="V2" i="6"/>
  <c r="W2" i="6"/>
  <c r="AB2" i="6"/>
  <c r="AC2" i="6"/>
</calcChain>
</file>

<file path=xl/sharedStrings.xml><?xml version="1.0" encoding="utf-8"?>
<sst xmlns="http://schemas.openxmlformats.org/spreadsheetml/2006/main" count="424" uniqueCount="105">
  <si>
    <t>Nouveau code Article</t>
  </si>
  <si>
    <t>Nouvelle désignation Article</t>
  </si>
  <si>
    <t>Prix transport HTVA /Tonne</t>
  </si>
  <si>
    <t>prix transpor mahindra HT</t>
  </si>
  <si>
    <t>Tonne</t>
  </si>
  <si>
    <t>Ciment CPA 42.5 CJO  - Sac</t>
  </si>
  <si>
    <t>Sac</t>
  </si>
  <si>
    <t>Ciment CPA 42.5 CJO Wagon BEK- - Sac</t>
  </si>
  <si>
    <t>Ciment CPA 42.5 CJO Wagon MOK - Sac</t>
  </si>
  <si>
    <t>Ciment CPA 42.5 CJO Wagon MAH- Tonne</t>
  </si>
  <si>
    <t>Ciment CPA 42.5 CJO Wagon MAH - Sac</t>
  </si>
  <si>
    <t>Ciment CPA 42.5 SCE - Tonne</t>
  </si>
  <si>
    <t>Ciment CPA 42.5 SCE - Sac</t>
  </si>
  <si>
    <t>Ciment CPA 42.5 SCE Wagon BEK- Tonne</t>
  </si>
  <si>
    <t>Ciment CPA 42.5 SCE Wagon BEK - Sac</t>
  </si>
  <si>
    <t>Ciment CPA 42.5 SCE Wagon MOK- Tonne</t>
  </si>
  <si>
    <t>Ciment CPA 42.5 SCE Wagon MOK- - Sac</t>
  </si>
  <si>
    <t>Ciment CPA 42.5 SCE Wagon MAH- Tonne</t>
  </si>
  <si>
    <t>Ciment CPA 42.5 SCE Wagon MAH-  - Sac</t>
  </si>
  <si>
    <t>Ciment CPA 42.5 SOTACIB KAIROUAN - Tonne</t>
  </si>
  <si>
    <t>Ciment CPA 42.5 SOTACIB KAIROUAN  - Sac</t>
  </si>
  <si>
    <t>CIMENT CPA FARDEAUX SOTACIB - Tonne</t>
  </si>
  <si>
    <t>CIMENT CPA FARDEAUX SOTACIB - Sac</t>
  </si>
  <si>
    <t>Ciment NORMAL 32.5 CJO - Tonne</t>
  </si>
  <si>
    <t>Ciment NORMAL 32.5 CJO  - Sac</t>
  </si>
  <si>
    <t>Ciment NORMAL 32.5 CJO Wagon BEK- Tonne</t>
  </si>
  <si>
    <t>Ciment NORMAL 32.5 CJO Wagon BEK - Sac</t>
  </si>
  <si>
    <t>Ciment NORMAL 32.5 CJO Wagon MOK- Tonne</t>
  </si>
  <si>
    <t>Ciment NORMAL 32.5 CJO Wagon MOK - Sac</t>
  </si>
  <si>
    <t>Ciment NORMAL 32.5 CJO Wagon MAH- Tonne</t>
  </si>
  <si>
    <t>Ciment NORMAL 32.5 CJO Wagon MAH-  Sac</t>
  </si>
  <si>
    <t>Ciment NORMAL 32.5 SCE - Tonne</t>
  </si>
  <si>
    <t>Ciment NORMAL 32.5 SCE  - Sac</t>
  </si>
  <si>
    <t>Ciment NORMAL 32.5 SCE Wagon BEK- Tonne</t>
  </si>
  <si>
    <t>Ciment NORMAL 32.5 SCE Wagon BEK - Sac</t>
  </si>
  <si>
    <t>Ciment NORMAL 32.5 SCE Wagon MOK- Tonne</t>
  </si>
  <si>
    <t>Ciment NORMAL 32.5 SCE Wagon MOK - Sac</t>
  </si>
  <si>
    <t>Ciment NORMAL 32.5 SCE Wagon MAH- Tonne</t>
  </si>
  <si>
    <t>Ciment NORMAL 32.5 SCE Wagon MAH - Sac</t>
  </si>
  <si>
    <t>Ciment NORMAL 32.5 SOTACIB KAIROUAN - Tonne</t>
  </si>
  <si>
    <t>Ciment NORMAL 32.5 SOTACIB KAIROUAN - Sac</t>
  </si>
  <si>
    <t>CIMENT NORMAL FARDEAUX SOTACIB - Tonne</t>
  </si>
  <si>
    <t>CIMENT NORMAL FARDEAUX SOTACIB - Sac</t>
  </si>
  <si>
    <t>Ciment HRS 42.5 CJO - Tonne</t>
  </si>
  <si>
    <t>Ciment HRS 42.5 CJO - Sac</t>
  </si>
  <si>
    <t>Ciment HRS 42.5 CJO Wagon BEK- Tonne</t>
  </si>
  <si>
    <t>Ciment HRS 42.5 CJO Wagon BEK-  Sac</t>
  </si>
  <si>
    <t>Ciment HRS 42.5 CJO Wagon MOK- Tonne</t>
  </si>
  <si>
    <t>Ciment HRS 42.5 CJO Wagon MOK-  Sac</t>
  </si>
  <si>
    <t>Ciment HRS 42.5 CJO Wagon MAH- Tonne</t>
  </si>
  <si>
    <t>Ciment HRS 42.5 CJO Wagon MAH-  Sac</t>
  </si>
  <si>
    <t>Ciment HRS 42.5 SCE - Tonne</t>
  </si>
  <si>
    <t>Ciment HRS 42.5 SCE-  Sac</t>
  </si>
  <si>
    <t>Ciment HRS 42.5 SOTACIB KAIROUAN - Tonne</t>
  </si>
  <si>
    <t>Ciment HRS 42.5 SOTACIB KAIROUAN-  Sac</t>
  </si>
  <si>
    <t>CIMENT HRS FARDEAUX SOTACIB  - Tonne</t>
  </si>
  <si>
    <t>CIMENT HRS FARDEAUX SOTACIB   - Sac</t>
  </si>
  <si>
    <t>CHAUX CJO - Tonne</t>
  </si>
  <si>
    <t>CHAUX CJO  -  Sac</t>
  </si>
  <si>
    <t>CHAUX CJO Wagon BEK- Tonne</t>
  </si>
  <si>
    <t>CHAUX CJO Wagon BEK-  Sac</t>
  </si>
  <si>
    <t>CHAUX CJO Wagon MOK- Tonne</t>
  </si>
  <si>
    <t>CHAUX CJO Wagon MOK-  Sac</t>
  </si>
  <si>
    <t>CHAUX CJO Wagon MAH- Tonne</t>
  </si>
  <si>
    <t>CHAUX CJO Wagon MAH-  Sac</t>
  </si>
  <si>
    <t>CHAUX SCE - Tonne</t>
  </si>
  <si>
    <t>CHAUX SCE -  Sac</t>
  </si>
  <si>
    <t>CHAUX SOTACIB KAIROUAN - Tonne</t>
  </si>
  <si>
    <t>CHAUX SOTACIB KAIROUAN -  Sac</t>
  </si>
  <si>
    <t>CHAUX  FARDEAUX SOTACIB  - Tonne</t>
  </si>
  <si>
    <t>CHAUX  FARDEAUX SOTACIB  -  Sac</t>
  </si>
  <si>
    <t>Marge</t>
  </si>
  <si>
    <t>T TVA TR</t>
  </si>
  <si>
    <t>T TVA M%ahindra</t>
  </si>
  <si>
    <t>Prix Vente HT</t>
  </si>
  <si>
    <t>Prix Vente TTC</t>
  </si>
  <si>
    <t>TVA Article</t>
  </si>
  <si>
    <t>PrixRevient HT</t>
  </si>
  <si>
    <t>Prix revient TTC</t>
  </si>
  <si>
    <t>PrixAchat TTC</t>
  </si>
  <si>
    <t>Unite</t>
  </si>
  <si>
    <t>Produit</t>
  </si>
  <si>
    <t>Non</t>
  </si>
  <si>
    <t>Categorie</t>
  </si>
  <si>
    <t>Famille</t>
  </si>
  <si>
    <t>Sous Famille</t>
  </si>
  <si>
    <t>Taux Fodec</t>
  </si>
  <si>
    <t>Remise fournisseur %</t>
  </si>
  <si>
    <t>Remise Fourn en Montant</t>
  </si>
  <si>
    <t>Redevance</t>
  </si>
  <si>
    <t>Marge Appliqué</t>
  </si>
  <si>
    <t>Revient</t>
  </si>
  <si>
    <t>Sans Remise</t>
  </si>
  <si>
    <t>Plafond  Remise</t>
  </si>
  <si>
    <t>Oui</t>
  </si>
  <si>
    <t>Lot Serie</t>
  </si>
  <si>
    <t>Montant Fodec</t>
  </si>
  <si>
    <t>Alerte stock</t>
  </si>
  <si>
    <t>Reapro Stock</t>
  </si>
  <si>
    <t>Stock Max</t>
  </si>
  <si>
    <t>Vente stock Negative</t>
  </si>
  <si>
    <t>Type article</t>
  </si>
  <si>
    <t>Prix Fournisseur</t>
  </si>
  <si>
    <t>Prix Achat HT</t>
  </si>
  <si>
    <t>Prix F Apres Remise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</si>
</sst>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&quot; &quot;##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/>
    <xf numFmtId="0" fontId="4" fillId="5" borderId="1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164" fontId="4" fillId="3" borderId="3" xfId="0" applyNumberFormat="1" applyFont="1" applyFill="1" applyBorder="1" applyAlignment="1">
      <alignment horizontal="center" vertical="center" wrapText="1"/>
    </xf>
    <xf numFmtId="0" fontId="2" fillId="0" borderId="0" xfId="0" applyFont="1"/>
    <xf numFmtId="3" fontId="5" fillId="5" borderId="4" xfId="0" applyNumberFormat="1" applyFont="1" applyFill="1" applyBorder="1" applyAlignment="1">
      <alignment horizontal="center" vertical="center"/>
    </xf>
    <xf numFmtId="0" fontId="5" fillId="5" borderId="6" xfId="0" applyFont="1" applyFill="1" applyBorder="1" applyAlignment="1">
      <alignment vertical="center"/>
    </xf>
    <xf numFmtId="164" fontId="6" fillId="3" borderId="6" xfId="1" applyNumberFormat="1" applyFont="1" applyFill="1" applyBorder="1" applyAlignment="1">
      <alignment horizontal="center" vertical="center"/>
    </xf>
    <xf numFmtId="0" fontId="5" fillId="0" borderId="0" xfId="0" applyFont="1"/>
    <xf numFmtId="3" fontId="5" fillId="5" borderId="7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vertical="center"/>
    </xf>
    <xf numFmtId="3" fontId="5" fillId="5" borderId="8" xfId="0" applyNumberFormat="1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vertical="center"/>
    </xf>
    <xf numFmtId="3" fontId="5" fillId="5" borderId="9" xfId="0" applyNumberFormat="1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vertical="center"/>
    </xf>
    <xf numFmtId="164" fontId="4" fillId="3" borderId="17" xfId="0" applyNumberFormat="1" applyFont="1" applyFill="1" applyBorder="1" applyAlignment="1">
      <alignment horizontal="center" vertical="center" wrapText="1"/>
    </xf>
    <xf numFmtId="164" fontId="6" fillId="3" borderId="11" xfId="1" applyNumberFormat="1" applyFont="1" applyFill="1" applyBorder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 wrapText="1"/>
    </xf>
    <xf numFmtId="164" fontId="6" fillId="4" borderId="5" xfId="0" applyNumberFormat="1" applyFont="1" applyFill="1" applyBorder="1" applyAlignment="1">
      <alignment horizontal="center" vertical="center"/>
    </xf>
    <xf numFmtId="164" fontId="6" fillId="4" borderId="18" xfId="0" applyNumberFormat="1" applyFont="1" applyFill="1" applyBorder="1" applyAlignment="1">
      <alignment horizontal="center" vertical="center"/>
    </xf>
    <xf numFmtId="0" fontId="2" fillId="4" borderId="0" xfId="0" applyFont="1" applyFill="1"/>
    <xf numFmtId="164" fontId="4" fillId="6" borderId="14" xfId="0" applyNumberFormat="1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center" wrapText="1"/>
    </xf>
    <xf numFmtId="164" fontId="6" fillId="6" borderId="18" xfId="1" applyNumberFormat="1" applyFont="1" applyFill="1" applyBorder="1" applyAlignment="1">
      <alignment horizontal="center" vertical="center"/>
    </xf>
    <xf numFmtId="164" fontId="6" fillId="6" borderId="4" xfId="1" applyNumberFormat="1" applyFont="1" applyFill="1" applyBorder="1" applyAlignment="1">
      <alignment horizontal="center" vertical="center"/>
    </xf>
    <xf numFmtId="164" fontId="6" fillId="6" borderId="9" xfId="1" applyNumberFormat="1" applyFont="1" applyFill="1" applyBorder="1" applyAlignment="1">
      <alignment horizontal="center" vertical="center"/>
    </xf>
    <xf numFmtId="0" fontId="2" fillId="6" borderId="0" xfId="0" applyFont="1" applyFill="1"/>
    <xf numFmtId="164" fontId="4" fillId="7" borderId="2" xfId="0" applyNumberFormat="1" applyFont="1" applyFill="1" applyBorder="1" applyAlignment="1">
      <alignment horizontal="center" vertical="center" wrapText="1"/>
    </xf>
    <xf numFmtId="164" fontId="6" fillId="7" borderId="18" xfId="1" applyNumberFormat="1" applyFont="1" applyFill="1" applyBorder="1" applyAlignment="1">
      <alignment horizontal="center" vertical="center"/>
    </xf>
    <xf numFmtId="0" fontId="2" fillId="7" borderId="0" xfId="0" applyFont="1" applyFill="1"/>
    <xf numFmtId="164" fontId="4" fillId="8" borderId="17" xfId="0" applyNumberFormat="1" applyFont="1" applyFill="1" applyBorder="1" applyAlignment="1">
      <alignment horizontal="center" vertical="center" wrapText="1"/>
    </xf>
    <xf numFmtId="164" fontId="6" fillId="8" borderId="11" xfId="1" applyNumberFormat="1" applyFont="1" applyFill="1" applyBorder="1" applyAlignment="1">
      <alignment horizontal="center" vertical="center"/>
    </xf>
    <xf numFmtId="0" fontId="2" fillId="8" borderId="0" xfId="0" applyFont="1" applyFill="1"/>
    <xf numFmtId="0" fontId="5" fillId="2" borderId="15" xfId="0" applyFont="1" applyFill="1" applyBorder="1" applyAlignment="1">
      <alignment horizontal="center" vertical="center"/>
    </xf>
    <xf numFmtId="164" fontId="6" fillId="2" borderId="5" xfId="0" applyNumberFormat="1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164" fontId="6" fillId="3" borderId="10" xfId="1" applyNumberFormat="1" applyFont="1" applyFill="1" applyBorder="1" applyAlignment="1">
      <alignment horizontal="center" vertical="center"/>
    </xf>
    <xf numFmtId="164" fontId="4" fillId="9" borderId="2" xfId="0" applyNumberFormat="1" applyFont="1" applyFill="1" applyBorder="1" applyAlignment="1">
      <alignment horizontal="center" vertical="center" wrapText="1"/>
    </xf>
    <xf numFmtId="164" fontId="6" fillId="9" borderId="5" xfId="0" applyNumberFormat="1" applyFont="1" applyFill="1" applyBorder="1" applyAlignment="1">
      <alignment horizontal="center" vertical="center"/>
    </xf>
    <xf numFmtId="0" fontId="2" fillId="9" borderId="0" xfId="0" applyFont="1" applyFill="1"/>
    <xf numFmtId="164" fontId="4" fillId="10" borderId="17" xfId="0" applyNumberFormat="1" applyFont="1" applyFill="1" applyBorder="1" applyAlignment="1">
      <alignment horizontal="center" vertical="center" wrapText="1"/>
    </xf>
    <xf numFmtId="164" fontId="6" fillId="10" borderId="11" xfId="1" applyNumberFormat="1" applyFont="1" applyFill="1" applyBorder="1" applyAlignment="1">
      <alignment horizontal="center" vertical="center"/>
    </xf>
    <xf numFmtId="0" fontId="2" fillId="10" borderId="0" xfId="0" applyFont="1" applyFill="1"/>
  </cellXfs>
  <cellStyles count="2">
    <cellStyle name="Normal" xfId="0" builtinId="0"/>
    <cellStyle name="Pourcentage" xfId="1" builtinId="5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66"/>
  <sheetViews>
    <sheetView tabSelected="1" view="pageBreakPreview" topLeftCell="W1" zoomScale="70" zoomScaleSheetLayoutView="70" workbookViewId="0">
      <selection activeCell="AE68" sqref="AE68"/>
    </sheetView>
  </sheetViews>
  <sheetFormatPr baseColWidth="10" defaultRowHeight="21" x14ac:dyDescent="0.35"/>
  <cols>
    <col min="1" max="1" width="23.7109375" style="5" customWidth="1"/>
    <col min="2" max="2" width="72.5703125" style="5" customWidth="1"/>
    <col min="3" max="5" width="31.28515625" style="5" customWidth="1"/>
    <col min="6" max="6" width="35.42578125" style="5" customWidth="1"/>
    <col min="7" max="7" width="17.7109375" style="5" customWidth="1"/>
    <col min="8" max="15" width="25.85546875" style="5" customWidth="1"/>
    <col min="16" max="16" width="20" style="5" customWidth="1"/>
    <col min="17" max="17" width="16.85546875" style="5" customWidth="1"/>
    <col min="18" max="19" width="21.85546875" style="22" customWidth="1"/>
    <col min="20" max="21" width="24.7109375" style="28" customWidth="1"/>
    <col min="22" max="24" width="24.7109375" style="31" customWidth="1"/>
    <col min="25" max="25" width="20" style="34" customWidth="1"/>
    <col min="26" max="27" width="20" style="44" customWidth="1"/>
    <col min="28" max="29" width="21.85546875" style="41" customWidth="1"/>
    <col min="30" max="33" width="21.85546875" style="5" customWidth="1"/>
    <col min="34" max="35" width="34.5703125" style="5" customWidth="1"/>
  </cols>
  <sheetData>
    <row r="1" spans="1:35" s="1" customFormat="1" ht="60" customHeight="1" thickBot="1" x14ac:dyDescent="0.35">
      <c r="A1" s="2" t="s">
        <v>0</v>
      </c>
      <c r="B1" s="3" t="s">
        <v>1</v>
      </c>
      <c r="C1" s="3" t="s">
        <v>83</v>
      </c>
      <c r="D1" s="3" t="s">
        <v>84</v>
      </c>
      <c r="E1" s="3" t="s">
        <v>85</v>
      </c>
      <c r="F1" s="3" t="s">
        <v>101</v>
      </c>
      <c r="G1" s="35" t="s">
        <v>80</v>
      </c>
      <c r="H1" s="4" t="s">
        <v>102</v>
      </c>
      <c r="I1" s="16" t="s">
        <v>87</v>
      </c>
      <c r="J1" s="16" t="s">
        <v>88</v>
      </c>
      <c r="K1" s="16" t="s">
        <v>104</v>
      </c>
      <c r="L1" s="16" t="s">
        <v>86</v>
      </c>
      <c r="M1" s="16" t="s">
        <v>96</v>
      </c>
      <c r="N1" s="16" t="s">
        <v>89</v>
      </c>
      <c r="O1" s="4" t="s">
        <v>103</v>
      </c>
      <c r="P1" s="16" t="s">
        <v>76</v>
      </c>
      <c r="Q1" s="16" t="s">
        <v>79</v>
      </c>
      <c r="R1" s="19" t="s">
        <v>2</v>
      </c>
      <c r="S1" s="19" t="s">
        <v>72</v>
      </c>
      <c r="T1" s="23" t="s">
        <v>3</v>
      </c>
      <c r="U1" s="24" t="s">
        <v>73</v>
      </c>
      <c r="V1" s="29" t="s">
        <v>77</v>
      </c>
      <c r="W1" s="29" t="s">
        <v>78</v>
      </c>
      <c r="X1" s="32" t="s">
        <v>90</v>
      </c>
      <c r="Y1" s="32" t="s">
        <v>71</v>
      </c>
      <c r="Z1" s="42" t="s">
        <v>92</v>
      </c>
      <c r="AA1" s="42" t="s">
        <v>93</v>
      </c>
      <c r="AB1" s="39" t="s">
        <v>74</v>
      </c>
      <c r="AC1" s="39" t="s">
        <v>75</v>
      </c>
      <c r="AD1" s="36" t="s">
        <v>95</v>
      </c>
      <c r="AE1" s="36" t="s">
        <v>97</v>
      </c>
      <c r="AF1" s="36" t="s">
        <v>98</v>
      </c>
      <c r="AG1" s="36" t="s">
        <v>99</v>
      </c>
      <c r="AH1" s="36" t="s">
        <v>100</v>
      </c>
      <c r="AI1" s="18"/>
    </row>
    <row r="2" spans="1:35" s="9" customFormat="1" ht="47.25" customHeight="1" thickBot="1" x14ac:dyDescent="0.4">
      <c r="A2" s="6">
        <v>310210</v>
      </c>
      <c r="B2" s="7" t="s">
        <v>5</v>
      </c>
      <c r="C2" s="3"/>
      <c r="D2" s="3"/>
      <c r="E2" s="3"/>
      <c r="F2" s="3" t="s">
        <v>81</v>
      </c>
      <c r="G2" s="35" t="s">
        <v>6</v>
      </c>
      <c r="H2" s="8">
        <v>11.933999999999999</v>
      </c>
      <c r="I2" s="17">
        <v>0</v>
      </c>
      <c r="J2" s="17">
        <v>0</v>
      </c>
      <c r="K2" s="17">
        <f t="shared" ref="K2:K63" si="0">H2*(100-I2)/100 -J2</f>
        <v>11.933999999999999</v>
      </c>
      <c r="L2" s="17">
        <v>0</v>
      </c>
      <c r="M2" s="17">
        <f t="shared" ref="M2" si="1">K2*L2/100</f>
        <v>0</v>
      </c>
      <c r="N2" s="17">
        <v>0.15</v>
      </c>
      <c r="O2" s="8">
        <f>H2*(100-I2)/100-J2 +M2</f>
        <v>11.933999999999999</v>
      </c>
      <c r="P2" s="17">
        <v>19</v>
      </c>
      <c r="Q2" s="17">
        <f t="shared" ref="Q2:Q63" si="2">O2*(100+P2)/100+N2</f>
        <v>14.351459999999999</v>
      </c>
      <c r="R2" s="20">
        <v>0.60750000000000004</v>
      </c>
      <c r="S2" s="21">
        <v>7</v>
      </c>
      <c r="T2" s="26">
        <v>0.28000000000000003</v>
      </c>
      <c r="U2" s="25">
        <v>7</v>
      </c>
      <c r="V2" s="30">
        <f>O2+R2+T2</f>
        <v>12.821499999999999</v>
      </c>
      <c r="W2" s="30">
        <f t="shared" ref="W2:W63" si="3">O2*(100+P2)/100 + R2*(100+S2)/100 + T2 * (100+U2)/100+N2</f>
        <v>15.301084999999999</v>
      </c>
      <c r="X2" s="32" t="s">
        <v>91</v>
      </c>
      <c r="Y2" s="33">
        <v>2</v>
      </c>
      <c r="Z2" s="43" t="s">
        <v>94</v>
      </c>
      <c r="AA2" s="43">
        <v>0</v>
      </c>
      <c r="AB2" s="40">
        <f>(O2+R2+T2)*(100+Y2)/100</f>
        <v>13.077929999999999</v>
      </c>
      <c r="AC2" s="40">
        <f>(O2+R2+T2)*(100+Y2)/100*(100+P2)/100+N2</f>
        <v>15.712736699999999</v>
      </c>
      <c r="AD2" s="36">
        <v>0</v>
      </c>
      <c r="AE2" s="36">
        <v>0</v>
      </c>
      <c r="AF2" s="36">
        <v>0</v>
      </c>
      <c r="AG2" s="36">
        <v>0</v>
      </c>
      <c r="AH2" s="36" t="s">
        <v>82</v>
      </c>
      <c r="AI2" s="18"/>
    </row>
    <row r="3" spans="1:35" s="9" customFormat="1" ht="47.25" customHeight="1" thickBot="1" x14ac:dyDescent="0.4">
      <c r="A3" s="6">
        <v>310231</v>
      </c>
      <c r="B3" s="7" t="s">
        <v>7</v>
      </c>
      <c r="C3" s="3"/>
      <c r="D3" s="3"/>
      <c r="E3" s="3"/>
      <c r="F3" s="3" t="s">
        <v>81</v>
      </c>
      <c r="G3" s="35" t="s">
        <v>6</v>
      </c>
      <c r="H3" s="8">
        <v>11.933999999999999</v>
      </c>
      <c r="I3" s="17">
        <v>0</v>
      </c>
      <c r="J3" s="17">
        <v>0</v>
      </c>
      <c r="K3" s="17">
        <f t="shared" si="0"/>
        <v>11.933999999999999</v>
      </c>
      <c r="L3" s="17">
        <v>0</v>
      </c>
      <c r="M3" s="17">
        <f t="shared" ref="M3:M63" si="4">K3*L3/100</f>
        <v>0</v>
      </c>
      <c r="N3" s="17">
        <v>0</v>
      </c>
      <c r="O3" s="8">
        <f t="shared" ref="O3:O64" si="5">H3*(100-I3)/100-J3 +M3</f>
        <v>11.933999999999999</v>
      </c>
      <c r="P3" s="17">
        <v>19</v>
      </c>
      <c r="Q3" s="17">
        <f t="shared" si="2"/>
        <v>14.201459999999999</v>
      </c>
      <c r="R3" s="20">
        <v>0.45800000000000002</v>
      </c>
      <c r="S3" s="21">
        <v>7</v>
      </c>
      <c r="T3" s="26">
        <v>0.28000000000000003</v>
      </c>
      <c r="U3" s="25">
        <v>7</v>
      </c>
      <c r="V3" s="30">
        <f t="shared" ref="V3:V30" si="6">O3+R3+T3</f>
        <v>12.671999999999999</v>
      </c>
      <c r="W3" s="30">
        <f t="shared" si="3"/>
        <v>14.991119999999999</v>
      </c>
      <c r="X3" s="32" t="s">
        <v>91</v>
      </c>
      <c r="Y3" s="33">
        <v>2</v>
      </c>
      <c r="Z3" s="43" t="s">
        <v>94</v>
      </c>
      <c r="AA3" s="43">
        <v>0</v>
      </c>
      <c r="AB3" s="40">
        <f t="shared" ref="AB3:AB64" si="7">(O3+R3+T3)*(100+Y3)/100</f>
        <v>12.925439999999998</v>
      </c>
      <c r="AC3" s="40">
        <f t="shared" ref="AC3:AC64" si="8">(O3+R3+T3)*(100+Y3)/100*(100+P3)/100+N3</f>
        <v>15.381273599999997</v>
      </c>
      <c r="AD3" s="36">
        <v>0</v>
      </c>
      <c r="AE3" s="36">
        <v>0</v>
      </c>
      <c r="AF3" s="36">
        <v>0</v>
      </c>
      <c r="AG3" s="36">
        <v>0</v>
      </c>
      <c r="AH3" s="36" t="s">
        <v>82</v>
      </c>
      <c r="AI3" s="18"/>
    </row>
    <row r="4" spans="1:35" s="9" customFormat="1" ht="47.25" customHeight="1" thickBot="1" x14ac:dyDescent="0.4">
      <c r="A4" s="6">
        <v>310251</v>
      </c>
      <c r="B4" s="7" t="s">
        <v>8</v>
      </c>
      <c r="C4" s="3"/>
      <c r="D4" s="3"/>
      <c r="E4" s="3"/>
      <c r="F4" s="3" t="s">
        <v>81</v>
      </c>
      <c r="G4" s="35" t="s">
        <v>6</v>
      </c>
      <c r="H4" s="8">
        <v>11.933999999999999</v>
      </c>
      <c r="I4" s="17">
        <v>0</v>
      </c>
      <c r="J4" s="17">
        <v>0</v>
      </c>
      <c r="K4" s="17">
        <f t="shared" si="0"/>
        <v>11.933999999999999</v>
      </c>
      <c r="L4" s="17">
        <v>0</v>
      </c>
      <c r="M4" s="17">
        <f t="shared" si="4"/>
        <v>0</v>
      </c>
      <c r="N4" s="17">
        <v>0</v>
      </c>
      <c r="O4" s="8">
        <f t="shared" si="5"/>
        <v>11.933999999999999</v>
      </c>
      <c r="P4" s="17">
        <v>19</v>
      </c>
      <c r="Q4" s="17">
        <f t="shared" si="2"/>
        <v>14.201459999999999</v>
      </c>
      <c r="R4" s="20">
        <v>0.45800000000000002</v>
      </c>
      <c r="S4" s="21">
        <v>7</v>
      </c>
      <c r="T4" s="26">
        <v>0.28000000000000003</v>
      </c>
      <c r="U4" s="25">
        <v>7</v>
      </c>
      <c r="V4" s="30">
        <f t="shared" si="6"/>
        <v>12.671999999999999</v>
      </c>
      <c r="W4" s="30">
        <f t="shared" si="3"/>
        <v>14.991119999999999</v>
      </c>
      <c r="X4" s="32" t="s">
        <v>91</v>
      </c>
      <c r="Y4" s="33">
        <v>2</v>
      </c>
      <c r="Z4" s="43" t="s">
        <v>94</v>
      </c>
      <c r="AA4" s="43">
        <v>0</v>
      </c>
      <c r="AB4" s="40">
        <f t="shared" si="7"/>
        <v>12.925439999999998</v>
      </c>
      <c r="AC4" s="40">
        <f t="shared" si="8"/>
        <v>15.381273599999997</v>
      </c>
      <c r="AD4" s="36">
        <v>0</v>
      </c>
      <c r="AE4" s="36">
        <v>0</v>
      </c>
      <c r="AF4" s="36">
        <v>0</v>
      </c>
      <c r="AG4" s="36">
        <v>0</v>
      </c>
      <c r="AH4" s="36" t="s">
        <v>82</v>
      </c>
      <c r="AI4" s="18"/>
    </row>
    <row r="5" spans="1:35" s="9" customFormat="1" ht="47.25" customHeight="1" thickBot="1" x14ac:dyDescent="0.4">
      <c r="A5" s="6">
        <v>310261</v>
      </c>
      <c r="B5" s="7" t="s">
        <v>9</v>
      </c>
      <c r="C5" s="3"/>
      <c r="D5" s="3"/>
      <c r="E5" s="3"/>
      <c r="F5" s="3" t="s">
        <v>81</v>
      </c>
      <c r="G5" s="35" t="s">
        <v>4</v>
      </c>
      <c r="H5" s="8">
        <v>238.68</v>
      </c>
      <c r="I5" s="17">
        <v>0</v>
      </c>
      <c r="J5" s="17">
        <v>0</v>
      </c>
      <c r="K5" s="17">
        <f t="shared" si="0"/>
        <v>238.68</v>
      </c>
      <c r="L5" s="17">
        <v>0</v>
      </c>
      <c r="M5" s="17">
        <f t="shared" si="4"/>
        <v>0</v>
      </c>
      <c r="N5" s="17">
        <v>0</v>
      </c>
      <c r="O5" s="8">
        <f t="shared" si="5"/>
        <v>238.68</v>
      </c>
      <c r="P5" s="17">
        <v>19</v>
      </c>
      <c r="Q5" s="17">
        <f t="shared" si="2"/>
        <v>284.0292</v>
      </c>
      <c r="R5" s="20">
        <v>9.7200000000000006</v>
      </c>
      <c r="S5" s="21">
        <v>7</v>
      </c>
      <c r="T5" s="26">
        <v>5.6</v>
      </c>
      <c r="U5" s="25">
        <v>7</v>
      </c>
      <c r="V5" s="30">
        <f t="shared" si="6"/>
        <v>254</v>
      </c>
      <c r="W5" s="30">
        <f t="shared" si="3"/>
        <v>300.42160000000001</v>
      </c>
      <c r="X5" s="32" t="s">
        <v>91</v>
      </c>
      <c r="Y5" s="33">
        <v>2</v>
      </c>
      <c r="Z5" s="43" t="s">
        <v>94</v>
      </c>
      <c r="AA5" s="43">
        <v>0</v>
      </c>
      <c r="AB5" s="40">
        <f t="shared" si="7"/>
        <v>259.08</v>
      </c>
      <c r="AC5" s="40">
        <f t="shared" si="8"/>
        <v>308.30519999999996</v>
      </c>
      <c r="AD5" s="36">
        <v>0</v>
      </c>
      <c r="AE5" s="36">
        <v>0</v>
      </c>
      <c r="AF5" s="36">
        <v>0</v>
      </c>
      <c r="AG5" s="36">
        <v>0</v>
      </c>
      <c r="AH5" s="36" t="s">
        <v>82</v>
      </c>
      <c r="AI5" s="18"/>
    </row>
    <row r="6" spans="1:35" s="9" customFormat="1" ht="47.25" customHeight="1" thickBot="1" x14ac:dyDescent="0.4">
      <c r="A6" s="6">
        <v>310271</v>
      </c>
      <c r="B6" s="7" t="s">
        <v>10</v>
      </c>
      <c r="C6" s="3"/>
      <c r="D6" s="3"/>
      <c r="E6" s="3"/>
      <c r="F6" s="3" t="s">
        <v>81</v>
      </c>
      <c r="G6" s="35" t="s">
        <v>6</v>
      </c>
      <c r="H6" s="8">
        <v>11.933999999999999</v>
      </c>
      <c r="I6" s="17">
        <v>0</v>
      </c>
      <c r="J6" s="17">
        <v>0</v>
      </c>
      <c r="K6" s="17">
        <f t="shared" si="0"/>
        <v>11.933999999999999</v>
      </c>
      <c r="L6" s="17">
        <v>0</v>
      </c>
      <c r="M6" s="17">
        <f t="shared" si="4"/>
        <v>0</v>
      </c>
      <c r="N6" s="17">
        <v>0</v>
      </c>
      <c r="O6" s="8">
        <f t="shared" si="5"/>
        <v>11.933999999999999</v>
      </c>
      <c r="P6" s="17">
        <v>19</v>
      </c>
      <c r="Q6" s="17">
        <f t="shared" si="2"/>
        <v>14.201459999999999</v>
      </c>
      <c r="R6" s="20">
        <v>0.48600000000000004</v>
      </c>
      <c r="S6" s="21">
        <v>7</v>
      </c>
      <c r="T6" s="26">
        <v>0.28000000000000003</v>
      </c>
      <c r="U6" s="25">
        <v>7</v>
      </c>
      <c r="V6" s="30">
        <f t="shared" si="6"/>
        <v>12.7</v>
      </c>
      <c r="W6" s="30">
        <f t="shared" si="3"/>
        <v>15.02108</v>
      </c>
      <c r="X6" s="32" t="s">
        <v>91</v>
      </c>
      <c r="Y6" s="33">
        <v>2</v>
      </c>
      <c r="Z6" s="43" t="s">
        <v>94</v>
      </c>
      <c r="AA6" s="43">
        <v>0</v>
      </c>
      <c r="AB6" s="40">
        <f t="shared" si="7"/>
        <v>12.953999999999999</v>
      </c>
      <c r="AC6" s="40">
        <f t="shared" si="8"/>
        <v>15.415259999999998</v>
      </c>
      <c r="AD6" s="36">
        <v>0</v>
      </c>
      <c r="AE6" s="36">
        <v>0</v>
      </c>
      <c r="AF6" s="36">
        <v>0</v>
      </c>
      <c r="AG6" s="36">
        <v>0</v>
      </c>
      <c r="AH6" s="36" t="s">
        <v>82</v>
      </c>
      <c r="AI6" s="18"/>
    </row>
    <row r="7" spans="1:35" s="9" customFormat="1" ht="47.25" customHeight="1" thickBot="1" x14ac:dyDescent="0.4">
      <c r="A7" s="6">
        <v>310300</v>
      </c>
      <c r="B7" s="7" t="s">
        <v>11</v>
      </c>
      <c r="C7" s="3"/>
      <c r="D7" s="3"/>
      <c r="E7" s="3"/>
      <c r="F7" s="3" t="s">
        <v>81</v>
      </c>
      <c r="G7" s="35" t="s">
        <v>4</v>
      </c>
      <c r="H7" s="8">
        <v>255</v>
      </c>
      <c r="I7" s="17">
        <v>0</v>
      </c>
      <c r="J7" s="17">
        <v>0</v>
      </c>
      <c r="K7" s="17">
        <f t="shared" si="0"/>
        <v>255</v>
      </c>
      <c r="L7" s="17">
        <v>0</v>
      </c>
      <c r="M7" s="17">
        <f t="shared" si="4"/>
        <v>0</v>
      </c>
      <c r="N7" s="17">
        <v>0</v>
      </c>
      <c r="O7" s="8">
        <f t="shared" si="5"/>
        <v>255</v>
      </c>
      <c r="P7" s="17">
        <v>19</v>
      </c>
      <c r="Q7" s="17">
        <f t="shared" si="2"/>
        <v>303.45</v>
      </c>
      <c r="R7" s="20">
        <v>9.3450000000000006</v>
      </c>
      <c r="S7" s="21">
        <v>7</v>
      </c>
      <c r="T7" s="26">
        <v>5.6</v>
      </c>
      <c r="U7" s="25">
        <v>7</v>
      </c>
      <c r="V7" s="30">
        <f t="shared" si="6"/>
        <v>269.94500000000005</v>
      </c>
      <c r="W7" s="30">
        <f t="shared" si="3"/>
        <v>319.44114999999999</v>
      </c>
      <c r="X7" s="32" t="s">
        <v>91</v>
      </c>
      <c r="Y7" s="33">
        <v>2</v>
      </c>
      <c r="Z7" s="43" t="s">
        <v>94</v>
      </c>
      <c r="AA7" s="43">
        <v>0</v>
      </c>
      <c r="AB7" s="40">
        <f t="shared" si="7"/>
        <v>275.34390000000008</v>
      </c>
      <c r="AC7" s="40">
        <f t="shared" si="8"/>
        <v>327.65924100000007</v>
      </c>
      <c r="AD7" s="36">
        <v>0</v>
      </c>
      <c r="AE7" s="36">
        <v>0</v>
      </c>
      <c r="AF7" s="36">
        <v>0</v>
      </c>
      <c r="AG7" s="36">
        <v>0</v>
      </c>
      <c r="AH7" s="36" t="s">
        <v>82</v>
      </c>
      <c r="AI7" s="18"/>
    </row>
    <row r="8" spans="1:35" s="9" customFormat="1" ht="47.25" customHeight="1" thickBot="1" x14ac:dyDescent="0.4">
      <c r="A8" s="6">
        <v>310310</v>
      </c>
      <c r="B8" s="7" t="s">
        <v>12</v>
      </c>
      <c r="C8" s="3"/>
      <c r="D8" s="3"/>
      <c r="E8" s="3"/>
      <c r="F8" s="3" t="s">
        <v>81</v>
      </c>
      <c r="G8" s="35" t="s">
        <v>6</v>
      </c>
      <c r="H8" s="8">
        <v>12.75</v>
      </c>
      <c r="I8" s="17">
        <v>0</v>
      </c>
      <c r="J8" s="17">
        <v>0</v>
      </c>
      <c r="K8" s="17">
        <f t="shared" si="0"/>
        <v>12.75</v>
      </c>
      <c r="L8" s="17">
        <v>0</v>
      </c>
      <c r="M8" s="17">
        <f t="shared" si="4"/>
        <v>0</v>
      </c>
      <c r="N8" s="17">
        <v>0</v>
      </c>
      <c r="O8" s="8">
        <f t="shared" si="5"/>
        <v>12.75</v>
      </c>
      <c r="P8" s="17">
        <v>19</v>
      </c>
      <c r="Q8" s="17">
        <f t="shared" si="2"/>
        <v>15.172499999999999</v>
      </c>
      <c r="R8" s="20">
        <v>0.46725000000000005</v>
      </c>
      <c r="S8" s="21">
        <v>7</v>
      </c>
      <c r="T8" s="26">
        <v>0.28000000000000003</v>
      </c>
      <c r="U8" s="25">
        <v>7</v>
      </c>
      <c r="V8" s="30">
        <f t="shared" si="6"/>
        <v>13.497249999999999</v>
      </c>
      <c r="W8" s="30">
        <f t="shared" si="3"/>
        <v>15.9720575</v>
      </c>
      <c r="X8" s="32" t="s">
        <v>91</v>
      </c>
      <c r="Y8" s="33">
        <v>2</v>
      </c>
      <c r="Z8" s="43" t="s">
        <v>94</v>
      </c>
      <c r="AA8" s="43">
        <v>0</v>
      </c>
      <c r="AB8" s="40">
        <f t="shared" si="7"/>
        <v>13.767194999999999</v>
      </c>
      <c r="AC8" s="40">
        <f t="shared" si="8"/>
        <v>16.38296205</v>
      </c>
      <c r="AD8" s="36">
        <v>0</v>
      </c>
      <c r="AE8" s="36">
        <v>0</v>
      </c>
      <c r="AF8" s="36">
        <v>0</v>
      </c>
      <c r="AG8" s="36">
        <v>0</v>
      </c>
      <c r="AH8" s="36" t="s">
        <v>82</v>
      </c>
      <c r="AI8" s="18"/>
    </row>
    <row r="9" spans="1:35" s="9" customFormat="1" ht="47.25" customHeight="1" thickBot="1" x14ac:dyDescent="0.4">
      <c r="A9" s="6">
        <v>310321</v>
      </c>
      <c r="B9" s="7" t="s">
        <v>13</v>
      </c>
      <c r="C9" s="3"/>
      <c r="D9" s="3"/>
      <c r="E9" s="3"/>
      <c r="F9" s="3" t="s">
        <v>81</v>
      </c>
      <c r="G9" s="35" t="s">
        <v>4</v>
      </c>
      <c r="H9" s="8">
        <v>255</v>
      </c>
      <c r="I9" s="17">
        <v>0</v>
      </c>
      <c r="J9" s="17">
        <v>0</v>
      </c>
      <c r="K9" s="17">
        <f t="shared" si="0"/>
        <v>255</v>
      </c>
      <c r="L9" s="17">
        <v>0</v>
      </c>
      <c r="M9" s="17">
        <f t="shared" si="4"/>
        <v>0</v>
      </c>
      <c r="N9" s="17">
        <v>0</v>
      </c>
      <c r="O9" s="8">
        <f t="shared" si="5"/>
        <v>255</v>
      </c>
      <c r="P9" s="17">
        <v>19</v>
      </c>
      <c r="Q9" s="17">
        <f t="shared" si="2"/>
        <v>303.45</v>
      </c>
      <c r="R9" s="20">
        <v>4.8</v>
      </c>
      <c r="S9" s="21">
        <v>7</v>
      </c>
      <c r="T9" s="26">
        <v>5.6</v>
      </c>
      <c r="U9" s="25">
        <v>7</v>
      </c>
      <c r="V9" s="30">
        <f t="shared" si="6"/>
        <v>265.40000000000003</v>
      </c>
      <c r="W9" s="30">
        <f t="shared" si="3"/>
        <v>314.57800000000003</v>
      </c>
      <c r="X9" s="32" t="s">
        <v>91</v>
      </c>
      <c r="Y9" s="33">
        <v>2</v>
      </c>
      <c r="Z9" s="43" t="s">
        <v>94</v>
      </c>
      <c r="AA9" s="43">
        <v>0</v>
      </c>
      <c r="AB9" s="40">
        <f t="shared" si="7"/>
        <v>270.70800000000003</v>
      </c>
      <c r="AC9" s="40">
        <f t="shared" si="8"/>
        <v>322.14252000000005</v>
      </c>
      <c r="AD9" s="36">
        <v>0</v>
      </c>
      <c r="AE9" s="36">
        <v>0</v>
      </c>
      <c r="AF9" s="36">
        <v>0</v>
      </c>
      <c r="AG9" s="36">
        <v>0</v>
      </c>
      <c r="AH9" s="36" t="s">
        <v>82</v>
      </c>
      <c r="AI9" s="18"/>
    </row>
    <row r="10" spans="1:35" s="9" customFormat="1" ht="47.25" customHeight="1" thickBot="1" x14ac:dyDescent="0.4">
      <c r="A10" s="6">
        <v>310331</v>
      </c>
      <c r="B10" s="7" t="s">
        <v>14</v>
      </c>
      <c r="C10" s="3"/>
      <c r="D10" s="3"/>
      <c r="E10" s="3"/>
      <c r="F10" s="3" t="s">
        <v>81</v>
      </c>
      <c r="G10" s="35" t="s">
        <v>6</v>
      </c>
      <c r="H10" s="8">
        <v>12.75</v>
      </c>
      <c r="I10" s="17">
        <v>0</v>
      </c>
      <c r="J10" s="17">
        <v>0</v>
      </c>
      <c r="K10" s="17">
        <f t="shared" si="0"/>
        <v>12.75</v>
      </c>
      <c r="L10" s="17">
        <v>0</v>
      </c>
      <c r="M10" s="17">
        <f t="shared" si="4"/>
        <v>0</v>
      </c>
      <c r="N10" s="17">
        <v>0</v>
      </c>
      <c r="O10" s="8">
        <f t="shared" si="5"/>
        <v>12.75</v>
      </c>
      <c r="P10" s="17">
        <v>19</v>
      </c>
      <c r="Q10" s="17">
        <f t="shared" si="2"/>
        <v>15.172499999999999</v>
      </c>
      <c r="R10" s="20">
        <v>0.24</v>
      </c>
      <c r="S10" s="21">
        <v>7</v>
      </c>
      <c r="T10" s="26">
        <v>0.28000000000000003</v>
      </c>
      <c r="U10" s="25">
        <v>7</v>
      </c>
      <c r="V10" s="30">
        <f t="shared" si="6"/>
        <v>13.27</v>
      </c>
      <c r="W10" s="30">
        <f t="shared" si="3"/>
        <v>15.728899999999999</v>
      </c>
      <c r="X10" s="32" t="s">
        <v>91</v>
      </c>
      <c r="Y10" s="33">
        <v>2</v>
      </c>
      <c r="Z10" s="43" t="s">
        <v>94</v>
      </c>
      <c r="AA10" s="43">
        <v>0</v>
      </c>
      <c r="AB10" s="40">
        <f t="shared" si="7"/>
        <v>13.535399999999999</v>
      </c>
      <c r="AC10" s="40">
        <f t="shared" si="8"/>
        <v>16.107125999999997</v>
      </c>
      <c r="AD10" s="36">
        <v>0</v>
      </c>
      <c r="AE10" s="36">
        <v>0</v>
      </c>
      <c r="AF10" s="36">
        <v>0</v>
      </c>
      <c r="AG10" s="36">
        <v>0</v>
      </c>
      <c r="AH10" s="36" t="s">
        <v>82</v>
      </c>
      <c r="AI10" s="18"/>
    </row>
    <row r="11" spans="1:35" s="9" customFormat="1" ht="47.25" customHeight="1" thickBot="1" x14ac:dyDescent="0.4">
      <c r="A11" s="6">
        <v>310341</v>
      </c>
      <c r="B11" s="7" t="s">
        <v>15</v>
      </c>
      <c r="C11" s="3"/>
      <c r="D11" s="3"/>
      <c r="E11" s="3"/>
      <c r="F11" s="3" t="s">
        <v>81</v>
      </c>
      <c r="G11" s="35" t="s">
        <v>4</v>
      </c>
      <c r="H11" s="8">
        <v>255</v>
      </c>
      <c r="I11" s="17">
        <v>0</v>
      </c>
      <c r="J11" s="17">
        <v>0</v>
      </c>
      <c r="K11" s="17">
        <f t="shared" si="0"/>
        <v>255</v>
      </c>
      <c r="L11" s="17">
        <v>0</v>
      </c>
      <c r="M11" s="17">
        <f t="shared" si="4"/>
        <v>0</v>
      </c>
      <c r="N11" s="17">
        <v>0</v>
      </c>
      <c r="O11" s="8">
        <f t="shared" si="5"/>
        <v>255</v>
      </c>
      <c r="P11" s="17">
        <v>19</v>
      </c>
      <c r="Q11" s="17">
        <f t="shared" si="2"/>
        <v>303.45</v>
      </c>
      <c r="R11" s="20">
        <v>4.8</v>
      </c>
      <c r="S11" s="21">
        <v>7</v>
      </c>
      <c r="T11" s="26">
        <v>5.6</v>
      </c>
      <c r="U11" s="25">
        <v>7</v>
      </c>
      <c r="V11" s="30">
        <f t="shared" si="6"/>
        <v>265.40000000000003</v>
      </c>
      <c r="W11" s="30">
        <f t="shared" si="3"/>
        <v>314.57800000000003</v>
      </c>
      <c r="X11" s="32" t="s">
        <v>91</v>
      </c>
      <c r="Y11" s="33">
        <v>2</v>
      </c>
      <c r="Z11" s="43" t="s">
        <v>94</v>
      </c>
      <c r="AA11" s="43">
        <v>0</v>
      </c>
      <c r="AB11" s="40">
        <f t="shared" si="7"/>
        <v>270.70800000000003</v>
      </c>
      <c r="AC11" s="40">
        <f t="shared" si="8"/>
        <v>322.14252000000005</v>
      </c>
      <c r="AD11" s="36">
        <v>0</v>
      </c>
      <c r="AE11" s="36">
        <v>0</v>
      </c>
      <c r="AF11" s="36">
        <v>0</v>
      </c>
      <c r="AG11" s="36">
        <v>0</v>
      </c>
      <c r="AH11" s="36" t="s">
        <v>82</v>
      </c>
      <c r="AI11" s="18"/>
    </row>
    <row r="12" spans="1:35" s="9" customFormat="1" ht="47.25" customHeight="1" thickBot="1" x14ac:dyDescent="0.4">
      <c r="A12" s="6">
        <v>310351</v>
      </c>
      <c r="B12" s="7" t="s">
        <v>16</v>
      </c>
      <c r="C12" s="3"/>
      <c r="D12" s="3"/>
      <c r="E12" s="3"/>
      <c r="F12" s="3" t="s">
        <v>81</v>
      </c>
      <c r="G12" s="35" t="s">
        <v>6</v>
      </c>
      <c r="H12" s="8">
        <v>12.75</v>
      </c>
      <c r="I12" s="17">
        <v>0</v>
      </c>
      <c r="J12" s="17">
        <v>0</v>
      </c>
      <c r="K12" s="17">
        <f t="shared" si="0"/>
        <v>12.75</v>
      </c>
      <c r="L12" s="17">
        <v>0</v>
      </c>
      <c r="M12" s="17">
        <f t="shared" si="4"/>
        <v>0</v>
      </c>
      <c r="N12" s="17">
        <v>0</v>
      </c>
      <c r="O12" s="8">
        <f t="shared" si="5"/>
        <v>12.75</v>
      </c>
      <c r="P12" s="17">
        <v>19</v>
      </c>
      <c r="Q12" s="17">
        <f t="shared" si="2"/>
        <v>15.172499999999999</v>
      </c>
      <c r="R12" s="20">
        <v>0.24</v>
      </c>
      <c r="S12" s="21">
        <v>7</v>
      </c>
      <c r="T12" s="26">
        <v>0.28000000000000003</v>
      </c>
      <c r="U12" s="25">
        <v>7</v>
      </c>
      <c r="V12" s="30">
        <f t="shared" si="6"/>
        <v>13.27</v>
      </c>
      <c r="W12" s="30">
        <f t="shared" si="3"/>
        <v>15.728899999999999</v>
      </c>
      <c r="X12" s="32" t="s">
        <v>91</v>
      </c>
      <c r="Y12" s="33">
        <v>2</v>
      </c>
      <c r="Z12" s="43" t="s">
        <v>94</v>
      </c>
      <c r="AA12" s="43">
        <v>0</v>
      </c>
      <c r="AB12" s="40">
        <f t="shared" si="7"/>
        <v>13.535399999999999</v>
      </c>
      <c r="AC12" s="40">
        <f t="shared" si="8"/>
        <v>16.107125999999997</v>
      </c>
      <c r="AD12" s="36">
        <v>0</v>
      </c>
      <c r="AE12" s="36">
        <v>0</v>
      </c>
      <c r="AF12" s="36">
        <v>0</v>
      </c>
      <c r="AG12" s="36">
        <v>0</v>
      </c>
      <c r="AH12" s="36" t="s">
        <v>82</v>
      </c>
      <c r="AI12" s="18"/>
    </row>
    <row r="13" spans="1:35" s="9" customFormat="1" ht="47.25" customHeight="1" thickBot="1" x14ac:dyDescent="0.4">
      <c r="A13" s="6">
        <v>310361</v>
      </c>
      <c r="B13" s="7" t="s">
        <v>17</v>
      </c>
      <c r="C13" s="3"/>
      <c r="D13" s="3"/>
      <c r="E13" s="3"/>
      <c r="F13" s="3" t="s">
        <v>81</v>
      </c>
      <c r="G13" s="35" t="s">
        <v>4</v>
      </c>
      <c r="H13" s="8">
        <v>255</v>
      </c>
      <c r="I13" s="17">
        <v>0</v>
      </c>
      <c r="J13" s="17">
        <v>0</v>
      </c>
      <c r="K13" s="17">
        <f t="shared" si="0"/>
        <v>255</v>
      </c>
      <c r="L13" s="17">
        <v>0</v>
      </c>
      <c r="M13" s="17">
        <f t="shared" si="4"/>
        <v>0</v>
      </c>
      <c r="N13" s="17">
        <v>0</v>
      </c>
      <c r="O13" s="8">
        <f t="shared" si="5"/>
        <v>255</v>
      </c>
      <c r="P13" s="17">
        <v>19</v>
      </c>
      <c r="Q13" s="17">
        <f t="shared" si="2"/>
        <v>303.45</v>
      </c>
      <c r="R13" s="20">
        <v>5.0999999999999996</v>
      </c>
      <c r="S13" s="21">
        <v>7</v>
      </c>
      <c r="T13" s="26">
        <v>5.6</v>
      </c>
      <c r="U13" s="25">
        <v>7</v>
      </c>
      <c r="V13" s="30">
        <f t="shared" si="6"/>
        <v>265.70000000000005</v>
      </c>
      <c r="W13" s="30">
        <f t="shared" si="3"/>
        <v>314.899</v>
      </c>
      <c r="X13" s="32" t="s">
        <v>91</v>
      </c>
      <c r="Y13" s="33">
        <v>2</v>
      </c>
      <c r="Z13" s="43" t="s">
        <v>94</v>
      </c>
      <c r="AA13" s="43">
        <v>0</v>
      </c>
      <c r="AB13" s="40">
        <f t="shared" si="7"/>
        <v>271.01400000000007</v>
      </c>
      <c r="AC13" s="40">
        <f t="shared" si="8"/>
        <v>322.50666000000007</v>
      </c>
      <c r="AD13" s="36">
        <v>0</v>
      </c>
      <c r="AE13" s="36">
        <v>0</v>
      </c>
      <c r="AF13" s="36">
        <v>0</v>
      </c>
      <c r="AG13" s="36">
        <v>0</v>
      </c>
      <c r="AH13" s="36" t="s">
        <v>82</v>
      </c>
      <c r="AI13" s="18"/>
    </row>
    <row r="14" spans="1:35" s="9" customFormat="1" ht="47.25" customHeight="1" thickBot="1" x14ac:dyDescent="0.4">
      <c r="A14" s="6">
        <v>310371</v>
      </c>
      <c r="B14" s="7" t="s">
        <v>18</v>
      </c>
      <c r="C14" s="3"/>
      <c r="D14" s="3"/>
      <c r="E14" s="3"/>
      <c r="F14" s="3" t="s">
        <v>81</v>
      </c>
      <c r="G14" s="35" t="s">
        <v>6</v>
      </c>
      <c r="H14" s="8">
        <v>12.75</v>
      </c>
      <c r="I14" s="17">
        <v>0</v>
      </c>
      <c r="J14" s="17">
        <v>0</v>
      </c>
      <c r="K14" s="17">
        <f t="shared" si="0"/>
        <v>12.75</v>
      </c>
      <c r="L14" s="17">
        <v>0</v>
      </c>
      <c r="M14" s="17">
        <f t="shared" si="4"/>
        <v>0</v>
      </c>
      <c r="N14" s="17">
        <v>0</v>
      </c>
      <c r="O14" s="8">
        <f t="shared" si="5"/>
        <v>12.75</v>
      </c>
      <c r="P14" s="17">
        <v>19</v>
      </c>
      <c r="Q14" s="17">
        <f t="shared" si="2"/>
        <v>15.172499999999999</v>
      </c>
      <c r="R14" s="20">
        <v>0.255</v>
      </c>
      <c r="S14" s="21">
        <v>7</v>
      </c>
      <c r="T14" s="26">
        <v>0.28000000000000003</v>
      </c>
      <c r="U14" s="25">
        <v>7</v>
      </c>
      <c r="V14" s="30">
        <f t="shared" si="6"/>
        <v>13.285</v>
      </c>
      <c r="W14" s="30">
        <f t="shared" si="3"/>
        <v>15.744949999999999</v>
      </c>
      <c r="X14" s="32" t="s">
        <v>91</v>
      </c>
      <c r="Y14" s="33">
        <v>2</v>
      </c>
      <c r="Z14" s="43" t="s">
        <v>94</v>
      </c>
      <c r="AA14" s="43">
        <v>0</v>
      </c>
      <c r="AB14" s="40">
        <f t="shared" si="7"/>
        <v>13.550699999999999</v>
      </c>
      <c r="AC14" s="40">
        <f t="shared" si="8"/>
        <v>16.125332999999998</v>
      </c>
      <c r="AD14" s="36">
        <v>0</v>
      </c>
      <c r="AE14" s="36">
        <v>0</v>
      </c>
      <c r="AF14" s="36">
        <v>0</v>
      </c>
      <c r="AG14" s="36">
        <v>0</v>
      </c>
      <c r="AH14" s="36" t="s">
        <v>82</v>
      </c>
      <c r="AI14" s="18"/>
    </row>
    <row r="15" spans="1:35" s="9" customFormat="1" ht="47.25" customHeight="1" thickBot="1" x14ac:dyDescent="0.4">
      <c r="A15" s="6">
        <v>310400</v>
      </c>
      <c r="B15" s="7" t="s">
        <v>19</v>
      </c>
      <c r="C15" s="3"/>
      <c r="D15" s="3"/>
      <c r="E15" s="3"/>
      <c r="F15" s="3" t="s">
        <v>81</v>
      </c>
      <c r="G15" s="35" t="s">
        <v>4</v>
      </c>
      <c r="H15" s="8">
        <v>239.59800000000001</v>
      </c>
      <c r="I15" s="17">
        <v>0</v>
      </c>
      <c r="J15" s="17">
        <v>0</v>
      </c>
      <c r="K15" s="17">
        <f t="shared" si="0"/>
        <v>239.59800000000004</v>
      </c>
      <c r="L15" s="17">
        <v>0</v>
      </c>
      <c r="M15" s="17">
        <f t="shared" si="4"/>
        <v>0</v>
      </c>
      <c r="N15" s="17">
        <v>0</v>
      </c>
      <c r="O15" s="8">
        <f t="shared" si="5"/>
        <v>239.59800000000004</v>
      </c>
      <c r="P15" s="17">
        <v>19</v>
      </c>
      <c r="Q15" s="17">
        <f t="shared" si="2"/>
        <v>285.12162000000006</v>
      </c>
      <c r="R15" s="20">
        <v>9.3450000000000006</v>
      </c>
      <c r="S15" s="21">
        <v>7</v>
      </c>
      <c r="T15" s="26">
        <v>5.6</v>
      </c>
      <c r="U15" s="25">
        <v>7</v>
      </c>
      <c r="V15" s="30">
        <f t="shared" si="6"/>
        <v>254.54300000000003</v>
      </c>
      <c r="W15" s="30">
        <f t="shared" si="3"/>
        <v>301.11277000000007</v>
      </c>
      <c r="X15" s="32" t="s">
        <v>91</v>
      </c>
      <c r="Y15" s="33">
        <v>2</v>
      </c>
      <c r="Z15" s="43" t="s">
        <v>94</v>
      </c>
      <c r="AA15" s="43">
        <v>0</v>
      </c>
      <c r="AB15" s="40">
        <f t="shared" si="7"/>
        <v>259.63386000000003</v>
      </c>
      <c r="AC15" s="40">
        <f t="shared" si="8"/>
        <v>308.96429340000003</v>
      </c>
      <c r="AD15" s="36">
        <v>0</v>
      </c>
      <c r="AE15" s="36">
        <v>0</v>
      </c>
      <c r="AF15" s="36">
        <v>0</v>
      </c>
      <c r="AG15" s="36">
        <v>0</v>
      </c>
      <c r="AH15" s="36" t="s">
        <v>82</v>
      </c>
      <c r="AI15" s="18"/>
    </row>
    <row r="16" spans="1:35" s="9" customFormat="1" ht="47.25" customHeight="1" thickBot="1" x14ac:dyDescent="0.4">
      <c r="A16" s="6">
        <v>310410</v>
      </c>
      <c r="B16" s="7" t="s">
        <v>20</v>
      </c>
      <c r="C16" s="3"/>
      <c r="D16" s="3"/>
      <c r="E16" s="3"/>
      <c r="F16" s="3" t="s">
        <v>81</v>
      </c>
      <c r="G16" s="35" t="s">
        <v>6</v>
      </c>
      <c r="H16" s="8">
        <v>11.979900000000001</v>
      </c>
      <c r="I16" s="17">
        <v>0</v>
      </c>
      <c r="J16" s="17">
        <v>0</v>
      </c>
      <c r="K16" s="17">
        <f t="shared" si="0"/>
        <v>11.979900000000001</v>
      </c>
      <c r="L16" s="17">
        <v>0</v>
      </c>
      <c r="M16" s="17">
        <f t="shared" si="4"/>
        <v>0</v>
      </c>
      <c r="N16" s="17">
        <v>0</v>
      </c>
      <c r="O16" s="8">
        <f t="shared" si="5"/>
        <v>11.979900000000001</v>
      </c>
      <c r="P16" s="17">
        <v>19</v>
      </c>
      <c r="Q16" s="17">
        <f t="shared" si="2"/>
        <v>14.256081000000002</v>
      </c>
      <c r="R16" s="20">
        <v>0.46725000000000005</v>
      </c>
      <c r="S16" s="21">
        <v>7</v>
      </c>
      <c r="T16" s="26">
        <v>0.28000000000000003</v>
      </c>
      <c r="U16" s="25">
        <v>7</v>
      </c>
      <c r="V16" s="30">
        <f t="shared" si="6"/>
        <v>12.72715</v>
      </c>
      <c r="W16" s="30">
        <f t="shared" si="3"/>
        <v>15.055638500000002</v>
      </c>
      <c r="X16" s="32" t="s">
        <v>91</v>
      </c>
      <c r="Y16" s="33">
        <v>2</v>
      </c>
      <c r="Z16" s="43" t="s">
        <v>94</v>
      </c>
      <c r="AA16" s="43">
        <v>0</v>
      </c>
      <c r="AB16" s="40">
        <f t="shared" si="7"/>
        <v>12.981693</v>
      </c>
      <c r="AC16" s="40">
        <f t="shared" si="8"/>
        <v>15.44821467</v>
      </c>
      <c r="AD16" s="36">
        <v>0</v>
      </c>
      <c r="AE16" s="36">
        <v>0</v>
      </c>
      <c r="AF16" s="36">
        <v>0</v>
      </c>
      <c r="AG16" s="36">
        <v>0</v>
      </c>
      <c r="AH16" s="36" t="s">
        <v>82</v>
      </c>
      <c r="AI16" s="18"/>
    </row>
    <row r="17" spans="1:35" s="9" customFormat="1" ht="47.25" customHeight="1" thickBot="1" x14ac:dyDescent="0.4">
      <c r="A17" s="6">
        <v>310500</v>
      </c>
      <c r="B17" s="7" t="s">
        <v>21</v>
      </c>
      <c r="C17" s="3"/>
      <c r="D17" s="3"/>
      <c r="E17" s="3"/>
      <c r="F17" s="3" t="s">
        <v>81</v>
      </c>
      <c r="G17" s="35" t="s">
        <v>4</v>
      </c>
      <c r="H17" s="8">
        <v>241.63800000000001</v>
      </c>
      <c r="I17" s="17">
        <v>0</v>
      </c>
      <c r="J17" s="17">
        <v>0</v>
      </c>
      <c r="K17" s="17">
        <f t="shared" si="0"/>
        <v>241.63800000000001</v>
      </c>
      <c r="L17" s="17">
        <v>0</v>
      </c>
      <c r="M17" s="17">
        <f t="shared" si="4"/>
        <v>0</v>
      </c>
      <c r="N17" s="17">
        <v>0</v>
      </c>
      <c r="O17" s="8">
        <f t="shared" si="5"/>
        <v>241.63800000000001</v>
      </c>
      <c r="P17" s="17">
        <v>19</v>
      </c>
      <c r="Q17" s="17">
        <f t="shared" si="2"/>
        <v>287.54922000000005</v>
      </c>
      <c r="R17" s="20">
        <v>9.3450000000000006</v>
      </c>
      <c r="S17" s="21">
        <v>7</v>
      </c>
      <c r="T17" s="26">
        <v>5.6</v>
      </c>
      <c r="U17" s="25">
        <v>7</v>
      </c>
      <c r="V17" s="30">
        <f t="shared" si="6"/>
        <v>256.58300000000003</v>
      </c>
      <c r="W17" s="30">
        <f t="shared" si="3"/>
        <v>303.54037000000005</v>
      </c>
      <c r="X17" s="32" t="s">
        <v>91</v>
      </c>
      <c r="Y17" s="33">
        <v>2</v>
      </c>
      <c r="Z17" s="43" t="s">
        <v>94</v>
      </c>
      <c r="AA17" s="43">
        <v>0</v>
      </c>
      <c r="AB17" s="40">
        <f t="shared" si="7"/>
        <v>261.71466000000004</v>
      </c>
      <c r="AC17" s="40">
        <f t="shared" si="8"/>
        <v>311.44044540000004</v>
      </c>
      <c r="AD17" s="36">
        <v>0</v>
      </c>
      <c r="AE17" s="36">
        <v>0</v>
      </c>
      <c r="AF17" s="36">
        <v>0</v>
      </c>
      <c r="AG17" s="36">
        <v>0</v>
      </c>
      <c r="AH17" s="36" t="s">
        <v>82</v>
      </c>
      <c r="AI17" s="18"/>
    </row>
    <row r="18" spans="1:35" s="9" customFormat="1" ht="47.25" customHeight="1" thickBot="1" x14ac:dyDescent="0.4">
      <c r="A18" s="6">
        <v>310510</v>
      </c>
      <c r="B18" s="7" t="s">
        <v>22</v>
      </c>
      <c r="C18" s="3"/>
      <c r="D18" s="3"/>
      <c r="E18" s="3"/>
      <c r="F18" s="3" t="s">
        <v>81</v>
      </c>
      <c r="G18" s="35" t="s">
        <v>6</v>
      </c>
      <c r="H18" s="8">
        <v>12.081900000000001</v>
      </c>
      <c r="I18" s="17">
        <v>0</v>
      </c>
      <c r="J18" s="17">
        <v>0</v>
      </c>
      <c r="K18" s="17">
        <f t="shared" si="0"/>
        <v>12.081900000000001</v>
      </c>
      <c r="L18" s="17">
        <v>0</v>
      </c>
      <c r="M18" s="17">
        <f t="shared" si="4"/>
        <v>0</v>
      </c>
      <c r="N18" s="17">
        <v>0</v>
      </c>
      <c r="O18" s="8">
        <f t="shared" si="5"/>
        <v>12.081900000000001</v>
      </c>
      <c r="P18" s="17">
        <v>19</v>
      </c>
      <c r="Q18" s="17">
        <f t="shared" si="2"/>
        <v>14.377461</v>
      </c>
      <c r="R18" s="20">
        <v>0.46725000000000005</v>
      </c>
      <c r="S18" s="21">
        <v>7</v>
      </c>
      <c r="T18" s="26">
        <v>0.28000000000000003</v>
      </c>
      <c r="U18" s="25">
        <v>7</v>
      </c>
      <c r="V18" s="30">
        <f t="shared" si="6"/>
        <v>12.82915</v>
      </c>
      <c r="W18" s="30">
        <f t="shared" si="3"/>
        <v>15.177018500000001</v>
      </c>
      <c r="X18" s="32" t="s">
        <v>91</v>
      </c>
      <c r="Y18" s="33">
        <v>2</v>
      </c>
      <c r="Z18" s="43" t="s">
        <v>94</v>
      </c>
      <c r="AA18" s="43">
        <v>0</v>
      </c>
      <c r="AB18" s="40">
        <f t="shared" si="7"/>
        <v>13.085732999999999</v>
      </c>
      <c r="AC18" s="40">
        <f t="shared" si="8"/>
        <v>15.57202227</v>
      </c>
      <c r="AD18" s="36">
        <v>0</v>
      </c>
      <c r="AE18" s="36">
        <v>0</v>
      </c>
      <c r="AF18" s="36">
        <v>0</v>
      </c>
      <c r="AG18" s="36">
        <v>0</v>
      </c>
      <c r="AH18" s="36" t="s">
        <v>82</v>
      </c>
      <c r="AI18" s="18"/>
    </row>
    <row r="19" spans="1:35" s="9" customFormat="1" ht="47.25" customHeight="1" thickBot="1" x14ac:dyDescent="0.4">
      <c r="A19" s="6">
        <v>320100</v>
      </c>
      <c r="B19" s="7" t="s">
        <v>23</v>
      </c>
      <c r="C19" s="3"/>
      <c r="D19" s="3"/>
      <c r="E19" s="3"/>
      <c r="F19" s="3" t="s">
        <v>81</v>
      </c>
      <c r="G19" s="35" t="s">
        <v>4</v>
      </c>
      <c r="H19" s="8">
        <v>222.36</v>
      </c>
      <c r="I19" s="17">
        <v>0</v>
      </c>
      <c r="J19" s="17">
        <v>0</v>
      </c>
      <c r="K19" s="17">
        <f t="shared" si="0"/>
        <v>222.36</v>
      </c>
      <c r="L19" s="17">
        <v>0</v>
      </c>
      <c r="M19" s="17">
        <f t="shared" si="4"/>
        <v>0</v>
      </c>
      <c r="N19" s="17">
        <v>0</v>
      </c>
      <c r="O19" s="8">
        <f t="shared" si="5"/>
        <v>222.36</v>
      </c>
      <c r="P19" s="17">
        <v>19</v>
      </c>
      <c r="Q19" s="17">
        <f t="shared" si="2"/>
        <v>264.60840000000002</v>
      </c>
      <c r="R19" s="20">
        <v>12.15</v>
      </c>
      <c r="S19" s="21">
        <v>7</v>
      </c>
      <c r="T19" s="26">
        <v>5.6</v>
      </c>
      <c r="U19" s="25">
        <v>7</v>
      </c>
      <c r="V19" s="30">
        <f t="shared" si="6"/>
        <v>240.11</v>
      </c>
      <c r="W19" s="30">
        <f t="shared" si="3"/>
        <v>283.60090000000002</v>
      </c>
      <c r="X19" s="32" t="s">
        <v>91</v>
      </c>
      <c r="Y19" s="33">
        <v>2</v>
      </c>
      <c r="Z19" s="43" t="s">
        <v>94</v>
      </c>
      <c r="AA19" s="43">
        <v>0</v>
      </c>
      <c r="AB19" s="40">
        <f t="shared" si="7"/>
        <v>244.91220000000001</v>
      </c>
      <c r="AC19" s="40">
        <f t="shared" si="8"/>
        <v>291.44551799999999</v>
      </c>
      <c r="AD19" s="36">
        <v>0</v>
      </c>
      <c r="AE19" s="36">
        <v>0</v>
      </c>
      <c r="AF19" s="36">
        <v>0</v>
      </c>
      <c r="AG19" s="36">
        <v>0</v>
      </c>
      <c r="AH19" s="36" t="s">
        <v>82</v>
      </c>
      <c r="AI19" s="18"/>
    </row>
    <row r="20" spans="1:35" s="9" customFormat="1" ht="47.25" customHeight="1" thickBot="1" x14ac:dyDescent="0.4">
      <c r="A20" s="6">
        <v>320110</v>
      </c>
      <c r="B20" s="7" t="s">
        <v>24</v>
      </c>
      <c r="C20" s="3"/>
      <c r="D20" s="3"/>
      <c r="E20" s="3"/>
      <c r="F20" s="3" t="s">
        <v>81</v>
      </c>
      <c r="G20" s="35" t="s">
        <v>6</v>
      </c>
      <c r="H20" s="8">
        <v>11.118</v>
      </c>
      <c r="I20" s="17">
        <v>0</v>
      </c>
      <c r="J20" s="17">
        <v>0</v>
      </c>
      <c r="K20" s="17">
        <f t="shared" si="0"/>
        <v>11.118</v>
      </c>
      <c r="L20" s="17">
        <v>0</v>
      </c>
      <c r="M20" s="17">
        <f t="shared" si="4"/>
        <v>0</v>
      </c>
      <c r="N20" s="17">
        <v>0</v>
      </c>
      <c r="O20" s="8">
        <f t="shared" si="5"/>
        <v>11.118</v>
      </c>
      <c r="P20" s="17">
        <v>19</v>
      </c>
      <c r="Q20" s="17">
        <f t="shared" si="2"/>
        <v>13.230420000000002</v>
      </c>
      <c r="R20" s="20">
        <v>0.60750000000000004</v>
      </c>
      <c r="S20" s="21">
        <v>7</v>
      </c>
      <c r="T20" s="26">
        <v>0.28000000000000003</v>
      </c>
      <c r="U20" s="25">
        <v>7</v>
      </c>
      <c r="V20" s="30">
        <f t="shared" si="6"/>
        <v>12.0055</v>
      </c>
      <c r="W20" s="30">
        <f t="shared" si="3"/>
        <v>14.180045000000002</v>
      </c>
      <c r="X20" s="32" t="s">
        <v>91</v>
      </c>
      <c r="Y20" s="33">
        <v>2</v>
      </c>
      <c r="Z20" s="43" t="s">
        <v>94</v>
      </c>
      <c r="AA20" s="43">
        <v>0</v>
      </c>
      <c r="AB20" s="40">
        <f t="shared" si="7"/>
        <v>12.245609999999999</v>
      </c>
      <c r="AC20" s="40">
        <f t="shared" si="8"/>
        <v>14.572275899999999</v>
      </c>
      <c r="AD20" s="36">
        <v>0</v>
      </c>
      <c r="AE20" s="36">
        <v>0</v>
      </c>
      <c r="AF20" s="36">
        <v>0</v>
      </c>
      <c r="AG20" s="36">
        <v>0</v>
      </c>
      <c r="AH20" s="36" t="s">
        <v>82</v>
      </c>
      <c r="AI20" s="18"/>
    </row>
    <row r="21" spans="1:35" s="9" customFormat="1" ht="47.25" customHeight="1" thickBot="1" x14ac:dyDescent="0.4">
      <c r="A21" s="6">
        <v>320121</v>
      </c>
      <c r="B21" s="7" t="s">
        <v>25</v>
      </c>
      <c r="C21" s="3"/>
      <c r="D21" s="3"/>
      <c r="E21" s="3"/>
      <c r="F21" s="3" t="s">
        <v>81</v>
      </c>
      <c r="G21" s="35" t="s">
        <v>4</v>
      </c>
      <c r="H21" s="8">
        <v>222.36</v>
      </c>
      <c r="I21" s="17">
        <v>0</v>
      </c>
      <c r="J21" s="17">
        <v>0</v>
      </c>
      <c r="K21" s="17">
        <f t="shared" si="0"/>
        <v>222.36</v>
      </c>
      <c r="L21" s="17">
        <v>0</v>
      </c>
      <c r="M21" s="17">
        <f t="shared" si="4"/>
        <v>0</v>
      </c>
      <c r="N21" s="17">
        <v>0</v>
      </c>
      <c r="O21" s="8">
        <f t="shared" si="5"/>
        <v>222.36</v>
      </c>
      <c r="P21" s="17">
        <v>19</v>
      </c>
      <c r="Q21" s="17">
        <f t="shared" si="2"/>
        <v>264.60840000000002</v>
      </c>
      <c r="R21" s="20">
        <v>9.16</v>
      </c>
      <c r="S21" s="21">
        <v>7</v>
      </c>
      <c r="T21" s="26">
        <v>5.6</v>
      </c>
      <c r="U21" s="25">
        <v>7</v>
      </c>
      <c r="V21" s="30">
        <f t="shared" si="6"/>
        <v>237.12</v>
      </c>
      <c r="W21" s="30">
        <f t="shared" si="3"/>
        <v>280.40160000000003</v>
      </c>
      <c r="X21" s="32" t="s">
        <v>91</v>
      </c>
      <c r="Y21" s="33">
        <v>2</v>
      </c>
      <c r="Z21" s="43" t="s">
        <v>94</v>
      </c>
      <c r="AA21" s="43">
        <v>0</v>
      </c>
      <c r="AB21" s="40">
        <f t="shared" si="7"/>
        <v>241.86240000000001</v>
      </c>
      <c r="AC21" s="40">
        <f t="shared" si="8"/>
        <v>287.81625600000001</v>
      </c>
      <c r="AD21" s="36">
        <v>0</v>
      </c>
      <c r="AE21" s="36">
        <v>0</v>
      </c>
      <c r="AF21" s="36">
        <v>0</v>
      </c>
      <c r="AG21" s="36">
        <v>0</v>
      </c>
      <c r="AH21" s="36" t="s">
        <v>82</v>
      </c>
      <c r="AI21" s="18"/>
    </row>
    <row r="22" spans="1:35" s="9" customFormat="1" ht="47.25" customHeight="1" thickBot="1" x14ac:dyDescent="0.4">
      <c r="A22" s="6">
        <v>320131</v>
      </c>
      <c r="B22" s="7" t="s">
        <v>26</v>
      </c>
      <c r="C22" s="3"/>
      <c r="D22" s="3"/>
      <c r="E22" s="3"/>
      <c r="F22" s="3" t="s">
        <v>81</v>
      </c>
      <c r="G22" s="35" t="s">
        <v>6</v>
      </c>
      <c r="H22" s="8">
        <v>11.118</v>
      </c>
      <c r="I22" s="17">
        <v>0</v>
      </c>
      <c r="J22" s="17">
        <v>0</v>
      </c>
      <c r="K22" s="17">
        <f t="shared" si="0"/>
        <v>11.118</v>
      </c>
      <c r="L22" s="17">
        <v>0</v>
      </c>
      <c r="M22" s="17">
        <f t="shared" si="4"/>
        <v>0</v>
      </c>
      <c r="N22" s="17">
        <v>0</v>
      </c>
      <c r="O22" s="8">
        <f t="shared" si="5"/>
        <v>11.118</v>
      </c>
      <c r="P22" s="17">
        <v>19</v>
      </c>
      <c r="Q22" s="17">
        <f t="shared" si="2"/>
        <v>13.230420000000002</v>
      </c>
      <c r="R22" s="20">
        <v>0.45800000000000002</v>
      </c>
      <c r="S22" s="21">
        <v>7</v>
      </c>
      <c r="T22" s="26">
        <v>0.28000000000000003</v>
      </c>
      <c r="U22" s="25">
        <v>7</v>
      </c>
      <c r="V22" s="30">
        <f t="shared" si="6"/>
        <v>11.856</v>
      </c>
      <c r="W22" s="30">
        <f t="shared" si="3"/>
        <v>14.020080000000002</v>
      </c>
      <c r="X22" s="32" t="s">
        <v>91</v>
      </c>
      <c r="Y22" s="33">
        <v>2</v>
      </c>
      <c r="Z22" s="43" t="s">
        <v>94</v>
      </c>
      <c r="AA22" s="43">
        <v>0</v>
      </c>
      <c r="AB22" s="40">
        <f t="shared" si="7"/>
        <v>12.093119999999999</v>
      </c>
      <c r="AC22" s="40">
        <f t="shared" si="8"/>
        <v>14.390812799999999</v>
      </c>
      <c r="AD22" s="36">
        <v>0</v>
      </c>
      <c r="AE22" s="36">
        <v>0</v>
      </c>
      <c r="AF22" s="36">
        <v>0</v>
      </c>
      <c r="AG22" s="36">
        <v>0</v>
      </c>
      <c r="AH22" s="36" t="s">
        <v>82</v>
      </c>
      <c r="AI22" s="18"/>
    </row>
    <row r="23" spans="1:35" s="9" customFormat="1" ht="47.25" customHeight="1" thickBot="1" x14ac:dyDescent="0.4">
      <c r="A23" s="6">
        <v>320141</v>
      </c>
      <c r="B23" s="7" t="s">
        <v>27</v>
      </c>
      <c r="C23" s="3"/>
      <c r="D23" s="3"/>
      <c r="E23" s="3"/>
      <c r="F23" s="3" t="s">
        <v>81</v>
      </c>
      <c r="G23" s="35" t="s">
        <v>4</v>
      </c>
      <c r="H23" s="8">
        <v>222.36</v>
      </c>
      <c r="I23" s="17">
        <v>0</v>
      </c>
      <c r="J23" s="17">
        <v>0</v>
      </c>
      <c r="K23" s="17">
        <f t="shared" si="0"/>
        <v>222.36</v>
      </c>
      <c r="L23" s="17">
        <v>0</v>
      </c>
      <c r="M23" s="17">
        <f t="shared" si="4"/>
        <v>0</v>
      </c>
      <c r="N23" s="17">
        <v>0</v>
      </c>
      <c r="O23" s="8">
        <f t="shared" si="5"/>
        <v>222.36</v>
      </c>
      <c r="P23" s="17">
        <v>19</v>
      </c>
      <c r="Q23" s="17">
        <f t="shared" si="2"/>
        <v>264.60840000000002</v>
      </c>
      <c r="R23" s="20">
        <v>9.16</v>
      </c>
      <c r="S23" s="21">
        <v>7</v>
      </c>
      <c r="T23" s="26">
        <v>5.6</v>
      </c>
      <c r="U23" s="25">
        <v>7</v>
      </c>
      <c r="V23" s="30">
        <f t="shared" si="6"/>
        <v>237.12</v>
      </c>
      <c r="W23" s="30">
        <f t="shared" si="3"/>
        <v>280.40160000000003</v>
      </c>
      <c r="X23" s="32" t="s">
        <v>91</v>
      </c>
      <c r="Y23" s="33">
        <v>2</v>
      </c>
      <c r="Z23" s="43" t="s">
        <v>94</v>
      </c>
      <c r="AA23" s="43">
        <v>0</v>
      </c>
      <c r="AB23" s="40">
        <f t="shared" si="7"/>
        <v>241.86240000000001</v>
      </c>
      <c r="AC23" s="40">
        <f t="shared" si="8"/>
        <v>287.81625600000001</v>
      </c>
      <c r="AD23" s="36">
        <v>0</v>
      </c>
      <c r="AE23" s="36">
        <v>0</v>
      </c>
      <c r="AF23" s="36">
        <v>0</v>
      </c>
      <c r="AG23" s="36">
        <v>0</v>
      </c>
      <c r="AH23" s="36" t="s">
        <v>82</v>
      </c>
      <c r="AI23" s="18"/>
    </row>
    <row r="24" spans="1:35" s="9" customFormat="1" ht="47.25" customHeight="1" thickBot="1" x14ac:dyDescent="0.4">
      <c r="A24" s="6">
        <v>320151</v>
      </c>
      <c r="B24" s="7" t="s">
        <v>28</v>
      </c>
      <c r="C24" s="3"/>
      <c r="D24" s="3"/>
      <c r="E24" s="3"/>
      <c r="F24" s="3" t="s">
        <v>81</v>
      </c>
      <c r="G24" s="35" t="s">
        <v>6</v>
      </c>
      <c r="H24" s="8">
        <v>11.118</v>
      </c>
      <c r="I24" s="17">
        <v>0</v>
      </c>
      <c r="J24" s="17">
        <v>0</v>
      </c>
      <c r="K24" s="17">
        <f t="shared" si="0"/>
        <v>11.118</v>
      </c>
      <c r="L24" s="17">
        <v>0</v>
      </c>
      <c r="M24" s="17">
        <f t="shared" si="4"/>
        <v>0</v>
      </c>
      <c r="N24" s="17">
        <v>0</v>
      </c>
      <c r="O24" s="8">
        <f t="shared" si="5"/>
        <v>11.118</v>
      </c>
      <c r="P24" s="17">
        <v>19</v>
      </c>
      <c r="Q24" s="17">
        <f t="shared" si="2"/>
        <v>13.230420000000002</v>
      </c>
      <c r="R24" s="20">
        <v>0.45800000000000002</v>
      </c>
      <c r="S24" s="21">
        <v>7</v>
      </c>
      <c r="T24" s="26">
        <v>0.28000000000000003</v>
      </c>
      <c r="U24" s="25">
        <v>7</v>
      </c>
      <c r="V24" s="30">
        <f t="shared" si="6"/>
        <v>11.856</v>
      </c>
      <c r="W24" s="30">
        <f t="shared" si="3"/>
        <v>14.020080000000002</v>
      </c>
      <c r="X24" s="32" t="s">
        <v>91</v>
      </c>
      <c r="Y24" s="33">
        <v>2</v>
      </c>
      <c r="Z24" s="43" t="s">
        <v>94</v>
      </c>
      <c r="AA24" s="43">
        <v>0</v>
      </c>
      <c r="AB24" s="40">
        <f t="shared" si="7"/>
        <v>12.093119999999999</v>
      </c>
      <c r="AC24" s="40">
        <f t="shared" si="8"/>
        <v>14.390812799999999</v>
      </c>
      <c r="AD24" s="36">
        <v>0</v>
      </c>
      <c r="AE24" s="36">
        <v>0</v>
      </c>
      <c r="AF24" s="36">
        <v>0</v>
      </c>
      <c r="AG24" s="36">
        <v>0</v>
      </c>
      <c r="AH24" s="36" t="s">
        <v>82</v>
      </c>
      <c r="AI24" s="18"/>
    </row>
    <row r="25" spans="1:35" s="9" customFormat="1" ht="47.25" customHeight="1" thickBot="1" x14ac:dyDescent="0.4">
      <c r="A25" s="6">
        <v>320161</v>
      </c>
      <c r="B25" s="7" t="s">
        <v>29</v>
      </c>
      <c r="C25" s="3"/>
      <c r="D25" s="3"/>
      <c r="E25" s="3"/>
      <c r="F25" s="3" t="s">
        <v>81</v>
      </c>
      <c r="G25" s="35" t="s">
        <v>4</v>
      </c>
      <c r="H25" s="8">
        <v>222.36</v>
      </c>
      <c r="I25" s="17">
        <v>0</v>
      </c>
      <c r="J25" s="17">
        <v>0</v>
      </c>
      <c r="K25" s="17">
        <f t="shared" si="0"/>
        <v>222.36</v>
      </c>
      <c r="L25" s="17">
        <v>0</v>
      </c>
      <c r="M25" s="17">
        <f t="shared" si="4"/>
        <v>0</v>
      </c>
      <c r="N25" s="17">
        <v>0</v>
      </c>
      <c r="O25" s="8">
        <f t="shared" si="5"/>
        <v>222.36</v>
      </c>
      <c r="P25" s="17">
        <v>19</v>
      </c>
      <c r="Q25" s="17">
        <f t="shared" si="2"/>
        <v>264.60840000000002</v>
      </c>
      <c r="R25" s="20">
        <v>9.7200000000000006</v>
      </c>
      <c r="S25" s="21">
        <v>7</v>
      </c>
      <c r="T25" s="26">
        <v>5.6</v>
      </c>
      <c r="U25" s="25">
        <v>7</v>
      </c>
      <c r="V25" s="30">
        <f t="shared" si="6"/>
        <v>237.68</v>
      </c>
      <c r="W25" s="30">
        <f t="shared" si="3"/>
        <v>281.00080000000003</v>
      </c>
      <c r="X25" s="32" t="s">
        <v>91</v>
      </c>
      <c r="Y25" s="33">
        <v>2</v>
      </c>
      <c r="Z25" s="43" t="s">
        <v>94</v>
      </c>
      <c r="AA25" s="43">
        <v>0</v>
      </c>
      <c r="AB25" s="40">
        <f t="shared" si="7"/>
        <v>242.43360000000001</v>
      </c>
      <c r="AC25" s="40">
        <f t="shared" si="8"/>
        <v>288.49598400000002</v>
      </c>
      <c r="AD25" s="36">
        <v>0</v>
      </c>
      <c r="AE25" s="36">
        <v>0</v>
      </c>
      <c r="AF25" s="36">
        <v>0</v>
      </c>
      <c r="AG25" s="36">
        <v>0</v>
      </c>
      <c r="AH25" s="36" t="s">
        <v>82</v>
      </c>
      <c r="AI25" s="18"/>
    </row>
    <row r="26" spans="1:35" s="9" customFormat="1" ht="47.25" customHeight="1" thickBot="1" x14ac:dyDescent="0.4">
      <c r="A26" s="6">
        <v>320171</v>
      </c>
      <c r="B26" s="7" t="s">
        <v>30</v>
      </c>
      <c r="C26" s="3"/>
      <c r="D26" s="3"/>
      <c r="E26" s="3"/>
      <c r="F26" s="3" t="s">
        <v>81</v>
      </c>
      <c r="G26" s="35" t="s">
        <v>6</v>
      </c>
      <c r="H26" s="8">
        <v>11.118</v>
      </c>
      <c r="I26" s="17">
        <v>0</v>
      </c>
      <c r="J26" s="17">
        <v>0</v>
      </c>
      <c r="K26" s="17">
        <f t="shared" si="0"/>
        <v>11.118</v>
      </c>
      <c r="L26" s="17">
        <v>0</v>
      </c>
      <c r="M26" s="17">
        <f t="shared" si="4"/>
        <v>0</v>
      </c>
      <c r="N26" s="17">
        <v>0</v>
      </c>
      <c r="O26" s="8">
        <f t="shared" si="5"/>
        <v>11.118</v>
      </c>
      <c r="P26" s="17">
        <v>19</v>
      </c>
      <c r="Q26" s="17">
        <f t="shared" si="2"/>
        <v>13.230420000000002</v>
      </c>
      <c r="R26" s="20">
        <v>0.48600000000000004</v>
      </c>
      <c r="S26" s="21">
        <v>7</v>
      </c>
      <c r="T26" s="26">
        <v>0.28000000000000003</v>
      </c>
      <c r="U26" s="25">
        <v>7</v>
      </c>
      <c r="V26" s="30">
        <f t="shared" si="6"/>
        <v>11.884</v>
      </c>
      <c r="W26" s="30">
        <f t="shared" si="3"/>
        <v>14.050040000000003</v>
      </c>
      <c r="X26" s="32" t="s">
        <v>91</v>
      </c>
      <c r="Y26" s="33">
        <v>2</v>
      </c>
      <c r="Z26" s="43" t="s">
        <v>94</v>
      </c>
      <c r="AA26" s="43">
        <v>0</v>
      </c>
      <c r="AB26" s="40">
        <f t="shared" si="7"/>
        <v>12.121680000000001</v>
      </c>
      <c r="AC26" s="40">
        <f t="shared" si="8"/>
        <v>14.424799200000002</v>
      </c>
      <c r="AD26" s="36">
        <v>0</v>
      </c>
      <c r="AE26" s="36">
        <v>0</v>
      </c>
      <c r="AF26" s="36">
        <v>0</v>
      </c>
      <c r="AG26" s="36">
        <v>0</v>
      </c>
      <c r="AH26" s="36" t="s">
        <v>82</v>
      </c>
      <c r="AI26" s="18"/>
    </row>
    <row r="27" spans="1:35" s="9" customFormat="1" ht="47.25" customHeight="1" thickBot="1" x14ac:dyDescent="0.4">
      <c r="A27" s="6">
        <v>320200</v>
      </c>
      <c r="B27" s="7" t="s">
        <v>31</v>
      </c>
      <c r="C27" s="3"/>
      <c r="D27" s="3"/>
      <c r="E27" s="3"/>
      <c r="F27" s="3" t="s">
        <v>81</v>
      </c>
      <c r="G27" s="35" t="s">
        <v>4</v>
      </c>
      <c r="H27" s="8">
        <v>244.8</v>
      </c>
      <c r="I27" s="17">
        <v>0</v>
      </c>
      <c r="J27" s="17">
        <v>0</v>
      </c>
      <c r="K27" s="17">
        <f t="shared" si="0"/>
        <v>244.8</v>
      </c>
      <c r="L27" s="17">
        <v>0</v>
      </c>
      <c r="M27" s="17">
        <f t="shared" si="4"/>
        <v>0</v>
      </c>
      <c r="N27" s="17">
        <v>0</v>
      </c>
      <c r="O27" s="8">
        <f t="shared" si="5"/>
        <v>244.8</v>
      </c>
      <c r="P27" s="17">
        <v>19</v>
      </c>
      <c r="Q27" s="17">
        <f t="shared" si="2"/>
        <v>291.31200000000001</v>
      </c>
      <c r="R27" s="20">
        <v>9.3450000000000006</v>
      </c>
      <c r="S27" s="21">
        <v>7</v>
      </c>
      <c r="T27" s="26">
        <v>5.6</v>
      </c>
      <c r="U27" s="25">
        <v>7</v>
      </c>
      <c r="V27" s="30">
        <f t="shared" si="6"/>
        <v>259.745</v>
      </c>
      <c r="W27" s="30">
        <f t="shared" si="3"/>
        <v>307.30315000000002</v>
      </c>
      <c r="X27" s="32" t="s">
        <v>91</v>
      </c>
      <c r="Y27" s="33">
        <v>2</v>
      </c>
      <c r="Z27" s="43" t="s">
        <v>94</v>
      </c>
      <c r="AA27" s="43">
        <v>0</v>
      </c>
      <c r="AB27" s="40">
        <f t="shared" si="7"/>
        <v>264.93990000000002</v>
      </c>
      <c r="AC27" s="40">
        <f t="shared" si="8"/>
        <v>315.27848100000006</v>
      </c>
      <c r="AD27" s="36">
        <v>0</v>
      </c>
      <c r="AE27" s="36">
        <v>0</v>
      </c>
      <c r="AF27" s="36">
        <v>0</v>
      </c>
      <c r="AG27" s="36">
        <v>0</v>
      </c>
      <c r="AH27" s="36" t="s">
        <v>82</v>
      </c>
      <c r="AI27" s="18"/>
    </row>
    <row r="28" spans="1:35" s="9" customFormat="1" ht="47.25" customHeight="1" thickBot="1" x14ac:dyDescent="0.4">
      <c r="A28" s="6">
        <v>320210</v>
      </c>
      <c r="B28" s="7" t="s">
        <v>32</v>
      </c>
      <c r="C28" s="3"/>
      <c r="D28" s="3"/>
      <c r="E28" s="3"/>
      <c r="F28" s="3" t="s">
        <v>81</v>
      </c>
      <c r="G28" s="35" t="s">
        <v>6</v>
      </c>
      <c r="H28" s="8">
        <v>12.24</v>
      </c>
      <c r="I28" s="17">
        <v>0</v>
      </c>
      <c r="J28" s="17">
        <v>0</v>
      </c>
      <c r="K28" s="17">
        <f t="shared" si="0"/>
        <v>12.24</v>
      </c>
      <c r="L28" s="17">
        <v>0</v>
      </c>
      <c r="M28" s="17">
        <f t="shared" si="4"/>
        <v>0</v>
      </c>
      <c r="N28" s="17">
        <v>0</v>
      </c>
      <c r="O28" s="8">
        <f t="shared" si="5"/>
        <v>12.24</v>
      </c>
      <c r="P28" s="17">
        <v>19</v>
      </c>
      <c r="Q28" s="17">
        <f t="shared" si="2"/>
        <v>14.5656</v>
      </c>
      <c r="R28" s="20">
        <v>0.46725000000000005</v>
      </c>
      <c r="S28" s="21">
        <v>7</v>
      </c>
      <c r="T28" s="26">
        <v>0.28000000000000003</v>
      </c>
      <c r="U28" s="25">
        <v>7</v>
      </c>
      <c r="V28" s="30">
        <f t="shared" si="6"/>
        <v>12.98725</v>
      </c>
      <c r="W28" s="30">
        <f t="shared" si="3"/>
        <v>15.3651575</v>
      </c>
      <c r="X28" s="32" t="s">
        <v>91</v>
      </c>
      <c r="Y28" s="33">
        <v>2</v>
      </c>
      <c r="Z28" s="43" t="s">
        <v>94</v>
      </c>
      <c r="AA28" s="43">
        <v>0</v>
      </c>
      <c r="AB28" s="40">
        <f t="shared" si="7"/>
        <v>13.246995</v>
      </c>
      <c r="AC28" s="40">
        <f t="shared" si="8"/>
        <v>15.76392405</v>
      </c>
      <c r="AD28" s="36">
        <v>0</v>
      </c>
      <c r="AE28" s="36">
        <v>0</v>
      </c>
      <c r="AF28" s="36">
        <v>0</v>
      </c>
      <c r="AG28" s="36">
        <v>0</v>
      </c>
      <c r="AH28" s="36" t="s">
        <v>82</v>
      </c>
      <c r="AI28" s="18"/>
    </row>
    <row r="29" spans="1:35" s="9" customFormat="1" ht="47.25" customHeight="1" thickBot="1" x14ac:dyDescent="0.4">
      <c r="A29" s="6">
        <v>320221</v>
      </c>
      <c r="B29" s="7" t="s">
        <v>33</v>
      </c>
      <c r="C29" s="3"/>
      <c r="D29" s="3"/>
      <c r="E29" s="3"/>
      <c r="F29" s="3" t="s">
        <v>81</v>
      </c>
      <c r="G29" s="35" t="s">
        <v>4</v>
      </c>
      <c r="H29" s="8">
        <v>244.8</v>
      </c>
      <c r="I29" s="17">
        <v>0</v>
      </c>
      <c r="J29" s="17">
        <v>0</v>
      </c>
      <c r="K29" s="17">
        <f t="shared" si="0"/>
        <v>244.8</v>
      </c>
      <c r="L29" s="17">
        <v>0</v>
      </c>
      <c r="M29" s="17">
        <f t="shared" si="4"/>
        <v>0</v>
      </c>
      <c r="N29" s="17">
        <v>0</v>
      </c>
      <c r="O29" s="8">
        <f t="shared" si="5"/>
        <v>244.8</v>
      </c>
      <c r="P29" s="17">
        <v>19</v>
      </c>
      <c r="Q29" s="17">
        <f t="shared" si="2"/>
        <v>291.31200000000001</v>
      </c>
      <c r="R29" s="20">
        <v>4.8</v>
      </c>
      <c r="S29" s="21">
        <v>7</v>
      </c>
      <c r="T29" s="26">
        <v>5.6</v>
      </c>
      <c r="U29" s="25">
        <v>7</v>
      </c>
      <c r="V29" s="30">
        <f t="shared" si="6"/>
        <v>255.20000000000002</v>
      </c>
      <c r="W29" s="30">
        <f t="shared" si="3"/>
        <v>302.44000000000005</v>
      </c>
      <c r="X29" s="32" t="s">
        <v>91</v>
      </c>
      <c r="Y29" s="33">
        <v>2</v>
      </c>
      <c r="Z29" s="43" t="s">
        <v>94</v>
      </c>
      <c r="AA29" s="43">
        <v>0</v>
      </c>
      <c r="AB29" s="40">
        <f t="shared" si="7"/>
        <v>260.30400000000003</v>
      </c>
      <c r="AC29" s="40">
        <f t="shared" si="8"/>
        <v>309.76176000000004</v>
      </c>
      <c r="AD29" s="36">
        <v>0</v>
      </c>
      <c r="AE29" s="36">
        <v>0</v>
      </c>
      <c r="AF29" s="36">
        <v>0</v>
      </c>
      <c r="AG29" s="36">
        <v>0</v>
      </c>
      <c r="AH29" s="36" t="s">
        <v>82</v>
      </c>
      <c r="AI29" s="18"/>
    </row>
    <row r="30" spans="1:35" s="9" customFormat="1" ht="47.25" customHeight="1" thickBot="1" x14ac:dyDescent="0.4">
      <c r="A30" s="6">
        <v>320231</v>
      </c>
      <c r="B30" s="7" t="s">
        <v>34</v>
      </c>
      <c r="C30" s="3"/>
      <c r="D30" s="3"/>
      <c r="E30" s="3"/>
      <c r="F30" s="3" t="s">
        <v>81</v>
      </c>
      <c r="G30" s="35" t="s">
        <v>6</v>
      </c>
      <c r="H30" s="8">
        <v>12.24</v>
      </c>
      <c r="I30" s="17">
        <v>0</v>
      </c>
      <c r="J30" s="17">
        <v>0</v>
      </c>
      <c r="K30" s="17">
        <f t="shared" si="0"/>
        <v>12.24</v>
      </c>
      <c r="L30" s="17">
        <v>0</v>
      </c>
      <c r="M30" s="17">
        <f t="shared" si="4"/>
        <v>0</v>
      </c>
      <c r="N30" s="17">
        <v>0</v>
      </c>
      <c r="O30" s="8">
        <f t="shared" si="5"/>
        <v>12.24</v>
      </c>
      <c r="P30" s="17">
        <v>19</v>
      </c>
      <c r="Q30" s="17">
        <f t="shared" si="2"/>
        <v>14.5656</v>
      </c>
      <c r="R30" s="20">
        <v>0.24</v>
      </c>
      <c r="S30" s="21">
        <v>7</v>
      </c>
      <c r="T30" s="26">
        <v>0.28000000000000003</v>
      </c>
      <c r="U30" s="25">
        <v>7</v>
      </c>
      <c r="V30" s="30">
        <f t="shared" si="6"/>
        <v>12.76</v>
      </c>
      <c r="W30" s="30">
        <f t="shared" si="3"/>
        <v>15.122</v>
      </c>
      <c r="X30" s="32" t="s">
        <v>91</v>
      </c>
      <c r="Y30" s="33">
        <v>2</v>
      </c>
      <c r="Z30" s="43" t="s">
        <v>94</v>
      </c>
      <c r="AA30" s="43">
        <v>0</v>
      </c>
      <c r="AB30" s="40">
        <f t="shared" si="7"/>
        <v>13.0152</v>
      </c>
      <c r="AC30" s="40">
        <f t="shared" si="8"/>
        <v>15.488087999999999</v>
      </c>
      <c r="AD30" s="36">
        <v>0</v>
      </c>
      <c r="AE30" s="36">
        <v>0</v>
      </c>
      <c r="AF30" s="36">
        <v>0</v>
      </c>
      <c r="AG30" s="36">
        <v>0</v>
      </c>
      <c r="AH30" s="36" t="s">
        <v>82</v>
      </c>
      <c r="AI30" s="18"/>
    </row>
    <row r="31" spans="1:35" s="9" customFormat="1" ht="47.25" customHeight="1" thickBot="1" x14ac:dyDescent="0.4">
      <c r="A31" s="6">
        <v>320241</v>
      </c>
      <c r="B31" s="7" t="s">
        <v>35</v>
      </c>
      <c r="C31" s="3"/>
      <c r="D31" s="3"/>
      <c r="E31" s="3"/>
      <c r="F31" s="3" t="s">
        <v>81</v>
      </c>
      <c r="G31" s="35" t="s">
        <v>4</v>
      </c>
      <c r="H31" s="8">
        <v>244.8</v>
      </c>
      <c r="I31" s="17">
        <v>0</v>
      </c>
      <c r="J31" s="17">
        <v>0</v>
      </c>
      <c r="K31" s="17">
        <f t="shared" si="0"/>
        <v>244.8</v>
      </c>
      <c r="L31" s="17">
        <v>0</v>
      </c>
      <c r="M31" s="17">
        <f t="shared" si="4"/>
        <v>0</v>
      </c>
      <c r="N31" s="17">
        <v>0</v>
      </c>
      <c r="O31" s="8">
        <f t="shared" si="5"/>
        <v>244.8</v>
      </c>
      <c r="P31" s="17">
        <v>19</v>
      </c>
      <c r="Q31" s="17">
        <f t="shared" si="2"/>
        <v>291.31200000000001</v>
      </c>
      <c r="R31" s="20">
        <v>4.8</v>
      </c>
      <c r="S31" s="21">
        <v>7</v>
      </c>
      <c r="T31" s="26">
        <v>5.6</v>
      </c>
      <c r="U31" s="25">
        <v>7</v>
      </c>
      <c r="V31" s="30">
        <f t="shared" ref="V31:V66" si="9">O31+R31+T31</f>
        <v>255.20000000000002</v>
      </c>
      <c r="W31" s="30">
        <f t="shared" si="3"/>
        <v>302.44000000000005</v>
      </c>
      <c r="X31" s="32" t="s">
        <v>91</v>
      </c>
      <c r="Y31" s="33">
        <v>2</v>
      </c>
      <c r="Z31" s="43" t="s">
        <v>94</v>
      </c>
      <c r="AA31" s="43">
        <v>0</v>
      </c>
      <c r="AB31" s="40">
        <f t="shared" si="7"/>
        <v>260.30400000000003</v>
      </c>
      <c r="AC31" s="40">
        <f t="shared" si="8"/>
        <v>309.76176000000004</v>
      </c>
      <c r="AD31" s="36">
        <v>0</v>
      </c>
      <c r="AE31" s="36">
        <v>0</v>
      </c>
      <c r="AF31" s="36">
        <v>0</v>
      </c>
      <c r="AG31" s="36">
        <v>0</v>
      </c>
      <c r="AH31" s="36" t="s">
        <v>82</v>
      </c>
      <c r="AI31" s="18"/>
    </row>
    <row r="32" spans="1:35" s="9" customFormat="1" ht="47.25" customHeight="1" thickBot="1" x14ac:dyDescent="0.4">
      <c r="A32" s="6">
        <v>320251</v>
      </c>
      <c r="B32" s="7" t="s">
        <v>36</v>
      </c>
      <c r="C32" s="3"/>
      <c r="D32" s="3"/>
      <c r="E32" s="3"/>
      <c r="F32" s="3" t="s">
        <v>81</v>
      </c>
      <c r="G32" s="35" t="s">
        <v>6</v>
      </c>
      <c r="H32" s="8">
        <v>12.24</v>
      </c>
      <c r="I32" s="17">
        <v>0</v>
      </c>
      <c r="J32" s="17">
        <v>0</v>
      </c>
      <c r="K32" s="17">
        <f t="shared" si="0"/>
        <v>12.24</v>
      </c>
      <c r="L32" s="17">
        <v>0</v>
      </c>
      <c r="M32" s="17">
        <f t="shared" si="4"/>
        <v>0</v>
      </c>
      <c r="N32" s="17">
        <v>0</v>
      </c>
      <c r="O32" s="8">
        <f t="shared" si="5"/>
        <v>12.24</v>
      </c>
      <c r="P32" s="17">
        <v>19</v>
      </c>
      <c r="Q32" s="17">
        <f t="shared" si="2"/>
        <v>14.5656</v>
      </c>
      <c r="R32" s="20">
        <v>0.24</v>
      </c>
      <c r="S32" s="21">
        <v>7</v>
      </c>
      <c r="T32" s="26">
        <v>0.28000000000000003</v>
      </c>
      <c r="U32" s="25">
        <v>7</v>
      </c>
      <c r="V32" s="30">
        <f t="shared" si="9"/>
        <v>12.76</v>
      </c>
      <c r="W32" s="30">
        <f t="shared" si="3"/>
        <v>15.122</v>
      </c>
      <c r="X32" s="32" t="s">
        <v>91</v>
      </c>
      <c r="Y32" s="33">
        <v>2</v>
      </c>
      <c r="Z32" s="43" t="s">
        <v>94</v>
      </c>
      <c r="AA32" s="43">
        <v>0</v>
      </c>
      <c r="AB32" s="40">
        <f t="shared" si="7"/>
        <v>13.0152</v>
      </c>
      <c r="AC32" s="40">
        <f t="shared" si="8"/>
        <v>15.488087999999999</v>
      </c>
      <c r="AD32" s="36">
        <v>0</v>
      </c>
      <c r="AE32" s="36">
        <v>0</v>
      </c>
      <c r="AF32" s="36">
        <v>0</v>
      </c>
      <c r="AG32" s="36">
        <v>0</v>
      </c>
      <c r="AH32" s="36" t="s">
        <v>82</v>
      </c>
      <c r="AI32" s="18"/>
    </row>
    <row r="33" spans="1:35" s="9" customFormat="1" ht="47.25" customHeight="1" thickBot="1" x14ac:dyDescent="0.4">
      <c r="A33" s="10">
        <v>320261</v>
      </c>
      <c r="B33" s="11" t="s">
        <v>37</v>
      </c>
      <c r="C33" s="3"/>
      <c r="D33" s="3"/>
      <c r="E33" s="3"/>
      <c r="F33" s="3" t="s">
        <v>81</v>
      </c>
      <c r="G33" s="35" t="s">
        <v>4</v>
      </c>
      <c r="H33" s="8">
        <v>244.8</v>
      </c>
      <c r="I33" s="17">
        <v>0</v>
      </c>
      <c r="J33" s="17">
        <v>0</v>
      </c>
      <c r="K33" s="17">
        <f t="shared" si="0"/>
        <v>244.8</v>
      </c>
      <c r="L33" s="17">
        <v>0</v>
      </c>
      <c r="M33" s="17">
        <f t="shared" si="4"/>
        <v>0</v>
      </c>
      <c r="N33" s="17">
        <v>0</v>
      </c>
      <c r="O33" s="8">
        <f t="shared" si="5"/>
        <v>244.8</v>
      </c>
      <c r="P33" s="17">
        <v>19</v>
      </c>
      <c r="Q33" s="17">
        <f t="shared" si="2"/>
        <v>291.31200000000001</v>
      </c>
      <c r="R33" s="20">
        <v>5.0999999999999996</v>
      </c>
      <c r="S33" s="21">
        <v>7</v>
      </c>
      <c r="T33" s="26">
        <v>5.6</v>
      </c>
      <c r="U33" s="25">
        <v>7</v>
      </c>
      <c r="V33" s="30">
        <f t="shared" si="9"/>
        <v>255.5</v>
      </c>
      <c r="W33" s="30">
        <f t="shared" si="3"/>
        <v>302.76100000000002</v>
      </c>
      <c r="X33" s="32" t="s">
        <v>91</v>
      </c>
      <c r="Y33" s="33">
        <v>2</v>
      </c>
      <c r="Z33" s="43" t="s">
        <v>94</v>
      </c>
      <c r="AA33" s="43">
        <v>0</v>
      </c>
      <c r="AB33" s="40">
        <f t="shared" si="7"/>
        <v>260.61</v>
      </c>
      <c r="AC33" s="40">
        <f t="shared" si="8"/>
        <v>310.1259</v>
      </c>
      <c r="AD33" s="36">
        <v>0</v>
      </c>
      <c r="AE33" s="36">
        <v>0</v>
      </c>
      <c r="AF33" s="36">
        <v>0</v>
      </c>
      <c r="AG33" s="36">
        <v>0</v>
      </c>
      <c r="AH33" s="36" t="s">
        <v>82</v>
      </c>
      <c r="AI33" s="18"/>
    </row>
    <row r="34" spans="1:35" s="9" customFormat="1" ht="47.25" customHeight="1" thickBot="1" x14ac:dyDescent="0.4">
      <c r="A34" s="10">
        <v>320271</v>
      </c>
      <c r="B34" s="11" t="s">
        <v>38</v>
      </c>
      <c r="C34" s="3"/>
      <c r="D34" s="3"/>
      <c r="E34" s="3"/>
      <c r="F34" s="3" t="s">
        <v>81</v>
      </c>
      <c r="G34" s="35" t="s">
        <v>6</v>
      </c>
      <c r="H34" s="8">
        <v>12.24</v>
      </c>
      <c r="I34" s="17">
        <v>0</v>
      </c>
      <c r="J34" s="17">
        <v>0</v>
      </c>
      <c r="K34" s="17">
        <f t="shared" si="0"/>
        <v>12.24</v>
      </c>
      <c r="L34" s="17">
        <v>0</v>
      </c>
      <c r="M34" s="17">
        <f t="shared" si="4"/>
        <v>0</v>
      </c>
      <c r="N34" s="17">
        <v>0</v>
      </c>
      <c r="O34" s="8">
        <f t="shared" si="5"/>
        <v>12.24</v>
      </c>
      <c r="P34" s="17">
        <v>19</v>
      </c>
      <c r="Q34" s="17">
        <f t="shared" si="2"/>
        <v>14.5656</v>
      </c>
      <c r="R34" s="20">
        <v>0.255</v>
      </c>
      <c r="S34" s="21">
        <v>7</v>
      </c>
      <c r="T34" s="26">
        <v>0.28000000000000003</v>
      </c>
      <c r="U34" s="25">
        <v>7</v>
      </c>
      <c r="V34" s="30">
        <f t="shared" si="9"/>
        <v>12.775</v>
      </c>
      <c r="W34" s="30">
        <f t="shared" si="3"/>
        <v>15.13805</v>
      </c>
      <c r="X34" s="32" t="s">
        <v>91</v>
      </c>
      <c r="Y34" s="33">
        <v>2</v>
      </c>
      <c r="Z34" s="43" t="s">
        <v>94</v>
      </c>
      <c r="AA34" s="43">
        <v>0</v>
      </c>
      <c r="AB34" s="40">
        <f t="shared" si="7"/>
        <v>13.0305</v>
      </c>
      <c r="AC34" s="40">
        <f t="shared" si="8"/>
        <v>15.506295</v>
      </c>
      <c r="AD34" s="36">
        <v>0</v>
      </c>
      <c r="AE34" s="36">
        <v>0</v>
      </c>
      <c r="AF34" s="36">
        <v>0</v>
      </c>
      <c r="AG34" s="36">
        <v>0</v>
      </c>
      <c r="AH34" s="36" t="s">
        <v>82</v>
      </c>
      <c r="AI34" s="18"/>
    </row>
    <row r="35" spans="1:35" s="9" customFormat="1" ht="47.25" customHeight="1" thickBot="1" x14ac:dyDescent="0.4">
      <c r="A35" s="6">
        <v>320300</v>
      </c>
      <c r="B35" s="7" t="s">
        <v>39</v>
      </c>
      <c r="C35" s="3"/>
      <c r="D35" s="3"/>
      <c r="E35" s="3"/>
      <c r="F35" s="3" t="s">
        <v>81</v>
      </c>
      <c r="G35" s="35" t="s">
        <v>4</v>
      </c>
      <c r="H35" s="8">
        <v>229.90800000000002</v>
      </c>
      <c r="I35" s="17">
        <v>0</v>
      </c>
      <c r="J35" s="17">
        <v>0</v>
      </c>
      <c r="K35" s="17">
        <f t="shared" si="0"/>
        <v>229.90800000000002</v>
      </c>
      <c r="L35" s="17">
        <v>0</v>
      </c>
      <c r="M35" s="17">
        <f t="shared" si="4"/>
        <v>0</v>
      </c>
      <c r="N35" s="17">
        <v>0</v>
      </c>
      <c r="O35" s="8">
        <f t="shared" si="5"/>
        <v>229.90800000000002</v>
      </c>
      <c r="P35" s="17">
        <v>19</v>
      </c>
      <c r="Q35" s="17">
        <f t="shared" si="2"/>
        <v>273.59052000000003</v>
      </c>
      <c r="R35" s="20">
        <v>9.3450000000000006</v>
      </c>
      <c r="S35" s="21">
        <v>7</v>
      </c>
      <c r="T35" s="26">
        <v>5.6</v>
      </c>
      <c r="U35" s="25">
        <v>7</v>
      </c>
      <c r="V35" s="30">
        <f t="shared" si="9"/>
        <v>244.85300000000001</v>
      </c>
      <c r="W35" s="30">
        <f t="shared" si="3"/>
        <v>289.58167000000003</v>
      </c>
      <c r="X35" s="32" t="s">
        <v>91</v>
      </c>
      <c r="Y35" s="33">
        <v>2</v>
      </c>
      <c r="Z35" s="43" t="s">
        <v>94</v>
      </c>
      <c r="AA35" s="43">
        <v>0</v>
      </c>
      <c r="AB35" s="40">
        <f t="shared" si="7"/>
        <v>249.75006000000002</v>
      </c>
      <c r="AC35" s="40">
        <f t="shared" si="8"/>
        <v>297.20257140000001</v>
      </c>
      <c r="AD35" s="36">
        <v>0</v>
      </c>
      <c r="AE35" s="36">
        <v>0</v>
      </c>
      <c r="AF35" s="36">
        <v>0</v>
      </c>
      <c r="AG35" s="36">
        <v>0</v>
      </c>
      <c r="AH35" s="36" t="s">
        <v>82</v>
      </c>
      <c r="AI35" s="18"/>
    </row>
    <row r="36" spans="1:35" s="9" customFormat="1" ht="47.25" customHeight="1" thickBot="1" x14ac:dyDescent="0.4">
      <c r="A36" s="6">
        <v>320310</v>
      </c>
      <c r="B36" s="7" t="s">
        <v>40</v>
      </c>
      <c r="C36" s="3"/>
      <c r="D36" s="3"/>
      <c r="E36" s="3"/>
      <c r="F36" s="3" t="s">
        <v>81</v>
      </c>
      <c r="G36" s="35" t="s">
        <v>6</v>
      </c>
      <c r="H36" s="8">
        <v>11.4954</v>
      </c>
      <c r="I36" s="17">
        <v>0</v>
      </c>
      <c r="J36" s="17">
        <v>0</v>
      </c>
      <c r="K36" s="17">
        <f t="shared" si="0"/>
        <v>11.4954</v>
      </c>
      <c r="L36" s="17">
        <v>0</v>
      </c>
      <c r="M36" s="17">
        <f t="shared" si="4"/>
        <v>0</v>
      </c>
      <c r="N36" s="17">
        <v>0</v>
      </c>
      <c r="O36" s="8">
        <f t="shared" si="5"/>
        <v>11.4954</v>
      </c>
      <c r="P36" s="17">
        <v>19</v>
      </c>
      <c r="Q36" s="17">
        <f t="shared" si="2"/>
        <v>13.679526000000001</v>
      </c>
      <c r="R36" s="20">
        <v>0.46725000000000005</v>
      </c>
      <c r="S36" s="21">
        <v>7</v>
      </c>
      <c r="T36" s="26">
        <v>0.28000000000000003</v>
      </c>
      <c r="U36" s="25">
        <v>7</v>
      </c>
      <c r="V36" s="30">
        <f t="shared" si="9"/>
        <v>12.242649999999999</v>
      </c>
      <c r="W36" s="30">
        <f t="shared" si="3"/>
        <v>14.479083500000002</v>
      </c>
      <c r="X36" s="32" t="s">
        <v>91</v>
      </c>
      <c r="Y36" s="33">
        <v>2</v>
      </c>
      <c r="Z36" s="43" t="s">
        <v>94</v>
      </c>
      <c r="AA36" s="43">
        <v>0</v>
      </c>
      <c r="AB36" s="40">
        <f t="shared" si="7"/>
        <v>12.487502999999998</v>
      </c>
      <c r="AC36" s="40">
        <f t="shared" si="8"/>
        <v>14.860128569999997</v>
      </c>
      <c r="AD36" s="36">
        <v>0</v>
      </c>
      <c r="AE36" s="36">
        <v>0</v>
      </c>
      <c r="AF36" s="36">
        <v>0</v>
      </c>
      <c r="AG36" s="36">
        <v>0</v>
      </c>
      <c r="AH36" s="36" t="s">
        <v>82</v>
      </c>
      <c r="AI36" s="18"/>
    </row>
    <row r="37" spans="1:35" s="9" customFormat="1" ht="47.25" customHeight="1" thickBot="1" x14ac:dyDescent="0.4">
      <c r="A37" s="6">
        <v>320400</v>
      </c>
      <c r="B37" s="7" t="s">
        <v>41</v>
      </c>
      <c r="C37" s="3"/>
      <c r="D37" s="3"/>
      <c r="E37" s="3"/>
      <c r="F37" s="3" t="s">
        <v>81</v>
      </c>
      <c r="G37" s="35" t="s">
        <v>4</v>
      </c>
      <c r="H37" s="8">
        <v>231.94800000000001</v>
      </c>
      <c r="I37" s="17">
        <v>0</v>
      </c>
      <c r="J37" s="17">
        <v>0</v>
      </c>
      <c r="K37" s="17">
        <f t="shared" si="0"/>
        <v>231.94799999999998</v>
      </c>
      <c r="L37" s="17">
        <v>0</v>
      </c>
      <c r="M37" s="17">
        <f t="shared" si="4"/>
        <v>0</v>
      </c>
      <c r="N37" s="17">
        <v>0</v>
      </c>
      <c r="O37" s="8">
        <f t="shared" si="5"/>
        <v>231.94799999999998</v>
      </c>
      <c r="P37" s="17">
        <v>19</v>
      </c>
      <c r="Q37" s="17">
        <f t="shared" si="2"/>
        <v>276.01811999999995</v>
      </c>
      <c r="R37" s="20">
        <v>9.3450000000000006</v>
      </c>
      <c r="S37" s="21">
        <v>7</v>
      </c>
      <c r="T37" s="26">
        <v>5.6</v>
      </c>
      <c r="U37" s="25">
        <v>7</v>
      </c>
      <c r="V37" s="30">
        <f t="shared" si="9"/>
        <v>246.89299999999997</v>
      </c>
      <c r="W37" s="30">
        <f t="shared" si="3"/>
        <v>292.00926999999996</v>
      </c>
      <c r="X37" s="32" t="s">
        <v>91</v>
      </c>
      <c r="Y37" s="33">
        <v>2</v>
      </c>
      <c r="Z37" s="43" t="s">
        <v>94</v>
      </c>
      <c r="AA37" s="43">
        <v>0</v>
      </c>
      <c r="AB37" s="40">
        <f t="shared" si="7"/>
        <v>251.83085999999994</v>
      </c>
      <c r="AC37" s="40">
        <f t="shared" si="8"/>
        <v>299.67872339999997</v>
      </c>
      <c r="AD37" s="36">
        <v>0</v>
      </c>
      <c r="AE37" s="36">
        <v>0</v>
      </c>
      <c r="AF37" s="36">
        <v>0</v>
      </c>
      <c r="AG37" s="36">
        <v>0</v>
      </c>
      <c r="AH37" s="36" t="s">
        <v>82</v>
      </c>
      <c r="AI37" s="18"/>
    </row>
    <row r="38" spans="1:35" s="9" customFormat="1" ht="47.25" customHeight="1" thickBot="1" x14ac:dyDescent="0.4">
      <c r="A38" s="6">
        <v>320410</v>
      </c>
      <c r="B38" s="7" t="s">
        <v>42</v>
      </c>
      <c r="C38" s="3"/>
      <c r="D38" s="3"/>
      <c r="E38" s="3"/>
      <c r="F38" s="3" t="s">
        <v>81</v>
      </c>
      <c r="G38" s="35" t="s">
        <v>6</v>
      </c>
      <c r="H38" s="8">
        <v>11.5974</v>
      </c>
      <c r="I38" s="17">
        <v>0</v>
      </c>
      <c r="J38" s="17">
        <v>0</v>
      </c>
      <c r="K38" s="17">
        <f t="shared" si="0"/>
        <v>11.5974</v>
      </c>
      <c r="L38" s="17">
        <v>0</v>
      </c>
      <c r="M38" s="17">
        <f t="shared" si="4"/>
        <v>0</v>
      </c>
      <c r="N38" s="17">
        <v>0</v>
      </c>
      <c r="O38" s="8">
        <f t="shared" si="5"/>
        <v>11.5974</v>
      </c>
      <c r="P38" s="17">
        <v>19</v>
      </c>
      <c r="Q38" s="17">
        <f t="shared" si="2"/>
        <v>13.800905999999999</v>
      </c>
      <c r="R38" s="20">
        <v>0.46725000000000005</v>
      </c>
      <c r="S38" s="21">
        <v>7</v>
      </c>
      <c r="T38" s="26">
        <v>0.28000000000000003</v>
      </c>
      <c r="U38" s="25">
        <v>7</v>
      </c>
      <c r="V38" s="30">
        <f t="shared" si="9"/>
        <v>12.34465</v>
      </c>
      <c r="W38" s="30">
        <f t="shared" si="3"/>
        <v>14.6004635</v>
      </c>
      <c r="X38" s="32" t="s">
        <v>91</v>
      </c>
      <c r="Y38" s="33">
        <v>2</v>
      </c>
      <c r="Z38" s="43" t="s">
        <v>94</v>
      </c>
      <c r="AA38" s="43">
        <v>0</v>
      </c>
      <c r="AB38" s="40">
        <f t="shared" si="7"/>
        <v>12.591543</v>
      </c>
      <c r="AC38" s="40">
        <f t="shared" si="8"/>
        <v>14.98393617</v>
      </c>
      <c r="AD38" s="36">
        <v>0</v>
      </c>
      <c r="AE38" s="36">
        <v>0</v>
      </c>
      <c r="AF38" s="36">
        <v>0</v>
      </c>
      <c r="AG38" s="36">
        <v>0</v>
      </c>
      <c r="AH38" s="36" t="s">
        <v>82</v>
      </c>
      <c r="AI38" s="18"/>
    </row>
    <row r="39" spans="1:35" s="9" customFormat="1" ht="47.25" customHeight="1" thickBot="1" x14ac:dyDescent="0.4">
      <c r="A39" s="6">
        <v>330100</v>
      </c>
      <c r="B39" s="7" t="s">
        <v>43</v>
      </c>
      <c r="C39" s="3"/>
      <c r="D39" s="3"/>
      <c r="E39" s="3"/>
      <c r="F39" s="3" t="s">
        <v>81</v>
      </c>
      <c r="G39" s="35" t="s">
        <v>4</v>
      </c>
      <c r="H39" s="8">
        <v>255</v>
      </c>
      <c r="I39" s="17">
        <v>0</v>
      </c>
      <c r="J39" s="17">
        <v>0</v>
      </c>
      <c r="K39" s="17">
        <f t="shared" si="0"/>
        <v>255</v>
      </c>
      <c r="L39" s="17">
        <v>0</v>
      </c>
      <c r="M39" s="17">
        <f t="shared" si="4"/>
        <v>0</v>
      </c>
      <c r="N39" s="17">
        <v>0</v>
      </c>
      <c r="O39" s="8">
        <f t="shared" si="5"/>
        <v>255</v>
      </c>
      <c r="P39" s="17">
        <v>19</v>
      </c>
      <c r="Q39" s="17">
        <f t="shared" si="2"/>
        <v>303.45</v>
      </c>
      <c r="R39" s="20">
        <v>12.15</v>
      </c>
      <c r="S39" s="21">
        <v>7</v>
      </c>
      <c r="T39" s="26">
        <v>5.6</v>
      </c>
      <c r="U39" s="25">
        <v>7</v>
      </c>
      <c r="V39" s="30">
        <f t="shared" si="9"/>
        <v>272.75</v>
      </c>
      <c r="W39" s="30">
        <f t="shared" si="3"/>
        <v>322.4425</v>
      </c>
      <c r="X39" s="32" t="s">
        <v>91</v>
      </c>
      <c r="Y39" s="33">
        <v>2</v>
      </c>
      <c r="Z39" s="43" t="s">
        <v>94</v>
      </c>
      <c r="AA39" s="43">
        <v>0</v>
      </c>
      <c r="AB39" s="40">
        <f t="shared" si="7"/>
        <v>278.20499999999998</v>
      </c>
      <c r="AC39" s="40">
        <f t="shared" si="8"/>
        <v>331.06394999999998</v>
      </c>
      <c r="AD39" s="36">
        <v>0</v>
      </c>
      <c r="AE39" s="36">
        <v>0</v>
      </c>
      <c r="AF39" s="36">
        <v>0</v>
      </c>
      <c r="AG39" s="36">
        <v>0</v>
      </c>
      <c r="AH39" s="36" t="s">
        <v>82</v>
      </c>
      <c r="AI39" s="18"/>
    </row>
    <row r="40" spans="1:35" s="9" customFormat="1" ht="47.25" customHeight="1" thickBot="1" x14ac:dyDescent="0.4">
      <c r="A40" s="6">
        <v>330120</v>
      </c>
      <c r="B40" s="7" t="s">
        <v>44</v>
      </c>
      <c r="C40" s="3"/>
      <c r="D40" s="3"/>
      <c r="E40" s="3"/>
      <c r="F40" s="3" t="s">
        <v>81</v>
      </c>
      <c r="G40" s="35" t="s">
        <v>6</v>
      </c>
      <c r="H40" s="8">
        <v>12.75</v>
      </c>
      <c r="I40" s="17">
        <v>0</v>
      </c>
      <c r="J40" s="17">
        <v>0</v>
      </c>
      <c r="K40" s="17">
        <f t="shared" si="0"/>
        <v>12.75</v>
      </c>
      <c r="L40" s="17">
        <v>0</v>
      </c>
      <c r="M40" s="17">
        <f t="shared" si="4"/>
        <v>0</v>
      </c>
      <c r="N40" s="17">
        <v>0</v>
      </c>
      <c r="O40" s="8">
        <f t="shared" si="5"/>
        <v>12.75</v>
      </c>
      <c r="P40" s="17">
        <v>19</v>
      </c>
      <c r="Q40" s="17">
        <f t="shared" si="2"/>
        <v>15.172499999999999</v>
      </c>
      <c r="R40" s="20">
        <v>0.60750000000000004</v>
      </c>
      <c r="S40" s="21">
        <v>7</v>
      </c>
      <c r="T40" s="26">
        <v>0.28000000000000003</v>
      </c>
      <c r="U40" s="25">
        <v>7</v>
      </c>
      <c r="V40" s="30">
        <f t="shared" si="9"/>
        <v>13.637499999999999</v>
      </c>
      <c r="W40" s="30">
        <f t="shared" si="3"/>
        <v>16.122125</v>
      </c>
      <c r="X40" s="32" t="s">
        <v>91</v>
      </c>
      <c r="Y40" s="33">
        <v>2</v>
      </c>
      <c r="Z40" s="43" t="s">
        <v>94</v>
      </c>
      <c r="AA40" s="43">
        <v>0</v>
      </c>
      <c r="AB40" s="40">
        <f t="shared" si="7"/>
        <v>13.910249999999998</v>
      </c>
      <c r="AC40" s="40">
        <f t="shared" si="8"/>
        <v>16.553197499999996</v>
      </c>
      <c r="AD40" s="36">
        <v>0</v>
      </c>
      <c r="AE40" s="36">
        <v>0</v>
      </c>
      <c r="AF40" s="36">
        <v>0</v>
      </c>
      <c r="AG40" s="36">
        <v>0</v>
      </c>
      <c r="AH40" s="36" t="s">
        <v>82</v>
      </c>
      <c r="AI40" s="18"/>
    </row>
    <row r="41" spans="1:35" s="9" customFormat="1" ht="47.25" customHeight="1" thickBot="1" x14ac:dyDescent="0.4">
      <c r="A41" s="6">
        <v>330121</v>
      </c>
      <c r="B41" s="7" t="s">
        <v>45</v>
      </c>
      <c r="C41" s="3"/>
      <c r="D41" s="3"/>
      <c r="E41" s="3"/>
      <c r="F41" s="3" t="s">
        <v>81</v>
      </c>
      <c r="G41" s="35" t="s">
        <v>4</v>
      </c>
      <c r="H41" s="8">
        <v>255</v>
      </c>
      <c r="I41" s="17">
        <v>0</v>
      </c>
      <c r="J41" s="17">
        <v>0</v>
      </c>
      <c r="K41" s="17">
        <f t="shared" si="0"/>
        <v>255</v>
      </c>
      <c r="L41" s="17">
        <v>0</v>
      </c>
      <c r="M41" s="17">
        <f t="shared" si="4"/>
        <v>0</v>
      </c>
      <c r="N41" s="17">
        <v>0</v>
      </c>
      <c r="O41" s="8">
        <f t="shared" si="5"/>
        <v>255</v>
      </c>
      <c r="P41" s="17">
        <v>19</v>
      </c>
      <c r="Q41" s="17">
        <f t="shared" si="2"/>
        <v>303.45</v>
      </c>
      <c r="R41" s="20">
        <v>9.16</v>
      </c>
      <c r="S41" s="21">
        <v>7</v>
      </c>
      <c r="T41" s="26">
        <v>5.6</v>
      </c>
      <c r="U41" s="25">
        <v>7</v>
      </c>
      <c r="V41" s="30">
        <f t="shared" si="9"/>
        <v>269.76000000000005</v>
      </c>
      <c r="W41" s="30">
        <f t="shared" si="3"/>
        <v>319.2432</v>
      </c>
      <c r="X41" s="32" t="s">
        <v>91</v>
      </c>
      <c r="Y41" s="33">
        <v>2</v>
      </c>
      <c r="Z41" s="43" t="s">
        <v>94</v>
      </c>
      <c r="AA41" s="43">
        <v>0</v>
      </c>
      <c r="AB41" s="40">
        <f t="shared" si="7"/>
        <v>275.15520000000004</v>
      </c>
      <c r="AC41" s="40">
        <f t="shared" si="8"/>
        <v>327.43468800000005</v>
      </c>
      <c r="AD41" s="36">
        <v>0</v>
      </c>
      <c r="AE41" s="36">
        <v>0</v>
      </c>
      <c r="AF41" s="36">
        <v>0</v>
      </c>
      <c r="AG41" s="36">
        <v>0</v>
      </c>
      <c r="AH41" s="36" t="s">
        <v>82</v>
      </c>
      <c r="AI41" s="18"/>
    </row>
    <row r="42" spans="1:35" s="9" customFormat="1" ht="47.25" customHeight="1" thickBot="1" x14ac:dyDescent="0.4">
      <c r="A42" s="6">
        <v>330131</v>
      </c>
      <c r="B42" s="7" t="s">
        <v>46</v>
      </c>
      <c r="C42" s="3"/>
      <c r="D42" s="3"/>
      <c r="E42" s="3"/>
      <c r="F42" s="3" t="s">
        <v>81</v>
      </c>
      <c r="G42" s="35" t="s">
        <v>6</v>
      </c>
      <c r="H42" s="8">
        <v>12.75</v>
      </c>
      <c r="I42" s="17">
        <v>0</v>
      </c>
      <c r="J42" s="17">
        <v>0</v>
      </c>
      <c r="K42" s="17">
        <f t="shared" si="0"/>
        <v>12.75</v>
      </c>
      <c r="L42" s="17">
        <v>0</v>
      </c>
      <c r="M42" s="17">
        <f t="shared" si="4"/>
        <v>0</v>
      </c>
      <c r="N42" s="17">
        <v>0</v>
      </c>
      <c r="O42" s="8">
        <f t="shared" si="5"/>
        <v>12.75</v>
      </c>
      <c r="P42" s="17">
        <v>19</v>
      </c>
      <c r="Q42" s="17">
        <f t="shared" si="2"/>
        <v>15.172499999999999</v>
      </c>
      <c r="R42" s="20">
        <v>0.45800000000000002</v>
      </c>
      <c r="S42" s="21">
        <v>7</v>
      </c>
      <c r="T42" s="26">
        <v>0.28000000000000003</v>
      </c>
      <c r="U42" s="25">
        <v>7</v>
      </c>
      <c r="V42" s="30">
        <f t="shared" si="9"/>
        <v>13.488</v>
      </c>
      <c r="W42" s="30">
        <f t="shared" si="3"/>
        <v>15.962159999999999</v>
      </c>
      <c r="X42" s="32" t="s">
        <v>91</v>
      </c>
      <c r="Y42" s="33">
        <v>2</v>
      </c>
      <c r="Z42" s="43" t="s">
        <v>94</v>
      </c>
      <c r="AA42" s="43">
        <v>0</v>
      </c>
      <c r="AB42" s="40">
        <f t="shared" si="7"/>
        <v>13.757759999999998</v>
      </c>
      <c r="AC42" s="40">
        <f t="shared" si="8"/>
        <v>16.371734399999998</v>
      </c>
      <c r="AD42" s="36">
        <v>0</v>
      </c>
      <c r="AE42" s="36">
        <v>0</v>
      </c>
      <c r="AF42" s="36">
        <v>0</v>
      </c>
      <c r="AG42" s="36">
        <v>0</v>
      </c>
      <c r="AH42" s="36" t="s">
        <v>82</v>
      </c>
      <c r="AI42" s="18"/>
    </row>
    <row r="43" spans="1:35" s="9" customFormat="1" ht="47.25" customHeight="1" thickBot="1" x14ac:dyDescent="0.4">
      <c r="A43" s="6">
        <v>330141</v>
      </c>
      <c r="B43" s="7" t="s">
        <v>47</v>
      </c>
      <c r="C43" s="3"/>
      <c r="D43" s="3"/>
      <c r="E43" s="3"/>
      <c r="F43" s="3" t="s">
        <v>81</v>
      </c>
      <c r="G43" s="35" t="s">
        <v>4</v>
      </c>
      <c r="H43" s="8">
        <v>255</v>
      </c>
      <c r="I43" s="17">
        <v>0</v>
      </c>
      <c r="J43" s="17">
        <v>0</v>
      </c>
      <c r="K43" s="17">
        <f t="shared" si="0"/>
        <v>255</v>
      </c>
      <c r="L43" s="17">
        <v>0</v>
      </c>
      <c r="M43" s="17">
        <f t="shared" si="4"/>
        <v>0</v>
      </c>
      <c r="N43" s="17">
        <v>0</v>
      </c>
      <c r="O43" s="8">
        <f t="shared" si="5"/>
        <v>255</v>
      </c>
      <c r="P43" s="17">
        <v>19</v>
      </c>
      <c r="Q43" s="17">
        <f t="shared" si="2"/>
        <v>303.45</v>
      </c>
      <c r="R43" s="20">
        <v>9.16</v>
      </c>
      <c r="S43" s="21">
        <v>7</v>
      </c>
      <c r="T43" s="26">
        <v>5.6</v>
      </c>
      <c r="U43" s="25">
        <v>7</v>
      </c>
      <c r="V43" s="30">
        <f t="shared" si="9"/>
        <v>269.76000000000005</v>
      </c>
      <c r="W43" s="30">
        <f t="shared" si="3"/>
        <v>319.2432</v>
      </c>
      <c r="X43" s="32" t="s">
        <v>91</v>
      </c>
      <c r="Y43" s="33">
        <v>2</v>
      </c>
      <c r="Z43" s="43" t="s">
        <v>94</v>
      </c>
      <c r="AA43" s="43">
        <v>0</v>
      </c>
      <c r="AB43" s="40">
        <f t="shared" si="7"/>
        <v>275.15520000000004</v>
      </c>
      <c r="AC43" s="40">
        <f t="shared" si="8"/>
        <v>327.43468800000005</v>
      </c>
      <c r="AD43" s="36">
        <v>0</v>
      </c>
      <c r="AE43" s="36">
        <v>0</v>
      </c>
      <c r="AF43" s="36">
        <v>0</v>
      </c>
      <c r="AG43" s="36">
        <v>0</v>
      </c>
      <c r="AH43" s="36" t="s">
        <v>82</v>
      </c>
      <c r="AI43" s="18"/>
    </row>
    <row r="44" spans="1:35" s="9" customFormat="1" ht="47.25" customHeight="1" thickBot="1" x14ac:dyDescent="0.4">
      <c r="A44" s="6">
        <v>330151</v>
      </c>
      <c r="B44" s="7" t="s">
        <v>48</v>
      </c>
      <c r="C44" s="3"/>
      <c r="D44" s="3"/>
      <c r="E44" s="3"/>
      <c r="F44" s="3" t="s">
        <v>81</v>
      </c>
      <c r="G44" s="35" t="s">
        <v>6</v>
      </c>
      <c r="H44" s="8">
        <v>12.75</v>
      </c>
      <c r="I44" s="17">
        <v>0</v>
      </c>
      <c r="J44" s="17">
        <v>0</v>
      </c>
      <c r="K44" s="17">
        <f t="shared" si="0"/>
        <v>12.75</v>
      </c>
      <c r="L44" s="17">
        <v>0</v>
      </c>
      <c r="M44" s="17">
        <f t="shared" si="4"/>
        <v>0</v>
      </c>
      <c r="N44" s="17">
        <v>0</v>
      </c>
      <c r="O44" s="8">
        <f t="shared" si="5"/>
        <v>12.75</v>
      </c>
      <c r="P44" s="17">
        <v>19</v>
      </c>
      <c r="Q44" s="17">
        <f t="shared" si="2"/>
        <v>15.172499999999999</v>
      </c>
      <c r="R44" s="20">
        <v>0.45800000000000002</v>
      </c>
      <c r="S44" s="21">
        <v>7</v>
      </c>
      <c r="T44" s="26">
        <v>0.28000000000000003</v>
      </c>
      <c r="U44" s="25">
        <v>7</v>
      </c>
      <c r="V44" s="30">
        <f t="shared" si="9"/>
        <v>13.488</v>
      </c>
      <c r="W44" s="30">
        <f t="shared" si="3"/>
        <v>15.962159999999999</v>
      </c>
      <c r="X44" s="32" t="s">
        <v>91</v>
      </c>
      <c r="Y44" s="33">
        <v>2</v>
      </c>
      <c r="Z44" s="43" t="s">
        <v>94</v>
      </c>
      <c r="AA44" s="43">
        <v>0</v>
      </c>
      <c r="AB44" s="40">
        <f t="shared" si="7"/>
        <v>13.757759999999998</v>
      </c>
      <c r="AC44" s="40">
        <f t="shared" si="8"/>
        <v>16.371734399999998</v>
      </c>
      <c r="AD44" s="36">
        <v>0</v>
      </c>
      <c r="AE44" s="36">
        <v>0</v>
      </c>
      <c r="AF44" s="36">
        <v>0</v>
      </c>
      <c r="AG44" s="36">
        <v>0</v>
      </c>
      <c r="AH44" s="36" t="s">
        <v>82</v>
      </c>
      <c r="AI44" s="18"/>
    </row>
    <row r="45" spans="1:35" s="9" customFormat="1" ht="47.25" customHeight="1" thickBot="1" x14ac:dyDescent="0.4">
      <c r="A45" s="6">
        <v>330161</v>
      </c>
      <c r="B45" s="7" t="s">
        <v>49</v>
      </c>
      <c r="C45" s="3"/>
      <c r="D45" s="3"/>
      <c r="E45" s="3"/>
      <c r="F45" s="3" t="s">
        <v>81</v>
      </c>
      <c r="G45" s="35" t="s">
        <v>4</v>
      </c>
      <c r="H45" s="8">
        <v>255</v>
      </c>
      <c r="I45" s="17">
        <v>0</v>
      </c>
      <c r="J45" s="17">
        <v>0</v>
      </c>
      <c r="K45" s="17">
        <f t="shared" si="0"/>
        <v>255</v>
      </c>
      <c r="L45" s="17">
        <v>0</v>
      </c>
      <c r="M45" s="17">
        <f t="shared" si="4"/>
        <v>0</v>
      </c>
      <c r="N45" s="17">
        <v>0</v>
      </c>
      <c r="O45" s="8">
        <f t="shared" si="5"/>
        <v>255</v>
      </c>
      <c r="P45" s="17">
        <v>19</v>
      </c>
      <c r="Q45" s="17">
        <f t="shared" si="2"/>
        <v>303.45</v>
      </c>
      <c r="R45" s="20">
        <v>9.7200000000000006</v>
      </c>
      <c r="S45" s="21">
        <v>7</v>
      </c>
      <c r="T45" s="26">
        <v>5.6</v>
      </c>
      <c r="U45" s="25">
        <v>7</v>
      </c>
      <c r="V45" s="30">
        <f t="shared" si="9"/>
        <v>270.32000000000005</v>
      </c>
      <c r="W45" s="30">
        <f t="shared" si="3"/>
        <v>319.8424</v>
      </c>
      <c r="X45" s="32" t="s">
        <v>91</v>
      </c>
      <c r="Y45" s="33">
        <v>2</v>
      </c>
      <c r="Z45" s="43" t="s">
        <v>94</v>
      </c>
      <c r="AA45" s="43">
        <v>0</v>
      </c>
      <c r="AB45" s="40">
        <f t="shared" si="7"/>
        <v>275.72640000000007</v>
      </c>
      <c r="AC45" s="40">
        <f t="shared" si="8"/>
        <v>328.11441600000006</v>
      </c>
      <c r="AD45" s="36">
        <v>0</v>
      </c>
      <c r="AE45" s="36">
        <v>0</v>
      </c>
      <c r="AF45" s="36">
        <v>0</v>
      </c>
      <c r="AG45" s="36">
        <v>0</v>
      </c>
      <c r="AH45" s="36" t="s">
        <v>82</v>
      </c>
      <c r="AI45" s="18"/>
    </row>
    <row r="46" spans="1:35" s="9" customFormat="1" ht="47.25" customHeight="1" thickBot="1" x14ac:dyDescent="0.4">
      <c r="A46" s="6">
        <v>330171</v>
      </c>
      <c r="B46" s="7" t="s">
        <v>50</v>
      </c>
      <c r="C46" s="3"/>
      <c r="D46" s="3"/>
      <c r="E46" s="3"/>
      <c r="F46" s="3" t="s">
        <v>81</v>
      </c>
      <c r="G46" s="35" t="s">
        <v>6</v>
      </c>
      <c r="H46" s="8">
        <v>12.75</v>
      </c>
      <c r="I46" s="17">
        <v>0</v>
      </c>
      <c r="J46" s="17">
        <v>0</v>
      </c>
      <c r="K46" s="17">
        <f t="shared" si="0"/>
        <v>12.75</v>
      </c>
      <c r="L46" s="17">
        <v>0</v>
      </c>
      <c r="M46" s="17">
        <f t="shared" si="4"/>
        <v>0</v>
      </c>
      <c r="N46" s="17">
        <v>0</v>
      </c>
      <c r="O46" s="8">
        <f t="shared" si="5"/>
        <v>12.75</v>
      </c>
      <c r="P46" s="17">
        <v>19</v>
      </c>
      <c r="Q46" s="17">
        <f t="shared" si="2"/>
        <v>15.172499999999999</v>
      </c>
      <c r="R46" s="20">
        <v>0.48600000000000004</v>
      </c>
      <c r="S46" s="21">
        <v>7</v>
      </c>
      <c r="T46" s="26">
        <v>0.28000000000000003</v>
      </c>
      <c r="U46" s="25">
        <v>7</v>
      </c>
      <c r="V46" s="30">
        <f t="shared" si="9"/>
        <v>13.516</v>
      </c>
      <c r="W46" s="30">
        <f t="shared" si="3"/>
        <v>15.99212</v>
      </c>
      <c r="X46" s="32" t="s">
        <v>91</v>
      </c>
      <c r="Y46" s="33">
        <v>2</v>
      </c>
      <c r="Z46" s="43" t="s">
        <v>94</v>
      </c>
      <c r="AA46" s="43">
        <v>0</v>
      </c>
      <c r="AB46" s="40">
        <f t="shared" si="7"/>
        <v>13.78632</v>
      </c>
      <c r="AC46" s="40">
        <f t="shared" si="8"/>
        <v>16.405720799999997</v>
      </c>
      <c r="AD46" s="36">
        <v>0</v>
      </c>
      <c r="AE46" s="36">
        <v>0</v>
      </c>
      <c r="AF46" s="36">
        <v>0</v>
      </c>
      <c r="AG46" s="36">
        <v>0</v>
      </c>
      <c r="AH46" s="36" t="s">
        <v>82</v>
      </c>
      <c r="AI46" s="18"/>
    </row>
    <row r="47" spans="1:35" s="9" customFormat="1" ht="47.25" customHeight="1" thickBot="1" x14ac:dyDescent="0.4">
      <c r="A47" s="6">
        <v>330200</v>
      </c>
      <c r="B47" s="7" t="s">
        <v>51</v>
      </c>
      <c r="C47" s="3"/>
      <c r="D47" s="3"/>
      <c r="E47" s="3"/>
      <c r="F47" s="3" t="s">
        <v>81</v>
      </c>
      <c r="G47" s="35" t="s">
        <v>4</v>
      </c>
      <c r="H47" s="8">
        <v>272.85000000000002</v>
      </c>
      <c r="I47" s="17">
        <v>0</v>
      </c>
      <c r="J47" s="17">
        <v>0</v>
      </c>
      <c r="K47" s="17">
        <f t="shared" si="0"/>
        <v>272.85000000000002</v>
      </c>
      <c r="L47" s="17">
        <v>0</v>
      </c>
      <c r="M47" s="17">
        <f t="shared" si="4"/>
        <v>0</v>
      </c>
      <c r="N47" s="17">
        <v>0</v>
      </c>
      <c r="O47" s="8">
        <f t="shared" si="5"/>
        <v>272.85000000000002</v>
      </c>
      <c r="P47" s="17">
        <v>19</v>
      </c>
      <c r="Q47" s="17">
        <f t="shared" si="2"/>
        <v>324.69150000000002</v>
      </c>
      <c r="R47" s="20">
        <v>9.3450000000000006</v>
      </c>
      <c r="S47" s="21">
        <v>7</v>
      </c>
      <c r="T47" s="26">
        <v>5.6</v>
      </c>
      <c r="U47" s="25">
        <v>7</v>
      </c>
      <c r="V47" s="30">
        <f t="shared" si="9"/>
        <v>287.79500000000007</v>
      </c>
      <c r="W47" s="30">
        <f t="shared" si="3"/>
        <v>340.68265000000002</v>
      </c>
      <c r="X47" s="32" t="s">
        <v>91</v>
      </c>
      <c r="Y47" s="33">
        <v>2</v>
      </c>
      <c r="Z47" s="43" t="s">
        <v>94</v>
      </c>
      <c r="AA47" s="43">
        <v>0</v>
      </c>
      <c r="AB47" s="40">
        <f t="shared" si="7"/>
        <v>293.55090000000007</v>
      </c>
      <c r="AC47" s="40">
        <f t="shared" si="8"/>
        <v>349.32557100000008</v>
      </c>
      <c r="AD47" s="36">
        <v>0</v>
      </c>
      <c r="AE47" s="36">
        <v>0</v>
      </c>
      <c r="AF47" s="36">
        <v>0</v>
      </c>
      <c r="AG47" s="36">
        <v>0</v>
      </c>
      <c r="AH47" s="36" t="s">
        <v>82</v>
      </c>
      <c r="AI47" s="18"/>
    </row>
    <row r="48" spans="1:35" s="9" customFormat="1" ht="47.25" customHeight="1" thickBot="1" x14ac:dyDescent="0.4">
      <c r="A48" s="6">
        <v>330210</v>
      </c>
      <c r="B48" s="7" t="s">
        <v>52</v>
      </c>
      <c r="C48" s="3"/>
      <c r="D48" s="3"/>
      <c r="E48" s="3"/>
      <c r="F48" s="3" t="s">
        <v>81</v>
      </c>
      <c r="G48" s="35" t="s">
        <v>6</v>
      </c>
      <c r="H48" s="8">
        <v>13.6425</v>
      </c>
      <c r="I48" s="17">
        <v>0</v>
      </c>
      <c r="J48" s="17">
        <v>0</v>
      </c>
      <c r="K48" s="17">
        <f t="shared" si="0"/>
        <v>13.6425</v>
      </c>
      <c r="L48" s="17">
        <v>0</v>
      </c>
      <c r="M48" s="17">
        <f t="shared" si="4"/>
        <v>0</v>
      </c>
      <c r="N48" s="17">
        <v>0</v>
      </c>
      <c r="O48" s="8">
        <f t="shared" si="5"/>
        <v>13.6425</v>
      </c>
      <c r="P48" s="17">
        <v>19</v>
      </c>
      <c r="Q48" s="17">
        <f t="shared" si="2"/>
        <v>16.234575</v>
      </c>
      <c r="R48" s="20">
        <v>0.46725000000000005</v>
      </c>
      <c r="S48" s="21">
        <v>7</v>
      </c>
      <c r="T48" s="26">
        <v>0.28000000000000003</v>
      </c>
      <c r="U48" s="25">
        <v>7</v>
      </c>
      <c r="V48" s="30">
        <f t="shared" si="9"/>
        <v>14.389749999999999</v>
      </c>
      <c r="W48" s="30">
        <f t="shared" si="3"/>
        <v>17.034132500000002</v>
      </c>
      <c r="X48" s="32" t="s">
        <v>91</v>
      </c>
      <c r="Y48" s="33">
        <v>2</v>
      </c>
      <c r="Z48" s="43" t="s">
        <v>94</v>
      </c>
      <c r="AA48" s="43">
        <v>0</v>
      </c>
      <c r="AB48" s="40">
        <f t="shared" si="7"/>
        <v>14.677545</v>
      </c>
      <c r="AC48" s="40">
        <f t="shared" si="8"/>
        <v>17.466278549999998</v>
      </c>
      <c r="AD48" s="36">
        <v>0</v>
      </c>
      <c r="AE48" s="36">
        <v>0</v>
      </c>
      <c r="AF48" s="36">
        <v>0</v>
      </c>
      <c r="AG48" s="36">
        <v>0</v>
      </c>
      <c r="AH48" s="36" t="s">
        <v>82</v>
      </c>
      <c r="AI48" s="18"/>
    </row>
    <row r="49" spans="1:35" s="9" customFormat="1" ht="47.25" customHeight="1" thickBot="1" x14ac:dyDescent="0.4">
      <c r="A49" s="6">
        <v>330300</v>
      </c>
      <c r="B49" s="7" t="s">
        <v>53</v>
      </c>
      <c r="C49" s="3"/>
      <c r="D49" s="3"/>
      <c r="E49" s="3"/>
      <c r="F49" s="3" t="s">
        <v>81</v>
      </c>
      <c r="G49" s="35" t="s">
        <v>4</v>
      </c>
      <c r="H49" s="8">
        <v>257.142</v>
      </c>
      <c r="I49" s="17">
        <v>0</v>
      </c>
      <c r="J49" s="17">
        <v>0</v>
      </c>
      <c r="K49" s="17">
        <f t="shared" si="0"/>
        <v>257.142</v>
      </c>
      <c r="L49" s="17">
        <v>0</v>
      </c>
      <c r="M49" s="17">
        <f t="shared" si="4"/>
        <v>0</v>
      </c>
      <c r="N49" s="17">
        <v>0</v>
      </c>
      <c r="O49" s="8">
        <f t="shared" si="5"/>
        <v>257.142</v>
      </c>
      <c r="P49" s="17">
        <v>19</v>
      </c>
      <c r="Q49" s="17">
        <f t="shared" si="2"/>
        <v>305.99898000000002</v>
      </c>
      <c r="R49" s="20">
        <v>9.3450000000000006</v>
      </c>
      <c r="S49" s="21">
        <v>7</v>
      </c>
      <c r="T49" s="26">
        <v>5.6</v>
      </c>
      <c r="U49" s="25">
        <v>7</v>
      </c>
      <c r="V49" s="30">
        <f t="shared" si="9"/>
        <v>272.08700000000005</v>
      </c>
      <c r="W49" s="30">
        <f t="shared" si="3"/>
        <v>321.99013000000002</v>
      </c>
      <c r="X49" s="32" t="s">
        <v>91</v>
      </c>
      <c r="Y49" s="33">
        <v>2</v>
      </c>
      <c r="Z49" s="43" t="s">
        <v>94</v>
      </c>
      <c r="AA49" s="43">
        <v>0</v>
      </c>
      <c r="AB49" s="40">
        <f t="shared" si="7"/>
        <v>277.52874000000003</v>
      </c>
      <c r="AC49" s="40">
        <f t="shared" si="8"/>
        <v>330.25920060000004</v>
      </c>
      <c r="AD49" s="36">
        <v>0</v>
      </c>
      <c r="AE49" s="36">
        <v>0</v>
      </c>
      <c r="AF49" s="36">
        <v>0</v>
      </c>
      <c r="AG49" s="36">
        <v>0</v>
      </c>
      <c r="AH49" s="36" t="s">
        <v>82</v>
      </c>
      <c r="AI49" s="18"/>
    </row>
    <row r="50" spans="1:35" s="9" customFormat="1" ht="47.25" customHeight="1" thickBot="1" x14ac:dyDescent="0.4">
      <c r="A50" s="6">
        <v>330310</v>
      </c>
      <c r="B50" s="7" t="s">
        <v>54</v>
      </c>
      <c r="C50" s="3"/>
      <c r="D50" s="3"/>
      <c r="E50" s="3"/>
      <c r="F50" s="3" t="s">
        <v>81</v>
      </c>
      <c r="G50" s="35" t="s">
        <v>6</v>
      </c>
      <c r="H50" s="8">
        <v>12.857100000000001</v>
      </c>
      <c r="I50" s="17">
        <v>0</v>
      </c>
      <c r="J50" s="17">
        <v>0</v>
      </c>
      <c r="K50" s="17">
        <f t="shared" si="0"/>
        <v>12.857100000000001</v>
      </c>
      <c r="L50" s="17">
        <v>0</v>
      </c>
      <c r="M50" s="17">
        <f t="shared" si="4"/>
        <v>0</v>
      </c>
      <c r="N50" s="17">
        <v>0</v>
      </c>
      <c r="O50" s="8">
        <f t="shared" si="5"/>
        <v>12.857100000000001</v>
      </c>
      <c r="P50" s="17">
        <v>19</v>
      </c>
      <c r="Q50" s="17">
        <f t="shared" si="2"/>
        <v>15.299949000000002</v>
      </c>
      <c r="R50" s="20">
        <v>0.46725000000000005</v>
      </c>
      <c r="S50" s="21">
        <v>7</v>
      </c>
      <c r="T50" s="26">
        <v>0.28000000000000003</v>
      </c>
      <c r="U50" s="25">
        <v>7</v>
      </c>
      <c r="V50" s="30">
        <f t="shared" si="9"/>
        <v>13.60435</v>
      </c>
      <c r="W50" s="30">
        <f t="shared" si="3"/>
        <v>16.099506500000004</v>
      </c>
      <c r="X50" s="32" t="s">
        <v>91</v>
      </c>
      <c r="Y50" s="33">
        <v>2</v>
      </c>
      <c r="Z50" s="43" t="s">
        <v>94</v>
      </c>
      <c r="AA50" s="43">
        <v>0</v>
      </c>
      <c r="AB50" s="40">
        <f t="shared" si="7"/>
        <v>13.876437000000001</v>
      </c>
      <c r="AC50" s="40">
        <f t="shared" si="8"/>
        <v>16.512960030000002</v>
      </c>
      <c r="AD50" s="36">
        <v>0</v>
      </c>
      <c r="AE50" s="36">
        <v>0</v>
      </c>
      <c r="AF50" s="36">
        <v>0</v>
      </c>
      <c r="AG50" s="36">
        <v>0</v>
      </c>
      <c r="AH50" s="36" t="s">
        <v>82</v>
      </c>
      <c r="AI50" s="18"/>
    </row>
    <row r="51" spans="1:35" s="9" customFormat="1" ht="47.25" customHeight="1" thickBot="1" x14ac:dyDescent="0.4">
      <c r="A51" s="6">
        <v>330400</v>
      </c>
      <c r="B51" s="7" t="s">
        <v>55</v>
      </c>
      <c r="C51" s="3"/>
      <c r="D51" s="3"/>
      <c r="E51" s="3"/>
      <c r="F51" s="3" t="s">
        <v>81</v>
      </c>
      <c r="G51" s="35" t="s">
        <v>4</v>
      </c>
      <c r="H51" s="8">
        <v>257.142</v>
      </c>
      <c r="I51" s="17">
        <v>0</v>
      </c>
      <c r="J51" s="17">
        <v>0</v>
      </c>
      <c r="K51" s="17">
        <f t="shared" si="0"/>
        <v>257.142</v>
      </c>
      <c r="L51" s="17">
        <v>0</v>
      </c>
      <c r="M51" s="17">
        <f t="shared" si="4"/>
        <v>0</v>
      </c>
      <c r="N51" s="17">
        <v>0</v>
      </c>
      <c r="O51" s="8">
        <f t="shared" si="5"/>
        <v>257.142</v>
      </c>
      <c r="P51" s="17">
        <v>19</v>
      </c>
      <c r="Q51" s="17">
        <f t="shared" si="2"/>
        <v>305.99898000000002</v>
      </c>
      <c r="R51" s="20">
        <v>9.3450000000000006</v>
      </c>
      <c r="S51" s="21">
        <v>7</v>
      </c>
      <c r="T51" s="26">
        <v>5.6</v>
      </c>
      <c r="U51" s="25">
        <v>7</v>
      </c>
      <c r="V51" s="30">
        <f t="shared" si="9"/>
        <v>272.08700000000005</v>
      </c>
      <c r="W51" s="30">
        <f t="shared" si="3"/>
        <v>321.99013000000002</v>
      </c>
      <c r="X51" s="32" t="s">
        <v>91</v>
      </c>
      <c r="Y51" s="33">
        <v>2</v>
      </c>
      <c r="Z51" s="43" t="s">
        <v>94</v>
      </c>
      <c r="AA51" s="43">
        <v>0</v>
      </c>
      <c r="AB51" s="40">
        <f t="shared" si="7"/>
        <v>277.52874000000003</v>
      </c>
      <c r="AC51" s="40">
        <f t="shared" si="8"/>
        <v>330.25920060000004</v>
      </c>
      <c r="AD51" s="36">
        <v>0</v>
      </c>
      <c r="AE51" s="36">
        <v>0</v>
      </c>
      <c r="AF51" s="36">
        <v>0</v>
      </c>
      <c r="AG51" s="36">
        <v>0</v>
      </c>
      <c r="AH51" s="36" t="s">
        <v>82</v>
      </c>
      <c r="AI51" s="18"/>
    </row>
    <row r="52" spans="1:35" s="9" customFormat="1" ht="47.25" customHeight="1" thickBot="1" x14ac:dyDescent="0.4">
      <c r="A52" s="6">
        <v>330410</v>
      </c>
      <c r="B52" s="7" t="s">
        <v>56</v>
      </c>
      <c r="C52" s="3"/>
      <c r="D52" s="3"/>
      <c r="E52" s="3"/>
      <c r="F52" s="3" t="s">
        <v>81</v>
      </c>
      <c r="G52" s="35" t="s">
        <v>6</v>
      </c>
      <c r="H52" s="8">
        <v>12.857100000000001</v>
      </c>
      <c r="I52" s="17">
        <v>0</v>
      </c>
      <c r="J52" s="17">
        <v>0</v>
      </c>
      <c r="K52" s="17">
        <f t="shared" si="0"/>
        <v>12.857100000000001</v>
      </c>
      <c r="L52" s="17">
        <v>0</v>
      </c>
      <c r="M52" s="17">
        <f t="shared" si="4"/>
        <v>0</v>
      </c>
      <c r="N52" s="17">
        <v>0</v>
      </c>
      <c r="O52" s="8">
        <f t="shared" si="5"/>
        <v>12.857100000000001</v>
      </c>
      <c r="P52" s="17">
        <v>19</v>
      </c>
      <c r="Q52" s="17">
        <f t="shared" si="2"/>
        <v>15.299949000000002</v>
      </c>
      <c r="R52" s="20">
        <v>0.46725000000000005</v>
      </c>
      <c r="S52" s="21">
        <v>7</v>
      </c>
      <c r="T52" s="26">
        <v>0.28000000000000003</v>
      </c>
      <c r="U52" s="25">
        <v>7</v>
      </c>
      <c r="V52" s="30">
        <f t="shared" si="9"/>
        <v>13.60435</v>
      </c>
      <c r="W52" s="30">
        <f t="shared" si="3"/>
        <v>16.099506500000004</v>
      </c>
      <c r="X52" s="32" t="s">
        <v>91</v>
      </c>
      <c r="Y52" s="33">
        <v>2</v>
      </c>
      <c r="Z52" s="43" t="s">
        <v>94</v>
      </c>
      <c r="AA52" s="43">
        <v>0</v>
      </c>
      <c r="AB52" s="40">
        <f t="shared" si="7"/>
        <v>13.876437000000001</v>
      </c>
      <c r="AC52" s="40">
        <f t="shared" si="8"/>
        <v>16.512960030000002</v>
      </c>
      <c r="AD52" s="36">
        <v>0</v>
      </c>
      <c r="AE52" s="36">
        <v>0</v>
      </c>
      <c r="AF52" s="36">
        <v>0</v>
      </c>
      <c r="AG52" s="36">
        <v>0</v>
      </c>
      <c r="AH52" s="36" t="s">
        <v>82</v>
      </c>
      <c r="AI52" s="18"/>
    </row>
    <row r="53" spans="1:35" s="9" customFormat="1" ht="47.25" customHeight="1" thickBot="1" x14ac:dyDescent="0.4">
      <c r="A53" s="6">
        <v>350100</v>
      </c>
      <c r="B53" s="7" t="s">
        <v>57</v>
      </c>
      <c r="C53" s="3"/>
      <c r="D53" s="3"/>
      <c r="E53" s="3"/>
      <c r="F53" s="3" t="s">
        <v>81</v>
      </c>
      <c r="G53" s="35" t="s">
        <v>4</v>
      </c>
      <c r="H53" s="8">
        <v>212.16</v>
      </c>
      <c r="I53" s="17">
        <v>0</v>
      </c>
      <c r="J53" s="17">
        <v>0</v>
      </c>
      <c r="K53" s="17">
        <f t="shared" si="0"/>
        <v>212.16</v>
      </c>
      <c r="L53" s="17">
        <v>0</v>
      </c>
      <c r="M53" s="17">
        <f t="shared" si="4"/>
        <v>0</v>
      </c>
      <c r="N53" s="17">
        <v>0</v>
      </c>
      <c r="O53" s="8">
        <f t="shared" si="5"/>
        <v>212.16</v>
      </c>
      <c r="P53" s="17">
        <v>19</v>
      </c>
      <c r="Q53" s="17">
        <f t="shared" si="2"/>
        <v>252.47040000000001</v>
      </c>
      <c r="R53" s="20">
        <v>12.15</v>
      </c>
      <c r="S53" s="21">
        <v>7</v>
      </c>
      <c r="T53" s="26">
        <v>5.6</v>
      </c>
      <c r="U53" s="25">
        <v>7</v>
      </c>
      <c r="V53" s="30">
        <f t="shared" si="9"/>
        <v>229.91</v>
      </c>
      <c r="W53" s="30">
        <f t="shared" si="3"/>
        <v>271.46290000000005</v>
      </c>
      <c r="X53" s="32" t="s">
        <v>91</v>
      </c>
      <c r="Y53" s="33">
        <v>2</v>
      </c>
      <c r="Z53" s="43" t="s">
        <v>94</v>
      </c>
      <c r="AA53" s="43">
        <v>0</v>
      </c>
      <c r="AB53" s="40">
        <f t="shared" si="7"/>
        <v>234.50819999999999</v>
      </c>
      <c r="AC53" s="40">
        <f t="shared" si="8"/>
        <v>279.06475799999998</v>
      </c>
      <c r="AD53" s="36">
        <v>0</v>
      </c>
      <c r="AE53" s="36">
        <v>0</v>
      </c>
      <c r="AF53" s="36">
        <v>0</v>
      </c>
      <c r="AG53" s="36">
        <v>0</v>
      </c>
      <c r="AH53" s="36" t="s">
        <v>82</v>
      </c>
      <c r="AI53" s="18"/>
    </row>
    <row r="54" spans="1:35" s="9" customFormat="1" ht="47.25" customHeight="1" thickBot="1" x14ac:dyDescent="0.4">
      <c r="A54" s="6">
        <v>350110</v>
      </c>
      <c r="B54" s="7" t="s">
        <v>58</v>
      </c>
      <c r="C54" s="3"/>
      <c r="D54" s="3"/>
      <c r="E54" s="3"/>
      <c r="F54" s="3" t="s">
        <v>81</v>
      </c>
      <c r="G54" s="35" t="s">
        <v>6</v>
      </c>
      <c r="H54" s="8">
        <v>8.4863999999999997</v>
      </c>
      <c r="I54" s="17">
        <v>0</v>
      </c>
      <c r="J54" s="17">
        <v>0</v>
      </c>
      <c r="K54" s="17">
        <f t="shared" si="0"/>
        <v>8.4863999999999997</v>
      </c>
      <c r="L54" s="17">
        <v>0</v>
      </c>
      <c r="M54" s="17">
        <f t="shared" si="4"/>
        <v>0</v>
      </c>
      <c r="N54" s="17">
        <v>0</v>
      </c>
      <c r="O54" s="8">
        <f t="shared" si="5"/>
        <v>8.4863999999999997</v>
      </c>
      <c r="P54" s="17">
        <v>19</v>
      </c>
      <c r="Q54" s="17">
        <f t="shared" si="2"/>
        <v>10.098815999999999</v>
      </c>
      <c r="R54" s="20">
        <v>0.48599999999999999</v>
      </c>
      <c r="S54" s="21">
        <v>7</v>
      </c>
      <c r="T54" s="26">
        <v>0.28000000000000003</v>
      </c>
      <c r="U54" s="25">
        <v>7</v>
      </c>
      <c r="V54" s="30">
        <f t="shared" si="9"/>
        <v>9.2523999999999997</v>
      </c>
      <c r="W54" s="30">
        <f t="shared" si="3"/>
        <v>10.918436</v>
      </c>
      <c r="X54" s="32" t="s">
        <v>91</v>
      </c>
      <c r="Y54" s="33">
        <v>2</v>
      </c>
      <c r="Z54" s="43" t="s">
        <v>94</v>
      </c>
      <c r="AA54" s="43">
        <v>0</v>
      </c>
      <c r="AB54" s="40">
        <f t="shared" si="7"/>
        <v>9.4374479999999998</v>
      </c>
      <c r="AC54" s="40">
        <f t="shared" si="8"/>
        <v>11.230563119999999</v>
      </c>
      <c r="AD54" s="36">
        <v>0</v>
      </c>
      <c r="AE54" s="36">
        <v>0</v>
      </c>
      <c r="AF54" s="36">
        <v>0</v>
      </c>
      <c r="AG54" s="36">
        <v>0</v>
      </c>
      <c r="AH54" s="36" t="s">
        <v>82</v>
      </c>
      <c r="AI54" s="18"/>
    </row>
    <row r="55" spans="1:35" s="9" customFormat="1" ht="47.25" customHeight="1" thickBot="1" x14ac:dyDescent="0.4">
      <c r="A55" s="12">
        <v>350121</v>
      </c>
      <c r="B55" s="13" t="s">
        <v>59</v>
      </c>
      <c r="C55" s="3"/>
      <c r="D55" s="3"/>
      <c r="E55" s="3"/>
      <c r="F55" s="3" t="s">
        <v>81</v>
      </c>
      <c r="G55" s="35" t="s">
        <v>4</v>
      </c>
      <c r="H55" s="8">
        <v>212.16</v>
      </c>
      <c r="I55" s="17">
        <v>0</v>
      </c>
      <c r="J55" s="17">
        <v>0</v>
      </c>
      <c r="K55" s="17">
        <f t="shared" si="0"/>
        <v>212.16</v>
      </c>
      <c r="L55" s="17">
        <v>0</v>
      </c>
      <c r="M55" s="17">
        <f t="shared" si="4"/>
        <v>0</v>
      </c>
      <c r="N55" s="17">
        <v>0</v>
      </c>
      <c r="O55" s="8">
        <f t="shared" si="5"/>
        <v>212.16</v>
      </c>
      <c r="P55" s="17">
        <v>19</v>
      </c>
      <c r="Q55" s="17">
        <f t="shared" si="2"/>
        <v>252.47040000000001</v>
      </c>
      <c r="R55" s="20">
        <v>9.16</v>
      </c>
      <c r="S55" s="21">
        <v>7</v>
      </c>
      <c r="T55" s="26">
        <v>5.6</v>
      </c>
      <c r="U55" s="25">
        <v>7</v>
      </c>
      <c r="V55" s="30">
        <f t="shared" si="9"/>
        <v>226.92</v>
      </c>
      <c r="W55" s="30">
        <f t="shared" si="3"/>
        <v>268.26360000000005</v>
      </c>
      <c r="X55" s="32" t="s">
        <v>91</v>
      </c>
      <c r="Y55" s="33">
        <v>2</v>
      </c>
      <c r="Z55" s="43" t="s">
        <v>94</v>
      </c>
      <c r="AA55" s="43">
        <v>0</v>
      </c>
      <c r="AB55" s="40">
        <f t="shared" si="7"/>
        <v>231.45840000000001</v>
      </c>
      <c r="AC55" s="40">
        <f t="shared" si="8"/>
        <v>275.435496</v>
      </c>
      <c r="AD55" s="36">
        <v>0</v>
      </c>
      <c r="AE55" s="36">
        <v>0</v>
      </c>
      <c r="AF55" s="36">
        <v>0</v>
      </c>
      <c r="AG55" s="36">
        <v>0</v>
      </c>
      <c r="AH55" s="36" t="s">
        <v>82</v>
      </c>
      <c r="AI55" s="18"/>
    </row>
    <row r="56" spans="1:35" s="9" customFormat="1" ht="47.25" customHeight="1" thickBot="1" x14ac:dyDescent="0.4">
      <c r="A56" s="12">
        <v>350131</v>
      </c>
      <c r="B56" s="13" t="s">
        <v>60</v>
      </c>
      <c r="C56" s="3"/>
      <c r="D56" s="3"/>
      <c r="E56" s="3"/>
      <c r="F56" s="3" t="s">
        <v>81</v>
      </c>
      <c r="G56" s="35" t="s">
        <v>6</v>
      </c>
      <c r="H56" s="8">
        <v>8.4863999999999997</v>
      </c>
      <c r="I56" s="17">
        <v>0</v>
      </c>
      <c r="J56" s="17">
        <v>0</v>
      </c>
      <c r="K56" s="17">
        <f t="shared" si="0"/>
        <v>8.4863999999999997</v>
      </c>
      <c r="L56" s="17">
        <v>0</v>
      </c>
      <c r="M56" s="17">
        <f t="shared" si="4"/>
        <v>0</v>
      </c>
      <c r="N56" s="17">
        <v>0</v>
      </c>
      <c r="O56" s="8">
        <f t="shared" si="5"/>
        <v>8.4863999999999997</v>
      </c>
      <c r="P56" s="17">
        <v>19</v>
      </c>
      <c r="Q56" s="17">
        <f t="shared" si="2"/>
        <v>10.098815999999999</v>
      </c>
      <c r="R56" s="20">
        <v>0.3664</v>
      </c>
      <c r="S56" s="21">
        <v>7</v>
      </c>
      <c r="T56" s="26">
        <v>0.28000000000000003</v>
      </c>
      <c r="U56" s="25">
        <v>7</v>
      </c>
      <c r="V56" s="30">
        <f t="shared" si="9"/>
        <v>9.1327999999999996</v>
      </c>
      <c r="W56" s="30">
        <f t="shared" si="3"/>
        <v>10.790464</v>
      </c>
      <c r="X56" s="32" t="s">
        <v>91</v>
      </c>
      <c r="Y56" s="33">
        <v>2</v>
      </c>
      <c r="Z56" s="43" t="s">
        <v>94</v>
      </c>
      <c r="AA56" s="43">
        <v>0</v>
      </c>
      <c r="AB56" s="40">
        <f t="shared" si="7"/>
        <v>9.3154559999999993</v>
      </c>
      <c r="AC56" s="40">
        <f t="shared" si="8"/>
        <v>11.08539264</v>
      </c>
      <c r="AD56" s="36">
        <v>0</v>
      </c>
      <c r="AE56" s="36">
        <v>0</v>
      </c>
      <c r="AF56" s="36">
        <v>0</v>
      </c>
      <c r="AG56" s="36">
        <v>0</v>
      </c>
      <c r="AH56" s="36" t="s">
        <v>82</v>
      </c>
      <c r="AI56" s="18"/>
    </row>
    <row r="57" spans="1:35" s="9" customFormat="1" ht="47.25" customHeight="1" thickBot="1" x14ac:dyDescent="0.4">
      <c r="A57" s="6">
        <v>350141</v>
      </c>
      <c r="B57" s="7" t="s">
        <v>61</v>
      </c>
      <c r="C57" s="3"/>
      <c r="D57" s="3"/>
      <c r="E57" s="3"/>
      <c r="F57" s="3" t="s">
        <v>81</v>
      </c>
      <c r="G57" s="35" t="s">
        <v>4</v>
      </c>
      <c r="H57" s="8">
        <v>212.16</v>
      </c>
      <c r="I57" s="17">
        <v>0</v>
      </c>
      <c r="J57" s="17">
        <v>0</v>
      </c>
      <c r="K57" s="17">
        <f t="shared" si="0"/>
        <v>212.16</v>
      </c>
      <c r="L57" s="17">
        <v>0</v>
      </c>
      <c r="M57" s="17">
        <f t="shared" si="4"/>
        <v>0</v>
      </c>
      <c r="N57" s="17">
        <v>0</v>
      </c>
      <c r="O57" s="8">
        <f t="shared" si="5"/>
        <v>212.16</v>
      </c>
      <c r="P57" s="17">
        <v>19</v>
      </c>
      <c r="Q57" s="17">
        <f t="shared" si="2"/>
        <v>252.47040000000001</v>
      </c>
      <c r="R57" s="20">
        <v>9.16</v>
      </c>
      <c r="S57" s="21">
        <v>7</v>
      </c>
      <c r="T57" s="26">
        <v>5.6</v>
      </c>
      <c r="U57" s="25">
        <v>7</v>
      </c>
      <c r="V57" s="30">
        <f t="shared" si="9"/>
        <v>226.92</v>
      </c>
      <c r="W57" s="30">
        <f t="shared" si="3"/>
        <v>268.26360000000005</v>
      </c>
      <c r="X57" s="32" t="s">
        <v>91</v>
      </c>
      <c r="Y57" s="33">
        <v>2</v>
      </c>
      <c r="Z57" s="43" t="s">
        <v>94</v>
      </c>
      <c r="AA57" s="43">
        <v>0</v>
      </c>
      <c r="AB57" s="40">
        <f t="shared" si="7"/>
        <v>231.45840000000001</v>
      </c>
      <c r="AC57" s="40">
        <f t="shared" si="8"/>
        <v>275.435496</v>
      </c>
      <c r="AD57" s="36">
        <v>0</v>
      </c>
      <c r="AE57" s="36">
        <v>0</v>
      </c>
      <c r="AF57" s="36">
        <v>0</v>
      </c>
      <c r="AG57" s="36">
        <v>0</v>
      </c>
      <c r="AH57" s="36" t="s">
        <v>82</v>
      </c>
      <c r="AI57" s="18"/>
    </row>
    <row r="58" spans="1:35" s="9" customFormat="1" ht="47.25" customHeight="1" thickBot="1" x14ac:dyDescent="0.4">
      <c r="A58" s="6">
        <v>350151</v>
      </c>
      <c r="B58" s="7" t="s">
        <v>62</v>
      </c>
      <c r="C58" s="3"/>
      <c r="D58" s="3"/>
      <c r="E58" s="3"/>
      <c r="F58" s="3" t="s">
        <v>81</v>
      </c>
      <c r="G58" s="35" t="s">
        <v>6</v>
      </c>
      <c r="H58" s="8">
        <v>8.4863999999999997</v>
      </c>
      <c r="I58" s="17">
        <v>0</v>
      </c>
      <c r="J58" s="17">
        <v>0</v>
      </c>
      <c r="K58" s="17">
        <f t="shared" si="0"/>
        <v>8.4863999999999997</v>
      </c>
      <c r="L58" s="17">
        <v>0</v>
      </c>
      <c r="M58" s="17">
        <f t="shared" si="4"/>
        <v>0</v>
      </c>
      <c r="N58" s="17">
        <v>0</v>
      </c>
      <c r="O58" s="8">
        <f t="shared" si="5"/>
        <v>8.4863999999999997</v>
      </c>
      <c r="P58" s="17">
        <v>19</v>
      </c>
      <c r="Q58" s="17">
        <f t="shared" si="2"/>
        <v>10.098815999999999</v>
      </c>
      <c r="R58" s="20">
        <v>0.3664</v>
      </c>
      <c r="S58" s="21">
        <v>7</v>
      </c>
      <c r="T58" s="26">
        <v>0.28000000000000003</v>
      </c>
      <c r="U58" s="25">
        <v>7</v>
      </c>
      <c r="V58" s="30">
        <f t="shared" si="9"/>
        <v>9.1327999999999996</v>
      </c>
      <c r="W58" s="30">
        <f t="shared" si="3"/>
        <v>10.790464</v>
      </c>
      <c r="X58" s="32" t="s">
        <v>91</v>
      </c>
      <c r="Y58" s="33">
        <v>2</v>
      </c>
      <c r="Z58" s="43" t="s">
        <v>94</v>
      </c>
      <c r="AA58" s="43">
        <v>0</v>
      </c>
      <c r="AB58" s="40">
        <f t="shared" si="7"/>
        <v>9.3154559999999993</v>
      </c>
      <c r="AC58" s="40">
        <f t="shared" si="8"/>
        <v>11.08539264</v>
      </c>
      <c r="AD58" s="36">
        <v>0</v>
      </c>
      <c r="AE58" s="36">
        <v>0</v>
      </c>
      <c r="AF58" s="36">
        <v>0</v>
      </c>
      <c r="AG58" s="36">
        <v>0</v>
      </c>
      <c r="AH58" s="36" t="s">
        <v>82</v>
      </c>
      <c r="AI58" s="18"/>
    </row>
    <row r="59" spans="1:35" s="9" customFormat="1" ht="47.25" customHeight="1" thickBot="1" x14ac:dyDescent="0.4">
      <c r="A59" s="6">
        <v>350161</v>
      </c>
      <c r="B59" s="7" t="s">
        <v>63</v>
      </c>
      <c r="C59" s="3"/>
      <c r="D59" s="3"/>
      <c r="E59" s="3"/>
      <c r="F59" s="3" t="s">
        <v>81</v>
      </c>
      <c r="G59" s="35" t="s">
        <v>4</v>
      </c>
      <c r="H59" s="8">
        <v>212.16</v>
      </c>
      <c r="I59" s="17">
        <v>0</v>
      </c>
      <c r="J59" s="17">
        <v>0</v>
      </c>
      <c r="K59" s="17">
        <f t="shared" si="0"/>
        <v>212.16</v>
      </c>
      <c r="L59" s="17">
        <v>0</v>
      </c>
      <c r="M59" s="17">
        <f t="shared" si="4"/>
        <v>0</v>
      </c>
      <c r="N59" s="17">
        <v>0</v>
      </c>
      <c r="O59" s="8">
        <f t="shared" si="5"/>
        <v>212.16</v>
      </c>
      <c r="P59" s="17">
        <v>19</v>
      </c>
      <c r="Q59" s="17">
        <f t="shared" si="2"/>
        <v>252.47040000000001</v>
      </c>
      <c r="R59" s="20">
        <v>9.7200000000000006</v>
      </c>
      <c r="S59" s="21">
        <v>7</v>
      </c>
      <c r="T59" s="26">
        <v>5.6</v>
      </c>
      <c r="U59" s="25">
        <v>7</v>
      </c>
      <c r="V59" s="30">
        <f t="shared" si="9"/>
        <v>227.48</v>
      </c>
      <c r="W59" s="30">
        <f t="shared" si="3"/>
        <v>268.86280000000005</v>
      </c>
      <c r="X59" s="32" t="s">
        <v>91</v>
      </c>
      <c r="Y59" s="33">
        <v>2</v>
      </c>
      <c r="Z59" s="43" t="s">
        <v>94</v>
      </c>
      <c r="AA59" s="43">
        <v>0</v>
      </c>
      <c r="AB59" s="40">
        <f t="shared" si="7"/>
        <v>232.02959999999999</v>
      </c>
      <c r="AC59" s="40">
        <f t="shared" si="8"/>
        <v>276.11522399999996</v>
      </c>
      <c r="AD59" s="36">
        <v>0</v>
      </c>
      <c r="AE59" s="36">
        <v>0</v>
      </c>
      <c r="AF59" s="36">
        <v>0</v>
      </c>
      <c r="AG59" s="36">
        <v>0</v>
      </c>
      <c r="AH59" s="36" t="s">
        <v>82</v>
      </c>
      <c r="AI59" s="18"/>
    </row>
    <row r="60" spans="1:35" s="9" customFormat="1" ht="47.25" customHeight="1" thickBot="1" x14ac:dyDescent="0.4">
      <c r="A60" s="6">
        <v>350171</v>
      </c>
      <c r="B60" s="7" t="s">
        <v>64</v>
      </c>
      <c r="C60" s="3"/>
      <c r="D60" s="3"/>
      <c r="E60" s="3"/>
      <c r="F60" s="3" t="s">
        <v>81</v>
      </c>
      <c r="G60" s="35" t="s">
        <v>6</v>
      </c>
      <c r="H60" s="8">
        <v>8.4863999999999997</v>
      </c>
      <c r="I60" s="17">
        <v>0</v>
      </c>
      <c r="J60" s="17">
        <v>0</v>
      </c>
      <c r="K60" s="17">
        <f t="shared" si="0"/>
        <v>8.4863999999999997</v>
      </c>
      <c r="L60" s="17">
        <v>0</v>
      </c>
      <c r="M60" s="17">
        <f t="shared" si="4"/>
        <v>0</v>
      </c>
      <c r="N60" s="17">
        <v>0</v>
      </c>
      <c r="O60" s="8">
        <f t="shared" si="5"/>
        <v>8.4863999999999997</v>
      </c>
      <c r="P60" s="17">
        <v>19</v>
      </c>
      <c r="Q60" s="17">
        <f t="shared" si="2"/>
        <v>10.098815999999999</v>
      </c>
      <c r="R60" s="20">
        <v>0.38880000000000003</v>
      </c>
      <c r="S60" s="21">
        <v>7</v>
      </c>
      <c r="T60" s="26">
        <v>0.28000000000000003</v>
      </c>
      <c r="U60" s="25">
        <v>7</v>
      </c>
      <c r="V60" s="30">
        <f t="shared" si="9"/>
        <v>9.1551999999999989</v>
      </c>
      <c r="W60" s="30">
        <f t="shared" si="3"/>
        <v>10.814432</v>
      </c>
      <c r="X60" s="32" t="s">
        <v>91</v>
      </c>
      <c r="Y60" s="33">
        <v>2</v>
      </c>
      <c r="Z60" s="43" t="s">
        <v>94</v>
      </c>
      <c r="AA60" s="43">
        <v>0</v>
      </c>
      <c r="AB60" s="40">
        <f t="shared" si="7"/>
        <v>9.338303999999999</v>
      </c>
      <c r="AC60" s="40">
        <f t="shared" si="8"/>
        <v>11.112581759999998</v>
      </c>
      <c r="AD60" s="36">
        <v>0</v>
      </c>
      <c r="AE60" s="36">
        <v>0</v>
      </c>
      <c r="AF60" s="36">
        <v>0</v>
      </c>
      <c r="AG60" s="36">
        <v>0</v>
      </c>
      <c r="AH60" s="36" t="s">
        <v>82</v>
      </c>
      <c r="AI60" s="18"/>
    </row>
    <row r="61" spans="1:35" s="9" customFormat="1" ht="47.25" customHeight="1" thickBot="1" x14ac:dyDescent="0.4">
      <c r="A61" s="6">
        <v>360100</v>
      </c>
      <c r="B61" s="7" t="s">
        <v>65</v>
      </c>
      <c r="C61" s="3"/>
      <c r="D61" s="3"/>
      <c r="E61" s="3"/>
      <c r="F61" s="3" t="s">
        <v>81</v>
      </c>
      <c r="G61" s="35" t="s">
        <v>4</v>
      </c>
      <c r="H61" s="8">
        <v>230.52</v>
      </c>
      <c r="I61" s="17">
        <v>0</v>
      </c>
      <c r="J61" s="17">
        <v>0</v>
      </c>
      <c r="K61" s="17">
        <f t="shared" si="0"/>
        <v>230.52</v>
      </c>
      <c r="L61" s="17">
        <v>0</v>
      </c>
      <c r="M61" s="17">
        <f t="shared" si="4"/>
        <v>0</v>
      </c>
      <c r="N61" s="17">
        <v>0</v>
      </c>
      <c r="O61" s="8">
        <f t="shared" si="5"/>
        <v>230.52</v>
      </c>
      <c r="P61" s="17">
        <v>19</v>
      </c>
      <c r="Q61" s="17">
        <f t="shared" si="2"/>
        <v>274.31880000000001</v>
      </c>
      <c r="R61" s="20">
        <v>9.3450000000000006</v>
      </c>
      <c r="S61" s="21">
        <v>7</v>
      </c>
      <c r="T61" s="26">
        <v>5.6</v>
      </c>
      <c r="U61" s="25">
        <v>7</v>
      </c>
      <c r="V61" s="30">
        <f t="shared" si="9"/>
        <v>245.465</v>
      </c>
      <c r="W61" s="30">
        <f t="shared" si="3"/>
        <v>290.30995000000001</v>
      </c>
      <c r="X61" s="32" t="s">
        <v>91</v>
      </c>
      <c r="Y61" s="33">
        <v>2</v>
      </c>
      <c r="Z61" s="43" t="s">
        <v>94</v>
      </c>
      <c r="AA61" s="43">
        <v>0</v>
      </c>
      <c r="AB61" s="40">
        <f t="shared" si="7"/>
        <v>250.37430000000001</v>
      </c>
      <c r="AC61" s="40">
        <f t="shared" si="8"/>
        <v>297.94541700000002</v>
      </c>
      <c r="AD61" s="36">
        <v>0</v>
      </c>
      <c r="AE61" s="36">
        <v>0</v>
      </c>
      <c r="AF61" s="36">
        <v>0</v>
      </c>
      <c r="AG61" s="36">
        <v>0</v>
      </c>
      <c r="AH61" s="36" t="s">
        <v>82</v>
      </c>
      <c r="AI61" s="18"/>
    </row>
    <row r="62" spans="1:35" s="9" customFormat="1" ht="47.25" customHeight="1" thickBot="1" x14ac:dyDescent="0.4">
      <c r="A62" s="6">
        <v>360110</v>
      </c>
      <c r="B62" s="7" t="s">
        <v>66</v>
      </c>
      <c r="C62" s="3"/>
      <c r="D62" s="3"/>
      <c r="E62" s="3"/>
      <c r="F62" s="3" t="s">
        <v>81</v>
      </c>
      <c r="G62" s="35" t="s">
        <v>6</v>
      </c>
      <c r="H62" s="8">
        <v>9.2207999999999988</v>
      </c>
      <c r="I62" s="17">
        <v>0</v>
      </c>
      <c r="J62" s="17">
        <v>0</v>
      </c>
      <c r="K62" s="17">
        <f t="shared" si="0"/>
        <v>9.2207999999999988</v>
      </c>
      <c r="L62" s="17">
        <v>0</v>
      </c>
      <c r="M62" s="17">
        <f t="shared" si="4"/>
        <v>0</v>
      </c>
      <c r="N62" s="17">
        <v>0</v>
      </c>
      <c r="O62" s="8">
        <f t="shared" si="5"/>
        <v>9.2207999999999988</v>
      </c>
      <c r="P62" s="17">
        <v>19</v>
      </c>
      <c r="Q62" s="17">
        <f t="shared" si="2"/>
        <v>10.972751999999998</v>
      </c>
      <c r="R62" s="20">
        <v>0.37380000000000002</v>
      </c>
      <c r="S62" s="21">
        <v>7</v>
      </c>
      <c r="T62" s="26">
        <v>0.28000000000000003</v>
      </c>
      <c r="U62" s="25">
        <v>7</v>
      </c>
      <c r="V62" s="30">
        <f t="shared" si="9"/>
        <v>9.8745999999999974</v>
      </c>
      <c r="W62" s="30">
        <f t="shared" si="3"/>
        <v>11.672317999999997</v>
      </c>
      <c r="X62" s="32" t="s">
        <v>91</v>
      </c>
      <c r="Y62" s="33">
        <v>2</v>
      </c>
      <c r="Z62" s="43" t="s">
        <v>94</v>
      </c>
      <c r="AA62" s="43">
        <v>0</v>
      </c>
      <c r="AB62" s="40">
        <f t="shared" si="7"/>
        <v>10.072091999999998</v>
      </c>
      <c r="AC62" s="40">
        <f t="shared" si="8"/>
        <v>11.985789479999999</v>
      </c>
      <c r="AD62" s="36">
        <v>0</v>
      </c>
      <c r="AE62" s="36">
        <v>0</v>
      </c>
      <c r="AF62" s="36">
        <v>0</v>
      </c>
      <c r="AG62" s="36">
        <v>0</v>
      </c>
      <c r="AH62" s="36" t="s">
        <v>82</v>
      </c>
      <c r="AI62" s="18"/>
    </row>
    <row r="63" spans="1:35" s="9" customFormat="1" ht="47.25" customHeight="1" thickBot="1" x14ac:dyDescent="0.4">
      <c r="A63" s="6">
        <v>370100</v>
      </c>
      <c r="B63" s="7" t="s">
        <v>67</v>
      </c>
      <c r="C63" s="3"/>
      <c r="D63" s="3"/>
      <c r="E63" s="3"/>
      <c r="F63" s="3" t="s">
        <v>81</v>
      </c>
      <c r="G63" s="35" t="s">
        <v>4</v>
      </c>
      <c r="H63" s="8">
        <v>214.608</v>
      </c>
      <c r="I63" s="17">
        <v>0</v>
      </c>
      <c r="J63" s="17">
        <v>0</v>
      </c>
      <c r="K63" s="17">
        <f t="shared" si="0"/>
        <v>214.608</v>
      </c>
      <c r="L63" s="17">
        <v>0</v>
      </c>
      <c r="M63" s="17">
        <f t="shared" si="4"/>
        <v>0</v>
      </c>
      <c r="N63" s="17">
        <v>0</v>
      </c>
      <c r="O63" s="8">
        <f t="shared" si="5"/>
        <v>214.608</v>
      </c>
      <c r="P63" s="17">
        <v>19</v>
      </c>
      <c r="Q63" s="17">
        <f t="shared" si="2"/>
        <v>255.38351999999998</v>
      </c>
      <c r="R63" s="20">
        <v>9.3450000000000006</v>
      </c>
      <c r="S63" s="21">
        <v>7</v>
      </c>
      <c r="T63" s="26">
        <v>5.6</v>
      </c>
      <c r="U63" s="25">
        <v>7</v>
      </c>
      <c r="V63" s="30">
        <f t="shared" si="9"/>
        <v>229.553</v>
      </c>
      <c r="W63" s="30">
        <f t="shared" si="3"/>
        <v>271.37466999999998</v>
      </c>
      <c r="X63" s="32" t="s">
        <v>91</v>
      </c>
      <c r="Y63" s="33">
        <v>2</v>
      </c>
      <c r="Z63" s="43" t="s">
        <v>94</v>
      </c>
      <c r="AA63" s="43">
        <v>0</v>
      </c>
      <c r="AB63" s="40">
        <f t="shared" si="7"/>
        <v>234.14406</v>
      </c>
      <c r="AC63" s="40">
        <f t="shared" si="8"/>
        <v>278.6314314</v>
      </c>
      <c r="AD63" s="36">
        <v>0</v>
      </c>
      <c r="AE63" s="36">
        <v>0</v>
      </c>
      <c r="AF63" s="36">
        <v>0</v>
      </c>
      <c r="AG63" s="36">
        <v>0</v>
      </c>
      <c r="AH63" s="36" t="s">
        <v>82</v>
      </c>
      <c r="AI63" s="18"/>
    </row>
    <row r="64" spans="1:35" s="9" customFormat="1" ht="47.25" customHeight="1" thickBot="1" x14ac:dyDescent="0.4">
      <c r="A64" s="6">
        <v>370110</v>
      </c>
      <c r="B64" s="7" t="s">
        <v>68</v>
      </c>
      <c r="C64" s="3"/>
      <c r="D64" s="3"/>
      <c r="E64" s="3"/>
      <c r="F64" s="3" t="s">
        <v>81</v>
      </c>
      <c r="G64" s="37" t="s">
        <v>6</v>
      </c>
      <c r="H64" s="8">
        <v>8.58432</v>
      </c>
      <c r="I64" s="17">
        <v>0</v>
      </c>
      <c r="J64" s="17">
        <v>0</v>
      </c>
      <c r="K64" s="17">
        <f t="shared" ref="K64:K66" si="10">H64*(100-I64)/100 -J64</f>
        <v>8.58432</v>
      </c>
      <c r="L64" s="17">
        <v>0</v>
      </c>
      <c r="M64" s="17">
        <f t="shared" ref="M64:M66" si="11">K64*L64/100</f>
        <v>0</v>
      </c>
      <c r="N64" s="17">
        <v>0</v>
      </c>
      <c r="O64" s="8">
        <f t="shared" si="5"/>
        <v>8.58432</v>
      </c>
      <c r="P64" s="17">
        <v>19</v>
      </c>
      <c r="Q64" s="17">
        <f t="shared" ref="Q64:Q66" si="12">O64*(100+P64)/100+N64</f>
        <v>10.2153408</v>
      </c>
      <c r="R64" s="20">
        <v>0.46725000000000005</v>
      </c>
      <c r="S64" s="21">
        <v>7</v>
      </c>
      <c r="T64" s="26">
        <v>0.28000000000000003</v>
      </c>
      <c r="U64" s="25">
        <v>7</v>
      </c>
      <c r="V64" s="30">
        <f t="shared" si="9"/>
        <v>9.3315699999999993</v>
      </c>
      <c r="W64" s="30">
        <f t="shared" ref="W64:W66" si="13">O64*(100+P64)/100 + R64*(100+S64)/100 + T64 * (100+U64)/100+N64</f>
        <v>11.0148983</v>
      </c>
      <c r="X64" s="32" t="s">
        <v>91</v>
      </c>
      <c r="Y64" s="33">
        <v>2</v>
      </c>
      <c r="Z64" s="43" t="s">
        <v>94</v>
      </c>
      <c r="AA64" s="43">
        <v>0</v>
      </c>
      <c r="AB64" s="40">
        <f t="shared" si="7"/>
        <v>9.5182013999999988</v>
      </c>
      <c r="AC64" s="40">
        <f t="shared" si="8"/>
        <v>11.326659665999998</v>
      </c>
      <c r="AD64" s="36">
        <v>0</v>
      </c>
      <c r="AE64" s="36">
        <v>0</v>
      </c>
      <c r="AF64" s="36">
        <v>0</v>
      </c>
      <c r="AG64" s="36">
        <v>0</v>
      </c>
      <c r="AH64" s="36" t="s">
        <v>82</v>
      </c>
      <c r="AI64" s="18"/>
    </row>
    <row r="65" spans="1:35" s="9" customFormat="1" ht="47.25" customHeight="1" thickBot="1" x14ac:dyDescent="0.4">
      <c r="A65" s="6">
        <v>370200</v>
      </c>
      <c r="B65" s="7" t="s">
        <v>69</v>
      </c>
      <c r="C65" s="3"/>
      <c r="D65" s="3"/>
      <c r="E65" s="3"/>
      <c r="F65" s="3" t="s">
        <v>81</v>
      </c>
      <c r="G65" s="7" t="s">
        <v>6</v>
      </c>
      <c r="H65" s="8">
        <v>214.608</v>
      </c>
      <c r="I65" s="17">
        <v>0</v>
      </c>
      <c r="J65" s="17">
        <v>0</v>
      </c>
      <c r="K65" s="17">
        <f t="shared" si="10"/>
        <v>214.608</v>
      </c>
      <c r="L65" s="17">
        <v>0</v>
      </c>
      <c r="M65" s="17">
        <f t="shared" si="11"/>
        <v>0</v>
      </c>
      <c r="N65" s="17">
        <v>0</v>
      </c>
      <c r="O65" s="8">
        <f t="shared" ref="O65:O66" si="14">H65*(100-I65)/100-J65 +M65</f>
        <v>214.608</v>
      </c>
      <c r="P65" s="17">
        <v>19</v>
      </c>
      <c r="Q65" s="17">
        <f t="shared" si="12"/>
        <v>255.38351999999998</v>
      </c>
      <c r="R65" s="20">
        <v>9.3450000000000006</v>
      </c>
      <c r="S65" s="21">
        <v>7</v>
      </c>
      <c r="T65" s="26">
        <v>5.6</v>
      </c>
      <c r="U65" s="25">
        <v>7</v>
      </c>
      <c r="V65" s="30">
        <f t="shared" si="9"/>
        <v>229.553</v>
      </c>
      <c r="W65" s="30">
        <f t="shared" si="13"/>
        <v>271.37466999999998</v>
      </c>
      <c r="X65" s="32" t="s">
        <v>91</v>
      </c>
      <c r="Y65" s="33">
        <v>2</v>
      </c>
      <c r="Z65" s="43" t="s">
        <v>94</v>
      </c>
      <c r="AA65" s="43">
        <v>0</v>
      </c>
      <c r="AB65" s="40">
        <f t="shared" ref="AB65:AB66" si="15">(O65+R65+T65)*(100+Y65)/100</f>
        <v>234.14406</v>
      </c>
      <c r="AC65" s="40">
        <f t="shared" ref="AC65:AC66" si="16">(O65+R65+T65)*(100+Y65)/100*(100+P65)/100+N65</f>
        <v>278.6314314</v>
      </c>
      <c r="AD65" s="36">
        <v>0</v>
      </c>
      <c r="AE65" s="36">
        <v>0</v>
      </c>
      <c r="AF65" s="36">
        <v>0</v>
      </c>
      <c r="AG65" s="36">
        <v>0</v>
      </c>
      <c r="AH65" s="36" t="s">
        <v>82</v>
      </c>
      <c r="AI65" s="18"/>
    </row>
    <row r="66" spans="1:35" s="9" customFormat="1" ht="47.25" customHeight="1" thickBot="1" x14ac:dyDescent="0.4">
      <c r="A66" s="14">
        <v>370210</v>
      </c>
      <c r="B66" s="15" t="s">
        <v>70</v>
      </c>
      <c r="C66" s="3"/>
      <c r="D66" s="3"/>
      <c r="E66" s="3"/>
      <c r="F66" s="3" t="s">
        <v>81</v>
      </c>
      <c r="G66" s="7" t="s">
        <v>6</v>
      </c>
      <c r="H66" s="38">
        <v>10.730399999999999</v>
      </c>
      <c r="I66" s="17">
        <v>0</v>
      </c>
      <c r="J66" s="17">
        <v>0</v>
      </c>
      <c r="K66" s="17">
        <f t="shared" si="10"/>
        <v>10.730399999999999</v>
      </c>
      <c r="L66" s="17">
        <v>0</v>
      </c>
      <c r="M66" s="17">
        <f t="shared" si="11"/>
        <v>0</v>
      </c>
      <c r="N66" s="17">
        <v>0</v>
      </c>
      <c r="O66" s="8">
        <f t="shared" si="14"/>
        <v>10.730399999999999</v>
      </c>
      <c r="P66" s="17">
        <v>19</v>
      </c>
      <c r="Q66" s="17">
        <f t="shared" si="12"/>
        <v>12.769176</v>
      </c>
      <c r="R66" s="20">
        <v>0.46725000000000005</v>
      </c>
      <c r="S66" s="21">
        <v>7</v>
      </c>
      <c r="T66" s="27">
        <v>0.28000000000000003</v>
      </c>
      <c r="U66" s="25">
        <v>7</v>
      </c>
      <c r="V66" s="30">
        <f t="shared" si="9"/>
        <v>11.477649999999999</v>
      </c>
      <c r="W66" s="30">
        <f t="shared" si="13"/>
        <v>13.5687335</v>
      </c>
      <c r="X66" s="32" t="s">
        <v>91</v>
      </c>
      <c r="Y66" s="33">
        <v>2</v>
      </c>
      <c r="Z66" s="43" t="s">
        <v>94</v>
      </c>
      <c r="AA66" s="43">
        <v>0</v>
      </c>
      <c r="AB66" s="40">
        <f t="shared" si="15"/>
        <v>11.707203</v>
      </c>
      <c r="AC66" s="40">
        <f t="shared" si="16"/>
        <v>13.931571569999999</v>
      </c>
      <c r="AD66" s="36">
        <v>0</v>
      </c>
      <c r="AE66" s="36">
        <v>0</v>
      </c>
      <c r="AF66" s="36">
        <v>0</v>
      </c>
      <c r="AG66" s="36">
        <v>0</v>
      </c>
      <c r="AH66" s="36" t="s">
        <v>82</v>
      </c>
      <c r="AI66" s="18"/>
    </row>
  </sheetData>
  <conditionalFormatting sqref="A2:A66">
    <cfRule type="duplicateValues" dxfId="1" priority="8"/>
  </conditionalFormatting>
  <conditionalFormatting sqref="A1:A66">
    <cfRule type="duplicateValues" dxfId="0" priority="10"/>
  </conditionalFormatting>
  <pageMargins left="0.70866141732283472" right="0.70866141732283472" top="0.47244094488188981" bottom="0.39370078740157483" header="0.31496062992125984" footer="0.31496062992125984"/>
  <pageSetup paperSize="9" scale="2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STRUCTURE PV CIMENT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2022-09-27T15:04:59Z</dcterms:modified>
</cp:coreProperties>
</file>