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B7C821B0-1CCE-433D-BD0B-557B77B71BD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TRUCTURE PV CIMEN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6" l="1"/>
  <c r="K3" i="6"/>
  <c r="M3" i="6" s="1"/>
  <c r="O3" i="6" s="1"/>
  <c r="K4" i="6"/>
  <c r="M4" i="6" s="1"/>
  <c r="O4" i="6" s="1"/>
  <c r="K5" i="6"/>
  <c r="M5" i="6" s="1"/>
  <c r="O5" i="6" s="1"/>
  <c r="K6" i="6"/>
  <c r="M6" i="6" s="1"/>
  <c r="O6" i="6" s="1"/>
  <c r="K7" i="6"/>
  <c r="M7" i="6" s="1"/>
  <c r="O7" i="6" s="1"/>
  <c r="K8" i="6"/>
  <c r="M8" i="6" s="1"/>
  <c r="O8" i="6" s="1"/>
  <c r="V8" i="6" s="1"/>
  <c r="K9" i="6"/>
  <c r="M9" i="6" s="1"/>
  <c r="O9" i="6" s="1"/>
  <c r="K10" i="6"/>
  <c r="M10" i="6" s="1"/>
  <c r="O10" i="6" s="1"/>
  <c r="K11" i="6"/>
  <c r="M11" i="6" s="1"/>
  <c r="O11" i="6" s="1"/>
  <c r="K12" i="6"/>
  <c r="M12" i="6" s="1"/>
  <c r="O12" i="6" s="1"/>
  <c r="K13" i="6"/>
  <c r="M13" i="6" s="1"/>
  <c r="O13" i="6" s="1"/>
  <c r="K14" i="6"/>
  <c r="M14" i="6" s="1"/>
  <c r="O14" i="6" s="1"/>
  <c r="K15" i="6"/>
  <c r="M15" i="6" s="1"/>
  <c r="O15" i="6" s="1"/>
  <c r="K16" i="6"/>
  <c r="M16" i="6" s="1"/>
  <c r="O16" i="6" s="1"/>
  <c r="V16" i="6" s="1"/>
  <c r="K17" i="6"/>
  <c r="M17" i="6" s="1"/>
  <c r="O17" i="6" s="1"/>
  <c r="K18" i="6"/>
  <c r="M18" i="6" s="1"/>
  <c r="O18" i="6" s="1"/>
  <c r="K19" i="6"/>
  <c r="M19" i="6" s="1"/>
  <c r="O19" i="6" s="1"/>
  <c r="K20" i="6"/>
  <c r="M20" i="6" s="1"/>
  <c r="O20" i="6" s="1"/>
  <c r="K21" i="6"/>
  <c r="M21" i="6" s="1"/>
  <c r="O21" i="6" s="1"/>
  <c r="K22" i="6"/>
  <c r="M22" i="6" s="1"/>
  <c r="O22" i="6" s="1"/>
  <c r="K23" i="6"/>
  <c r="M23" i="6" s="1"/>
  <c r="O23" i="6" s="1"/>
  <c r="K24" i="6"/>
  <c r="M24" i="6" s="1"/>
  <c r="O24" i="6" s="1"/>
  <c r="V24" i="6" s="1"/>
  <c r="K25" i="6"/>
  <c r="M25" i="6" s="1"/>
  <c r="O25" i="6" s="1"/>
  <c r="K26" i="6"/>
  <c r="M26" i="6" s="1"/>
  <c r="O26" i="6" s="1"/>
  <c r="K27" i="6"/>
  <c r="M27" i="6" s="1"/>
  <c r="O27" i="6" s="1"/>
  <c r="K28" i="6"/>
  <c r="M28" i="6" s="1"/>
  <c r="O28" i="6" s="1"/>
  <c r="K29" i="6"/>
  <c r="M29" i="6" s="1"/>
  <c r="O29" i="6" s="1"/>
  <c r="K30" i="6"/>
  <c r="M30" i="6" s="1"/>
  <c r="O30" i="6" s="1"/>
  <c r="K31" i="6"/>
  <c r="M31" i="6" s="1"/>
  <c r="O31" i="6" s="1"/>
  <c r="K32" i="6"/>
  <c r="M32" i="6" s="1"/>
  <c r="O32" i="6" s="1"/>
  <c r="V32" i="6" s="1"/>
  <c r="K33" i="6"/>
  <c r="M33" i="6" s="1"/>
  <c r="O33" i="6" s="1"/>
  <c r="K34" i="6"/>
  <c r="M34" i="6" s="1"/>
  <c r="O34" i="6" s="1"/>
  <c r="K35" i="6"/>
  <c r="M35" i="6" s="1"/>
  <c r="O35" i="6" s="1"/>
  <c r="K36" i="6"/>
  <c r="M36" i="6" s="1"/>
  <c r="O36" i="6" s="1"/>
  <c r="M2" i="6" l="1"/>
  <c r="O2" i="6" s="1"/>
  <c r="Q13" i="6"/>
  <c r="W13" i="6"/>
  <c r="AB13" i="6" s="1"/>
  <c r="V13" i="6"/>
  <c r="Q30" i="6"/>
  <c r="V30" i="6"/>
  <c r="AB30" i="6"/>
  <c r="W30" i="6"/>
  <c r="V33" i="6"/>
  <c r="W33" i="6"/>
  <c r="Q33" i="6"/>
  <c r="V31" i="6"/>
  <c r="Q31" i="6"/>
  <c r="AB31" i="6"/>
  <c r="W31" i="6"/>
  <c r="V7" i="6"/>
  <c r="Q7" i="6"/>
  <c r="AB7" i="6"/>
  <c r="W7" i="6"/>
  <c r="Q5" i="6"/>
  <c r="W5" i="6"/>
  <c r="AB5" i="6" s="1"/>
  <c r="V5" i="6"/>
  <c r="V25" i="6"/>
  <c r="W25" i="6"/>
  <c r="AC25" i="6" s="1"/>
  <c r="Q25" i="6"/>
  <c r="V23" i="6"/>
  <c r="Q23" i="6"/>
  <c r="AB23" i="6"/>
  <c r="W23" i="6"/>
  <c r="V15" i="6"/>
  <c r="Q15" i="6"/>
  <c r="AB15" i="6"/>
  <c r="W15" i="6"/>
  <c r="Q29" i="6"/>
  <c r="W29" i="6"/>
  <c r="AB29" i="6" s="1"/>
  <c r="V29" i="6"/>
  <c r="Q6" i="6"/>
  <c r="W6" i="6"/>
  <c r="AB6" i="6" s="1"/>
  <c r="V6" i="6"/>
  <c r="Q22" i="6"/>
  <c r="V22" i="6"/>
  <c r="AB22" i="6"/>
  <c r="W22" i="6"/>
  <c r="V9" i="6"/>
  <c r="Q9" i="6"/>
  <c r="AC9" i="6"/>
  <c r="W9" i="6"/>
  <c r="Q12" i="6"/>
  <c r="W12" i="6"/>
  <c r="AC12" i="6" s="1"/>
  <c r="V12" i="6"/>
  <c r="Q21" i="6"/>
  <c r="W21" i="6"/>
  <c r="AB21" i="6" s="1"/>
  <c r="V21" i="6"/>
  <c r="V17" i="6"/>
  <c r="Q17" i="6"/>
  <c r="AC17" i="6"/>
  <c r="W17" i="6"/>
  <c r="Q36" i="6"/>
  <c r="W36" i="6"/>
  <c r="AC36" i="6" s="1"/>
  <c r="V36" i="6"/>
  <c r="Q28" i="6"/>
  <c r="W28" i="6"/>
  <c r="AC28" i="6" s="1"/>
  <c r="V28" i="6"/>
  <c r="Q20" i="6"/>
  <c r="W20" i="6"/>
  <c r="AC20" i="6" s="1"/>
  <c r="V20" i="6"/>
  <c r="Q4" i="6"/>
  <c r="W4" i="6"/>
  <c r="AC4" i="6" s="1"/>
  <c r="V4" i="6"/>
  <c r="AB35" i="6"/>
  <c r="W35" i="6"/>
  <c r="Q35" i="6"/>
  <c r="V35" i="6"/>
  <c r="AB27" i="6"/>
  <c r="W27" i="6"/>
  <c r="V27" i="6"/>
  <c r="Q27" i="6"/>
  <c r="AC19" i="6"/>
  <c r="W19" i="6"/>
  <c r="Q19" i="6"/>
  <c r="V19" i="6"/>
  <c r="AB11" i="6"/>
  <c r="W11" i="6"/>
  <c r="V11" i="6"/>
  <c r="Q11" i="6"/>
  <c r="AB3" i="6"/>
  <c r="W3" i="6"/>
  <c r="V3" i="6"/>
  <c r="Q3" i="6"/>
  <c r="AC34" i="6"/>
  <c r="W34" i="6"/>
  <c r="V34" i="6"/>
  <c r="Q34" i="6"/>
  <c r="AC26" i="6"/>
  <c r="W26" i="6"/>
  <c r="V26" i="6"/>
  <c r="Q26" i="6"/>
  <c r="AC18" i="6"/>
  <c r="W18" i="6"/>
  <c r="V18" i="6"/>
  <c r="Q18" i="6"/>
  <c r="AC10" i="6"/>
  <c r="W10" i="6"/>
  <c r="V10" i="6"/>
  <c r="Q10" i="6"/>
  <c r="Q14" i="6"/>
  <c r="W14" i="6"/>
  <c r="AB14" i="6" s="1"/>
  <c r="V14" i="6"/>
  <c r="W32" i="6"/>
  <c r="W24" i="6"/>
  <c r="W16" i="6"/>
  <c r="W8" i="6"/>
  <c r="AC32" i="6"/>
  <c r="AC24" i="6"/>
  <c r="AC16" i="6"/>
  <c r="AC8" i="6"/>
  <c r="Q32" i="6"/>
  <c r="Q24" i="6"/>
  <c r="Q16" i="6"/>
  <c r="Q8" i="6"/>
  <c r="AC23" i="6" l="1"/>
  <c r="W2" i="6"/>
  <c r="V2" i="6"/>
  <c r="AC33" i="6"/>
  <c r="AB33" i="6"/>
  <c r="Q2" i="6"/>
  <c r="AC15" i="6"/>
  <c r="AB25" i="6"/>
  <c r="AC35" i="6"/>
  <c r="AC31" i="6"/>
  <c r="AC30" i="6"/>
  <c r="AC13" i="6"/>
  <c r="AC22" i="6"/>
  <c r="AB20" i="6"/>
  <c r="AB19" i="6"/>
  <c r="AB9" i="6"/>
  <c r="AB36" i="6"/>
  <c r="AC21" i="6"/>
  <c r="AB10" i="6"/>
  <c r="AB12" i="6"/>
  <c r="AC29" i="6"/>
  <c r="AB4" i="6"/>
  <c r="AC11" i="6"/>
  <c r="AB28" i="6"/>
  <c r="AB16" i="6"/>
  <c r="AB18" i="6"/>
  <c r="AC27" i="6"/>
  <c r="AB34" i="6"/>
  <c r="AC7" i="6"/>
  <c r="AB8" i="6"/>
  <c r="AC6" i="6"/>
  <c r="AC5" i="6"/>
  <c r="AB17" i="6"/>
  <c r="AB26" i="6"/>
  <c r="AB24" i="6"/>
  <c r="AC3" i="6"/>
  <c r="AC14" i="6"/>
  <c r="AB32" i="6"/>
  <c r="AC2" i="6"/>
  <c r="AB2" i="6" l="1"/>
</calcChain>
</file>

<file path=xl/sharedStrings.xml><?xml version="1.0" encoding="utf-8"?>
<sst xmlns="http://schemas.openxmlformats.org/spreadsheetml/2006/main" count="314" uniqueCount="116">
  <si>
    <t>Nouveau code Article</t>
  </si>
  <si>
    <t>Nouvelle désignation Article</t>
  </si>
  <si>
    <t>Marge</t>
  </si>
  <si>
    <t>T TVA TR</t>
  </si>
  <si>
    <t>T TVA M%ahindra</t>
  </si>
  <si>
    <t>Prix Vente HT</t>
  </si>
  <si>
    <t>Prix Vente TTC</t>
  </si>
  <si>
    <t>TVA Article</t>
  </si>
  <si>
    <t>PrixRevient HT</t>
  </si>
  <si>
    <t>Prix revient TTC</t>
  </si>
  <si>
    <t>PrixAchat TTC</t>
  </si>
  <si>
    <t>Unite</t>
  </si>
  <si>
    <t>Produit</t>
  </si>
  <si>
    <t>Categorie</t>
  </si>
  <si>
    <t>Famille</t>
  </si>
  <si>
    <t>Sous Famille</t>
  </si>
  <si>
    <t>Taux Fodec</t>
  </si>
  <si>
    <t>Remise fournisseur %</t>
  </si>
  <si>
    <t>Remise Fourn en Montant</t>
  </si>
  <si>
    <t>Marge Appliqué</t>
  </si>
  <si>
    <t>Revient</t>
  </si>
  <si>
    <t>Sans Remise</t>
  </si>
  <si>
    <t>Plafond  Remise</t>
  </si>
  <si>
    <t>Lot Serie</t>
  </si>
  <si>
    <t>Montant Fodec</t>
  </si>
  <si>
    <t>Alerte stock</t>
  </si>
  <si>
    <t>Reapro Stock</t>
  </si>
  <si>
    <t>Stock Max</t>
  </si>
  <si>
    <t>Vente stock Negative</t>
  </si>
  <si>
    <t>Type article</t>
  </si>
  <si>
    <t>Prix Fournisseur</t>
  </si>
  <si>
    <t>Prix Achat HT</t>
  </si>
  <si>
    <t>Prix F Apres Remise</t>
  </si>
  <si>
    <t xml:space="preserve">Fer de O 5,5  SIDENOR  </t>
  </si>
  <si>
    <t>FER</t>
  </si>
  <si>
    <t xml:space="preserve">METAL </t>
  </si>
  <si>
    <t>FER 5.5</t>
  </si>
  <si>
    <t>TONNE</t>
  </si>
  <si>
    <t xml:space="preserve">Fer de O 6  SIDENOR  </t>
  </si>
  <si>
    <t>FER 5.6</t>
  </si>
  <si>
    <t xml:space="preserve">Fer de O 8  SIDENOR  </t>
  </si>
  <si>
    <t>FER 8</t>
  </si>
  <si>
    <t xml:space="preserve">Fer de O 10  SIDENOR  </t>
  </si>
  <si>
    <t>FER 10</t>
  </si>
  <si>
    <t xml:space="preserve">Fer de O 12  SIDENOR  </t>
  </si>
  <si>
    <t>FER 12</t>
  </si>
  <si>
    <t xml:space="preserve">Fer de O 14  SIDENOR  </t>
  </si>
  <si>
    <t>FER 14</t>
  </si>
  <si>
    <t xml:space="preserve">Fer de O 16  SIDENOR  </t>
  </si>
  <si>
    <t>FER 16</t>
  </si>
  <si>
    <t xml:space="preserve">Fer de O 5,5  INTERMETAL </t>
  </si>
  <si>
    <t xml:space="preserve">Fer de O 6  INTERMETAL </t>
  </si>
  <si>
    <t xml:space="preserve">Fer de O 8  INTERMETAL </t>
  </si>
  <si>
    <t xml:space="preserve">Fer de O 10  INTERMETAL </t>
  </si>
  <si>
    <t xml:space="preserve">Fer de O 12  INTERMETAL </t>
  </si>
  <si>
    <t xml:space="preserve">Fer de O 14  INTERMETAL </t>
  </si>
  <si>
    <t xml:space="preserve">Fer de O 16  INTERMETAL </t>
  </si>
  <si>
    <t xml:space="preserve">Fer de O 5,5  STTM </t>
  </si>
  <si>
    <t xml:space="preserve">Fer de O 6  STTM </t>
  </si>
  <si>
    <t xml:space="preserve">Fer de O 8  STTM </t>
  </si>
  <si>
    <t xml:space="preserve">Fer de O 10  STTM </t>
  </si>
  <si>
    <t xml:space="preserve">Fer de O 12  STTM </t>
  </si>
  <si>
    <t xml:space="preserve">Fer de O 14  STTM </t>
  </si>
  <si>
    <t xml:space="preserve">Fer de O 16  STTM </t>
  </si>
  <si>
    <t xml:space="preserve">Fer de O 5,5  SMC </t>
  </si>
  <si>
    <t xml:space="preserve">Fer de O 6  SMC </t>
  </si>
  <si>
    <t xml:space="preserve">Fer de O 8  SMC </t>
  </si>
  <si>
    <t xml:space="preserve">Fer de O 10  SMC </t>
  </si>
  <si>
    <t xml:space="preserve">Fer de O 12  SMC </t>
  </si>
  <si>
    <t xml:space="preserve">Fer de O 14  SMC </t>
  </si>
  <si>
    <t xml:space="preserve">Fer de O 16  SMC </t>
  </si>
  <si>
    <t xml:space="preserve">Fer de O 5,5  IMC </t>
  </si>
  <si>
    <t xml:space="preserve">Fer de O 6  IMC </t>
  </si>
  <si>
    <t xml:space="preserve">Fer de O 8  IMC </t>
  </si>
  <si>
    <t xml:space="preserve">Fer de O 10  IMC </t>
  </si>
  <si>
    <t xml:space="preserve">Fer de O 12  IMC </t>
  </si>
  <si>
    <t xml:space="preserve">Fer de O 14  IMC </t>
  </si>
  <si>
    <t xml:space="preserve">Fer de O 16  IMC </t>
  </si>
  <si>
    <t>OEM</t>
  </si>
  <si>
    <t>TRANSPORT SEMI/TONE</t>
  </si>
  <si>
    <t>F 5.5TN100-TON</t>
  </si>
  <si>
    <t>F06TN100-TON</t>
  </si>
  <si>
    <t>FO8BR100-TON</t>
  </si>
  <si>
    <t>F10BR100-TON</t>
  </si>
  <si>
    <t>F12BR100-TON</t>
  </si>
  <si>
    <t>F14BR100-TON</t>
  </si>
  <si>
    <t>F16BR100-TON</t>
  </si>
  <si>
    <t>F5.5TN200-TON</t>
  </si>
  <si>
    <t>F06TN200-TON</t>
  </si>
  <si>
    <t>F08BR200-TON</t>
  </si>
  <si>
    <t>F10BR200-TON</t>
  </si>
  <si>
    <t>F12BR200-TON</t>
  </si>
  <si>
    <t>F14BR200-TON</t>
  </si>
  <si>
    <t>F16BR200-TON</t>
  </si>
  <si>
    <t>F5.5TN300-TON</t>
  </si>
  <si>
    <t>F06TN300 -TON</t>
  </si>
  <si>
    <t>F08BR300-TON</t>
  </si>
  <si>
    <t>F10BR300-TON</t>
  </si>
  <si>
    <t>F12BR300-TON</t>
  </si>
  <si>
    <t>F14BR300-TON</t>
  </si>
  <si>
    <t>F16BR300-TON</t>
  </si>
  <si>
    <t>F5.5TN500-TON</t>
  </si>
  <si>
    <t>F6TN500- TON</t>
  </si>
  <si>
    <t>F08BR500 -TON</t>
  </si>
  <si>
    <t>F10BR500-TON</t>
  </si>
  <si>
    <t>FR 12BR500-TON</t>
  </si>
  <si>
    <t>FR14BR500-TON</t>
  </si>
  <si>
    <t>F16BR500-TON</t>
  </si>
  <si>
    <t>F5.5TN600-TON</t>
  </si>
  <si>
    <t>F06TN600-TON</t>
  </si>
  <si>
    <t>F08BR600-TON</t>
  </si>
  <si>
    <t>F10BR600-TON</t>
  </si>
  <si>
    <t>F12BR600-TON</t>
  </si>
  <si>
    <t>F14BR 600 -TON</t>
  </si>
  <si>
    <t>F16BR600 -TON</t>
  </si>
  <si>
    <t>REMISE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</si>
</sst>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 &quot;##0.000"/>
    <numFmt numFmtId="165" formatCode="#&quot; &quot;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6" fillId="2" borderId="0" xfId="0" applyNumberFormat="1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164" fontId="6" fillId="2" borderId="7" xfId="1" applyNumberFormat="1" applyFont="1" applyFill="1" applyBorder="1" applyAlignment="1">
      <alignment horizontal="center" vertical="center"/>
    </xf>
    <xf numFmtId="164" fontId="5" fillId="2" borderId="7" xfId="1" applyNumberFormat="1" applyFont="1" applyFill="1" applyBorder="1" applyAlignment="1">
      <alignment horizontal="center" vertical="center"/>
    </xf>
    <xf numFmtId="0" fontId="7" fillId="2" borderId="5" xfId="0" applyFont="1" applyFill="1" applyBorder="1"/>
    <xf numFmtId="3" fontId="8" fillId="2" borderId="5" xfId="0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164" fontId="6" fillId="2" borderId="4" xfId="1" applyNumberFormat="1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164" fontId="6" fillId="2" borderId="6" xfId="1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2" fillId="2" borderId="0" xfId="0" applyFont="1" applyFill="1"/>
  </cellXfs>
  <cellStyles count="2">
    <cellStyle name="Normal" xfId="0" builtinId="0"/>
    <cellStyle name="Pourcentage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"/>
  <sheetViews>
    <sheetView tabSelected="1" zoomScale="75" zoomScaleNormal="75" zoomScaleSheetLayoutView="70" workbookViewId="0">
      <selection activeCell="C12" sqref="C12"/>
    </sheetView>
  </sheetViews>
  <sheetFormatPr baseColWidth="10" defaultRowHeight="21" x14ac:dyDescent="0.35"/>
  <cols>
    <col min="1" max="1" width="32.85546875" style="25" customWidth="1"/>
    <col min="2" max="2" width="72.5703125" style="25" customWidth="1"/>
    <col min="3" max="5" width="31.28515625" style="25" customWidth="1"/>
    <col min="6" max="6" width="35.42578125" style="25" customWidth="1"/>
    <col min="7" max="7" width="17.7109375" style="25" customWidth="1"/>
    <col min="8" max="15" width="25.85546875" style="25" customWidth="1"/>
    <col min="16" max="16" width="20" style="25" customWidth="1"/>
    <col min="17" max="17" width="16.85546875" style="25" customWidth="1"/>
    <col min="18" max="19" width="21.85546875" style="25" customWidth="1"/>
    <col min="20" max="24" width="24.7109375" style="25" customWidth="1"/>
    <col min="25" max="27" width="20" style="25" customWidth="1"/>
    <col min="28" max="33" width="21.85546875" style="25" customWidth="1"/>
    <col min="34" max="35" width="34.5703125" style="25" customWidth="1"/>
    <col min="36" max="16384" width="11.42578125" style="24"/>
  </cols>
  <sheetData>
    <row r="1" spans="1:35" s="19" customFormat="1" ht="60" customHeight="1" thickBot="1" x14ac:dyDescent="0.35">
      <c r="A1" s="14" t="s">
        <v>0</v>
      </c>
      <c r="B1" s="4" t="s">
        <v>1</v>
      </c>
      <c r="C1" s="4" t="s">
        <v>13</v>
      </c>
      <c r="D1" s="4" t="s">
        <v>14</v>
      </c>
      <c r="E1" s="4" t="s">
        <v>15</v>
      </c>
      <c r="F1" s="4" t="s">
        <v>29</v>
      </c>
      <c r="G1" s="2" t="s">
        <v>11</v>
      </c>
      <c r="H1" s="15" t="s">
        <v>30</v>
      </c>
      <c r="I1" s="16" t="s">
        <v>17</v>
      </c>
      <c r="J1" s="16" t="s">
        <v>18</v>
      </c>
      <c r="K1" s="16" t="s">
        <v>32</v>
      </c>
      <c r="L1" s="16" t="s">
        <v>16</v>
      </c>
      <c r="M1" s="16" t="s">
        <v>24</v>
      </c>
      <c r="N1" s="16" t="s">
        <v>115</v>
      </c>
      <c r="O1" s="15" t="s">
        <v>31</v>
      </c>
      <c r="P1" s="16" t="s">
        <v>7</v>
      </c>
      <c r="Q1" s="16" t="s">
        <v>10</v>
      </c>
      <c r="R1" s="17" t="s">
        <v>79</v>
      </c>
      <c r="S1" s="17" t="s">
        <v>3</v>
      </c>
      <c r="T1" s="18" t="s">
        <v>78</v>
      </c>
      <c r="U1" s="17" t="s">
        <v>4</v>
      </c>
      <c r="V1" s="17" t="s">
        <v>8</v>
      </c>
      <c r="W1" s="17" t="s">
        <v>9</v>
      </c>
      <c r="X1" s="16" t="s">
        <v>19</v>
      </c>
      <c r="Y1" s="16" t="s">
        <v>2</v>
      </c>
      <c r="Z1" s="16" t="s">
        <v>21</v>
      </c>
      <c r="AA1" s="16" t="s">
        <v>22</v>
      </c>
      <c r="AB1" s="17" t="s">
        <v>5</v>
      </c>
      <c r="AC1" s="17" t="s">
        <v>6</v>
      </c>
      <c r="AD1" s="3" t="s">
        <v>23</v>
      </c>
      <c r="AE1" s="3" t="s">
        <v>25</v>
      </c>
      <c r="AF1" s="3" t="s">
        <v>26</v>
      </c>
      <c r="AG1" s="3" t="s">
        <v>27</v>
      </c>
      <c r="AH1" s="3" t="s">
        <v>28</v>
      </c>
      <c r="AI1" s="1"/>
    </row>
    <row r="2" spans="1:35" s="23" customFormat="1" ht="23.25" customHeight="1" thickBot="1" x14ac:dyDescent="0.4">
      <c r="A2" s="8" t="s">
        <v>80</v>
      </c>
      <c r="B2" s="7" t="s">
        <v>33</v>
      </c>
      <c r="C2" s="4" t="s">
        <v>34</v>
      </c>
      <c r="D2" s="4" t="s">
        <v>35</v>
      </c>
      <c r="E2" s="4" t="s">
        <v>36</v>
      </c>
      <c r="F2" s="4" t="s">
        <v>12</v>
      </c>
      <c r="G2" s="2" t="s">
        <v>37</v>
      </c>
      <c r="H2" s="13">
        <v>2909.7779999999998</v>
      </c>
      <c r="I2" s="5">
        <v>0</v>
      </c>
      <c r="J2" s="6">
        <v>0</v>
      </c>
      <c r="K2" s="5">
        <f t="shared" ref="K2:K36" si="0">H2*(100-I2)/100 -J2</f>
        <v>2909.7779999999998</v>
      </c>
      <c r="L2" s="5">
        <v>1</v>
      </c>
      <c r="M2" s="5">
        <f t="shared" ref="M2:M36" si="1">K2*L2/100</f>
        <v>29.097779999999997</v>
      </c>
      <c r="N2" s="6">
        <v>2.2999999999999998</v>
      </c>
      <c r="O2" s="20">
        <f t="shared" ref="O2:O36" si="2">H2*(100-I2)/100-J2 +M2</f>
        <v>2938.8757799999998</v>
      </c>
      <c r="P2" s="5">
        <v>19</v>
      </c>
      <c r="Q2" s="5">
        <f>O2*(100+P2)/100+N2</f>
        <v>3499.5621781999998</v>
      </c>
      <c r="R2" s="10">
        <v>12.15</v>
      </c>
      <c r="S2" s="21">
        <v>7</v>
      </c>
      <c r="T2" s="12">
        <v>0</v>
      </c>
      <c r="U2" s="22">
        <v>0</v>
      </c>
      <c r="V2" s="22">
        <f>O2+R2+T2</f>
        <v>2951.0257799999999</v>
      </c>
      <c r="W2" s="22">
        <f>O2*(100+P2)/100 + R2*(100+S2)/100 + T2 * (100+U2)/100+N2</f>
        <v>3512.5626781999999</v>
      </c>
      <c r="X2" s="16" t="s">
        <v>20</v>
      </c>
      <c r="Y2" s="5">
        <v>1.0975338112527737</v>
      </c>
      <c r="Z2" s="5">
        <v>1</v>
      </c>
      <c r="AA2" s="5">
        <v>0</v>
      </c>
      <c r="AB2" s="3">
        <f>(O2+R2+T2)*(100+Y2)/100</f>
        <v>2983.4142857142856</v>
      </c>
      <c r="AC2" s="3">
        <f>(O2+R2+T2)*(100+Y2)/100*(100+P2)/100+N2</f>
        <v>3552.5630000000001</v>
      </c>
      <c r="AD2" s="3">
        <v>1</v>
      </c>
      <c r="AE2" s="9">
        <v>2</v>
      </c>
      <c r="AF2" s="3">
        <v>0</v>
      </c>
      <c r="AG2" s="9">
        <v>0</v>
      </c>
      <c r="AH2" s="3">
        <v>0</v>
      </c>
      <c r="AI2" s="1"/>
    </row>
    <row r="3" spans="1:35" s="23" customFormat="1" ht="24" customHeight="1" thickBot="1" x14ac:dyDescent="0.4">
      <c r="A3" s="8" t="s">
        <v>81</v>
      </c>
      <c r="B3" s="7" t="s">
        <v>38</v>
      </c>
      <c r="C3" s="4" t="s">
        <v>34</v>
      </c>
      <c r="D3" s="4" t="s">
        <v>35</v>
      </c>
      <c r="E3" s="4" t="s">
        <v>39</v>
      </c>
      <c r="F3" s="4" t="s">
        <v>12</v>
      </c>
      <c r="G3" s="2" t="s">
        <v>37</v>
      </c>
      <c r="H3" s="13">
        <v>2498.0329999999999</v>
      </c>
      <c r="I3" s="5">
        <v>0</v>
      </c>
      <c r="J3" s="5">
        <v>0</v>
      </c>
      <c r="K3" s="5">
        <f t="shared" si="0"/>
        <v>2498.0329999999999</v>
      </c>
      <c r="L3" s="5">
        <v>1</v>
      </c>
      <c r="M3" s="5">
        <f t="shared" si="1"/>
        <v>24.980329999999999</v>
      </c>
      <c r="N3" s="6">
        <v>2.2999999999999998</v>
      </c>
      <c r="O3" s="20">
        <f t="shared" si="2"/>
        <v>2523.0133299999998</v>
      </c>
      <c r="P3" s="5">
        <v>19</v>
      </c>
      <c r="Q3" s="5">
        <f>O3*(100+P3)/100+N3</f>
        <v>3004.6858626999997</v>
      </c>
      <c r="R3" s="10">
        <v>12.15</v>
      </c>
      <c r="S3" s="21">
        <v>7</v>
      </c>
      <c r="T3" s="11">
        <v>0</v>
      </c>
      <c r="U3" s="22">
        <v>0</v>
      </c>
      <c r="V3" s="22">
        <f>O3+R3+T3</f>
        <v>2535.1633299999999</v>
      </c>
      <c r="W3" s="22">
        <f>O3*(100+P3)/100 + R3*(100+S3)/100 + T3 * (100+U3)/100+N3</f>
        <v>3017.6863626999998</v>
      </c>
      <c r="X3" s="16" t="s">
        <v>20</v>
      </c>
      <c r="Y3" s="5">
        <v>1.277548082245346</v>
      </c>
      <c r="Z3" s="5">
        <v>1</v>
      </c>
      <c r="AA3" s="5">
        <v>0</v>
      </c>
      <c r="AB3" s="3">
        <f>(O3+R3+T3)*(100+Y3)/100</f>
        <v>2567.5512605042022</v>
      </c>
      <c r="AC3" s="3">
        <f>(O3+R3+T3)*(100+Y3)/100*(100+P3)/100+N3</f>
        <v>3057.6860000000011</v>
      </c>
      <c r="AD3" s="3">
        <v>1</v>
      </c>
      <c r="AE3" s="9">
        <v>2</v>
      </c>
      <c r="AF3" s="3">
        <v>0</v>
      </c>
      <c r="AG3" s="9">
        <v>0</v>
      </c>
      <c r="AH3" s="3">
        <v>0</v>
      </c>
      <c r="AI3" s="1"/>
    </row>
    <row r="4" spans="1:35" s="23" customFormat="1" ht="20.25" customHeight="1" thickBot="1" x14ac:dyDescent="0.4">
      <c r="A4" s="8" t="s">
        <v>82</v>
      </c>
      <c r="B4" s="7" t="s">
        <v>40</v>
      </c>
      <c r="C4" s="4" t="s">
        <v>34</v>
      </c>
      <c r="D4" s="4" t="s">
        <v>35</v>
      </c>
      <c r="E4" s="4" t="s">
        <v>41</v>
      </c>
      <c r="F4" s="4" t="s">
        <v>12</v>
      </c>
      <c r="G4" s="2" t="s">
        <v>37</v>
      </c>
      <c r="H4" s="13">
        <v>2485.7460000000001</v>
      </c>
      <c r="I4" s="5">
        <v>0</v>
      </c>
      <c r="J4" s="5">
        <v>0</v>
      </c>
      <c r="K4" s="5">
        <f t="shared" si="0"/>
        <v>2485.7460000000001</v>
      </c>
      <c r="L4" s="5">
        <v>1</v>
      </c>
      <c r="M4" s="5">
        <f t="shared" si="1"/>
        <v>24.85746</v>
      </c>
      <c r="N4" s="6">
        <v>2.2999999999999998</v>
      </c>
      <c r="O4" s="20">
        <f t="shared" si="2"/>
        <v>2510.6034600000003</v>
      </c>
      <c r="P4" s="5">
        <v>19</v>
      </c>
      <c r="Q4" s="5">
        <f>O4*(100+P4)/100+N4</f>
        <v>2989.9181174000005</v>
      </c>
      <c r="R4" s="10">
        <v>12.15</v>
      </c>
      <c r="S4" s="21">
        <v>7</v>
      </c>
      <c r="T4" s="11">
        <v>0</v>
      </c>
      <c r="U4" s="22">
        <v>0</v>
      </c>
      <c r="V4" s="22">
        <f>O4+R4+T4</f>
        <v>2522.7534600000004</v>
      </c>
      <c r="W4" s="22">
        <f>O4*(100+P4)/100 + R4*(100+S4)/100 + T4 * (100+U4)/100+N4</f>
        <v>3002.9186174000006</v>
      </c>
      <c r="X4" s="16" t="s">
        <v>20</v>
      </c>
      <c r="Y4" s="5">
        <v>1.2838573931327488</v>
      </c>
      <c r="Z4" s="5">
        <v>1</v>
      </c>
      <c r="AA4" s="5">
        <v>0</v>
      </c>
      <c r="AB4" s="3">
        <f>(O4+R4+T4)*(100+Y4)/100</f>
        <v>2555.1420168067225</v>
      </c>
      <c r="AC4" s="3">
        <f>(O4+R4+T4)*(100+Y4)/100*(100+P4)/100+N4</f>
        <v>3042.9189999999999</v>
      </c>
      <c r="AD4" s="3">
        <v>1</v>
      </c>
      <c r="AE4" s="9">
        <v>150</v>
      </c>
      <c r="AF4" s="3">
        <v>0</v>
      </c>
      <c r="AG4" s="9">
        <v>0</v>
      </c>
      <c r="AH4" s="3">
        <v>0</v>
      </c>
      <c r="AI4" s="1"/>
    </row>
    <row r="5" spans="1:35" s="23" customFormat="1" ht="19.5" customHeight="1" thickBot="1" x14ac:dyDescent="0.4">
      <c r="A5" s="8" t="s">
        <v>83</v>
      </c>
      <c r="B5" s="7" t="s">
        <v>42</v>
      </c>
      <c r="C5" s="4" t="s">
        <v>34</v>
      </c>
      <c r="D5" s="4" t="s">
        <v>35</v>
      </c>
      <c r="E5" s="4" t="s">
        <v>43</v>
      </c>
      <c r="F5" s="4" t="s">
        <v>12</v>
      </c>
      <c r="G5" s="2" t="s">
        <v>37</v>
      </c>
      <c r="H5" s="13">
        <v>2468.2130000000002</v>
      </c>
      <c r="I5" s="5">
        <v>0</v>
      </c>
      <c r="J5" s="5">
        <v>0</v>
      </c>
      <c r="K5" s="5">
        <f t="shared" si="0"/>
        <v>2468.2130000000002</v>
      </c>
      <c r="L5" s="5">
        <v>1</v>
      </c>
      <c r="M5" s="5">
        <f t="shared" si="1"/>
        <v>24.682130000000001</v>
      </c>
      <c r="N5" s="6">
        <v>2.2999999999999998</v>
      </c>
      <c r="O5" s="20">
        <f t="shared" si="2"/>
        <v>2492.8951300000003</v>
      </c>
      <c r="P5" s="5">
        <v>19</v>
      </c>
      <c r="Q5" s="5">
        <f>O5*(100+P5)/100+N5</f>
        <v>2968.8452047000005</v>
      </c>
      <c r="R5" s="10">
        <v>12.15</v>
      </c>
      <c r="S5" s="21">
        <v>7</v>
      </c>
      <c r="T5" s="11">
        <v>0</v>
      </c>
      <c r="U5" s="22">
        <v>0</v>
      </c>
      <c r="V5" s="22">
        <f>O5+R5+T5</f>
        <v>2505.0451300000004</v>
      </c>
      <c r="W5" s="22">
        <f>O5*(100+P5)/100 + R5*(100+S5)/100 + T5 * (100+U5)/100+N5</f>
        <v>2981.8457047000006</v>
      </c>
      <c r="X5" s="16" t="s">
        <v>20</v>
      </c>
      <c r="Y5" s="5">
        <v>1.2929301375651221</v>
      </c>
      <c r="Z5" s="5">
        <v>1</v>
      </c>
      <c r="AA5" s="5">
        <v>0</v>
      </c>
      <c r="AB5" s="3">
        <f>(O5+R5+T5)*(100+Y5)/100</f>
        <v>2537.4336134453779</v>
      </c>
      <c r="AC5" s="3">
        <f>(O5+R5+T5)*(100+Y5)/100*(100+P5)/100+N5</f>
        <v>3021.846</v>
      </c>
      <c r="AD5" s="3">
        <v>1</v>
      </c>
      <c r="AE5" s="9">
        <v>150</v>
      </c>
      <c r="AF5" s="3">
        <v>0</v>
      </c>
      <c r="AG5" s="9">
        <v>0</v>
      </c>
      <c r="AH5" s="3">
        <v>0</v>
      </c>
      <c r="AI5" s="1"/>
    </row>
    <row r="6" spans="1:35" s="23" customFormat="1" ht="20.25" customHeight="1" thickBot="1" x14ac:dyDescent="0.4">
      <c r="A6" s="8" t="s">
        <v>84</v>
      </c>
      <c r="B6" s="7" t="s">
        <v>44</v>
      </c>
      <c r="C6" s="4" t="s">
        <v>34</v>
      </c>
      <c r="D6" s="4" t="s">
        <v>35</v>
      </c>
      <c r="E6" s="4" t="s">
        <v>45</v>
      </c>
      <c r="F6" s="4" t="s">
        <v>12</v>
      </c>
      <c r="G6" s="2" t="s">
        <v>37</v>
      </c>
      <c r="H6" s="13">
        <v>2437.3939999999998</v>
      </c>
      <c r="I6" s="5">
        <v>0</v>
      </c>
      <c r="J6" s="5">
        <v>0</v>
      </c>
      <c r="K6" s="5">
        <f t="shared" si="0"/>
        <v>2437.3939999999998</v>
      </c>
      <c r="L6" s="5">
        <v>1</v>
      </c>
      <c r="M6" s="5">
        <f t="shared" si="1"/>
        <v>24.373939999999997</v>
      </c>
      <c r="N6" s="6">
        <v>2.2999999999999998</v>
      </c>
      <c r="O6" s="20">
        <f t="shared" si="2"/>
        <v>2461.7679399999997</v>
      </c>
      <c r="P6" s="5">
        <v>19</v>
      </c>
      <c r="Q6" s="5">
        <f>O6*(100+P6)/100+N6</f>
        <v>2931.8038486</v>
      </c>
      <c r="R6" s="10">
        <v>12.15</v>
      </c>
      <c r="S6" s="21">
        <v>7</v>
      </c>
      <c r="T6" s="11">
        <v>0</v>
      </c>
      <c r="U6" s="22">
        <v>0</v>
      </c>
      <c r="V6" s="22">
        <f>O6+R6+T6</f>
        <v>2473.9179399999998</v>
      </c>
      <c r="W6" s="22">
        <f>O6*(100+P6)/100 + R6*(100+S6)/100 + T6 * (100+U6)/100+N6</f>
        <v>2944.8043486000001</v>
      </c>
      <c r="X6" s="16" t="s">
        <v>20</v>
      </c>
      <c r="Y6" s="5">
        <v>1.3091760979323936</v>
      </c>
      <c r="Z6" s="5">
        <v>1</v>
      </c>
      <c r="AA6" s="5">
        <v>0</v>
      </c>
      <c r="AB6" s="3">
        <f>(O6+R6+T6)*(100+Y6)/100</f>
        <v>2506.3058823529414</v>
      </c>
      <c r="AC6" s="3">
        <f>(O6+R6+T6)*(100+Y6)/100*(100+P6)/100+N6</f>
        <v>2984.8040000000005</v>
      </c>
      <c r="AD6" s="3">
        <v>1</v>
      </c>
      <c r="AE6" s="9">
        <v>150</v>
      </c>
      <c r="AF6" s="3">
        <v>0</v>
      </c>
      <c r="AG6" s="9">
        <v>0</v>
      </c>
      <c r="AH6" s="3">
        <v>0</v>
      </c>
      <c r="AI6" s="1"/>
    </row>
    <row r="7" spans="1:35" s="23" customFormat="1" ht="20.25" customHeight="1" thickBot="1" x14ac:dyDescent="0.4">
      <c r="A7" s="8" t="s">
        <v>85</v>
      </c>
      <c r="B7" s="7" t="s">
        <v>46</v>
      </c>
      <c r="C7" s="4" t="s">
        <v>34</v>
      </c>
      <c r="D7" s="4" t="s">
        <v>35</v>
      </c>
      <c r="E7" s="4" t="s">
        <v>47</v>
      </c>
      <c r="F7" s="4" t="s">
        <v>12</v>
      </c>
      <c r="G7" s="2" t="s">
        <v>37</v>
      </c>
      <c r="H7" s="13">
        <v>2430.1889999999999</v>
      </c>
      <c r="I7" s="5">
        <v>0</v>
      </c>
      <c r="J7" s="5">
        <v>0</v>
      </c>
      <c r="K7" s="5">
        <f t="shared" si="0"/>
        <v>2430.1889999999999</v>
      </c>
      <c r="L7" s="5">
        <v>1</v>
      </c>
      <c r="M7" s="5">
        <f t="shared" si="1"/>
        <v>24.30189</v>
      </c>
      <c r="N7" s="6">
        <v>2.2999999999999998</v>
      </c>
      <c r="O7" s="20">
        <f t="shared" si="2"/>
        <v>2454.49089</v>
      </c>
      <c r="P7" s="5">
        <v>19</v>
      </c>
      <c r="Q7" s="5">
        <f>O7*(100+P7)/100+N7</f>
        <v>2923.1441590999998</v>
      </c>
      <c r="R7" s="10">
        <v>12.15</v>
      </c>
      <c r="S7" s="21">
        <v>7</v>
      </c>
      <c r="T7" s="11">
        <v>0</v>
      </c>
      <c r="U7" s="22">
        <v>0</v>
      </c>
      <c r="V7" s="22">
        <f>O7+R7+T7</f>
        <v>2466.6408900000001</v>
      </c>
      <c r="W7" s="22">
        <f>O7*(100+P7)/100 + R7*(100+S7)/100 + T7 * (100+U7)/100+N7</f>
        <v>2936.1446590999999</v>
      </c>
      <c r="X7" s="16" t="s">
        <v>20</v>
      </c>
      <c r="Y7" s="5">
        <v>1.3130619011471083</v>
      </c>
      <c r="Z7" s="5">
        <v>1</v>
      </c>
      <c r="AA7" s="5">
        <v>0</v>
      </c>
      <c r="AB7" s="3">
        <f>(O7+R7+T7)*(100+Y7)/100</f>
        <v>2499.0294117647059</v>
      </c>
      <c r="AC7" s="3">
        <f>(O7+R7+T7)*(100+Y7)/100*(100+P7)/100+N7</f>
        <v>2976.145</v>
      </c>
      <c r="AD7" s="3">
        <v>1</v>
      </c>
      <c r="AE7" s="9">
        <v>150</v>
      </c>
      <c r="AF7" s="3">
        <v>0</v>
      </c>
      <c r="AG7" s="9">
        <v>0</v>
      </c>
      <c r="AH7" s="3">
        <v>0</v>
      </c>
      <c r="AI7" s="1"/>
    </row>
    <row r="8" spans="1:35" ht="24" thickBot="1" x14ac:dyDescent="0.35">
      <c r="A8" s="8" t="s">
        <v>86</v>
      </c>
      <c r="B8" s="7" t="s">
        <v>48</v>
      </c>
      <c r="C8" s="4" t="s">
        <v>34</v>
      </c>
      <c r="D8" s="4" t="s">
        <v>35</v>
      </c>
      <c r="E8" s="4" t="s">
        <v>49</v>
      </c>
      <c r="F8" s="4" t="s">
        <v>12</v>
      </c>
      <c r="G8" s="2" t="s">
        <v>37</v>
      </c>
      <c r="H8" s="13">
        <v>2405.3690000000001</v>
      </c>
      <c r="I8" s="5">
        <v>0</v>
      </c>
      <c r="J8" s="5">
        <v>0</v>
      </c>
      <c r="K8" s="5">
        <f t="shared" si="0"/>
        <v>2405.3690000000001</v>
      </c>
      <c r="L8" s="5">
        <v>1</v>
      </c>
      <c r="M8" s="5">
        <f t="shared" si="1"/>
        <v>24.053690000000003</v>
      </c>
      <c r="N8" s="6">
        <v>2.2999999999999998</v>
      </c>
      <c r="O8" s="20">
        <f t="shared" si="2"/>
        <v>2429.4226900000003</v>
      </c>
      <c r="P8" s="5">
        <v>19</v>
      </c>
      <c r="Q8" s="5">
        <f>O8*(100+P8)/100+N8</f>
        <v>2893.3130011000003</v>
      </c>
      <c r="R8" s="10">
        <v>12.15</v>
      </c>
      <c r="S8" s="21">
        <v>7</v>
      </c>
      <c r="T8" s="11">
        <v>0</v>
      </c>
      <c r="U8" s="22">
        <v>0</v>
      </c>
      <c r="V8" s="22">
        <f>O8+R8+T8</f>
        <v>2441.5726900000004</v>
      </c>
      <c r="W8" s="22">
        <f>O8*(100+P8)/100 + R8*(100+S8)/100 + T8 * (100+U8)/100+N8</f>
        <v>2906.3135011000004</v>
      </c>
      <c r="X8" s="16" t="s">
        <v>20</v>
      </c>
      <c r="Y8" s="5">
        <v>1.326548853960773</v>
      </c>
      <c r="Z8" s="5">
        <v>1</v>
      </c>
      <c r="AA8" s="5">
        <v>0</v>
      </c>
      <c r="AB8" s="3">
        <f>(O8+R8+T8)*(100+Y8)/100</f>
        <v>2473.9613445378145</v>
      </c>
      <c r="AC8" s="3">
        <f>(O8+R8+T8)*(100+Y8)/100*(100+P8)/100+N8</f>
        <v>2946.3139999999994</v>
      </c>
      <c r="AD8" s="3">
        <v>1</v>
      </c>
      <c r="AE8" s="9">
        <v>150</v>
      </c>
      <c r="AF8" s="3">
        <v>0</v>
      </c>
      <c r="AG8" s="9">
        <v>0</v>
      </c>
      <c r="AH8" s="3">
        <v>0</v>
      </c>
      <c r="AI8" s="1"/>
    </row>
    <row r="9" spans="1:35" ht="24" thickBot="1" x14ac:dyDescent="0.35">
      <c r="A9" s="8" t="s">
        <v>87</v>
      </c>
      <c r="B9" s="7" t="s">
        <v>50</v>
      </c>
      <c r="C9" s="4" t="s">
        <v>34</v>
      </c>
      <c r="D9" s="4" t="s">
        <v>35</v>
      </c>
      <c r="E9" s="4" t="s">
        <v>36</v>
      </c>
      <c r="F9" s="4" t="s">
        <v>12</v>
      </c>
      <c r="G9" s="2" t="s">
        <v>37</v>
      </c>
      <c r="H9" s="13">
        <v>2909.7779999999998</v>
      </c>
      <c r="I9" s="5">
        <v>0</v>
      </c>
      <c r="J9" s="5">
        <v>0</v>
      </c>
      <c r="K9" s="5">
        <f t="shared" si="0"/>
        <v>2909.7779999999998</v>
      </c>
      <c r="L9" s="5">
        <v>1</v>
      </c>
      <c r="M9" s="5">
        <f t="shared" si="1"/>
        <v>29.097779999999997</v>
      </c>
      <c r="N9" s="6">
        <v>2.2999999999999998</v>
      </c>
      <c r="O9" s="20">
        <f t="shared" si="2"/>
        <v>2938.8757799999998</v>
      </c>
      <c r="P9" s="5">
        <v>19</v>
      </c>
      <c r="Q9" s="5">
        <f>O9*(100+P9)/100+N9</f>
        <v>3499.5621781999998</v>
      </c>
      <c r="R9" s="10">
        <v>14</v>
      </c>
      <c r="S9" s="21">
        <v>7</v>
      </c>
      <c r="T9" s="11">
        <v>0</v>
      </c>
      <c r="U9" s="22">
        <v>0</v>
      </c>
      <c r="V9" s="22">
        <f>O9+R9+T9</f>
        <v>2952.8757799999998</v>
      </c>
      <c r="W9" s="22">
        <f>O9*(100+P9)/100 + R9*(100+S9)/100 + T9 * (100+U9)/100+N9</f>
        <v>3514.5421781999999</v>
      </c>
      <c r="X9" s="16" t="s">
        <v>20</v>
      </c>
      <c r="Y9" s="5">
        <v>1.0905142418273357</v>
      </c>
      <c r="Z9" s="5">
        <v>1</v>
      </c>
      <c r="AA9" s="5">
        <v>0</v>
      </c>
      <c r="AB9" s="3">
        <f>(O9+R9+T9)*(100+Y9)/100</f>
        <v>2985.0773109243701</v>
      </c>
      <c r="AC9" s="3">
        <f>(O9+R9+T9)*(100+Y9)/100*(100+P9)/100+N9</f>
        <v>3554.5420000000004</v>
      </c>
      <c r="AD9" s="3">
        <v>1</v>
      </c>
      <c r="AE9" s="9">
        <v>2</v>
      </c>
      <c r="AF9" s="3">
        <v>0</v>
      </c>
      <c r="AG9" s="9">
        <v>0</v>
      </c>
      <c r="AH9" s="3">
        <v>0</v>
      </c>
      <c r="AI9" s="1"/>
    </row>
    <row r="10" spans="1:35" ht="24" thickBot="1" x14ac:dyDescent="0.35">
      <c r="A10" s="8" t="s">
        <v>88</v>
      </c>
      <c r="B10" s="7" t="s">
        <v>51</v>
      </c>
      <c r="C10" s="4" t="s">
        <v>34</v>
      </c>
      <c r="D10" s="4" t="s">
        <v>35</v>
      </c>
      <c r="E10" s="4" t="s">
        <v>39</v>
      </c>
      <c r="F10" s="4" t="s">
        <v>12</v>
      </c>
      <c r="G10" s="2" t="s">
        <v>37</v>
      </c>
      <c r="H10" s="13">
        <v>2498.0329999999999</v>
      </c>
      <c r="I10" s="5">
        <v>0</v>
      </c>
      <c r="J10" s="5">
        <v>0</v>
      </c>
      <c r="K10" s="5">
        <f t="shared" si="0"/>
        <v>2498.0329999999999</v>
      </c>
      <c r="L10" s="5">
        <v>1</v>
      </c>
      <c r="M10" s="5">
        <f t="shared" si="1"/>
        <v>24.980329999999999</v>
      </c>
      <c r="N10" s="6">
        <v>2.2999999999999998</v>
      </c>
      <c r="O10" s="20">
        <f t="shared" si="2"/>
        <v>2523.0133299999998</v>
      </c>
      <c r="P10" s="5">
        <v>19</v>
      </c>
      <c r="Q10" s="5">
        <f>O10*(100+P10)/100+N10</f>
        <v>3004.6858626999997</v>
      </c>
      <c r="R10" s="10">
        <v>14</v>
      </c>
      <c r="S10" s="21">
        <v>7</v>
      </c>
      <c r="T10" s="11">
        <v>0</v>
      </c>
      <c r="U10" s="22">
        <v>0</v>
      </c>
      <c r="V10" s="22">
        <f>O10+R10+T10</f>
        <v>2537.0133299999998</v>
      </c>
      <c r="W10" s="22">
        <f>O10*(100+P10)/100 + R10*(100+S10)/100 + T10 * (100+U10)/100+N10</f>
        <v>3019.6658626999997</v>
      </c>
      <c r="X10" s="16" t="s">
        <v>20</v>
      </c>
      <c r="Y10" s="5">
        <v>1.2690809958658491</v>
      </c>
      <c r="Z10" s="5">
        <v>1</v>
      </c>
      <c r="AA10" s="5">
        <v>0</v>
      </c>
      <c r="AB10" s="3">
        <f>(O10+R10+T10)*(100+Y10)/100</f>
        <v>2569.2100840336129</v>
      </c>
      <c r="AC10" s="3">
        <f>(O10+R10+T10)*(100+Y10)/100*(100+P10)/100+N10</f>
        <v>3059.6599999999994</v>
      </c>
      <c r="AD10" s="3">
        <v>1</v>
      </c>
      <c r="AE10" s="9">
        <v>2</v>
      </c>
      <c r="AF10" s="3">
        <v>0</v>
      </c>
      <c r="AG10" s="9">
        <v>0</v>
      </c>
      <c r="AH10" s="3">
        <v>0</v>
      </c>
      <c r="AI10" s="1"/>
    </row>
    <row r="11" spans="1:35" ht="24" thickBot="1" x14ac:dyDescent="0.35">
      <c r="A11" s="8" t="s">
        <v>89</v>
      </c>
      <c r="B11" s="7" t="s">
        <v>52</v>
      </c>
      <c r="C11" s="4" t="s">
        <v>34</v>
      </c>
      <c r="D11" s="4" t="s">
        <v>35</v>
      </c>
      <c r="E11" s="4" t="s">
        <v>41</v>
      </c>
      <c r="F11" s="4" t="s">
        <v>12</v>
      </c>
      <c r="G11" s="2" t="s">
        <v>37</v>
      </c>
      <c r="H11" s="13">
        <v>2485.7460000000001</v>
      </c>
      <c r="I11" s="5">
        <v>0</v>
      </c>
      <c r="J11" s="5">
        <v>0</v>
      </c>
      <c r="K11" s="5">
        <f t="shared" si="0"/>
        <v>2485.7460000000001</v>
      </c>
      <c r="L11" s="5">
        <v>1</v>
      </c>
      <c r="M11" s="5">
        <f t="shared" si="1"/>
        <v>24.85746</v>
      </c>
      <c r="N11" s="6">
        <v>2.2999999999999998</v>
      </c>
      <c r="O11" s="20">
        <f t="shared" si="2"/>
        <v>2510.6034600000003</v>
      </c>
      <c r="P11" s="5">
        <v>19</v>
      </c>
      <c r="Q11" s="5">
        <f>O11*(100+P11)/100+N11</f>
        <v>2989.9181174000005</v>
      </c>
      <c r="R11" s="10">
        <v>14</v>
      </c>
      <c r="S11" s="21">
        <v>7</v>
      </c>
      <c r="T11" s="11">
        <v>0</v>
      </c>
      <c r="U11" s="22">
        <v>0</v>
      </c>
      <c r="V11" s="22">
        <f>O11+R11+T11</f>
        <v>2524.6034600000003</v>
      </c>
      <c r="W11" s="22">
        <f>O11*(100+P11)/100 + R11*(100+S11)/100 + T11 * (100+U11)/100+N11</f>
        <v>3004.8981174000005</v>
      </c>
      <c r="X11" s="16" t="s">
        <v>20</v>
      </c>
      <c r="Y11" s="5">
        <v>1.2755104921232459</v>
      </c>
      <c r="Z11" s="5">
        <v>1</v>
      </c>
      <c r="AA11" s="5">
        <v>0</v>
      </c>
      <c r="AB11" s="3">
        <f>(O11+R11+T11)*(100+Y11)/100</f>
        <v>2556.805042016807</v>
      </c>
      <c r="AC11" s="3">
        <f>(O11+R11+T11)*(100+Y11)/100*(100+P11)/100+N11</f>
        <v>3044.8980000000006</v>
      </c>
      <c r="AD11" s="3">
        <v>1</v>
      </c>
      <c r="AE11" s="9">
        <v>150</v>
      </c>
      <c r="AF11" s="3">
        <v>0</v>
      </c>
      <c r="AG11" s="9">
        <v>0</v>
      </c>
      <c r="AH11" s="3">
        <v>0</v>
      </c>
      <c r="AI11" s="1"/>
    </row>
    <row r="12" spans="1:35" ht="24" thickBot="1" x14ac:dyDescent="0.35">
      <c r="A12" s="8" t="s">
        <v>90</v>
      </c>
      <c r="B12" s="7" t="s">
        <v>53</v>
      </c>
      <c r="C12" s="4" t="s">
        <v>34</v>
      </c>
      <c r="D12" s="4" t="s">
        <v>35</v>
      </c>
      <c r="E12" s="4" t="s">
        <v>43</v>
      </c>
      <c r="F12" s="4" t="s">
        <v>12</v>
      </c>
      <c r="G12" s="2" t="s">
        <v>37</v>
      </c>
      <c r="H12" s="13">
        <v>2468.2130000000002</v>
      </c>
      <c r="I12" s="5">
        <v>0</v>
      </c>
      <c r="J12" s="5">
        <v>0</v>
      </c>
      <c r="K12" s="5">
        <f t="shared" si="0"/>
        <v>2468.2130000000002</v>
      </c>
      <c r="L12" s="5">
        <v>1</v>
      </c>
      <c r="M12" s="5">
        <f t="shared" si="1"/>
        <v>24.682130000000001</v>
      </c>
      <c r="N12" s="6">
        <v>2.2999999999999998</v>
      </c>
      <c r="O12" s="20">
        <f t="shared" si="2"/>
        <v>2492.8951300000003</v>
      </c>
      <c r="P12" s="5">
        <v>19</v>
      </c>
      <c r="Q12" s="5">
        <f>O12*(100+P12)/100+N12</f>
        <v>2968.8452047000005</v>
      </c>
      <c r="R12" s="10">
        <v>14</v>
      </c>
      <c r="S12" s="21">
        <v>7</v>
      </c>
      <c r="T12" s="11">
        <v>0</v>
      </c>
      <c r="U12" s="22">
        <v>0</v>
      </c>
      <c r="V12" s="22">
        <f>O12+R12+T12</f>
        <v>2506.8951300000003</v>
      </c>
      <c r="W12" s="22">
        <f>O12*(100+P12)/100 + R12*(100+S12)/100 + T12 * (100+U12)/100+N12</f>
        <v>2983.8252047000005</v>
      </c>
      <c r="X12" s="16" t="s">
        <v>20</v>
      </c>
      <c r="Y12" s="5">
        <v>1.2845175799380826</v>
      </c>
      <c r="Z12" s="5">
        <v>1</v>
      </c>
      <c r="AA12" s="5">
        <v>0</v>
      </c>
      <c r="AB12" s="3">
        <f>(O12+R12+T12)*(100+Y12)/100</f>
        <v>2539.0966386554619</v>
      </c>
      <c r="AC12" s="3">
        <f>(O12+R12+T12)*(100+Y12)/100*(100+P12)/100+N12</f>
        <v>3023.8249999999998</v>
      </c>
      <c r="AD12" s="3">
        <v>1</v>
      </c>
      <c r="AE12" s="9">
        <v>150</v>
      </c>
      <c r="AF12" s="3">
        <v>0</v>
      </c>
      <c r="AG12" s="9">
        <v>0</v>
      </c>
      <c r="AH12" s="3">
        <v>0</v>
      </c>
      <c r="AI12" s="1"/>
    </row>
    <row r="13" spans="1:35" ht="24" thickBot="1" x14ac:dyDescent="0.35">
      <c r="A13" s="8" t="s">
        <v>91</v>
      </c>
      <c r="B13" s="7" t="s">
        <v>54</v>
      </c>
      <c r="C13" s="4" t="s">
        <v>34</v>
      </c>
      <c r="D13" s="4" t="s">
        <v>35</v>
      </c>
      <c r="E13" s="4" t="s">
        <v>45</v>
      </c>
      <c r="F13" s="4" t="s">
        <v>12</v>
      </c>
      <c r="G13" s="2" t="s">
        <v>37</v>
      </c>
      <c r="H13" s="13">
        <v>2437.3939999999998</v>
      </c>
      <c r="I13" s="5">
        <v>0</v>
      </c>
      <c r="J13" s="5">
        <v>0</v>
      </c>
      <c r="K13" s="5">
        <f t="shared" si="0"/>
        <v>2437.3939999999998</v>
      </c>
      <c r="L13" s="5">
        <v>1</v>
      </c>
      <c r="M13" s="5">
        <f t="shared" si="1"/>
        <v>24.373939999999997</v>
      </c>
      <c r="N13" s="6">
        <v>2.2999999999999998</v>
      </c>
      <c r="O13" s="20">
        <f t="shared" si="2"/>
        <v>2461.7679399999997</v>
      </c>
      <c r="P13" s="5">
        <v>19</v>
      </c>
      <c r="Q13" s="5">
        <f>O13*(100+P13)/100+N13</f>
        <v>2931.8038486</v>
      </c>
      <c r="R13" s="10">
        <v>14</v>
      </c>
      <c r="S13" s="21">
        <v>7</v>
      </c>
      <c r="T13" s="11">
        <v>0</v>
      </c>
      <c r="U13" s="22">
        <v>0</v>
      </c>
      <c r="V13" s="22">
        <f>O13+R13+T13</f>
        <v>2475.7679399999997</v>
      </c>
      <c r="W13" s="22">
        <f>O13*(100+P13)/100 + R13*(100+S13)/100 + T13 * (100+U13)/100+N13</f>
        <v>2946.7838486000001</v>
      </c>
      <c r="X13" s="16" t="s">
        <v>20</v>
      </c>
      <c r="Y13" s="5">
        <v>1.3006795741591191</v>
      </c>
      <c r="Z13" s="5">
        <v>1</v>
      </c>
      <c r="AA13" s="5">
        <v>0</v>
      </c>
      <c r="AB13" s="3">
        <f>(O13+R13+T13)*(100+Y13)/100</f>
        <v>2507.9697478991598</v>
      </c>
      <c r="AC13" s="3">
        <f>(O13+R13+T13)*(100+Y13)/100*(100+P13)/100+N13</f>
        <v>2986.7840000000006</v>
      </c>
      <c r="AD13" s="3">
        <v>1</v>
      </c>
      <c r="AE13" s="9">
        <v>150</v>
      </c>
      <c r="AF13" s="3">
        <v>0</v>
      </c>
      <c r="AG13" s="9">
        <v>0</v>
      </c>
      <c r="AH13" s="3">
        <v>0</v>
      </c>
      <c r="AI13" s="1"/>
    </row>
    <row r="14" spans="1:35" ht="24" thickBot="1" x14ac:dyDescent="0.35">
      <c r="A14" s="8" t="s">
        <v>92</v>
      </c>
      <c r="B14" s="7" t="s">
        <v>55</v>
      </c>
      <c r="C14" s="4" t="s">
        <v>34</v>
      </c>
      <c r="D14" s="4" t="s">
        <v>35</v>
      </c>
      <c r="E14" s="4" t="s">
        <v>47</v>
      </c>
      <c r="F14" s="4" t="s">
        <v>12</v>
      </c>
      <c r="G14" s="2" t="s">
        <v>37</v>
      </c>
      <c r="H14" s="13">
        <v>2430.1889999999999</v>
      </c>
      <c r="I14" s="5">
        <v>0</v>
      </c>
      <c r="J14" s="5">
        <v>0</v>
      </c>
      <c r="K14" s="5">
        <f t="shared" si="0"/>
        <v>2430.1889999999999</v>
      </c>
      <c r="L14" s="5">
        <v>1</v>
      </c>
      <c r="M14" s="5">
        <f t="shared" si="1"/>
        <v>24.30189</v>
      </c>
      <c r="N14" s="6">
        <v>2.2999999999999998</v>
      </c>
      <c r="O14" s="20">
        <f t="shared" si="2"/>
        <v>2454.49089</v>
      </c>
      <c r="P14" s="5">
        <v>19</v>
      </c>
      <c r="Q14" s="5">
        <f>O14*(100+P14)/100+N14</f>
        <v>2923.1441590999998</v>
      </c>
      <c r="R14" s="10">
        <v>14</v>
      </c>
      <c r="S14" s="21">
        <v>7</v>
      </c>
      <c r="T14" s="11">
        <v>0</v>
      </c>
      <c r="U14" s="22">
        <v>0</v>
      </c>
      <c r="V14" s="22">
        <f>O14+R14+T14</f>
        <v>2468.49089</v>
      </c>
      <c r="W14" s="22">
        <f>O14*(100+P14)/100 + R14*(100+S14)/100 + T14 * (100+U14)/100+N14</f>
        <v>2938.1241590999998</v>
      </c>
      <c r="X14" s="16" t="s">
        <v>20</v>
      </c>
      <c r="Y14" s="5">
        <v>1.3045033751285047</v>
      </c>
      <c r="Z14" s="5">
        <v>1</v>
      </c>
      <c r="AA14" s="5">
        <v>0</v>
      </c>
      <c r="AB14" s="3">
        <f>(O14+R14+T14)*(100+Y14)/100</f>
        <v>2500.6924369747894</v>
      </c>
      <c r="AC14" s="3">
        <f>(O14+R14+T14)*(100+Y14)/100*(100+P14)/100+N14</f>
        <v>2978.1239999999998</v>
      </c>
      <c r="AD14" s="3">
        <v>1</v>
      </c>
      <c r="AE14" s="9">
        <v>150</v>
      </c>
      <c r="AF14" s="3">
        <v>0</v>
      </c>
      <c r="AG14" s="9">
        <v>0</v>
      </c>
      <c r="AH14" s="3">
        <v>0</v>
      </c>
      <c r="AI14" s="1"/>
    </row>
    <row r="15" spans="1:35" ht="24" thickBot="1" x14ac:dyDescent="0.35">
      <c r="A15" s="8" t="s">
        <v>93</v>
      </c>
      <c r="B15" s="7" t="s">
        <v>56</v>
      </c>
      <c r="C15" s="4" t="s">
        <v>34</v>
      </c>
      <c r="D15" s="4" t="s">
        <v>35</v>
      </c>
      <c r="E15" s="4" t="s">
        <v>49</v>
      </c>
      <c r="F15" s="4" t="s">
        <v>12</v>
      </c>
      <c r="G15" s="2" t="s">
        <v>37</v>
      </c>
      <c r="H15" s="13">
        <v>2405.3690000000001</v>
      </c>
      <c r="I15" s="5">
        <v>0</v>
      </c>
      <c r="J15" s="5">
        <v>0</v>
      </c>
      <c r="K15" s="5">
        <f t="shared" si="0"/>
        <v>2405.3690000000001</v>
      </c>
      <c r="L15" s="5">
        <v>1</v>
      </c>
      <c r="M15" s="5">
        <f t="shared" si="1"/>
        <v>24.053690000000003</v>
      </c>
      <c r="N15" s="6">
        <v>2.2999999999999998</v>
      </c>
      <c r="O15" s="20">
        <f t="shared" si="2"/>
        <v>2429.4226900000003</v>
      </c>
      <c r="P15" s="5">
        <v>19</v>
      </c>
      <c r="Q15" s="5">
        <f>O15*(100+P15)/100+N15</f>
        <v>2893.3130011000003</v>
      </c>
      <c r="R15" s="10">
        <v>14</v>
      </c>
      <c r="S15" s="21">
        <v>7</v>
      </c>
      <c r="T15" s="11">
        <v>0</v>
      </c>
      <c r="U15" s="22">
        <v>0</v>
      </c>
      <c r="V15" s="22">
        <f>O15+R15+T15</f>
        <v>2443.4226900000003</v>
      </c>
      <c r="W15" s="22">
        <f>O15*(100+P15)/100 + R15*(100+S15)/100 + T15 * (100+U15)/100+N15</f>
        <v>2908.2930011000003</v>
      </c>
      <c r="X15" s="16" t="s">
        <v>20</v>
      </c>
      <c r="Y15" s="5">
        <v>1.3178923106381859</v>
      </c>
      <c r="Z15" s="5">
        <v>1</v>
      </c>
      <c r="AA15" s="5">
        <v>0</v>
      </c>
      <c r="AB15" s="3">
        <f>(O15+R15+T15)*(100+Y15)/100</f>
        <v>2475.624369747899</v>
      </c>
      <c r="AC15" s="3">
        <f>(O15+R15+T15)*(100+Y15)/100*(100+P15)/100+N15</f>
        <v>2948.2930000000001</v>
      </c>
      <c r="AD15" s="3">
        <v>1</v>
      </c>
      <c r="AE15" s="9">
        <v>150</v>
      </c>
      <c r="AF15" s="3">
        <v>0</v>
      </c>
      <c r="AG15" s="9">
        <v>0</v>
      </c>
      <c r="AH15" s="3">
        <v>0</v>
      </c>
      <c r="AI15" s="1"/>
    </row>
    <row r="16" spans="1:35" ht="24" thickBot="1" x14ac:dyDescent="0.35">
      <c r="A16" s="8" t="s">
        <v>94</v>
      </c>
      <c r="B16" s="7" t="s">
        <v>57</v>
      </c>
      <c r="C16" s="4" t="s">
        <v>34</v>
      </c>
      <c r="D16" s="4" t="s">
        <v>35</v>
      </c>
      <c r="E16" s="4" t="s">
        <v>36</v>
      </c>
      <c r="F16" s="4" t="s">
        <v>12</v>
      </c>
      <c r="G16" s="2" t="s">
        <v>37</v>
      </c>
      <c r="H16" s="13">
        <v>2909.7779999999998</v>
      </c>
      <c r="I16" s="5">
        <v>0</v>
      </c>
      <c r="J16" s="5">
        <v>0</v>
      </c>
      <c r="K16" s="5">
        <f t="shared" si="0"/>
        <v>2909.7779999999998</v>
      </c>
      <c r="L16" s="5">
        <v>1</v>
      </c>
      <c r="M16" s="5">
        <f t="shared" si="1"/>
        <v>29.097779999999997</v>
      </c>
      <c r="N16" s="6">
        <v>2.2999999999999998</v>
      </c>
      <c r="O16" s="20">
        <f t="shared" si="2"/>
        <v>2938.8757799999998</v>
      </c>
      <c r="P16" s="5">
        <v>19</v>
      </c>
      <c r="Q16" s="5">
        <f>O16*(100+P16)/100+N16</f>
        <v>3499.5621781999998</v>
      </c>
      <c r="R16" s="10">
        <v>3.1150000000000002</v>
      </c>
      <c r="S16" s="21">
        <v>7</v>
      </c>
      <c r="T16" s="11">
        <v>0</v>
      </c>
      <c r="U16" s="22">
        <v>0</v>
      </c>
      <c r="V16" s="22">
        <f>O16+R16+T16</f>
        <v>2941.9907799999996</v>
      </c>
      <c r="W16" s="22">
        <f>O16*(100+P16)/100 + R16*(100+S16)/100 + T16 * (100+U16)/100+N16</f>
        <v>3502.8952282</v>
      </c>
      <c r="X16" s="16" t="s">
        <v>20</v>
      </c>
      <c r="Y16" s="5">
        <v>1.1318572509729989</v>
      </c>
      <c r="Z16" s="5">
        <v>1</v>
      </c>
      <c r="AA16" s="5">
        <v>0</v>
      </c>
      <c r="AB16" s="3">
        <f>(O16+R16+T16)*(100+Y16)/100</f>
        <v>2975.2899159663871</v>
      </c>
      <c r="AC16" s="3">
        <f>(O16+R16+T16)*(100+Y16)/100*(100+P16)/100+N16</f>
        <v>3542.8950000000009</v>
      </c>
      <c r="AD16" s="3">
        <v>1</v>
      </c>
      <c r="AE16" s="9">
        <v>2</v>
      </c>
      <c r="AF16" s="3">
        <v>0</v>
      </c>
      <c r="AG16" s="9">
        <v>0</v>
      </c>
      <c r="AH16" s="3">
        <v>0</v>
      </c>
      <c r="AI16" s="1"/>
    </row>
    <row r="17" spans="1:35" ht="24" thickBot="1" x14ac:dyDescent="0.35">
      <c r="A17" s="8" t="s">
        <v>95</v>
      </c>
      <c r="B17" s="7" t="s">
        <v>58</v>
      </c>
      <c r="C17" s="4" t="s">
        <v>34</v>
      </c>
      <c r="D17" s="4" t="s">
        <v>35</v>
      </c>
      <c r="E17" s="4" t="s">
        <v>39</v>
      </c>
      <c r="F17" s="4" t="s">
        <v>12</v>
      </c>
      <c r="G17" s="2" t="s">
        <v>37</v>
      </c>
      <c r="H17" s="13">
        <v>2498.0329999999999</v>
      </c>
      <c r="I17" s="5">
        <v>0</v>
      </c>
      <c r="J17" s="5">
        <v>0</v>
      </c>
      <c r="K17" s="5">
        <f t="shared" si="0"/>
        <v>2498.0329999999999</v>
      </c>
      <c r="L17" s="5">
        <v>1</v>
      </c>
      <c r="M17" s="5">
        <f t="shared" si="1"/>
        <v>24.980329999999999</v>
      </c>
      <c r="N17" s="6">
        <v>2.2999999999999998</v>
      </c>
      <c r="O17" s="20">
        <f t="shared" si="2"/>
        <v>2523.0133299999998</v>
      </c>
      <c r="P17" s="5">
        <v>19</v>
      </c>
      <c r="Q17" s="5">
        <f>O17*(100+P17)/100+N17</f>
        <v>3004.6858626999997</v>
      </c>
      <c r="R17" s="10">
        <v>3.1150000000000002</v>
      </c>
      <c r="S17" s="21">
        <v>7</v>
      </c>
      <c r="T17" s="11">
        <v>0</v>
      </c>
      <c r="U17" s="22">
        <v>0</v>
      </c>
      <c r="V17" s="22">
        <f>O17+R17+T17</f>
        <v>2526.1283299999996</v>
      </c>
      <c r="W17" s="22">
        <f>O17*(100+P17)/100 + R17*(100+S17)/100 + T17 * (100+U17)/100+N17</f>
        <v>3008.0189126999999</v>
      </c>
      <c r="X17" s="16" t="s">
        <v>20</v>
      </c>
      <c r="Y17" s="5">
        <v>1.3181991071861745</v>
      </c>
      <c r="Z17" s="5">
        <v>1</v>
      </c>
      <c r="AA17" s="5">
        <v>0</v>
      </c>
      <c r="AB17" s="3">
        <f>(O17+R17+T17)*(100+Y17)/100</f>
        <v>2559.4277310924367</v>
      </c>
      <c r="AC17" s="3">
        <f>(O17+R17+T17)*(100+Y17)/100*(100+P17)/100+N17</f>
        <v>3048.0189999999998</v>
      </c>
      <c r="AD17" s="3">
        <v>1</v>
      </c>
      <c r="AE17" s="9">
        <v>2</v>
      </c>
      <c r="AF17" s="3">
        <v>0</v>
      </c>
      <c r="AG17" s="9">
        <v>0</v>
      </c>
      <c r="AH17" s="3">
        <v>0</v>
      </c>
      <c r="AI17" s="1"/>
    </row>
    <row r="18" spans="1:35" ht="24" thickBot="1" x14ac:dyDescent="0.35">
      <c r="A18" s="8" t="s">
        <v>96</v>
      </c>
      <c r="B18" s="7" t="s">
        <v>59</v>
      </c>
      <c r="C18" s="4" t="s">
        <v>34</v>
      </c>
      <c r="D18" s="4" t="s">
        <v>35</v>
      </c>
      <c r="E18" s="4" t="s">
        <v>41</v>
      </c>
      <c r="F18" s="4" t="s">
        <v>12</v>
      </c>
      <c r="G18" s="2" t="s">
        <v>37</v>
      </c>
      <c r="H18" s="13">
        <v>2485.7460000000001</v>
      </c>
      <c r="I18" s="5">
        <v>0</v>
      </c>
      <c r="J18" s="5">
        <v>0</v>
      </c>
      <c r="K18" s="5">
        <f t="shared" si="0"/>
        <v>2485.7460000000001</v>
      </c>
      <c r="L18" s="5">
        <v>1</v>
      </c>
      <c r="M18" s="5">
        <f t="shared" si="1"/>
        <v>24.85746</v>
      </c>
      <c r="N18" s="6">
        <v>2.2999999999999998</v>
      </c>
      <c r="O18" s="20">
        <f t="shared" si="2"/>
        <v>2510.6034600000003</v>
      </c>
      <c r="P18" s="5">
        <v>19</v>
      </c>
      <c r="Q18" s="5">
        <f>O18*(100+P18)/100+N18</f>
        <v>2989.9181174000005</v>
      </c>
      <c r="R18" s="10">
        <v>3.1150000000000002</v>
      </c>
      <c r="S18" s="21">
        <v>7</v>
      </c>
      <c r="T18" s="11">
        <v>0</v>
      </c>
      <c r="U18" s="22">
        <v>0</v>
      </c>
      <c r="V18" s="22">
        <f>O18+R18+T18</f>
        <v>2513.7184600000001</v>
      </c>
      <c r="W18" s="22">
        <f>O18*(100+P18)/100 + R18*(100+S18)/100 + T18 * (100+U18)/100+N18</f>
        <v>2993.2511674000007</v>
      </c>
      <c r="X18" s="16" t="s">
        <v>20</v>
      </c>
      <c r="Y18" s="5">
        <v>1.3246983538014661</v>
      </c>
      <c r="Z18" s="5">
        <v>1</v>
      </c>
      <c r="AA18" s="5">
        <v>0</v>
      </c>
      <c r="AB18" s="3">
        <f>(O18+R18+T18)*(100+Y18)/100</f>
        <v>2547.0176470588235</v>
      </c>
      <c r="AC18" s="3">
        <f>(O18+R18+T18)*(100+Y18)/100*(100+P18)/100+N18</f>
        <v>3033.2509999999997</v>
      </c>
      <c r="AD18" s="3">
        <v>1</v>
      </c>
      <c r="AE18" s="9">
        <v>150</v>
      </c>
      <c r="AF18" s="3">
        <v>0</v>
      </c>
      <c r="AG18" s="9">
        <v>0</v>
      </c>
      <c r="AH18" s="3">
        <v>0</v>
      </c>
      <c r="AI18" s="1"/>
    </row>
    <row r="19" spans="1:35" ht="24" thickBot="1" x14ac:dyDescent="0.35">
      <c r="A19" s="8" t="s">
        <v>97</v>
      </c>
      <c r="B19" s="7" t="s">
        <v>60</v>
      </c>
      <c r="C19" s="4" t="s">
        <v>34</v>
      </c>
      <c r="D19" s="4" t="s">
        <v>35</v>
      </c>
      <c r="E19" s="4" t="s">
        <v>43</v>
      </c>
      <c r="F19" s="4" t="s">
        <v>12</v>
      </c>
      <c r="G19" s="2" t="s">
        <v>37</v>
      </c>
      <c r="H19" s="13">
        <v>2468.2130000000002</v>
      </c>
      <c r="I19" s="5">
        <v>0</v>
      </c>
      <c r="J19" s="5">
        <v>0</v>
      </c>
      <c r="K19" s="5">
        <f t="shared" si="0"/>
        <v>2468.2130000000002</v>
      </c>
      <c r="L19" s="5">
        <v>1</v>
      </c>
      <c r="M19" s="5">
        <f t="shared" si="1"/>
        <v>24.682130000000001</v>
      </c>
      <c r="N19" s="6">
        <v>2.2999999999999998</v>
      </c>
      <c r="O19" s="20">
        <f t="shared" si="2"/>
        <v>2492.8951300000003</v>
      </c>
      <c r="P19" s="5">
        <v>19</v>
      </c>
      <c r="Q19" s="5">
        <f>O19*(100+P19)/100+N19</f>
        <v>2968.8452047000005</v>
      </c>
      <c r="R19" s="10">
        <v>3.1150000000000002</v>
      </c>
      <c r="S19" s="21">
        <v>7</v>
      </c>
      <c r="T19" s="11">
        <v>0</v>
      </c>
      <c r="U19" s="22">
        <v>0</v>
      </c>
      <c r="V19" s="22">
        <f>O19+R19+T19</f>
        <v>2496.0101300000001</v>
      </c>
      <c r="W19" s="22">
        <f>O19*(100+P19)/100 + R19*(100+S19)/100 + T19 * (100+U19)/100+N19</f>
        <v>2972.1782547000007</v>
      </c>
      <c r="X19" s="16" t="s">
        <v>20</v>
      </c>
      <c r="Y19" s="5">
        <v>1.3340936920587865</v>
      </c>
      <c r="Z19" s="5">
        <v>1</v>
      </c>
      <c r="AA19" s="5">
        <v>0</v>
      </c>
      <c r="AB19" s="3">
        <f>(O19+R19+T19)*(100+Y19)/100</f>
        <v>2529.3092436974785</v>
      </c>
      <c r="AC19" s="3">
        <f>(O19+R19+T19)*(100+Y19)/100*(100+P19)/100+N19</f>
        <v>3012.1779999999994</v>
      </c>
      <c r="AD19" s="3">
        <v>1</v>
      </c>
      <c r="AE19" s="9">
        <v>150</v>
      </c>
      <c r="AF19" s="3">
        <v>0</v>
      </c>
      <c r="AG19" s="9">
        <v>0</v>
      </c>
      <c r="AH19" s="3">
        <v>0</v>
      </c>
      <c r="AI19" s="1"/>
    </row>
    <row r="20" spans="1:35" ht="24" thickBot="1" x14ac:dyDescent="0.35">
      <c r="A20" s="8" t="s">
        <v>98</v>
      </c>
      <c r="B20" s="7" t="s">
        <v>61</v>
      </c>
      <c r="C20" s="4" t="s">
        <v>34</v>
      </c>
      <c r="D20" s="4" t="s">
        <v>35</v>
      </c>
      <c r="E20" s="4" t="s">
        <v>45</v>
      </c>
      <c r="F20" s="4" t="s">
        <v>12</v>
      </c>
      <c r="G20" s="2" t="s">
        <v>37</v>
      </c>
      <c r="H20" s="13">
        <v>2437.3939999999998</v>
      </c>
      <c r="I20" s="5">
        <v>0</v>
      </c>
      <c r="J20" s="5">
        <v>0</v>
      </c>
      <c r="K20" s="5">
        <f t="shared" si="0"/>
        <v>2437.3939999999998</v>
      </c>
      <c r="L20" s="5">
        <v>1</v>
      </c>
      <c r="M20" s="5">
        <f t="shared" si="1"/>
        <v>24.373939999999997</v>
      </c>
      <c r="N20" s="6">
        <v>2.2999999999999998</v>
      </c>
      <c r="O20" s="20">
        <f t="shared" si="2"/>
        <v>2461.7679399999997</v>
      </c>
      <c r="P20" s="5">
        <v>19</v>
      </c>
      <c r="Q20" s="5">
        <f>O20*(100+P20)/100+N20</f>
        <v>2931.8038486</v>
      </c>
      <c r="R20" s="10">
        <v>3.1150000000000002</v>
      </c>
      <c r="S20" s="21">
        <v>7</v>
      </c>
      <c r="T20" s="11">
        <v>0</v>
      </c>
      <c r="U20" s="22">
        <v>0</v>
      </c>
      <c r="V20" s="22">
        <f>O20+R20+T20</f>
        <v>2464.8829399999995</v>
      </c>
      <c r="W20" s="22">
        <f>O20*(100+P20)/100 + R20*(100+S20)/100 + T20 * (100+U20)/100+N20</f>
        <v>2935.1368986000002</v>
      </c>
      <c r="X20" s="16" t="s">
        <v>20</v>
      </c>
      <c r="Y20" s="5">
        <v>1.3509531183325549</v>
      </c>
      <c r="Z20" s="5">
        <v>1</v>
      </c>
      <c r="AA20" s="5">
        <v>0</v>
      </c>
      <c r="AB20" s="3">
        <f>(O20+R20+T20)*(100+Y20)/100</f>
        <v>2498.1823529411768</v>
      </c>
      <c r="AC20" s="3">
        <f>(O20+R20+T20)*(100+Y20)/100*(100+P20)/100+N20</f>
        <v>2975.1370000000002</v>
      </c>
      <c r="AD20" s="3">
        <v>1</v>
      </c>
      <c r="AE20" s="9">
        <v>150</v>
      </c>
      <c r="AF20" s="3">
        <v>0</v>
      </c>
      <c r="AG20" s="9">
        <v>0</v>
      </c>
      <c r="AH20" s="3">
        <v>0</v>
      </c>
      <c r="AI20" s="1"/>
    </row>
    <row r="21" spans="1:35" ht="24" thickBot="1" x14ac:dyDescent="0.35">
      <c r="A21" s="8" t="s">
        <v>99</v>
      </c>
      <c r="B21" s="7" t="s">
        <v>62</v>
      </c>
      <c r="C21" s="4" t="s">
        <v>34</v>
      </c>
      <c r="D21" s="4" t="s">
        <v>35</v>
      </c>
      <c r="E21" s="4" t="s">
        <v>47</v>
      </c>
      <c r="F21" s="4" t="s">
        <v>12</v>
      </c>
      <c r="G21" s="2" t="s">
        <v>37</v>
      </c>
      <c r="H21" s="13">
        <v>2430.1889999999999</v>
      </c>
      <c r="I21" s="5">
        <v>0</v>
      </c>
      <c r="J21" s="5">
        <v>0</v>
      </c>
      <c r="K21" s="5">
        <f t="shared" si="0"/>
        <v>2430.1889999999999</v>
      </c>
      <c r="L21" s="5">
        <v>1</v>
      </c>
      <c r="M21" s="5">
        <f t="shared" si="1"/>
        <v>24.30189</v>
      </c>
      <c r="N21" s="6">
        <v>2.2999999999999998</v>
      </c>
      <c r="O21" s="20">
        <f t="shared" si="2"/>
        <v>2454.49089</v>
      </c>
      <c r="P21" s="5">
        <v>19</v>
      </c>
      <c r="Q21" s="5">
        <f>O21*(100+P21)/100+N21</f>
        <v>2923.1441590999998</v>
      </c>
      <c r="R21" s="10">
        <v>3.1150000000000002</v>
      </c>
      <c r="S21" s="21">
        <v>7</v>
      </c>
      <c r="T21" s="11">
        <v>0</v>
      </c>
      <c r="U21" s="22">
        <v>0</v>
      </c>
      <c r="V21" s="22">
        <f>O21+R21+T21</f>
        <v>2457.6058899999998</v>
      </c>
      <c r="W21" s="22">
        <f>O21*(100+P21)/100 + R21*(100+S21)/100 + T21 * (100+U21)/100+N21</f>
        <v>2926.4772091</v>
      </c>
      <c r="X21" s="16" t="s">
        <v>20</v>
      </c>
      <c r="Y21" s="5">
        <v>1.3549427169059527</v>
      </c>
      <c r="Z21" s="5">
        <v>1</v>
      </c>
      <c r="AA21" s="5">
        <v>0</v>
      </c>
      <c r="AB21" s="3">
        <f>(O21+R21+T21)*(100+Y21)/100</f>
        <v>2490.9050420168064</v>
      </c>
      <c r="AC21" s="3">
        <f>(O21+R21+T21)*(100+Y21)/100*(100+P21)/100+N21</f>
        <v>2966.4769999999999</v>
      </c>
      <c r="AD21" s="3">
        <v>1</v>
      </c>
      <c r="AE21" s="9">
        <v>150</v>
      </c>
      <c r="AF21" s="3">
        <v>0</v>
      </c>
      <c r="AG21" s="9">
        <v>0</v>
      </c>
      <c r="AH21" s="3">
        <v>0</v>
      </c>
      <c r="AI21" s="1"/>
    </row>
    <row r="22" spans="1:35" ht="24" thickBot="1" x14ac:dyDescent="0.35">
      <c r="A22" s="8" t="s">
        <v>100</v>
      </c>
      <c r="B22" s="7" t="s">
        <v>63</v>
      </c>
      <c r="C22" s="4" t="s">
        <v>34</v>
      </c>
      <c r="D22" s="4" t="s">
        <v>35</v>
      </c>
      <c r="E22" s="4" t="s">
        <v>49</v>
      </c>
      <c r="F22" s="4" t="s">
        <v>12</v>
      </c>
      <c r="G22" s="2" t="s">
        <v>37</v>
      </c>
      <c r="H22" s="13">
        <v>2405.3690000000001</v>
      </c>
      <c r="I22" s="5">
        <v>0</v>
      </c>
      <c r="J22" s="5">
        <v>0</v>
      </c>
      <c r="K22" s="5">
        <f t="shared" si="0"/>
        <v>2405.3690000000001</v>
      </c>
      <c r="L22" s="5">
        <v>1</v>
      </c>
      <c r="M22" s="5">
        <f t="shared" si="1"/>
        <v>24.053690000000003</v>
      </c>
      <c r="N22" s="6">
        <v>2.2999999999999998</v>
      </c>
      <c r="O22" s="20">
        <f t="shared" si="2"/>
        <v>2429.4226900000003</v>
      </c>
      <c r="P22" s="5">
        <v>19</v>
      </c>
      <c r="Q22" s="5">
        <f>O22*(100+P22)/100+N22</f>
        <v>2893.3130011000003</v>
      </c>
      <c r="R22" s="10">
        <v>3.1150000000000002</v>
      </c>
      <c r="S22" s="21">
        <v>7</v>
      </c>
      <c r="T22" s="11">
        <v>0</v>
      </c>
      <c r="U22" s="22">
        <v>0</v>
      </c>
      <c r="V22" s="22">
        <f>O22+R22+T22</f>
        <v>2432.5376900000001</v>
      </c>
      <c r="W22" s="22">
        <f>O22*(100+P22)/100 + R22*(100+S22)/100 + T22 * (100+U22)/100+N22</f>
        <v>2896.6460511000005</v>
      </c>
      <c r="X22" s="16" t="s">
        <v>20</v>
      </c>
      <c r="Y22" s="5">
        <v>1.3689113606258729</v>
      </c>
      <c r="Z22" s="5">
        <v>1</v>
      </c>
      <c r="AA22" s="5">
        <v>0</v>
      </c>
      <c r="AB22" s="3">
        <f>(O22+R22+T22)*(100+Y22)/100</f>
        <v>2465.8369747899164</v>
      </c>
      <c r="AC22" s="3">
        <f>(O22+R22+T22)*(100+Y22)/100*(100+P22)/100+N22</f>
        <v>2936.6460000000006</v>
      </c>
      <c r="AD22" s="3">
        <v>1</v>
      </c>
      <c r="AE22" s="9">
        <v>150</v>
      </c>
      <c r="AF22" s="3">
        <v>0</v>
      </c>
      <c r="AG22" s="9">
        <v>0</v>
      </c>
      <c r="AH22" s="3">
        <v>0</v>
      </c>
      <c r="AI22" s="1"/>
    </row>
    <row r="23" spans="1:35" ht="24" thickBot="1" x14ac:dyDescent="0.35">
      <c r="A23" s="8" t="s">
        <v>101</v>
      </c>
      <c r="B23" s="7" t="s">
        <v>64</v>
      </c>
      <c r="C23" s="4" t="s">
        <v>34</v>
      </c>
      <c r="D23" s="4" t="s">
        <v>35</v>
      </c>
      <c r="E23" s="4" t="s">
        <v>36</v>
      </c>
      <c r="F23" s="4" t="s">
        <v>12</v>
      </c>
      <c r="G23" s="2" t="s">
        <v>37</v>
      </c>
      <c r="H23" s="13">
        <v>2909.7779999999998</v>
      </c>
      <c r="I23" s="5">
        <v>0</v>
      </c>
      <c r="J23" s="5">
        <v>0</v>
      </c>
      <c r="K23" s="5">
        <f t="shared" si="0"/>
        <v>2909.7779999999998</v>
      </c>
      <c r="L23" s="5">
        <v>1</v>
      </c>
      <c r="M23" s="5">
        <f t="shared" si="1"/>
        <v>29.097779999999997</v>
      </c>
      <c r="N23" s="6">
        <v>2.2999999999999998</v>
      </c>
      <c r="O23" s="20">
        <f t="shared" si="2"/>
        <v>2938.8757799999998</v>
      </c>
      <c r="P23" s="5">
        <v>19</v>
      </c>
      <c r="Q23" s="5">
        <f>O23*(100+P23)/100+N23</f>
        <v>3499.5621781999998</v>
      </c>
      <c r="R23" s="10">
        <v>6.23</v>
      </c>
      <c r="S23" s="21">
        <v>7</v>
      </c>
      <c r="T23" s="11">
        <v>0</v>
      </c>
      <c r="U23" s="22">
        <v>0</v>
      </c>
      <c r="V23" s="22">
        <f>O23+R23+T23</f>
        <v>2945.1057799999999</v>
      </c>
      <c r="W23" s="22">
        <f>O23*(100+P23)/100 + R23*(100+S23)/100 + T23 * (100+U23)/100+N23</f>
        <v>3506.2282781999997</v>
      </c>
      <c r="X23" s="16" t="s">
        <v>20</v>
      </c>
      <c r="Y23" s="5">
        <v>1.1199929227167189</v>
      </c>
      <c r="Z23" s="5">
        <v>1</v>
      </c>
      <c r="AA23" s="5">
        <v>0</v>
      </c>
      <c r="AB23" s="3">
        <f>(O23+R23+T23)*(100+Y23)/100</f>
        <v>2978.0907563025207</v>
      </c>
      <c r="AC23" s="3">
        <f>(O23+R23+T23)*(100+Y23)/100*(100+P23)/100+N23</f>
        <v>3546.2280000000001</v>
      </c>
      <c r="AD23" s="3">
        <v>1</v>
      </c>
      <c r="AE23" s="9">
        <v>2</v>
      </c>
      <c r="AF23" s="3">
        <v>0</v>
      </c>
      <c r="AG23" s="9">
        <v>0</v>
      </c>
      <c r="AH23" s="3">
        <v>0</v>
      </c>
      <c r="AI23" s="1"/>
    </row>
    <row r="24" spans="1:35" ht="24" thickBot="1" x14ac:dyDescent="0.35">
      <c r="A24" s="8" t="s">
        <v>102</v>
      </c>
      <c r="B24" s="7" t="s">
        <v>65</v>
      </c>
      <c r="C24" s="4" t="s">
        <v>34</v>
      </c>
      <c r="D24" s="4" t="s">
        <v>35</v>
      </c>
      <c r="E24" s="4" t="s">
        <v>39</v>
      </c>
      <c r="F24" s="4" t="s">
        <v>12</v>
      </c>
      <c r="G24" s="2" t="s">
        <v>37</v>
      </c>
      <c r="H24" s="13">
        <v>2498.0329999999999</v>
      </c>
      <c r="I24" s="5">
        <v>0</v>
      </c>
      <c r="J24" s="5">
        <v>0</v>
      </c>
      <c r="K24" s="5">
        <f t="shared" si="0"/>
        <v>2498.0329999999999</v>
      </c>
      <c r="L24" s="5">
        <v>1</v>
      </c>
      <c r="M24" s="5">
        <f t="shared" si="1"/>
        <v>24.980329999999999</v>
      </c>
      <c r="N24" s="6">
        <v>2.2999999999999998</v>
      </c>
      <c r="O24" s="20">
        <f t="shared" si="2"/>
        <v>2523.0133299999998</v>
      </c>
      <c r="P24" s="5">
        <v>19</v>
      </c>
      <c r="Q24" s="5">
        <f>O24*(100+P24)/100+N24</f>
        <v>3004.6858626999997</v>
      </c>
      <c r="R24" s="10">
        <v>6.23</v>
      </c>
      <c r="S24" s="21">
        <v>7</v>
      </c>
      <c r="T24" s="11">
        <v>0</v>
      </c>
      <c r="U24" s="22">
        <v>0</v>
      </c>
      <c r="V24" s="22">
        <f>O24+R24+T24</f>
        <v>2529.2433299999998</v>
      </c>
      <c r="W24" s="22">
        <f>O24*(100+P24)/100 + R24*(100+S24)/100 + T24 * (100+U24)/100+N24</f>
        <v>3011.3519626999996</v>
      </c>
      <c r="X24" s="16" t="s">
        <v>20</v>
      </c>
      <c r="Y24" s="5">
        <v>1.3041545286420302</v>
      </c>
      <c r="Z24" s="5">
        <v>1</v>
      </c>
      <c r="AA24" s="5">
        <v>0</v>
      </c>
      <c r="AB24" s="3">
        <f>(O24+R24+T24)*(100+Y24)/100</f>
        <v>2562.2285714285713</v>
      </c>
      <c r="AC24" s="3">
        <f>(O24+R24+T24)*(100+Y24)/100*(100+P24)/100+N24</f>
        <v>3051.3520000000003</v>
      </c>
      <c r="AD24" s="3">
        <v>1</v>
      </c>
      <c r="AE24" s="9">
        <v>2</v>
      </c>
      <c r="AF24" s="3">
        <v>0</v>
      </c>
      <c r="AG24" s="9">
        <v>0</v>
      </c>
      <c r="AH24" s="3">
        <v>0</v>
      </c>
      <c r="AI24" s="1"/>
    </row>
    <row r="25" spans="1:35" ht="24" thickBot="1" x14ac:dyDescent="0.35">
      <c r="A25" s="8" t="s">
        <v>103</v>
      </c>
      <c r="B25" s="7" t="s">
        <v>66</v>
      </c>
      <c r="C25" s="4" t="s">
        <v>34</v>
      </c>
      <c r="D25" s="4" t="s">
        <v>35</v>
      </c>
      <c r="E25" s="4" t="s">
        <v>41</v>
      </c>
      <c r="F25" s="4" t="s">
        <v>12</v>
      </c>
      <c r="G25" s="2" t="s">
        <v>37</v>
      </c>
      <c r="H25" s="13">
        <v>2485.7460000000001</v>
      </c>
      <c r="I25" s="5">
        <v>0</v>
      </c>
      <c r="J25" s="5">
        <v>0</v>
      </c>
      <c r="K25" s="5">
        <f t="shared" si="0"/>
        <v>2485.7460000000001</v>
      </c>
      <c r="L25" s="5">
        <v>1</v>
      </c>
      <c r="M25" s="5">
        <f t="shared" si="1"/>
        <v>24.85746</v>
      </c>
      <c r="N25" s="6">
        <v>2.2999999999999998</v>
      </c>
      <c r="O25" s="20">
        <f t="shared" si="2"/>
        <v>2510.6034600000003</v>
      </c>
      <c r="P25" s="5">
        <v>19</v>
      </c>
      <c r="Q25" s="5">
        <f>O25*(100+P25)/100+N25</f>
        <v>2989.9181174000005</v>
      </c>
      <c r="R25" s="10">
        <v>6.23</v>
      </c>
      <c r="S25" s="21">
        <v>7</v>
      </c>
      <c r="T25" s="11">
        <v>0</v>
      </c>
      <c r="U25" s="22">
        <v>0</v>
      </c>
      <c r="V25" s="22">
        <f>O25+R25+T25</f>
        <v>2516.8334600000003</v>
      </c>
      <c r="W25" s="22">
        <f>O25*(100+P25)/100 + R25*(100+S25)/100 + T25 * (100+U25)/100+N25</f>
        <v>2996.5842174000004</v>
      </c>
      <c r="X25" s="16" t="s">
        <v>20</v>
      </c>
      <c r="Y25" s="5">
        <v>1.3105764810897682</v>
      </c>
      <c r="Z25" s="5">
        <v>1</v>
      </c>
      <c r="AA25" s="5">
        <v>0</v>
      </c>
      <c r="AB25" s="3">
        <f>(O25+R25+T25)*(100+Y25)/100</f>
        <v>2549.8184873949581</v>
      </c>
      <c r="AC25" s="3">
        <f>(O25+R25+T25)*(100+Y25)/100*(100+P25)/100+N25</f>
        <v>3036.5840000000003</v>
      </c>
      <c r="AD25" s="3">
        <v>1</v>
      </c>
      <c r="AE25" s="9">
        <v>150</v>
      </c>
      <c r="AF25" s="3">
        <v>0</v>
      </c>
      <c r="AG25" s="9">
        <v>0</v>
      </c>
      <c r="AH25" s="3">
        <v>0</v>
      </c>
      <c r="AI25" s="1"/>
    </row>
    <row r="26" spans="1:35" ht="24" thickBot="1" x14ac:dyDescent="0.35">
      <c r="A26" s="8" t="s">
        <v>104</v>
      </c>
      <c r="B26" s="7" t="s">
        <v>67</v>
      </c>
      <c r="C26" s="4" t="s">
        <v>34</v>
      </c>
      <c r="D26" s="4" t="s">
        <v>35</v>
      </c>
      <c r="E26" s="4" t="s">
        <v>43</v>
      </c>
      <c r="F26" s="4" t="s">
        <v>12</v>
      </c>
      <c r="G26" s="2" t="s">
        <v>37</v>
      </c>
      <c r="H26" s="13">
        <v>2468.2130000000002</v>
      </c>
      <c r="I26" s="5">
        <v>0</v>
      </c>
      <c r="J26" s="5">
        <v>0</v>
      </c>
      <c r="K26" s="5">
        <f t="shared" si="0"/>
        <v>2468.2130000000002</v>
      </c>
      <c r="L26" s="5">
        <v>1</v>
      </c>
      <c r="M26" s="5">
        <f t="shared" si="1"/>
        <v>24.682130000000001</v>
      </c>
      <c r="N26" s="6">
        <v>2.2999999999999998</v>
      </c>
      <c r="O26" s="20">
        <f t="shared" si="2"/>
        <v>2492.8951300000003</v>
      </c>
      <c r="P26" s="5">
        <v>19</v>
      </c>
      <c r="Q26" s="5">
        <f>O26*(100+P26)/100+N26</f>
        <v>2968.8452047000005</v>
      </c>
      <c r="R26" s="10">
        <v>6.23</v>
      </c>
      <c r="S26" s="21">
        <v>7</v>
      </c>
      <c r="T26" s="11">
        <v>0</v>
      </c>
      <c r="U26" s="22">
        <v>0</v>
      </c>
      <c r="V26" s="22">
        <f>O26+R26+T26</f>
        <v>2499.1251300000004</v>
      </c>
      <c r="W26" s="22">
        <f>O26*(100+P26)/100 + R26*(100+S26)/100 + T26 * (100+U26)/100+N26</f>
        <v>2975.5113047000004</v>
      </c>
      <c r="X26" s="16" t="s">
        <v>20</v>
      </c>
      <c r="Y26" s="5">
        <v>1.319860043727104</v>
      </c>
      <c r="Z26" s="5">
        <v>1</v>
      </c>
      <c r="AA26" s="5">
        <v>0</v>
      </c>
      <c r="AB26" s="3">
        <f>(O26+R26+T26)*(100+Y26)/100</f>
        <v>2532.1100840336135</v>
      </c>
      <c r="AC26" s="3">
        <f>(O26+R26+T26)*(100+Y26)/100*(100+P26)/100+N26</f>
        <v>3015.511</v>
      </c>
      <c r="AD26" s="3">
        <v>1</v>
      </c>
      <c r="AE26" s="9">
        <v>150</v>
      </c>
      <c r="AF26" s="3">
        <v>0</v>
      </c>
      <c r="AG26" s="9">
        <v>0</v>
      </c>
      <c r="AH26" s="3">
        <v>0</v>
      </c>
      <c r="AI26" s="1"/>
    </row>
    <row r="27" spans="1:35" ht="24" thickBot="1" x14ac:dyDescent="0.35">
      <c r="A27" s="8" t="s">
        <v>105</v>
      </c>
      <c r="B27" s="7" t="s">
        <v>68</v>
      </c>
      <c r="C27" s="4" t="s">
        <v>34</v>
      </c>
      <c r="D27" s="4" t="s">
        <v>35</v>
      </c>
      <c r="E27" s="4" t="s">
        <v>45</v>
      </c>
      <c r="F27" s="4" t="s">
        <v>12</v>
      </c>
      <c r="G27" s="2" t="s">
        <v>37</v>
      </c>
      <c r="H27" s="13">
        <v>2437.3939999999998</v>
      </c>
      <c r="I27" s="5">
        <v>0</v>
      </c>
      <c r="J27" s="5">
        <v>0</v>
      </c>
      <c r="K27" s="5">
        <f t="shared" si="0"/>
        <v>2437.3939999999998</v>
      </c>
      <c r="L27" s="5">
        <v>1</v>
      </c>
      <c r="M27" s="5">
        <f t="shared" si="1"/>
        <v>24.373939999999997</v>
      </c>
      <c r="N27" s="6">
        <v>2.2999999999999998</v>
      </c>
      <c r="O27" s="20">
        <f t="shared" si="2"/>
        <v>2461.7679399999997</v>
      </c>
      <c r="P27" s="5">
        <v>19</v>
      </c>
      <c r="Q27" s="5">
        <f>O27*(100+P27)/100+N27</f>
        <v>2931.8038486</v>
      </c>
      <c r="R27" s="10">
        <v>6.23</v>
      </c>
      <c r="S27" s="21">
        <v>7</v>
      </c>
      <c r="T27" s="11">
        <v>0</v>
      </c>
      <c r="U27" s="22">
        <v>0</v>
      </c>
      <c r="V27" s="22">
        <f>O27+R27+T27</f>
        <v>2467.9979399999997</v>
      </c>
      <c r="W27" s="22">
        <f>O27*(100+P27)/100 + R27*(100+S27)/100 + T27 * (100+U27)/100+N27</f>
        <v>2938.4699486</v>
      </c>
      <c r="X27" s="16" t="s">
        <v>20</v>
      </c>
      <c r="Y27" s="5">
        <v>1.3365186713774477</v>
      </c>
      <c r="Z27" s="5">
        <v>1</v>
      </c>
      <c r="AA27" s="5">
        <v>0</v>
      </c>
      <c r="AB27" s="3">
        <f>(O27+R27+T27)*(100+Y27)/100</f>
        <v>2500.9831932773104</v>
      </c>
      <c r="AC27" s="3">
        <f>(O27+R27+T27)*(100+Y27)/100*(100+P27)/100+N27</f>
        <v>2978.47</v>
      </c>
      <c r="AD27" s="3">
        <v>1</v>
      </c>
      <c r="AE27" s="9">
        <v>150</v>
      </c>
      <c r="AF27" s="3">
        <v>0</v>
      </c>
      <c r="AG27" s="9">
        <v>0</v>
      </c>
      <c r="AH27" s="3">
        <v>0</v>
      </c>
      <c r="AI27" s="1"/>
    </row>
    <row r="28" spans="1:35" ht="24" thickBot="1" x14ac:dyDescent="0.35">
      <c r="A28" s="8" t="s">
        <v>106</v>
      </c>
      <c r="B28" s="7" t="s">
        <v>69</v>
      </c>
      <c r="C28" s="4" t="s">
        <v>34</v>
      </c>
      <c r="D28" s="4" t="s">
        <v>35</v>
      </c>
      <c r="E28" s="4" t="s">
        <v>47</v>
      </c>
      <c r="F28" s="4" t="s">
        <v>12</v>
      </c>
      <c r="G28" s="2" t="s">
        <v>37</v>
      </c>
      <c r="H28" s="13">
        <v>2430.1889999999999</v>
      </c>
      <c r="I28" s="5">
        <v>0</v>
      </c>
      <c r="J28" s="5">
        <v>0</v>
      </c>
      <c r="K28" s="5">
        <f t="shared" si="0"/>
        <v>2430.1889999999999</v>
      </c>
      <c r="L28" s="5">
        <v>1</v>
      </c>
      <c r="M28" s="5">
        <f t="shared" si="1"/>
        <v>24.30189</v>
      </c>
      <c r="N28" s="6">
        <v>2.2999999999999998</v>
      </c>
      <c r="O28" s="20">
        <f t="shared" si="2"/>
        <v>2454.49089</v>
      </c>
      <c r="P28" s="5">
        <v>19</v>
      </c>
      <c r="Q28" s="5">
        <f>O28*(100+P28)/100+N28</f>
        <v>2923.1441590999998</v>
      </c>
      <c r="R28" s="10">
        <v>6.23</v>
      </c>
      <c r="S28" s="21">
        <v>7</v>
      </c>
      <c r="T28" s="11">
        <v>0</v>
      </c>
      <c r="U28" s="22">
        <v>0</v>
      </c>
      <c r="V28" s="22">
        <f>O28+R28+T28</f>
        <v>2460.7208900000001</v>
      </c>
      <c r="W28" s="22">
        <f>O28*(100+P28)/100 + R28*(100+S28)/100 + T28 * (100+U28)/100+N28</f>
        <v>2929.8102590999997</v>
      </c>
      <c r="X28" s="16" t="s">
        <v>20</v>
      </c>
      <c r="Y28" s="5">
        <v>1.3404605328051247</v>
      </c>
      <c r="Z28" s="5">
        <v>1</v>
      </c>
      <c r="AA28" s="5">
        <v>0</v>
      </c>
      <c r="AB28" s="3">
        <f>(O28+R28+T28)*(100+Y28)/100</f>
        <v>2493.705882352941</v>
      </c>
      <c r="AC28" s="3">
        <f>(O28+R28+T28)*(100+Y28)/100*(100+P28)/100+N28</f>
        <v>2969.8100000000004</v>
      </c>
      <c r="AD28" s="3">
        <v>1</v>
      </c>
      <c r="AE28" s="9">
        <v>150</v>
      </c>
      <c r="AF28" s="3">
        <v>0</v>
      </c>
      <c r="AG28" s="9">
        <v>0</v>
      </c>
      <c r="AH28" s="3">
        <v>0</v>
      </c>
      <c r="AI28" s="1"/>
    </row>
    <row r="29" spans="1:35" ht="24" thickBot="1" x14ac:dyDescent="0.35">
      <c r="A29" s="8" t="s">
        <v>107</v>
      </c>
      <c r="B29" s="7" t="s">
        <v>70</v>
      </c>
      <c r="C29" s="4" t="s">
        <v>34</v>
      </c>
      <c r="D29" s="4" t="s">
        <v>35</v>
      </c>
      <c r="E29" s="4" t="s">
        <v>49</v>
      </c>
      <c r="F29" s="4" t="s">
        <v>12</v>
      </c>
      <c r="G29" s="2" t="s">
        <v>37</v>
      </c>
      <c r="H29" s="13">
        <v>2405.3690000000001</v>
      </c>
      <c r="I29" s="5">
        <v>0</v>
      </c>
      <c r="J29" s="5">
        <v>0</v>
      </c>
      <c r="K29" s="5">
        <f t="shared" si="0"/>
        <v>2405.3690000000001</v>
      </c>
      <c r="L29" s="5">
        <v>1</v>
      </c>
      <c r="M29" s="5">
        <f t="shared" si="1"/>
        <v>24.053690000000003</v>
      </c>
      <c r="N29" s="6">
        <v>2.2999999999999998</v>
      </c>
      <c r="O29" s="20">
        <f t="shared" si="2"/>
        <v>2429.4226900000003</v>
      </c>
      <c r="P29" s="5">
        <v>19</v>
      </c>
      <c r="Q29" s="5">
        <f>O29*(100+P29)/100+N29</f>
        <v>2893.3130011000003</v>
      </c>
      <c r="R29" s="10">
        <v>6.23</v>
      </c>
      <c r="S29" s="21">
        <v>7</v>
      </c>
      <c r="T29" s="11">
        <v>0</v>
      </c>
      <c r="U29" s="22">
        <v>0</v>
      </c>
      <c r="V29" s="22">
        <f>O29+R29+T29</f>
        <v>2435.6526900000003</v>
      </c>
      <c r="W29" s="22">
        <f>O29*(100+P29)/100 + R29*(100+S29)/100 + T29 * (100+U29)/100+N29</f>
        <v>2899.9791011000002</v>
      </c>
      <c r="X29" s="16" t="s">
        <v>20</v>
      </c>
      <c r="Y29" s="5">
        <v>1.354262258386683</v>
      </c>
      <c r="Z29" s="5">
        <v>1</v>
      </c>
      <c r="AA29" s="5">
        <v>0</v>
      </c>
      <c r="AB29" s="3">
        <f>(O29+R29+T29)*(100+Y29)/100</f>
        <v>2468.6378151260501</v>
      </c>
      <c r="AC29" s="3">
        <f>(O29+R29+T29)*(100+Y29)/100*(100+P29)/100+N29</f>
        <v>2939.9789999999998</v>
      </c>
      <c r="AD29" s="3">
        <v>1</v>
      </c>
      <c r="AE29" s="9">
        <v>150</v>
      </c>
      <c r="AF29" s="3">
        <v>0</v>
      </c>
      <c r="AG29" s="9">
        <v>0</v>
      </c>
      <c r="AH29" s="3">
        <v>0</v>
      </c>
      <c r="AI29" s="1"/>
    </row>
    <row r="30" spans="1:35" ht="24" thickBot="1" x14ac:dyDescent="0.35">
      <c r="A30" s="8" t="s">
        <v>108</v>
      </c>
      <c r="B30" s="7" t="s">
        <v>71</v>
      </c>
      <c r="C30" s="4" t="s">
        <v>34</v>
      </c>
      <c r="D30" s="4" t="s">
        <v>35</v>
      </c>
      <c r="E30" s="4" t="s">
        <v>36</v>
      </c>
      <c r="F30" s="4" t="s">
        <v>12</v>
      </c>
      <c r="G30" s="2" t="s">
        <v>37</v>
      </c>
      <c r="H30" s="13">
        <v>2909.7779999999998</v>
      </c>
      <c r="I30" s="5">
        <v>0</v>
      </c>
      <c r="J30" s="5">
        <v>0</v>
      </c>
      <c r="K30" s="5">
        <f t="shared" si="0"/>
        <v>2909.7779999999998</v>
      </c>
      <c r="L30" s="5">
        <v>1</v>
      </c>
      <c r="M30" s="5">
        <f t="shared" si="1"/>
        <v>29.097779999999997</v>
      </c>
      <c r="N30" s="6">
        <v>2.2999999999999998</v>
      </c>
      <c r="O30" s="20">
        <f t="shared" si="2"/>
        <v>2938.8757799999998</v>
      </c>
      <c r="P30" s="5">
        <v>19</v>
      </c>
      <c r="Q30" s="5">
        <f>O30*(100+P30)/100+N30</f>
        <v>3499.5621781999998</v>
      </c>
      <c r="R30" s="10">
        <v>6.23</v>
      </c>
      <c r="S30" s="21">
        <v>7</v>
      </c>
      <c r="T30" s="11">
        <v>0</v>
      </c>
      <c r="U30" s="22">
        <v>0</v>
      </c>
      <c r="V30" s="22">
        <f>O30+R30+T30</f>
        <v>2945.1057799999999</v>
      </c>
      <c r="W30" s="22">
        <f>O30*(100+P30)/100 + R30*(100+S30)/100 + T30 * (100+U30)/100+N30</f>
        <v>3506.2282781999997</v>
      </c>
      <c r="X30" s="16" t="s">
        <v>20</v>
      </c>
      <c r="Y30" s="5">
        <v>1.1199929227167189</v>
      </c>
      <c r="Z30" s="5">
        <v>1</v>
      </c>
      <c r="AA30" s="5">
        <v>0</v>
      </c>
      <c r="AB30" s="3">
        <f>(O30+R30+T30)*(100+Y30)/100</f>
        <v>2978.0907563025207</v>
      </c>
      <c r="AC30" s="3">
        <f>(O30+R30+T30)*(100+Y30)/100*(100+P30)/100+N30</f>
        <v>3546.2280000000001</v>
      </c>
      <c r="AD30" s="3">
        <v>1</v>
      </c>
      <c r="AE30" s="9">
        <v>2</v>
      </c>
      <c r="AF30" s="3">
        <v>0</v>
      </c>
      <c r="AG30" s="9">
        <v>0</v>
      </c>
      <c r="AH30" s="3">
        <v>0</v>
      </c>
      <c r="AI30" s="1"/>
    </row>
    <row r="31" spans="1:35" ht="24" thickBot="1" x14ac:dyDescent="0.35">
      <c r="A31" s="8" t="s">
        <v>109</v>
      </c>
      <c r="B31" s="7" t="s">
        <v>72</v>
      </c>
      <c r="C31" s="4" t="s">
        <v>34</v>
      </c>
      <c r="D31" s="4" t="s">
        <v>35</v>
      </c>
      <c r="E31" s="4" t="s">
        <v>39</v>
      </c>
      <c r="F31" s="4" t="s">
        <v>12</v>
      </c>
      <c r="G31" s="2" t="s">
        <v>37</v>
      </c>
      <c r="H31" s="13">
        <v>2498.0329999999999</v>
      </c>
      <c r="I31" s="5">
        <v>0</v>
      </c>
      <c r="J31" s="5">
        <v>0</v>
      </c>
      <c r="K31" s="5">
        <f t="shared" si="0"/>
        <v>2498.0329999999999</v>
      </c>
      <c r="L31" s="5">
        <v>1</v>
      </c>
      <c r="M31" s="5">
        <f t="shared" si="1"/>
        <v>24.980329999999999</v>
      </c>
      <c r="N31" s="6">
        <v>2.2999999999999998</v>
      </c>
      <c r="O31" s="20">
        <f t="shared" si="2"/>
        <v>2523.0133299999998</v>
      </c>
      <c r="P31" s="5">
        <v>19</v>
      </c>
      <c r="Q31" s="5">
        <f>O31*(100+P31)/100+N31</f>
        <v>3004.6858626999997</v>
      </c>
      <c r="R31" s="10">
        <v>6.23</v>
      </c>
      <c r="S31" s="21">
        <v>7</v>
      </c>
      <c r="T31" s="11">
        <v>0</v>
      </c>
      <c r="U31" s="22">
        <v>0</v>
      </c>
      <c r="V31" s="22">
        <f>O31+R31+T31</f>
        <v>2529.2433299999998</v>
      </c>
      <c r="W31" s="22">
        <f>O31*(100+P31)/100 + R31*(100+S31)/100 + T31 * (100+U31)/100+N31</f>
        <v>3011.3519626999996</v>
      </c>
      <c r="X31" s="16" t="s">
        <v>20</v>
      </c>
      <c r="Y31" s="5">
        <v>1.3041545286420302</v>
      </c>
      <c r="Z31" s="5">
        <v>1</v>
      </c>
      <c r="AA31" s="5">
        <v>0</v>
      </c>
      <c r="AB31" s="3">
        <f>(O31+R31+T31)*(100+Y31)/100</f>
        <v>2562.2285714285713</v>
      </c>
      <c r="AC31" s="3">
        <f>(O31+R31+T31)*(100+Y31)/100*(100+P31)/100+N31</f>
        <v>3051.3520000000003</v>
      </c>
      <c r="AD31" s="3">
        <v>1</v>
      </c>
      <c r="AE31" s="9">
        <v>2</v>
      </c>
      <c r="AF31" s="3">
        <v>0</v>
      </c>
      <c r="AG31" s="9">
        <v>0</v>
      </c>
      <c r="AH31" s="3">
        <v>0</v>
      </c>
      <c r="AI31" s="1"/>
    </row>
    <row r="32" spans="1:35" ht="24" thickBot="1" x14ac:dyDescent="0.35">
      <c r="A32" s="8" t="s">
        <v>110</v>
      </c>
      <c r="B32" s="7" t="s">
        <v>73</v>
      </c>
      <c r="C32" s="4" t="s">
        <v>34</v>
      </c>
      <c r="D32" s="4" t="s">
        <v>35</v>
      </c>
      <c r="E32" s="4" t="s">
        <v>41</v>
      </c>
      <c r="F32" s="4" t="s">
        <v>12</v>
      </c>
      <c r="G32" s="2" t="s">
        <v>37</v>
      </c>
      <c r="H32" s="13">
        <v>2485.7460000000001</v>
      </c>
      <c r="I32" s="5">
        <v>0</v>
      </c>
      <c r="J32" s="5">
        <v>0</v>
      </c>
      <c r="K32" s="5">
        <f t="shared" si="0"/>
        <v>2485.7460000000001</v>
      </c>
      <c r="L32" s="5">
        <v>1</v>
      </c>
      <c r="M32" s="5">
        <f t="shared" si="1"/>
        <v>24.85746</v>
      </c>
      <c r="N32" s="6">
        <v>2.2999999999999998</v>
      </c>
      <c r="O32" s="20">
        <f t="shared" si="2"/>
        <v>2510.6034600000003</v>
      </c>
      <c r="P32" s="5">
        <v>19</v>
      </c>
      <c r="Q32" s="5">
        <f>O32*(100+P32)/100+N32</f>
        <v>2989.9181174000005</v>
      </c>
      <c r="R32" s="10">
        <v>6.23</v>
      </c>
      <c r="S32" s="21">
        <v>7</v>
      </c>
      <c r="T32" s="11">
        <v>0</v>
      </c>
      <c r="U32" s="22">
        <v>0</v>
      </c>
      <c r="V32" s="22">
        <f>O32+R32+T32</f>
        <v>2516.8334600000003</v>
      </c>
      <c r="W32" s="22">
        <f>O32*(100+P32)/100 + R32*(100+S32)/100 + T32 * (100+U32)/100+N32</f>
        <v>2996.5842174000004</v>
      </c>
      <c r="X32" s="16" t="s">
        <v>20</v>
      </c>
      <c r="Y32" s="5">
        <v>1.3105764810897682</v>
      </c>
      <c r="Z32" s="5">
        <v>1</v>
      </c>
      <c r="AA32" s="5">
        <v>0</v>
      </c>
      <c r="AB32" s="3">
        <f>(O32+R32+T32)*(100+Y32)/100</f>
        <v>2549.8184873949581</v>
      </c>
      <c r="AC32" s="3">
        <f>(O32+R32+T32)*(100+Y32)/100*(100+P32)/100+N32</f>
        <v>3036.5840000000003</v>
      </c>
      <c r="AD32" s="3">
        <v>1</v>
      </c>
      <c r="AE32" s="9">
        <v>150</v>
      </c>
      <c r="AF32" s="3">
        <v>0</v>
      </c>
      <c r="AG32" s="9">
        <v>0</v>
      </c>
      <c r="AH32" s="3">
        <v>0</v>
      </c>
      <c r="AI32" s="1"/>
    </row>
    <row r="33" spans="1:35" ht="24" thickBot="1" x14ac:dyDescent="0.35">
      <c r="A33" s="8" t="s">
        <v>111</v>
      </c>
      <c r="B33" s="7" t="s">
        <v>74</v>
      </c>
      <c r="C33" s="4" t="s">
        <v>34</v>
      </c>
      <c r="D33" s="4" t="s">
        <v>35</v>
      </c>
      <c r="E33" s="4" t="s">
        <v>43</v>
      </c>
      <c r="F33" s="4" t="s">
        <v>12</v>
      </c>
      <c r="G33" s="2" t="s">
        <v>37</v>
      </c>
      <c r="H33" s="13">
        <v>2468.2130000000002</v>
      </c>
      <c r="I33" s="5">
        <v>0</v>
      </c>
      <c r="J33" s="5">
        <v>0</v>
      </c>
      <c r="K33" s="5">
        <f t="shared" si="0"/>
        <v>2468.2130000000002</v>
      </c>
      <c r="L33" s="5">
        <v>1</v>
      </c>
      <c r="M33" s="5">
        <f t="shared" si="1"/>
        <v>24.682130000000001</v>
      </c>
      <c r="N33" s="6">
        <v>2.2999999999999998</v>
      </c>
      <c r="O33" s="20">
        <f t="shared" si="2"/>
        <v>2492.8951300000003</v>
      </c>
      <c r="P33" s="5">
        <v>19</v>
      </c>
      <c r="Q33" s="5">
        <f>O33*(100+P33)/100+N33</f>
        <v>2968.8452047000005</v>
      </c>
      <c r="R33" s="10">
        <v>6.23</v>
      </c>
      <c r="S33" s="21">
        <v>7</v>
      </c>
      <c r="T33" s="11">
        <v>0</v>
      </c>
      <c r="U33" s="22">
        <v>0</v>
      </c>
      <c r="V33" s="22">
        <f>O33+R33+T33</f>
        <v>2499.1251300000004</v>
      </c>
      <c r="W33" s="22">
        <f>O33*(100+P33)/100 + R33*(100+S33)/100 + T33 * (100+U33)/100+N33</f>
        <v>2975.5113047000004</v>
      </c>
      <c r="X33" s="16" t="s">
        <v>20</v>
      </c>
      <c r="Y33" s="5">
        <v>1.319860043727104</v>
      </c>
      <c r="Z33" s="5">
        <v>1</v>
      </c>
      <c r="AA33" s="5">
        <v>0</v>
      </c>
      <c r="AB33" s="3">
        <f>(O33+R33+T33)*(100+Y33)/100</f>
        <v>2532.1100840336135</v>
      </c>
      <c r="AC33" s="3">
        <f>(O33+R33+T33)*(100+Y33)/100*(100+P33)/100+N33</f>
        <v>3015.511</v>
      </c>
      <c r="AD33" s="3">
        <v>1</v>
      </c>
      <c r="AE33" s="9">
        <v>150</v>
      </c>
      <c r="AF33" s="3">
        <v>0</v>
      </c>
      <c r="AG33" s="9">
        <v>0</v>
      </c>
      <c r="AH33" s="3">
        <v>0</v>
      </c>
      <c r="AI33" s="1"/>
    </row>
    <row r="34" spans="1:35" ht="24" thickBot="1" x14ac:dyDescent="0.35">
      <c r="A34" s="8" t="s">
        <v>112</v>
      </c>
      <c r="B34" s="7" t="s">
        <v>75</v>
      </c>
      <c r="C34" s="4" t="s">
        <v>34</v>
      </c>
      <c r="D34" s="4" t="s">
        <v>35</v>
      </c>
      <c r="E34" s="4" t="s">
        <v>45</v>
      </c>
      <c r="F34" s="4" t="s">
        <v>12</v>
      </c>
      <c r="G34" s="2" t="s">
        <v>37</v>
      </c>
      <c r="H34" s="13">
        <v>2437.3939999999998</v>
      </c>
      <c r="I34" s="5">
        <v>0</v>
      </c>
      <c r="J34" s="5">
        <v>0</v>
      </c>
      <c r="K34" s="5">
        <f t="shared" si="0"/>
        <v>2437.3939999999998</v>
      </c>
      <c r="L34" s="5">
        <v>1</v>
      </c>
      <c r="M34" s="5">
        <f t="shared" si="1"/>
        <v>24.373939999999997</v>
      </c>
      <c r="N34" s="6">
        <v>2.2999999999999998</v>
      </c>
      <c r="O34" s="20">
        <f t="shared" si="2"/>
        <v>2461.7679399999997</v>
      </c>
      <c r="P34" s="5">
        <v>19</v>
      </c>
      <c r="Q34" s="5">
        <f>O34*(100+P34)/100+N34</f>
        <v>2931.8038486</v>
      </c>
      <c r="R34" s="10">
        <v>6.23</v>
      </c>
      <c r="S34" s="21">
        <v>7</v>
      </c>
      <c r="T34" s="11">
        <v>0</v>
      </c>
      <c r="U34" s="22">
        <v>0</v>
      </c>
      <c r="V34" s="22">
        <f>O34+R34+T34</f>
        <v>2467.9979399999997</v>
      </c>
      <c r="W34" s="22">
        <f>O34*(100+P34)/100 + R34*(100+S34)/100 + T34 * (100+U34)/100+N34</f>
        <v>2938.4699486</v>
      </c>
      <c r="X34" s="16" t="s">
        <v>20</v>
      </c>
      <c r="Y34" s="5">
        <v>1.3365186713774477</v>
      </c>
      <c r="Z34" s="5">
        <v>1</v>
      </c>
      <c r="AA34" s="5">
        <v>0</v>
      </c>
      <c r="AB34" s="3">
        <f>(O34+R34+T34)*(100+Y34)/100</f>
        <v>2500.9831932773104</v>
      </c>
      <c r="AC34" s="3">
        <f>(O34+R34+T34)*(100+Y34)/100*(100+P34)/100+N34</f>
        <v>2978.47</v>
      </c>
      <c r="AD34" s="3">
        <v>1</v>
      </c>
      <c r="AE34" s="9">
        <v>150</v>
      </c>
      <c r="AF34" s="3">
        <v>0</v>
      </c>
      <c r="AG34" s="9">
        <v>0</v>
      </c>
      <c r="AH34" s="3">
        <v>0</v>
      </c>
      <c r="AI34" s="1"/>
    </row>
    <row r="35" spans="1:35" ht="24" thickBot="1" x14ac:dyDescent="0.35">
      <c r="A35" s="8" t="s">
        <v>113</v>
      </c>
      <c r="B35" s="7" t="s">
        <v>76</v>
      </c>
      <c r="C35" s="4" t="s">
        <v>34</v>
      </c>
      <c r="D35" s="4" t="s">
        <v>35</v>
      </c>
      <c r="E35" s="4" t="s">
        <v>47</v>
      </c>
      <c r="F35" s="4" t="s">
        <v>12</v>
      </c>
      <c r="G35" s="2" t="s">
        <v>37</v>
      </c>
      <c r="H35" s="13">
        <v>2430.1889999999999</v>
      </c>
      <c r="I35" s="5">
        <v>0</v>
      </c>
      <c r="J35" s="5">
        <v>0</v>
      </c>
      <c r="K35" s="5">
        <f t="shared" si="0"/>
        <v>2430.1889999999999</v>
      </c>
      <c r="L35" s="5">
        <v>1</v>
      </c>
      <c r="M35" s="5">
        <f t="shared" si="1"/>
        <v>24.30189</v>
      </c>
      <c r="N35" s="6">
        <v>2.2999999999999998</v>
      </c>
      <c r="O35" s="20">
        <f t="shared" si="2"/>
        <v>2454.49089</v>
      </c>
      <c r="P35" s="5">
        <v>19</v>
      </c>
      <c r="Q35" s="5">
        <f>O35*(100+P35)/100+N35</f>
        <v>2923.1441590999998</v>
      </c>
      <c r="R35" s="10">
        <v>6.23</v>
      </c>
      <c r="S35" s="21">
        <v>7</v>
      </c>
      <c r="T35" s="11">
        <v>0</v>
      </c>
      <c r="U35" s="22">
        <v>0</v>
      </c>
      <c r="V35" s="22">
        <f>O35+R35+T35</f>
        <v>2460.7208900000001</v>
      </c>
      <c r="W35" s="22">
        <f>O35*(100+P35)/100 + R35*(100+S35)/100 + T35 * (100+U35)/100+N35</f>
        <v>2929.8102590999997</v>
      </c>
      <c r="X35" s="16" t="s">
        <v>20</v>
      </c>
      <c r="Y35" s="5">
        <v>1.3404605328051247</v>
      </c>
      <c r="Z35" s="5">
        <v>1</v>
      </c>
      <c r="AA35" s="5">
        <v>0</v>
      </c>
      <c r="AB35" s="3">
        <f>(O35+R35+T35)*(100+Y35)/100</f>
        <v>2493.705882352941</v>
      </c>
      <c r="AC35" s="3">
        <f>(O35+R35+T35)*(100+Y35)/100*(100+P35)/100+N35</f>
        <v>2969.8100000000004</v>
      </c>
      <c r="AD35" s="3">
        <v>1</v>
      </c>
      <c r="AE35" s="9">
        <v>150</v>
      </c>
      <c r="AF35" s="3">
        <v>0</v>
      </c>
      <c r="AG35" s="9">
        <v>0</v>
      </c>
      <c r="AH35" s="3">
        <v>0</v>
      </c>
      <c r="AI35" s="1"/>
    </row>
    <row r="36" spans="1:35" ht="23.25" x14ac:dyDescent="0.3">
      <c r="A36" s="8" t="s">
        <v>114</v>
      </c>
      <c r="B36" s="7" t="s">
        <v>77</v>
      </c>
      <c r="C36" s="4" t="s">
        <v>34</v>
      </c>
      <c r="D36" s="4" t="s">
        <v>35</v>
      </c>
      <c r="E36" s="4" t="s">
        <v>49</v>
      </c>
      <c r="F36" s="4" t="s">
        <v>12</v>
      </c>
      <c r="G36" s="2" t="s">
        <v>37</v>
      </c>
      <c r="H36" s="13">
        <v>2405.3690000000001</v>
      </c>
      <c r="I36" s="5">
        <v>0</v>
      </c>
      <c r="J36" s="5">
        <v>0</v>
      </c>
      <c r="K36" s="5">
        <f t="shared" si="0"/>
        <v>2405.3690000000001</v>
      </c>
      <c r="L36" s="5">
        <v>1</v>
      </c>
      <c r="M36" s="5">
        <f t="shared" si="1"/>
        <v>24.053690000000003</v>
      </c>
      <c r="N36" s="6">
        <v>2.2999999999999998</v>
      </c>
      <c r="O36" s="20">
        <f t="shared" si="2"/>
        <v>2429.4226900000003</v>
      </c>
      <c r="P36" s="5">
        <v>19</v>
      </c>
      <c r="Q36" s="5">
        <f>O36*(100+P36)/100+N36</f>
        <v>2893.3130011000003</v>
      </c>
      <c r="R36" s="10">
        <v>6.23</v>
      </c>
      <c r="S36" s="21">
        <v>7</v>
      </c>
      <c r="T36" s="11">
        <v>0</v>
      </c>
      <c r="U36" s="22">
        <v>0</v>
      </c>
      <c r="V36" s="22">
        <f>O36+R36+T36</f>
        <v>2435.6526900000003</v>
      </c>
      <c r="W36" s="22">
        <f>O36*(100+P36)/100 + R36*(100+S36)/100 + T36 * (100+U36)/100+N36</f>
        <v>2899.9791011000002</v>
      </c>
      <c r="X36" s="16" t="s">
        <v>20</v>
      </c>
      <c r="Y36" s="5">
        <v>1.354262258386683</v>
      </c>
      <c r="Z36" s="5">
        <v>1</v>
      </c>
      <c r="AA36" s="5">
        <v>0</v>
      </c>
      <c r="AB36" s="3">
        <f>(O36+R36+T36)*(100+Y36)/100</f>
        <v>2468.6378151260501</v>
      </c>
      <c r="AC36" s="3">
        <f>(O36+R36+T36)*(100+Y36)/100*(100+P36)/100+N36</f>
        <v>2939.9789999999998</v>
      </c>
      <c r="AD36" s="3">
        <v>1</v>
      </c>
      <c r="AE36" s="9">
        <v>150</v>
      </c>
      <c r="AF36" s="3">
        <v>0</v>
      </c>
      <c r="AG36" s="9">
        <v>0</v>
      </c>
      <c r="AH36" s="3">
        <v>0</v>
      </c>
      <c r="AI36" s="1"/>
    </row>
  </sheetData>
  <conditionalFormatting sqref="A1">
    <cfRule type="duplicateValues" dxfId="1" priority="15"/>
  </conditionalFormatting>
  <conditionalFormatting sqref="A2:A18">
    <cfRule type="duplicateValues" dxfId="0" priority="16"/>
  </conditionalFormatting>
  <pageMargins left="0.70866141732283472" right="0.70866141732283472" top="0.47244094488188981" bottom="0.39370078740157483" header="0.31496062992125984" footer="0.31496062992125984"/>
  <pageSetup paperSize="9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STRUCTURE PV CIMENT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2022-10-05T19:43:29Z</dcterms:modified>
</cp:coreProperties>
</file>