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amjed\Desktop\import prix specifique categorie majd\Nouveau dossier\"/>
    </mc:Choice>
  </mc:AlternateContent>
  <xr:revisionPtr revIDLastSave="0" documentId="13_ncr:1_{84DA9119-0F9E-45C4-A1A1-A1E2495F7695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2" r:id="rId1"/>
    <sheet name="Feuil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1" l="1"/>
  <c r="K20" i="1" l="1"/>
  <c r="M20" i="1" s="1"/>
  <c r="O20" i="1" s="1"/>
  <c r="K19" i="1"/>
  <c r="M19" i="1" s="1"/>
  <c r="O19" i="1" s="1"/>
  <c r="K18" i="1"/>
  <c r="M18" i="1" s="1"/>
  <c r="O18" i="1" s="1"/>
  <c r="K17" i="1"/>
  <c r="M17" i="1" s="1"/>
  <c r="O17" i="1" s="1"/>
  <c r="K16" i="1"/>
  <c r="M16" i="1" s="1"/>
  <c r="O16" i="1" s="1"/>
  <c r="K15" i="1"/>
  <c r="M15" i="1" s="1"/>
  <c r="O15" i="1" s="1"/>
  <c r="K14" i="1"/>
  <c r="M14" i="1" s="1"/>
  <c r="O14" i="1" s="1"/>
  <c r="K13" i="1"/>
  <c r="M13" i="1" s="1"/>
  <c r="O13" i="1" s="1"/>
  <c r="K12" i="1"/>
  <c r="M12" i="1" s="1"/>
  <c r="O12" i="1" s="1"/>
  <c r="K11" i="1"/>
  <c r="M11" i="1" s="1"/>
  <c r="O11" i="1" s="1"/>
  <c r="K10" i="1"/>
  <c r="M10" i="1" s="1"/>
  <c r="O10" i="1" s="1"/>
  <c r="K9" i="1"/>
  <c r="M9" i="1" s="1"/>
  <c r="O9" i="1" s="1"/>
  <c r="K8" i="1"/>
  <c r="M8" i="1" s="1"/>
  <c r="O8" i="1" s="1"/>
  <c r="K7" i="1"/>
  <c r="M7" i="1" s="1"/>
  <c r="O7" i="1" s="1"/>
  <c r="K6" i="1"/>
  <c r="M6" i="1" s="1"/>
  <c r="O6" i="1" s="1"/>
  <c r="K5" i="1"/>
  <c r="M5" i="1" s="1"/>
  <c r="O5" i="1" s="1"/>
  <c r="K4" i="1"/>
  <c r="M4" i="1" s="1"/>
  <c r="O4" i="1" s="1"/>
  <c r="K3" i="1"/>
  <c r="M3" i="1" s="1"/>
  <c r="O3" i="1" s="1"/>
  <c r="AB14" i="1" l="1"/>
  <c r="AN14" i="1"/>
  <c r="AJ14" i="1"/>
  <c r="AR14" i="1"/>
  <c r="AZ14" i="1"/>
  <c r="AF14" i="1"/>
  <c r="AV14" i="1"/>
  <c r="AC4" i="1"/>
  <c r="AZ4" i="1"/>
  <c r="AF4" i="1"/>
  <c r="AN4" i="1"/>
  <c r="AV4" i="1"/>
  <c r="AR4" i="1"/>
  <c r="AJ4" i="1"/>
  <c r="AB6" i="1"/>
  <c r="AN6" i="1"/>
  <c r="AR6" i="1"/>
  <c r="AZ6" i="1"/>
  <c r="AF6" i="1"/>
  <c r="AV6" i="1"/>
  <c r="AJ6" i="1"/>
  <c r="AC15" i="1"/>
  <c r="AN15" i="1"/>
  <c r="AJ15" i="1"/>
  <c r="AZ15" i="1"/>
  <c r="AF15" i="1"/>
  <c r="AV15" i="1"/>
  <c r="AR15" i="1"/>
  <c r="AC16" i="1"/>
  <c r="AZ16" i="1"/>
  <c r="AF16" i="1"/>
  <c r="AN16" i="1"/>
  <c r="AV16" i="1"/>
  <c r="AR16" i="1"/>
  <c r="AJ16" i="1"/>
  <c r="AB9" i="1"/>
  <c r="AZ9" i="1"/>
  <c r="AF9" i="1"/>
  <c r="AV9" i="1"/>
  <c r="AN9" i="1"/>
  <c r="AR9" i="1"/>
  <c r="AJ9" i="1"/>
  <c r="W17" i="1"/>
  <c r="AR17" i="1"/>
  <c r="AV17" i="1"/>
  <c r="AJ17" i="1"/>
  <c r="AN17" i="1"/>
  <c r="AZ17" i="1"/>
  <c r="AF17" i="1"/>
  <c r="AB3" i="1"/>
  <c r="AR3" i="1"/>
  <c r="AN3" i="1"/>
  <c r="AF3" i="1"/>
  <c r="AZ3" i="1"/>
  <c r="AV3" i="1"/>
  <c r="AB5" i="1"/>
  <c r="AZ5" i="1"/>
  <c r="AF5" i="1"/>
  <c r="AN5" i="1"/>
  <c r="AV5" i="1"/>
  <c r="AR5" i="1"/>
  <c r="AJ5" i="1"/>
  <c r="AC13" i="1"/>
  <c r="AZ13" i="1"/>
  <c r="AF13" i="1"/>
  <c r="AV13" i="1"/>
  <c r="AR13" i="1"/>
  <c r="AJ13" i="1"/>
  <c r="AN13" i="1"/>
  <c r="AC7" i="1"/>
  <c r="AN7" i="1"/>
  <c r="AR7" i="1"/>
  <c r="AZ7" i="1"/>
  <c r="AF7" i="1"/>
  <c r="AV7" i="1"/>
  <c r="AJ7" i="1"/>
  <c r="AB8" i="1"/>
  <c r="AV8" i="1"/>
  <c r="AZ8" i="1"/>
  <c r="AF8" i="1"/>
  <c r="AN8" i="1"/>
  <c r="AJ8" i="1"/>
  <c r="AR8" i="1"/>
  <c r="AC10" i="1"/>
  <c r="AR10" i="1"/>
  <c r="AJ10" i="1"/>
  <c r="AN10" i="1"/>
  <c r="AF10" i="1"/>
  <c r="AV10" i="1"/>
  <c r="AZ10" i="1"/>
  <c r="AC18" i="1"/>
  <c r="AR18" i="1"/>
  <c r="AJ18" i="1"/>
  <c r="AZ18" i="1"/>
  <c r="AF18" i="1"/>
  <c r="AN18" i="1"/>
  <c r="AV18" i="1"/>
  <c r="AB11" i="1"/>
  <c r="AV11" i="1"/>
  <c r="AZ11" i="1"/>
  <c r="AR11" i="1"/>
  <c r="AJ11" i="1"/>
  <c r="AF11" i="1"/>
  <c r="AN11" i="1"/>
  <c r="AB19" i="1"/>
  <c r="AV19" i="1"/>
  <c r="AR19" i="1"/>
  <c r="AJ19" i="1"/>
  <c r="AN19" i="1"/>
  <c r="AZ19" i="1"/>
  <c r="AF19" i="1"/>
  <c r="AC12" i="1"/>
  <c r="AZ12" i="1"/>
  <c r="AF12" i="1"/>
  <c r="AV12" i="1"/>
  <c r="AR12" i="1"/>
  <c r="AJ12" i="1"/>
  <c r="AN12" i="1"/>
  <c r="AZ20" i="1"/>
  <c r="AF20" i="1"/>
  <c r="AV20" i="1"/>
  <c r="AR20" i="1"/>
  <c r="AJ20" i="1"/>
  <c r="AN20" i="1"/>
  <c r="AC20" i="1"/>
  <c r="AB20" i="1"/>
  <c r="W20" i="1"/>
  <c r="V20" i="1"/>
  <c r="Q20" i="1"/>
  <c r="W5" i="1"/>
  <c r="W10" i="1"/>
  <c r="AB7" i="1"/>
  <c r="AB13" i="1"/>
  <c r="AB17" i="1"/>
  <c r="AC3" i="1"/>
  <c r="AC5" i="1"/>
  <c r="AC6" i="1"/>
  <c r="AC8" i="1"/>
  <c r="AC9" i="1"/>
  <c r="AC11" i="1"/>
  <c r="AC14" i="1"/>
  <c r="AC17" i="1"/>
  <c r="AC19" i="1"/>
  <c r="Q5" i="1"/>
  <c r="Q7" i="1"/>
  <c r="Q9" i="1"/>
  <c r="Q11" i="1"/>
  <c r="Q14" i="1"/>
  <c r="Q16" i="1"/>
  <c r="Q17" i="1"/>
  <c r="Q19" i="1"/>
  <c r="Q3" i="1"/>
  <c r="Q4" i="1"/>
  <c r="Q6" i="1"/>
  <c r="Q8" i="1"/>
  <c r="Q10" i="1"/>
  <c r="Q12" i="1"/>
  <c r="Q13" i="1"/>
  <c r="Q15" i="1"/>
  <c r="Q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W4" i="1"/>
  <c r="W6" i="1"/>
  <c r="W9" i="1"/>
  <c r="W11" i="1"/>
  <c r="W14" i="1"/>
  <c r="W15" i="1"/>
  <c r="W16" i="1"/>
  <c r="W18" i="1"/>
  <c r="W19" i="1"/>
  <c r="W7" i="1"/>
  <c r="W12" i="1"/>
  <c r="AB4" i="1"/>
  <c r="AB16" i="1"/>
  <c r="W3" i="1"/>
  <c r="W8" i="1"/>
  <c r="W13" i="1"/>
  <c r="AB10" i="1"/>
  <c r="AB12" i="1"/>
  <c r="AB15" i="1"/>
  <c r="AB18" i="1"/>
</calcChain>
</file>

<file path=xl/sharedStrings.xml><?xml version="1.0" encoding="utf-8"?>
<sst xmlns="http://schemas.openxmlformats.org/spreadsheetml/2006/main" count="648" uniqueCount="85">
  <si>
    <t>Gros permanent</t>
  </si>
  <si>
    <t xml:space="preserve">Gros </t>
  </si>
  <si>
    <t>Tacheron</t>
  </si>
  <si>
    <t>Particulier permanent</t>
  </si>
  <si>
    <t>Particulier</t>
  </si>
  <si>
    <t>Particulier a terme</t>
  </si>
  <si>
    <t>Nouveau code Article</t>
  </si>
  <si>
    <t>Nouvelle désignation Article</t>
  </si>
  <si>
    <t>Categorie</t>
  </si>
  <si>
    <t>Famille</t>
  </si>
  <si>
    <t>Sous Famille</t>
  </si>
  <si>
    <t>Type article</t>
  </si>
  <si>
    <t>Unite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</si>
  <si>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</si>
  <si>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</si>
  <si>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</si>
  <si>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</si>
  <si>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</si>
  <si>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</si>
  <si>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</si>
  <si>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</si>
  <si>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TVA Article</t>
  </si>
  <si>
    <t>PrixAchat TTC</t>
  </si>
  <si>
    <t>Prix transport HTVA /Tonne</t>
  </si>
  <si>
    <t>T TVA TR</t>
  </si>
  <si>
    <t>prix transpor mahindra HT</t>
  </si>
  <si>
    <t>T TVA M%ahindra</t>
  </si>
  <si>
    <t>PrixRevient HT</t>
  </si>
  <si>
    <t>Prix revient TTC</t>
  </si>
  <si>
    <t>Marge Appliqué</t>
  </si>
  <si>
    <t>Marge</t>
  </si>
  <si>
    <t>Sans Remise</t>
  </si>
  <si>
    <t>Plafond  Remise</t>
  </si>
  <si>
    <t>Prix Vente HT</t>
  </si>
  <si>
    <t>Prix Vente TTC</t>
  </si>
  <si>
    <t>Transport wagon</t>
  </si>
  <si>
    <t>Transport Mahindra</t>
  </si>
  <si>
    <t>CPA200D-SAC</t>
  </si>
  <si>
    <t>Ciment CPA 42.5 CJO  - Sac</t>
  </si>
  <si>
    <t xml:space="preserve">CIMENT </t>
  </si>
  <si>
    <t>CPA</t>
  </si>
  <si>
    <t>depot</t>
  </si>
  <si>
    <t>Produit</t>
  </si>
  <si>
    <t>Sac</t>
  </si>
  <si>
    <t>Revient</t>
  </si>
  <si>
    <t>CPA200W-BKS</t>
  </si>
  <si>
    <t>Ciment CPA 42.5 CJO Wagon BEK- - Sac</t>
  </si>
  <si>
    <t>wagon</t>
  </si>
  <si>
    <t>CPA100D-SAC</t>
  </si>
  <si>
    <t>Ciment CPA 42.5 SCE - Sac</t>
  </si>
  <si>
    <t>CPA100W-BKS</t>
  </si>
  <si>
    <t>Ciment CPA 42.5 SCE Wagon BEK - Sac</t>
  </si>
  <si>
    <t>CPA300D-SAC</t>
  </si>
  <si>
    <t>Ciment CPA 42.5 SOTACIB KAIROUAN  - Sac</t>
  </si>
  <si>
    <t>NOR200D-SAC</t>
  </si>
  <si>
    <t>Ciment NORMAL 32.5 CJO  - Sac</t>
  </si>
  <si>
    <t>normal</t>
  </si>
  <si>
    <t>NOR200W-BKS</t>
  </si>
  <si>
    <t>Ciment NORMAL 32.5 CJO Wagon BEK - Sac</t>
  </si>
  <si>
    <t>NOR100D-SAC</t>
  </si>
  <si>
    <t>Ciment NORMAL 32.5 SCE  - Sac</t>
  </si>
  <si>
    <t>NOR100W-BKS</t>
  </si>
  <si>
    <t>Ciment NORMAL 32.5 SCE Wagon BEK - Sac</t>
  </si>
  <si>
    <t>NOR300D-SAC</t>
  </si>
  <si>
    <t>Ciment NORMAL 32.5 SOTACIB KAIROUAN - Sac</t>
  </si>
  <si>
    <t>HRS200 D-SAC</t>
  </si>
  <si>
    <t>Ciment HRS 42.5 CJO - Sac</t>
  </si>
  <si>
    <t xml:space="preserve">hrs </t>
  </si>
  <si>
    <t>HRS200 W-BKS</t>
  </si>
  <si>
    <t>Ciment HRS 42.5 CJO Wagon BEK-  Sac</t>
  </si>
  <si>
    <t>HRS100D-SAC</t>
  </si>
  <si>
    <t>Ciment HRS 42.5 SCE-  Sac-D</t>
  </si>
  <si>
    <t>HRS300D-SAC</t>
  </si>
  <si>
    <t>Ciment HRS 42.5 SOTACIB KAIROUAN-  Sac</t>
  </si>
  <si>
    <t>CHA200D-SAC</t>
  </si>
  <si>
    <t>CHAUX CJO  -  Sac-D</t>
  </si>
  <si>
    <t>CHAUX</t>
  </si>
  <si>
    <t>CHA200W-BKS</t>
  </si>
  <si>
    <t>CHAUX CJO Wagon BEK-  Sac</t>
  </si>
  <si>
    <t>CHA100D-SAC</t>
  </si>
  <si>
    <t>CHAUX SCE -  Sac</t>
  </si>
  <si>
    <t>CHAUX300D-SAC</t>
  </si>
  <si>
    <t>CHAUX SOTACIB KAIROUAN -  Sac</t>
  </si>
  <si>
    <t>Type tiers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</si>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</sst>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&quot; &quot;##0.000"/>
    <numFmt numFmtId="168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15" borderId="1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164" fontId="3" fillId="17" borderId="2" xfId="0" applyNumberFormat="1" applyFont="1" applyFill="1" applyBorder="1" applyAlignment="1">
      <alignment horizontal="center" vertical="center" wrapText="1"/>
    </xf>
    <xf numFmtId="164" fontId="3" fillId="17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164" fontId="3" fillId="7" borderId="5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4" fontId="3" fillId="10" borderId="7" xfId="0" applyNumberFormat="1" applyFont="1" applyFill="1" applyBorder="1" applyAlignment="1">
      <alignment horizontal="center" vertical="center" wrapText="1"/>
    </xf>
    <xf numFmtId="164" fontId="3" fillId="12" borderId="7" xfId="0" applyNumberFormat="1" applyFont="1" applyFill="1" applyBorder="1" applyAlignment="1">
      <alignment horizontal="center" vertical="center" wrapText="1"/>
    </xf>
    <xf numFmtId="164" fontId="3" fillId="14" borderId="7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3" fontId="5" fillId="3" borderId="8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vertical="center"/>
    </xf>
    <xf numFmtId="164" fontId="6" fillId="4" borderId="9" xfId="2" applyNumberFormat="1" applyFont="1" applyFill="1" applyBorder="1" applyAlignment="1">
      <alignment horizontal="center" vertical="center"/>
    </xf>
    <xf numFmtId="164" fontId="7" fillId="4" borderId="10" xfId="2" applyNumberFormat="1" applyFont="1" applyFill="1" applyBorder="1" applyAlignment="1">
      <alignment horizontal="center" vertical="center"/>
    </xf>
    <xf numFmtId="164" fontId="7" fillId="17" borderId="10" xfId="2" applyNumberFormat="1" applyFont="1" applyFill="1" applyBorder="1" applyAlignment="1">
      <alignment horizontal="center" vertical="center"/>
    </xf>
    <xf numFmtId="164" fontId="4" fillId="4" borderId="10" xfId="2" applyNumberFormat="1" applyFont="1" applyFill="1" applyBorder="1" applyAlignment="1">
      <alignment horizontal="center" vertical="center"/>
    </xf>
    <xf numFmtId="164" fontId="7" fillId="17" borderId="9" xfId="2" applyNumberFormat="1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4" fillId="4" borderId="8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164" fontId="7" fillId="4" borderId="12" xfId="2" applyNumberFormat="1" applyFont="1" applyFill="1" applyBorder="1" applyAlignment="1">
      <alignment horizontal="center" vertical="center"/>
    </xf>
    <xf numFmtId="164" fontId="7" fillId="5" borderId="10" xfId="2" applyNumberFormat="1" applyFont="1" applyFill="1" applyBorder="1" applyAlignment="1">
      <alignment horizontal="center" vertical="center"/>
    </xf>
    <xf numFmtId="164" fontId="7" fillId="6" borderId="10" xfId="2" applyNumberFormat="1" applyFont="1" applyFill="1" applyBorder="1" applyAlignment="1">
      <alignment horizontal="center" vertical="center"/>
    </xf>
    <xf numFmtId="164" fontId="7" fillId="7" borderId="11" xfId="0" applyNumberFormat="1" applyFont="1" applyFill="1" applyBorder="1" applyAlignment="1">
      <alignment horizontal="center" vertical="center"/>
    </xf>
    <xf numFmtId="0" fontId="7" fillId="2" borderId="11" xfId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64" fontId="7" fillId="8" borderId="11" xfId="0" applyNumberFormat="1" applyFont="1" applyFill="1" applyBorder="1" applyAlignment="1">
      <alignment horizontal="center" vertical="center"/>
    </xf>
    <xf numFmtId="0" fontId="7" fillId="9" borderId="11" xfId="1" applyNumberFormat="1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164" fontId="7" fillId="9" borderId="11" xfId="0" applyNumberFormat="1" applyFont="1" applyFill="1" applyBorder="1" applyAlignment="1">
      <alignment horizontal="center" vertical="center"/>
    </xf>
    <xf numFmtId="0" fontId="7" fillId="10" borderId="11" xfId="1" applyNumberFormat="1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164" fontId="7" fillId="10" borderId="11" xfId="0" applyNumberFormat="1" applyFont="1" applyFill="1" applyBorder="1" applyAlignment="1">
      <alignment horizontal="center" vertical="center"/>
    </xf>
    <xf numFmtId="0" fontId="7" fillId="12" borderId="11" xfId="1" applyNumberFormat="1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164" fontId="7" fillId="12" borderId="11" xfId="0" applyNumberFormat="1" applyFont="1" applyFill="1" applyBorder="1" applyAlignment="1">
      <alignment horizontal="center" vertical="center"/>
    </xf>
    <xf numFmtId="0" fontId="7" fillId="5" borderId="11" xfId="1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7" fillId="4" borderId="8" xfId="2" applyNumberFormat="1" applyFont="1" applyFill="1" applyBorder="1" applyAlignment="1">
      <alignment horizontal="center" vertical="center"/>
    </xf>
    <xf numFmtId="164" fontId="6" fillId="17" borderId="9" xfId="2" applyNumberFormat="1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vertical="center"/>
    </xf>
    <xf numFmtId="164" fontId="6" fillId="18" borderId="9" xfId="2" applyNumberFormat="1" applyFont="1" applyFill="1" applyBorder="1" applyAlignment="1">
      <alignment horizontal="center" vertical="center"/>
    </xf>
    <xf numFmtId="164" fontId="7" fillId="18" borderId="10" xfId="2" applyNumberFormat="1" applyFont="1" applyFill="1" applyBorder="1" applyAlignment="1">
      <alignment horizontal="center" vertical="center"/>
    </xf>
    <xf numFmtId="164" fontId="7" fillId="18" borderId="11" xfId="0" applyNumberFormat="1" applyFont="1" applyFill="1" applyBorder="1" applyAlignment="1">
      <alignment horizontal="center" vertical="center"/>
    </xf>
    <xf numFmtId="164" fontId="7" fillId="18" borderId="8" xfId="2" applyNumberFormat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vertical="center"/>
    </xf>
    <xf numFmtId="0" fontId="4" fillId="16" borderId="15" xfId="0" applyFont="1" applyFill="1" applyBorder="1" applyAlignment="1">
      <alignment horizontal="center" vertical="center"/>
    </xf>
    <xf numFmtId="164" fontId="7" fillId="14" borderId="11" xfId="0" applyNumberFormat="1" applyFont="1" applyFill="1" applyBorder="1" applyAlignment="1">
      <alignment horizontal="center" vertical="center"/>
    </xf>
    <xf numFmtId="164" fontId="7" fillId="11" borderId="11" xfId="0" applyNumberFormat="1" applyFont="1" applyFill="1" applyBorder="1" applyAlignment="1">
      <alignment horizontal="center" vertical="center"/>
    </xf>
    <xf numFmtId="164" fontId="7" fillId="13" borderId="11" xfId="0" applyNumberFormat="1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0" xfId="0" applyFont="1"/>
  </cellXfs>
  <cellStyles count="4">
    <cellStyle name="Milliers" xfId="1" builtinId="3"/>
    <cellStyle name="Milliers 2" xfId="3" xr:uid="{7802A68B-E244-4317-87E3-F34E666F96E3}"/>
    <cellStyle name="Normal" xfId="0" builtinId="0"/>
    <cellStyle name="Pourcentage" xfId="2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1362-020D-4786-8E5A-C29F43202ADC}">
  <dimension ref="A1:E109"/>
  <sheetViews>
    <sheetView tabSelected="1" workbookViewId="0">
      <selection activeCell="G6" sqref="G6"/>
    </sheetView>
  </sheetViews>
  <sheetFormatPr baseColWidth="10" defaultRowHeight="15" x14ac:dyDescent="0.25"/>
  <cols>
    <col min="1" max="1" width="22.7109375" customWidth="1"/>
    <col min="2" max="2" width="25.5703125" customWidth="1"/>
  </cols>
  <sheetData>
    <row r="1" spans="1:5" ht="15.75" x14ac:dyDescent="0.25">
      <c r="A1" s="82" t="s">
        <v>83</v>
      </c>
      <c r="B1" s="82" t="s">
        <v>84</v>
      </c>
      <c r="C1" s="82" t="s">
        <v>35</v>
      </c>
      <c r="D1" s="82" t="s">
        <v>36</v>
      </c>
      <c r="E1" s="82" t="s">
        <v>30</v>
      </c>
    </row>
    <row r="2" spans="1:5" x14ac:dyDescent="0.25">
      <c r="A2" t="s">
        <v>0</v>
      </c>
      <c r="B2" t="s">
        <v>37</v>
      </c>
      <c r="C2">
        <v>1</v>
      </c>
      <c r="D2">
        <v>0</v>
      </c>
      <c r="E2">
        <v>0.97244961993783363</v>
      </c>
    </row>
    <row r="3" spans="1:5" x14ac:dyDescent="0.25">
      <c r="A3" t="s">
        <v>0</v>
      </c>
      <c r="B3" t="s">
        <v>45</v>
      </c>
      <c r="C3">
        <v>1</v>
      </c>
      <c r="D3">
        <v>0</v>
      </c>
      <c r="E3">
        <v>2.115346441423327</v>
      </c>
    </row>
    <row r="4" spans="1:5" x14ac:dyDescent="0.25">
      <c r="A4" t="s">
        <v>0</v>
      </c>
      <c r="B4" t="s">
        <v>48</v>
      </c>
      <c r="C4">
        <v>1</v>
      </c>
      <c r="D4">
        <v>0</v>
      </c>
      <c r="E4">
        <v>0.6678485372585925</v>
      </c>
    </row>
    <row r="5" spans="1:5" x14ac:dyDescent="0.25">
      <c r="A5" t="s">
        <v>0</v>
      </c>
      <c r="B5" t="s">
        <v>50</v>
      </c>
      <c r="C5">
        <v>1</v>
      </c>
      <c r="D5">
        <v>0</v>
      </c>
      <c r="E5">
        <v>2.3310087393736012</v>
      </c>
    </row>
    <row r="6" spans="1:5" x14ac:dyDescent="0.25">
      <c r="A6" t="s">
        <v>0</v>
      </c>
      <c r="B6" t="s">
        <v>52</v>
      </c>
      <c r="C6">
        <v>1</v>
      </c>
      <c r="D6">
        <v>0</v>
      </c>
      <c r="E6">
        <v>2.0824988778080638</v>
      </c>
    </row>
    <row r="7" spans="1:5" x14ac:dyDescent="0.25">
      <c r="A7" t="s">
        <v>0</v>
      </c>
      <c r="B7" t="s">
        <v>54</v>
      </c>
      <c r="C7">
        <v>1</v>
      </c>
      <c r="D7">
        <v>0</v>
      </c>
      <c r="E7">
        <v>0.31746932464049848</v>
      </c>
    </row>
    <row r="8" spans="1:5" x14ac:dyDescent="0.25">
      <c r="A8" t="s">
        <v>0</v>
      </c>
      <c r="B8" t="s">
        <v>57</v>
      </c>
      <c r="C8">
        <v>1</v>
      </c>
      <c r="D8">
        <v>0</v>
      </c>
      <c r="E8">
        <v>1.5377672631298225</v>
      </c>
    </row>
    <row r="9" spans="1:5" x14ac:dyDescent="0.25">
      <c r="A9" t="s">
        <v>0</v>
      </c>
      <c r="B9" t="s">
        <v>59</v>
      </c>
      <c r="C9">
        <v>1</v>
      </c>
      <c r="D9">
        <v>0</v>
      </c>
      <c r="E9">
        <v>0.11241595118256953</v>
      </c>
    </row>
    <row r="10" spans="1:5" x14ac:dyDescent="0.25">
      <c r="A10" t="s">
        <v>0</v>
      </c>
      <c r="B10" t="s">
        <v>61</v>
      </c>
      <c r="C10">
        <v>1</v>
      </c>
      <c r="D10">
        <v>0</v>
      </c>
      <c r="E10">
        <v>1.830086507989364</v>
      </c>
    </row>
    <row r="11" spans="1:5" x14ac:dyDescent="0.25">
      <c r="A11" t="s">
        <v>0</v>
      </c>
      <c r="B11" t="s">
        <v>63</v>
      </c>
      <c r="C11">
        <v>1</v>
      </c>
      <c r="D11">
        <v>0</v>
      </c>
      <c r="E11">
        <v>5.97257819232901</v>
      </c>
    </row>
    <row r="12" spans="1:5" x14ac:dyDescent="0.25">
      <c r="A12" t="s">
        <v>0</v>
      </c>
      <c r="B12" t="s">
        <v>65</v>
      </c>
      <c r="C12">
        <v>1</v>
      </c>
      <c r="D12">
        <v>0</v>
      </c>
      <c r="E12">
        <v>3.2383213508451831</v>
      </c>
    </row>
    <row r="13" spans="1:5" x14ac:dyDescent="0.25">
      <c r="A13" t="s">
        <v>0</v>
      </c>
      <c r="B13" t="s">
        <v>68</v>
      </c>
      <c r="C13">
        <v>1</v>
      </c>
      <c r="D13">
        <v>0</v>
      </c>
      <c r="E13">
        <v>4.3428893778938686</v>
      </c>
    </row>
    <row r="14" spans="1:5" x14ac:dyDescent="0.25">
      <c r="A14" t="s">
        <v>0</v>
      </c>
      <c r="B14" t="s">
        <v>70</v>
      </c>
      <c r="C14">
        <v>1</v>
      </c>
      <c r="D14">
        <v>0</v>
      </c>
      <c r="E14">
        <v>0.83864136737199146</v>
      </c>
    </row>
    <row r="15" spans="1:5" x14ac:dyDescent="0.25">
      <c r="A15" t="s">
        <v>0</v>
      </c>
      <c r="B15" t="s">
        <v>72</v>
      </c>
      <c r="C15">
        <v>1</v>
      </c>
      <c r="D15">
        <v>0</v>
      </c>
      <c r="E15">
        <v>3.4819591729376071</v>
      </c>
    </row>
    <row r="16" spans="1:5" x14ac:dyDescent="0.25">
      <c r="A16" t="s">
        <v>0</v>
      </c>
      <c r="B16" t="s">
        <v>74</v>
      </c>
      <c r="C16">
        <v>1</v>
      </c>
      <c r="D16">
        <v>0</v>
      </c>
      <c r="E16">
        <v>7.6801812472810411</v>
      </c>
    </row>
    <row r="17" spans="1:5" x14ac:dyDescent="0.25">
      <c r="A17" t="s">
        <v>0</v>
      </c>
      <c r="B17" t="s">
        <v>77</v>
      </c>
      <c r="C17">
        <v>1</v>
      </c>
      <c r="D17">
        <v>0</v>
      </c>
      <c r="E17">
        <v>8.791704211892565</v>
      </c>
    </row>
    <row r="18" spans="1:5" x14ac:dyDescent="0.25">
      <c r="A18" t="s">
        <v>0</v>
      </c>
      <c r="B18" t="s">
        <v>79</v>
      </c>
      <c r="C18">
        <v>1</v>
      </c>
      <c r="D18">
        <v>0</v>
      </c>
      <c r="E18">
        <v>2.8099584972430591</v>
      </c>
    </row>
    <row r="19" spans="1:5" x14ac:dyDescent="0.25">
      <c r="A19" t="s">
        <v>0</v>
      </c>
      <c r="B19" t="s">
        <v>81</v>
      </c>
      <c r="C19">
        <v>1</v>
      </c>
      <c r="D19">
        <v>0</v>
      </c>
      <c r="E19">
        <v>7.5318481910112069</v>
      </c>
    </row>
    <row r="20" spans="1:5" x14ac:dyDescent="0.25">
      <c r="A20" t="s">
        <v>1</v>
      </c>
      <c r="B20" t="s">
        <v>37</v>
      </c>
      <c r="C20">
        <v>1</v>
      </c>
      <c r="D20">
        <v>0</v>
      </c>
      <c r="E20" t="s">
        <v>30</v>
      </c>
    </row>
    <row r="21" spans="1:5" x14ac:dyDescent="0.25">
      <c r="A21" t="s">
        <v>1</v>
      </c>
      <c r="B21" t="s">
        <v>45</v>
      </c>
      <c r="C21">
        <v>1</v>
      </c>
      <c r="D21">
        <v>0</v>
      </c>
      <c r="E21">
        <v>2.115346441423327</v>
      </c>
    </row>
    <row r="22" spans="1:5" x14ac:dyDescent="0.25">
      <c r="A22" t="s">
        <v>1</v>
      </c>
      <c r="B22" t="s">
        <v>48</v>
      </c>
      <c r="C22">
        <v>1</v>
      </c>
      <c r="D22">
        <v>0</v>
      </c>
      <c r="E22">
        <v>1.2688506180780621</v>
      </c>
    </row>
    <row r="23" spans="1:5" x14ac:dyDescent="0.25">
      <c r="A23" t="s">
        <v>1</v>
      </c>
      <c r="B23" t="s">
        <v>50</v>
      </c>
      <c r="C23">
        <v>1</v>
      </c>
      <c r="D23">
        <v>0</v>
      </c>
      <c r="E23">
        <v>2.9419401348325493</v>
      </c>
    </row>
    <row r="24" spans="1:5" x14ac:dyDescent="0.25">
      <c r="A24" t="s">
        <v>1</v>
      </c>
      <c r="B24" t="s">
        <v>52</v>
      </c>
      <c r="C24">
        <v>1</v>
      </c>
      <c r="D24">
        <v>0</v>
      </c>
      <c r="E24">
        <v>2.0824988778080638</v>
      </c>
    </row>
    <row r="25" spans="1:5" x14ac:dyDescent="0.25">
      <c r="A25" t="s">
        <v>1</v>
      </c>
      <c r="B25" t="s">
        <v>54</v>
      </c>
      <c r="C25">
        <v>1</v>
      </c>
      <c r="D25">
        <v>0</v>
      </c>
      <c r="E25">
        <v>1.6685463525817852</v>
      </c>
    </row>
    <row r="26" spans="1:5" x14ac:dyDescent="0.25">
      <c r="A26" t="s">
        <v>1</v>
      </c>
      <c r="B26" t="s">
        <v>57</v>
      </c>
      <c r="C26">
        <v>1</v>
      </c>
      <c r="D26">
        <v>0</v>
      </c>
      <c r="E26">
        <v>2.9052792801416558</v>
      </c>
    </row>
    <row r="27" spans="1:5" x14ac:dyDescent="0.25">
      <c r="A27" t="s">
        <v>1</v>
      </c>
      <c r="B27" t="s">
        <v>59</v>
      </c>
      <c r="C27">
        <v>1</v>
      </c>
      <c r="D27">
        <v>0</v>
      </c>
      <c r="E27">
        <v>0.73616932159492876</v>
      </c>
    </row>
    <row r="28" spans="1:5" x14ac:dyDescent="0.25">
      <c r="A28" t="s">
        <v>1</v>
      </c>
      <c r="B28" t="s">
        <v>61</v>
      </c>
      <c r="C28">
        <v>1</v>
      </c>
      <c r="D28">
        <v>0</v>
      </c>
      <c r="E28">
        <v>2.4645418756404069</v>
      </c>
    </row>
    <row r="29" spans="1:5" x14ac:dyDescent="0.25">
      <c r="A29" t="s">
        <v>1</v>
      </c>
      <c r="B29" t="s">
        <v>63</v>
      </c>
      <c r="C29">
        <v>1</v>
      </c>
      <c r="D29">
        <v>0</v>
      </c>
      <c r="E29">
        <v>6.6328434770164506</v>
      </c>
    </row>
    <row r="30" spans="1:5" x14ac:dyDescent="0.25">
      <c r="A30" t="s">
        <v>1</v>
      </c>
      <c r="B30" t="s">
        <v>65</v>
      </c>
      <c r="C30">
        <v>1</v>
      </c>
      <c r="D30">
        <v>0</v>
      </c>
      <c r="E30">
        <v>3.2383213508451831</v>
      </c>
    </row>
    <row r="31" spans="1:5" x14ac:dyDescent="0.25">
      <c r="A31" t="s">
        <v>1</v>
      </c>
      <c r="B31" t="s">
        <v>68</v>
      </c>
      <c r="C31">
        <v>1</v>
      </c>
      <c r="D31">
        <v>0</v>
      </c>
      <c r="E31">
        <v>4.3428893778938686</v>
      </c>
    </row>
    <row r="32" spans="1:5" x14ac:dyDescent="0.25">
      <c r="A32" t="s">
        <v>1</v>
      </c>
      <c r="B32" t="s">
        <v>70</v>
      </c>
      <c r="C32">
        <v>1</v>
      </c>
      <c r="D32">
        <v>0</v>
      </c>
      <c r="E32">
        <v>0.83864136737199146</v>
      </c>
    </row>
    <row r="33" spans="1:5" x14ac:dyDescent="0.25">
      <c r="A33" t="s">
        <v>1</v>
      </c>
      <c r="B33" t="s">
        <v>72</v>
      </c>
      <c r="C33">
        <v>1</v>
      </c>
      <c r="D33">
        <v>0</v>
      </c>
      <c r="E33">
        <v>3.4819591729376071</v>
      </c>
    </row>
    <row r="34" spans="1:5" x14ac:dyDescent="0.25">
      <c r="A34" t="s">
        <v>1</v>
      </c>
      <c r="B34" t="s">
        <v>74</v>
      </c>
      <c r="C34">
        <v>1</v>
      </c>
      <c r="D34">
        <v>0</v>
      </c>
      <c r="E34">
        <v>11.269520622190441</v>
      </c>
    </row>
    <row r="35" spans="1:5" x14ac:dyDescent="0.25">
      <c r="A35" t="s">
        <v>1</v>
      </c>
      <c r="B35" t="s">
        <v>77</v>
      </c>
      <c r="C35">
        <v>1</v>
      </c>
      <c r="D35">
        <v>0</v>
      </c>
      <c r="E35">
        <v>12.418094352289003</v>
      </c>
    </row>
    <row r="36" spans="1:5" x14ac:dyDescent="0.25">
      <c r="A36" t="s">
        <v>1</v>
      </c>
      <c r="B36" t="s">
        <v>79</v>
      </c>
      <c r="C36">
        <v>1</v>
      </c>
      <c r="D36">
        <v>0</v>
      </c>
      <c r="E36">
        <v>3.4863398031459951</v>
      </c>
    </row>
    <row r="37" spans="1:5" x14ac:dyDescent="0.25">
      <c r="A37" t="s">
        <v>1</v>
      </c>
      <c r="B37" t="s">
        <v>81</v>
      </c>
      <c r="C37">
        <v>1</v>
      </c>
      <c r="D37">
        <v>0</v>
      </c>
      <c r="E37">
        <v>8.2535384473267044</v>
      </c>
    </row>
    <row r="38" spans="1:5" x14ac:dyDescent="0.25">
      <c r="A38" t="s">
        <v>2</v>
      </c>
      <c r="B38" t="s">
        <v>37</v>
      </c>
      <c r="C38">
        <v>1</v>
      </c>
      <c r="D38">
        <v>0</v>
      </c>
      <c r="E38">
        <v>2.8597851268525432</v>
      </c>
    </row>
    <row r="39" spans="1:5" x14ac:dyDescent="0.25">
      <c r="A39" t="s">
        <v>2</v>
      </c>
      <c r="B39" t="s">
        <v>45</v>
      </c>
      <c r="C39">
        <v>1</v>
      </c>
      <c r="D39">
        <v>0</v>
      </c>
      <c r="E39">
        <v>4.0240445057490035</v>
      </c>
    </row>
    <row r="40" spans="1:5" x14ac:dyDescent="0.25">
      <c r="A40" t="s">
        <v>2</v>
      </c>
      <c r="B40" t="s">
        <v>48</v>
      </c>
      <c r="C40">
        <v>1</v>
      </c>
      <c r="D40">
        <v>0</v>
      </c>
      <c r="E40">
        <v>3.0718568605364425</v>
      </c>
    </row>
    <row r="41" spans="1:5" x14ac:dyDescent="0.25">
      <c r="A41" t="s">
        <v>2</v>
      </c>
      <c r="B41" t="s">
        <v>50</v>
      </c>
      <c r="C41">
        <v>1</v>
      </c>
      <c r="D41">
        <v>0</v>
      </c>
      <c r="E41">
        <v>4.774734321209408</v>
      </c>
    </row>
    <row r="42" spans="1:5" x14ac:dyDescent="0.25">
      <c r="A42" t="s">
        <v>2</v>
      </c>
      <c r="B42" t="s">
        <v>52</v>
      </c>
      <c r="C42">
        <v>1</v>
      </c>
      <c r="D42">
        <v>0</v>
      </c>
      <c r="E42">
        <v>5.2626390297646992</v>
      </c>
    </row>
    <row r="43" spans="1:5" x14ac:dyDescent="0.25">
      <c r="A43" t="s">
        <v>2</v>
      </c>
      <c r="B43" t="s">
        <v>54</v>
      </c>
      <c r="C43">
        <v>1</v>
      </c>
      <c r="D43">
        <v>0</v>
      </c>
      <c r="E43">
        <v>5.0462389224349806</v>
      </c>
    </row>
    <row r="44" spans="1:5" x14ac:dyDescent="0.25">
      <c r="A44" t="s">
        <v>2</v>
      </c>
      <c r="B44" t="s">
        <v>57</v>
      </c>
      <c r="C44">
        <v>1</v>
      </c>
      <c r="D44">
        <v>0</v>
      </c>
      <c r="E44">
        <v>6.3240593226712889</v>
      </c>
    </row>
    <row r="45" spans="1:5" x14ac:dyDescent="0.25">
      <c r="A45" t="s">
        <v>2</v>
      </c>
      <c r="B45" t="s">
        <v>59</v>
      </c>
      <c r="C45">
        <v>1</v>
      </c>
      <c r="D45">
        <v>0</v>
      </c>
      <c r="E45">
        <v>1.9836760624196188</v>
      </c>
    </row>
    <row r="46" spans="1:5" x14ac:dyDescent="0.25">
      <c r="A46" t="s">
        <v>2</v>
      </c>
      <c r="B46" t="s">
        <v>61</v>
      </c>
      <c r="C46">
        <v>1</v>
      </c>
      <c r="D46">
        <v>0</v>
      </c>
      <c r="E46">
        <v>3.7334526109424644</v>
      </c>
    </row>
    <row r="47" spans="1:5" x14ac:dyDescent="0.25">
      <c r="A47" t="s">
        <v>2</v>
      </c>
      <c r="B47" t="s">
        <v>63</v>
      </c>
      <c r="C47">
        <v>1</v>
      </c>
      <c r="D47">
        <v>0</v>
      </c>
      <c r="E47">
        <v>7.9533740463912466</v>
      </c>
    </row>
    <row r="48" spans="1:5" x14ac:dyDescent="0.25">
      <c r="A48" t="s">
        <v>2</v>
      </c>
      <c r="B48" t="s">
        <v>65</v>
      </c>
      <c r="C48">
        <v>1</v>
      </c>
      <c r="D48">
        <v>0</v>
      </c>
      <c r="E48">
        <v>4.4283884557540603</v>
      </c>
    </row>
    <row r="49" spans="1:5" x14ac:dyDescent="0.25">
      <c r="A49" t="s">
        <v>2</v>
      </c>
      <c r="B49" t="s">
        <v>68</v>
      </c>
      <c r="C49">
        <v>1</v>
      </c>
      <c r="D49">
        <v>0</v>
      </c>
      <c r="E49">
        <v>5.5456892554488206</v>
      </c>
    </row>
    <row r="50" spans="1:5" x14ac:dyDescent="0.25">
      <c r="A50" t="s">
        <v>2</v>
      </c>
      <c r="B50" t="s">
        <v>70</v>
      </c>
      <c r="C50">
        <v>1</v>
      </c>
      <c r="D50">
        <v>0</v>
      </c>
      <c r="E50">
        <v>3.6632531703796047</v>
      </c>
    </row>
    <row r="51" spans="1:5" x14ac:dyDescent="0.25">
      <c r="A51" t="s">
        <v>2</v>
      </c>
      <c r="B51" t="s">
        <v>72</v>
      </c>
      <c r="C51">
        <v>1</v>
      </c>
      <c r="D51">
        <v>0</v>
      </c>
      <c r="E51">
        <v>4.6748347830002643</v>
      </c>
    </row>
    <row r="52" spans="1:5" x14ac:dyDescent="0.25">
      <c r="A52" t="s">
        <v>2</v>
      </c>
      <c r="B52" t="s">
        <v>74</v>
      </c>
      <c r="C52">
        <v>1</v>
      </c>
      <c r="D52">
        <v>0</v>
      </c>
      <c r="E52">
        <v>14.858859997099813</v>
      </c>
    </row>
    <row r="53" spans="1:5" x14ac:dyDescent="0.25">
      <c r="A53" t="s">
        <v>2</v>
      </c>
      <c r="B53" t="s">
        <v>77</v>
      </c>
      <c r="C53">
        <v>1</v>
      </c>
      <c r="D53">
        <v>0</v>
      </c>
      <c r="E53">
        <v>16.044484492685413</v>
      </c>
    </row>
    <row r="54" spans="1:5" x14ac:dyDescent="0.25">
      <c r="A54" t="s">
        <v>2</v>
      </c>
      <c r="B54" t="s">
        <v>79</v>
      </c>
      <c r="C54">
        <v>1</v>
      </c>
      <c r="D54">
        <v>0</v>
      </c>
      <c r="E54">
        <v>6.1918650267576396</v>
      </c>
    </row>
    <row r="55" spans="1:5" x14ac:dyDescent="0.25">
      <c r="A55" t="s">
        <v>2</v>
      </c>
      <c r="B55" t="s">
        <v>81</v>
      </c>
      <c r="C55">
        <v>1</v>
      </c>
      <c r="D55">
        <v>0</v>
      </c>
      <c r="E55">
        <v>11.861989728904291</v>
      </c>
    </row>
    <row r="56" spans="1:5" x14ac:dyDescent="0.25">
      <c r="A56" t="s">
        <v>3</v>
      </c>
      <c r="B56" t="s">
        <v>37</v>
      </c>
      <c r="C56">
        <v>1</v>
      </c>
      <c r="D56">
        <v>1</v>
      </c>
      <c r="E56">
        <v>0.74790686210323543</v>
      </c>
    </row>
    <row r="57" spans="1:5" x14ac:dyDescent="0.25">
      <c r="A57" t="s">
        <v>3</v>
      </c>
      <c r="B57" t="s">
        <v>45</v>
      </c>
      <c r="C57">
        <v>1</v>
      </c>
      <c r="D57" s="81">
        <v>1</v>
      </c>
      <c r="E57">
        <v>1.8645892520709566</v>
      </c>
    </row>
    <row r="58" spans="1:5" x14ac:dyDescent="0.25">
      <c r="A58" t="s">
        <v>3</v>
      </c>
      <c r="B58" t="s">
        <v>48</v>
      </c>
      <c r="C58">
        <v>1</v>
      </c>
      <c r="D58" s="81">
        <v>1</v>
      </c>
      <c r="E58">
        <v>1.0483248146846051</v>
      </c>
    </row>
    <row r="59" spans="1:5" x14ac:dyDescent="0.25">
      <c r="A59" t="s">
        <v>3</v>
      </c>
      <c r="B59" t="s">
        <v>50</v>
      </c>
      <c r="C59">
        <v>1</v>
      </c>
      <c r="D59" s="81">
        <v>1</v>
      </c>
      <c r="E59">
        <v>2.6844653073199396</v>
      </c>
    </row>
    <row r="60" spans="1:5" x14ac:dyDescent="0.25">
      <c r="A60" t="s">
        <v>3</v>
      </c>
      <c r="B60" t="s">
        <v>52</v>
      </c>
      <c r="C60">
        <v>1</v>
      </c>
      <c r="D60" s="81">
        <v>1</v>
      </c>
      <c r="E60">
        <v>3.0781598711118221</v>
      </c>
    </row>
    <row r="61" spans="1:5" x14ac:dyDescent="0.25">
      <c r="A61" t="s">
        <v>3</v>
      </c>
      <c r="B61" t="s">
        <v>54</v>
      </c>
      <c r="C61">
        <v>1</v>
      </c>
      <c r="D61" s="81">
        <v>1</v>
      </c>
      <c r="E61">
        <v>2.7338094324171607</v>
      </c>
    </row>
    <row r="62" spans="1:5" x14ac:dyDescent="0.25">
      <c r="A62" t="s">
        <v>3</v>
      </c>
      <c r="B62" t="s">
        <v>57</v>
      </c>
      <c r="C62">
        <v>1</v>
      </c>
      <c r="D62" s="81">
        <v>1</v>
      </c>
      <c r="E62">
        <v>3.9556634109490858</v>
      </c>
    </row>
    <row r="63" spans="1:5" x14ac:dyDescent="0.25">
      <c r="A63" t="s">
        <v>3</v>
      </c>
      <c r="B63" t="s">
        <v>59</v>
      </c>
      <c r="C63">
        <v>1</v>
      </c>
      <c r="D63" s="81">
        <v>1</v>
      </c>
      <c r="E63">
        <v>-9.2742654334159624E-2</v>
      </c>
    </row>
    <row r="64" spans="1:5" x14ac:dyDescent="0.25">
      <c r="A64" t="s">
        <v>3</v>
      </c>
      <c r="B64" t="s">
        <v>61</v>
      </c>
      <c r="C64">
        <v>1</v>
      </c>
      <c r="D64" s="81">
        <v>1</v>
      </c>
      <c r="E64">
        <v>1.5859208748194362</v>
      </c>
    </row>
    <row r="65" spans="1:5" x14ac:dyDescent="0.25">
      <c r="A65" t="s">
        <v>3</v>
      </c>
      <c r="B65" t="s">
        <v>63</v>
      </c>
      <c r="C65">
        <v>1</v>
      </c>
      <c r="D65" s="81">
        <v>1</v>
      </c>
      <c r="E65">
        <v>5.6295204468225961</v>
      </c>
    </row>
    <row r="66" spans="1:5" x14ac:dyDescent="0.25">
      <c r="A66" t="s">
        <v>3</v>
      </c>
      <c r="B66" t="s">
        <v>65</v>
      </c>
      <c r="C66">
        <v>1</v>
      </c>
      <c r="D66" s="81">
        <v>1</v>
      </c>
      <c r="E66">
        <v>2.3981889231998963</v>
      </c>
    </row>
    <row r="67" spans="1:5" x14ac:dyDescent="0.25">
      <c r="A67" t="s">
        <v>3</v>
      </c>
      <c r="B67" t="s">
        <v>68</v>
      </c>
      <c r="C67">
        <v>1</v>
      </c>
      <c r="D67" s="81">
        <v>1</v>
      </c>
      <c r="E67">
        <v>3.4722455599794273</v>
      </c>
    </row>
    <row r="68" spans="1:5" x14ac:dyDescent="0.25">
      <c r="A68" t="s">
        <v>3</v>
      </c>
      <c r="B68" t="s">
        <v>70</v>
      </c>
      <c r="C68">
        <v>1</v>
      </c>
      <c r="D68" s="81">
        <v>1</v>
      </c>
      <c r="E68">
        <v>1.7480283547080688</v>
      </c>
    </row>
    <row r="69" spans="1:5" x14ac:dyDescent="0.25">
      <c r="A69" t="s">
        <v>3</v>
      </c>
      <c r="B69" t="s">
        <v>72</v>
      </c>
      <c r="C69">
        <v>1</v>
      </c>
      <c r="D69" s="81">
        <v>1</v>
      </c>
      <c r="E69">
        <v>2.6351351647710715</v>
      </c>
    </row>
    <row r="70" spans="1:5" x14ac:dyDescent="0.25">
      <c r="A70" t="s">
        <v>3</v>
      </c>
      <c r="B70" t="s">
        <v>74</v>
      </c>
      <c r="C70">
        <v>1</v>
      </c>
      <c r="D70" s="81">
        <v>1</v>
      </c>
      <c r="E70">
        <v>12.702247705452677</v>
      </c>
    </row>
    <row r="71" spans="1:5" x14ac:dyDescent="0.25">
      <c r="A71" t="s">
        <v>3</v>
      </c>
      <c r="B71" t="s">
        <v>77</v>
      </c>
      <c r="C71">
        <v>1</v>
      </c>
      <c r="D71" s="81">
        <v>1</v>
      </c>
      <c r="E71">
        <v>13.84354595323191</v>
      </c>
    </row>
    <row r="72" spans="1:5" x14ac:dyDescent="0.25">
      <c r="A72" t="s">
        <v>3</v>
      </c>
      <c r="B72" t="s">
        <v>79</v>
      </c>
      <c r="C72">
        <v>1</v>
      </c>
      <c r="D72" s="81">
        <v>1</v>
      </c>
      <c r="E72">
        <v>4.3111741850440097</v>
      </c>
    </row>
    <row r="73" spans="1:5" x14ac:dyDescent="0.25">
      <c r="A73" t="s">
        <v>3</v>
      </c>
      <c r="B73" t="s">
        <v>81</v>
      </c>
      <c r="C73">
        <v>1</v>
      </c>
      <c r="D73" s="81">
        <v>1</v>
      </c>
      <c r="E73">
        <v>9.7506747896327397</v>
      </c>
    </row>
    <row r="74" spans="1:5" x14ac:dyDescent="0.25">
      <c r="A74" t="s">
        <v>4</v>
      </c>
      <c r="B74" t="s">
        <v>37</v>
      </c>
      <c r="C74">
        <v>1</v>
      </c>
      <c r="D74" s="81">
        <v>1</v>
      </c>
      <c r="E74">
        <v>3.8288826071216846</v>
      </c>
    </row>
    <row r="75" spans="1:5" x14ac:dyDescent="0.25">
      <c r="A75" t="s">
        <v>4</v>
      </c>
      <c r="B75" t="s">
        <v>45</v>
      </c>
      <c r="C75">
        <v>1</v>
      </c>
      <c r="D75" s="81">
        <v>1</v>
      </c>
      <c r="E75">
        <v>4.9797143056511004</v>
      </c>
    </row>
    <row r="76" spans="1:5" x14ac:dyDescent="0.25">
      <c r="A76" t="s">
        <v>4</v>
      </c>
      <c r="B76" t="s">
        <v>48</v>
      </c>
      <c r="C76">
        <v>1</v>
      </c>
      <c r="D76" s="81">
        <v>1</v>
      </c>
      <c r="E76">
        <v>3.405137055260326</v>
      </c>
    </row>
    <row r="77" spans="1:5" x14ac:dyDescent="0.25">
      <c r="A77" t="s">
        <v>4</v>
      </c>
      <c r="B77" t="s">
        <v>50</v>
      </c>
      <c r="C77">
        <v>1</v>
      </c>
      <c r="D77" s="81">
        <v>1</v>
      </c>
      <c r="E77">
        <v>5.0794382590941609</v>
      </c>
    </row>
    <row r="78" spans="1:5" x14ac:dyDescent="0.25">
      <c r="A78" t="s">
        <v>4</v>
      </c>
      <c r="B78" t="s">
        <v>52</v>
      </c>
      <c r="C78">
        <v>1</v>
      </c>
      <c r="D78" s="81">
        <v>1</v>
      </c>
      <c r="E78">
        <v>4.9466461527634067</v>
      </c>
    </row>
    <row r="79" spans="1:5" x14ac:dyDescent="0.25">
      <c r="A79" t="s">
        <v>4</v>
      </c>
      <c r="B79" t="s">
        <v>54</v>
      </c>
      <c r="C79">
        <v>1</v>
      </c>
      <c r="D79" s="81">
        <v>1</v>
      </c>
      <c r="E79">
        <v>4.7158121867403366</v>
      </c>
    </row>
    <row r="80" spans="1:5" x14ac:dyDescent="0.25">
      <c r="A80" t="s">
        <v>4</v>
      </c>
      <c r="B80" t="s">
        <v>57</v>
      </c>
      <c r="C80">
        <v>1</v>
      </c>
      <c r="D80" s="81">
        <v>1</v>
      </c>
      <c r="E80">
        <v>5.9612389108388015</v>
      </c>
    </row>
    <row r="81" spans="1:5" x14ac:dyDescent="0.25">
      <c r="A81" t="s">
        <v>4</v>
      </c>
      <c r="B81" t="s">
        <v>59</v>
      </c>
      <c r="C81">
        <v>1</v>
      </c>
      <c r="D81" s="81">
        <v>1</v>
      </c>
      <c r="E81">
        <v>1.1293644691602083</v>
      </c>
    </row>
    <row r="82" spans="1:5" x14ac:dyDescent="0.25">
      <c r="A82" t="s">
        <v>4</v>
      </c>
      <c r="B82" t="s">
        <v>61</v>
      </c>
      <c r="C82">
        <v>1</v>
      </c>
      <c r="D82" s="81">
        <v>1</v>
      </c>
      <c r="E82">
        <v>2.8285621087621706</v>
      </c>
    </row>
    <row r="83" spans="1:5" x14ac:dyDescent="0.25">
      <c r="A83" t="s">
        <v>4</v>
      </c>
      <c r="B83" t="s">
        <v>63</v>
      </c>
      <c r="C83">
        <v>1</v>
      </c>
      <c r="D83" s="81">
        <v>1</v>
      </c>
      <c r="E83">
        <v>6.9216246724717649</v>
      </c>
    </row>
    <row r="84" spans="1:5" x14ac:dyDescent="0.25">
      <c r="A84" t="s">
        <v>4</v>
      </c>
      <c r="B84" t="s">
        <v>65</v>
      </c>
      <c r="C84">
        <v>1</v>
      </c>
      <c r="D84" s="81">
        <v>1</v>
      </c>
      <c r="E84">
        <v>4.1485853150494876</v>
      </c>
    </row>
    <row r="85" spans="1:5" x14ac:dyDescent="0.25">
      <c r="A85" t="s">
        <v>4</v>
      </c>
      <c r="B85" t="s">
        <v>68</v>
      </c>
      <c r="C85">
        <v>1</v>
      </c>
      <c r="D85" s="81">
        <v>1</v>
      </c>
      <c r="E85">
        <v>5.241001894338055</v>
      </c>
    </row>
    <row r="86" spans="1:5" x14ac:dyDescent="0.25">
      <c r="A86" t="s">
        <v>4</v>
      </c>
      <c r="B86" t="s">
        <v>70</v>
      </c>
      <c r="C86">
        <v>1</v>
      </c>
      <c r="D86" s="81">
        <v>1</v>
      </c>
      <c r="E86">
        <v>1.7480283547080688</v>
      </c>
    </row>
    <row r="87" spans="1:5" x14ac:dyDescent="0.25">
      <c r="A87" t="s">
        <v>4</v>
      </c>
      <c r="B87" t="s">
        <v>72</v>
      </c>
      <c r="C87">
        <v>1</v>
      </c>
      <c r="D87" s="81">
        <v>1</v>
      </c>
      <c r="E87">
        <v>4.389581919724435</v>
      </c>
    </row>
    <row r="88" spans="1:5" x14ac:dyDescent="0.25">
      <c r="A88" t="s">
        <v>4</v>
      </c>
      <c r="B88" t="s">
        <v>74</v>
      </c>
      <c r="C88">
        <v>1</v>
      </c>
      <c r="D88" s="81">
        <v>1</v>
      </c>
      <c r="E88">
        <v>16.224192946248067</v>
      </c>
    </row>
    <row r="89" spans="1:5" x14ac:dyDescent="0.25">
      <c r="A89" t="s">
        <v>4</v>
      </c>
      <c r="B89" t="s">
        <v>77</v>
      </c>
      <c r="C89">
        <v>1</v>
      </c>
      <c r="D89" s="81">
        <v>1</v>
      </c>
      <c r="E89">
        <v>17.401156764270425</v>
      </c>
    </row>
    <row r="90" spans="1:5" x14ac:dyDescent="0.25">
      <c r="A90" t="s">
        <v>4</v>
      </c>
      <c r="B90" t="s">
        <v>79</v>
      </c>
      <c r="C90">
        <v>1</v>
      </c>
      <c r="D90" s="81">
        <v>1</v>
      </c>
      <c r="E90">
        <v>6.3043813350767124</v>
      </c>
    </row>
    <row r="91" spans="1:5" x14ac:dyDescent="0.25">
      <c r="A91" t="s">
        <v>4</v>
      </c>
      <c r="B91" t="s">
        <v>81</v>
      </c>
      <c r="C91">
        <v>1</v>
      </c>
      <c r="D91" s="81">
        <v>1</v>
      </c>
      <c r="E91">
        <v>13.291019137685396</v>
      </c>
    </row>
    <row r="92" spans="1:5" x14ac:dyDescent="0.25">
      <c r="A92" t="s">
        <v>5</v>
      </c>
      <c r="B92" t="s">
        <v>37</v>
      </c>
      <c r="C92">
        <v>1</v>
      </c>
      <c r="D92" s="81">
        <v>1</v>
      </c>
      <c r="E92">
        <v>6.9098583521401338</v>
      </c>
    </row>
    <row r="93" spans="1:5" x14ac:dyDescent="0.25">
      <c r="A93" t="s">
        <v>5</v>
      </c>
      <c r="B93" t="s">
        <v>45</v>
      </c>
      <c r="C93">
        <v>1</v>
      </c>
      <c r="D93" s="81">
        <v>1</v>
      </c>
      <c r="E93">
        <v>8.0948393592312584</v>
      </c>
    </row>
    <row r="94" spans="1:5" x14ac:dyDescent="0.25">
      <c r="A94" t="s">
        <v>5</v>
      </c>
      <c r="B94" t="s">
        <v>48</v>
      </c>
      <c r="C94">
        <v>1</v>
      </c>
      <c r="D94" s="81">
        <v>1</v>
      </c>
      <c r="E94">
        <v>8.118761536411796</v>
      </c>
    </row>
    <row r="95" spans="1:5" x14ac:dyDescent="0.25">
      <c r="A95" t="s">
        <v>5</v>
      </c>
      <c r="B95" t="s">
        <v>50</v>
      </c>
      <c r="C95">
        <v>1</v>
      </c>
      <c r="D95" s="81">
        <v>1</v>
      </c>
      <c r="E95">
        <v>9.869384162642632</v>
      </c>
    </row>
    <row r="96" spans="1:5" x14ac:dyDescent="0.25">
      <c r="A96" t="s">
        <v>5</v>
      </c>
      <c r="B96" t="s">
        <v>52</v>
      </c>
      <c r="C96">
        <v>1</v>
      </c>
      <c r="D96" s="81">
        <v>1</v>
      </c>
      <c r="E96">
        <v>8.0607899555160429</v>
      </c>
    </row>
    <row r="97" spans="1:5" x14ac:dyDescent="0.25">
      <c r="A97" t="s">
        <v>5</v>
      </c>
      <c r="B97" t="s">
        <v>54</v>
      </c>
      <c r="C97">
        <v>1</v>
      </c>
      <c r="D97" s="81">
        <v>1</v>
      </c>
      <c r="E97">
        <v>8.0191501106122729</v>
      </c>
    </row>
    <row r="98" spans="1:5" x14ac:dyDescent="0.25">
      <c r="A98" t="s">
        <v>5</v>
      </c>
      <c r="B98" t="s">
        <v>57</v>
      </c>
      <c r="C98">
        <v>1</v>
      </c>
      <c r="D98" s="81">
        <v>1</v>
      </c>
      <c r="E98">
        <v>9.3038647439882993</v>
      </c>
    </row>
    <row r="99" spans="1:5" x14ac:dyDescent="0.25">
      <c r="A99" t="s">
        <v>5</v>
      </c>
      <c r="B99" t="s">
        <v>59</v>
      </c>
      <c r="C99">
        <v>1</v>
      </c>
      <c r="D99" s="81">
        <v>1</v>
      </c>
      <c r="E99">
        <v>6.0177929631377367</v>
      </c>
    </row>
    <row r="100" spans="1:5" x14ac:dyDescent="0.25">
      <c r="A100" t="s">
        <v>5</v>
      </c>
      <c r="B100" t="s">
        <v>61</v>
      </c>
      <c r="C100">
        <v>1</v>
      </c>
      <c r="D100" s="81">
        <v>1</v>
      </c>
      <c r="E100">
        <v>7.7991270445331651</v>
      </c>
    </row>
    <row r="101" spans="1:5" x14ac:dyDescent="0.25">
      <c r="A101" t="s">
        <v>5</v>
      </c>
      <c r="B101" t="s">
        <v>63</v>
      </c>
      <c r="C101">
        <v>1</v>
      </c>
      <c r="D101" s="81">
        <v>1</v>
      </c>
      <c r="E101">
        <v>12.090041575068611</v>
      </c>
    </row>
    <row r="102" spans="1:5" x14ac:dyDescent="0.25">
      <c r="A102" t="s">
        <v>5</v>
      </c>
      <c r="B102" t="s">
        <v>65</v>
      </c>
      <c r="C102">
        <v>1</v>
      </c>
      <c r="D102" s="81">
        <v>1</v>
      </c>
      <c r="E102">
        <v>7.0659126347987637</v>
      </c>
    </row>
    <row r="103" spans="1:5" x14ac:dyDescent="0.25">
      <c r="A103" t="s">
        <v>5</v>
      </c>
      <c r="B103" t="s">
        <v>68</v>
      </c>
      <c r="C103">
        <v>1</v>
      </c>
      <c r="D103" s="81">
        <v>1</v>
      </c>
      <c r="E103">
        <v>8.1889291182691011</v>
      </c>
    </row>
    <row r="104" spans="1:5" x14ac:dyDescent="0.25">
      <c r="A104" t="s">
        <v>5</v>
      </c>
      <c r="B104" t="s">
        <v>70</v>
      </c>
      <c r="C104">
        <v>1</v>
      </c>
      <c r="D104" s="81">
        <v>1</v>
      </c>
      <c r="E104">
        <v>1.7480283547080688</v>
      </c>
    </row>
    <row r="105" spans="1:5" x14ac:dyDescent="0.25">
      <c r="A105" t="s">
        <v>5</v>
      </c>
      <c r="B105" t="s">
        <v>72</v>
      </c>
      <c r="C105">
        <v>1</v>
      </c>
      <c r="D105" s="81">
        <v>1</v>
      </c>
      <c r="E105">
        <v>7.3136598446466934</v>
      </c>
    </row>
    <row r="106" spans="1:5" x14ac:dyDescent="0.25">
      <c r="A106" t="s">
        <v>5</v>
      </c>
      <c r="B106" t="s">
        <v>74</v>
      </c>
      <c r="C106">
        <v>1</v>
      </c>
      <c r="D106" s="81">
        <v>1</v>
      </c>
      <c r="E106">
        <v>19.746138187043442</v>
      </c>
    </row>
    <row r="107" spans="1:5" x14ac:dyDescent="0.25">
      <c r="A107" t="s">
        <v>5</v>
      </c>
      <c r="B107" t="s">
        <v>77</v>
      </c>
      <c r="C107">
        <v>1</v>
      </c>
      <c r="D107" s="81">
        <v>1</v>
      </c>
      <c r="E107">
        <v>20.958767575308897</v>
      </c>
    </row>
    <row r="108" spans="1:5" x14ac:dyDescent="0.25">
      <c r="A108" t="s">
        <v>5</v>
      </c>
      <c r="B108" t="s">
        <v>79</v>
      </c>
      <c r="C108">
        <v>1</v>
      </c>
      <c r="D108" s="81">
        <v>1</v>
      </c>
      <c r="E108">
        <v>9.6263932517978645</v>
      </c>
    </row>
    <row r="109" spans="1:5" x14ac:dyDescent="0.25">
      <c r="A109" t="s">
        <v>5</v>
      </c>
      <c r="B109" t="s">
        <v>81</v>
      </c>
      <c r="C109">
        <v>1</v>
      </c>
      <c r="D109" s="81">
        <v>1</v>
      </c>
      <c r="E109">
        <v>16.83136348573808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D58E-1D66-482A-B49B-0990919BEC15}">
  <dimension ref="A1:F109"/>
  <sheetViews>
    <sheetView workbookViewId="0">
      <selection activeCell="F1" sqref="F1:F1048576"/>
    </sheetView>
  </sheetViews>
  <sheetFormatPr baseColWidth="10" defaultRowHeight="15" x14ac:dyDescent="0.25"/>
  <sheetData>
    <row r="1" spans="1:6" ht="15.75" x14ac:dyDescent="0.25">
      <c r="A1" s="82" t="s">
        <v>83</v>
      </c>
      <c r="B1" s="82" t="s">
        <v>84</v>
      </c>
      <c r="C1" s="82" t="s">
        <v>35</v>
      </c>
      <c r="D1" s="82" t="s">
        <v>36</v>
      </c>
      <c r="E1" s="82" t="s">
        <v>30</v>
      </c>
      <c r="F1" s="82" t="s">
        <v>34</v>
      </c>
    </row>
    <row r="2" spans="1:6" x14ac:dyDescent="0.25">
      <c r="A2" s="81" t="s">
        <v>0</v>
      </c>
      <c r="B2" s="81" t="s">
        <v>37</v>
      </c>
      <c r="C2" s="81">
        <v>1</v>
      </c>
      <c r="D2" s="81">
        <v>0</v>
      </c>
      <c r="E2" s="81">
        <v>0.97244961993783363</v>
      </c>
      <c r="F2" s="81">
        <v>16.2</v>
      </c>
    </row>
    <row r="3" spans="1:6" x14ac:dyDescent="0.25">
      <c r="A3" s="81" t="s">
        <v>0</v>
      </c>
      <c r="B3" s="81" t="s">
        <v>45</v>
      </c>
      <c r="C3" s="81">
        <v>1</v>
      </c>
      <c r="D3" s="81">
        <v>0</v>
      </c>
      <c r="E3" s="81">
        <v>2.115346441423327</v>
      </c>
      <c r="F3" s="81">
        <v>16.2</v>
      </c>
    </row>
    <row r="4" spans="1:6" x14ac:dyDescent="0.25">
      <c r="A4" s="81" t="s">
        <v>0</v>
      </c>
      <c r="B4" s="81" t="s">
        <v>48</v>
      </c>
      <c r="C4" s="81">
        <v>1</v>
      </c>
      <c r="D4" s="81">
        <v>0</v>
      </c>
      <c r="E4" s="81">
        <v>0.6678485372585925</v>
      </c>
      <c r="F4" s="81">
        <v>16.899999999999999</v>
      </c>
    </row>
    <row r="5" spans="1:6" x14ac:dyDescent="0.25">
      <c r="A5" s="81" t="s">
        <v>0</v>
      </c>
      <c r="B5" s="81" t="s">
        <v>50</v>
      </c>
      <c r="C5" s="81">
        <v>1</v>
      </c>
      <c r="D5" s="81">
        <v>0</v>
      </c>
      <c r="E5" s="81">
        <v>2.3310087393736012</v>
      </c>
      <c r="F5" s="81">
        <v>16.899999999999999</v>
      </c>
    </row>
    <row r="6" spans="1:6" x14ac:dyDescent="0.25">
      <c r="A6" s="81" t="s">
        <v>0</v>
      </c>
      <c r="B6" s="81" t="s">
        <v>52</v>
      </c>
      <c r="C6" s="81">
        <v>1</v>
      </c>
      <c r="D6" s="81">
        <v>0</v>
      </c>
      <c r="E6" s="81">
        <v>2.0824988778080638</v>
      </c>
      <c r="F6" s="81">
        <v>16.2</v>
      </c>
    </row>
    <row r="7" spans="1:6" x14ac:dyDescent="0.25">
      <c r="A7" s="81" t="s">
        <v>0</v>
      </c>
      <c r="B7" s="81" t="s">
        <v>54</v>
      </c>
      <c r="C7" s="81">
        <v>1</v>
      </c>
      <c r="D7" s="81">
        <v>0</v>
      </c>
      <c r="E7" s="81">
        <v>0.31746932464049848</v>
      </c>
      <c r="F7" s="81">
        <v>15</v>
      </c>
    </row>
    <row r="8" spans="1:6" x14ac:dyDescent="0.25">
      <c r="A8" s="81" t="s">
        <v>0</v>
      </c>
      <c r="B8" s="81" t="s">
        <v>57</v>
      </c>
      <c r="C8" s="81">
        <v>1</v>
      </c>
      <c r="D8" s="81">
        <v>0</v>
      </c>
      <c r="E8" s="81">
        <v>1.5377672631298225</v>
      </c>
      <c r="F8" s="81">
        <v>15</v>
      </c>
    </row>
    <row r="9" spans="1:6" x14ac:dyDescent="0.25">
      <c r="A9" s="81" t="s">
        <v>0</v>
      </c>
      <c r="B9" s="81" t="s">
        <v>59</v>
      </c>
      <c r="C9" s="81">
        <v>1</v>
      </c>
      <c r="D9" s="81">
        <v>0</v>
      </c>
      <c r="E9" s="81">
        <v>0.11241595118256953</v>
      </c>
      <c r="F9" s="81">
        <v>16.2</v>
      </c>
    </row>
    <row r="10" spans="1:6" x14ac:dyDescent="0.25">
      <c r="A10" s="81" t="s">
        <v>0</v>
      </c>
      <c r="B10" s="81" t="s">
        <v>61</v>
      </c>
      <c r="C10" s="81">
        <v>1</v>
      </c>
      <c r="D10" s="81">
        <v>0</v>
      </c>
      <c r="E10" s="81">
        <v>1.830086507989364</v>
      </c>
      <c r="F10" s="81">
        <v>16.2</v>
      </c>
    </row>
    <row r="11" spans="1:6" x14ac:dyDescent="0.25">
      <c r="A11" s="81" t="s">
        <v>0</v>
      </c>
      <c r="B11" s="81" t="s">
        <v>63</v>
      </c>
      <c r="C11" s="81">
        <v>1</v>
      </c>
      <c r="D11" s="81">
        <v>0</v>
      </c>
      <c r="E11" s="81">
        <v>5.97257819232901</v>
      </c>
      <c r="F11" s="81">
        <v>16.2</v>
      </c>
    </row>
    <row r="12" spans="1:6" x14ac:dyDescent="0.25">
      <c r="A12" s="81" t="s">
        <v>0</v>
      </c>
      <c r="B12" s="81" t="s">
        <v>65</v>
      </c>
      <c r="C12" s="81">
        <v>1</v>
      </c>
      <c r="D12" s="81">
        <v>0</v>
      </c>
      <c r="E12" s="81">
        <v>3.2383213508451831</v>
      </c>
      <c r="F12" s="81">
        <v>17.5</v>
      </c>
    </row>
    <row r="13" spans="1:6" x14ac:dyDescent="0.25">
      <c r="A13" s="81" t="s">
        <v>0</v>
      </c>
      <c r="B13" s="81" t="s">
        <v>68</v>
      </c>
      <c r="C13" s="81">
        <v>1</v>
      </c>
      <c r="D13" s="81">
        <v>0</v>
      </c>
      <c r="E13" s="81">
        <v>4.3428893778938686</v>
      </c>
      <c r="F13" s="81">
        <v>17.5</v>
      </c>
    </row>
    <row r="14" spans="1:6" x14ac:dyDescent="0.25">
      <c r="A14" s="81" t="s">
        <v>0</v>
      </c>
      <c r="B14" s="81" t="s">
        <v>70</v>
      </c>
      <c r="C14" s="81">
        <v>1</v>
      </c>
      <c r="D14" s="81">
        <v>0</v>
      </c>
      <c r="E14" s="81">
        <v>0.83864136737199146</v>
      </c>
      <c r="F14" s="81">
        <v>18</v>
      </c>
    </row>
    <row r="15" spans="1:6" x14ac:dyDescent="0.25">
      <c r="A15" s="81" t="s">
        <v>0</v>
      </c>
      <c r="B15" s="81" t="s">
        <v>72</v>
      </c>
      <c r="C15" s="81">
        <v>1</v>
      </c>
      <c r="D15" s="81">
        <v>0</v>
      </c>
      <c r="E15" s="81">
        <v>3.4819591729376071</v>
      </c>
      <c r="F15" s="81">
        <v>17.5</v>
      </c>
    </row>
    <row r="16" spans="1:6" x14ac:dyDescent="0.25">
      <c r="A16" s="81" t="s">
        <v>0</v>
      </c>
      <c r="B16" s="81" t="s">
        <v>74</v>
      </c>
      <c r="C16" s="81">
        <v>1</v>
      </c>
      <c r="D16" s="81">
        <v>0</v>
      </c>
      <c r="E16" s="81">
        <v>7.6801812472810411</v>
      </c>
      <c r="F16" s="81">
        <v>15</v>
      </c>
    </row>
    <row r="17" spans="1:6" x14ac:dyDescent="0.25">
      <c r="A17" s="81" t="s">
        <v>0</v>
      </c>
      <c r="B17" s="81" t="s">
        <v>77</v>
      </c>
      <c r="C17" s="81">
        <v>1</v>
      </c>
      <c r="D17" s="81">
        <v>0</v>
      </c>
      <c r="E17" s="81">
        <v>8.791704211892565</v>
      </c>
      <c r="F17" s="81">
        <v>15</v>
      </c>
    </row>
    <row r="18" spans="1:6" x14ac:dyDescent="0.25">
      <c r="A18" s="81" t="s">
        <v>0</v>
      </c>
      <c r="B18" s="81" t="s">
        <v>79</v>
      </c>
      <c r="C18" s="81">
        <v>1</v>
      </c>
      <c r="D18" s="81">
        <v>0</v>
      </c>
      <c r="E18" s="81">
        <v>2.8099584972430591</v>
      </c>
      <c r="F18" s="81">
        <v>15.2</v>
      </c>
    </row>
    <row r="19" spans="1:6" x14ac:dyDescent="0.25">
      <c r="A19" s="81" t="s">
        <v>0</v>
      </c>
      <c r="B19" s="81" t="s">
        <v>81</v>
      </c>
      <c r="C19" s="81">
        <v>1</v>
      </c>
      <c r="D19" s="81">
        <v>0</v>
      </c>
      <c r="E19" s="81">
        <v>7.5318481910112069</v>
      </c>
      <c r="F19" s="81">
        <v>14.9</v>
      </c>
    </row>
    <row r="20" spans="1:6" x14ac:dyDescent="0.25">
      <c r="A20" s="81" t="s">
        <v>1</v>
      </c>
      <c r="B20" s="81" t="s">
        <v>37</v>
      </c>
      <c r="C20" s="81">
        <v>1</v>
      </c>
      <c r="D20" s="81">
        <v>0</v>
      </c>
      <c r="E20" s="81" t="s">
        <v>30</v>
      </c>
      <c r="F20" s="81">
        <v>16.2</v>
      </c>
    </row>
    <row r="21" spans="1:6" x14ac:dyDescent="0.25">
      <c r="A21" s="81" t="s">
        <v>1</v>
      </c>
      <c r="B21" s="81" t="s">
        <v>45</v>
      </c>
      <c r="C21" s="81">
        <v>1</v>
      </c>
      <c r="D21" s="81">
        <v>0</v>
      </c>
      <c r="E21" s="81">
        <v>2.115346441423327</v>
      </c>
      <c r="F21" s="81">
        <v>16.2</v>
      </c>
    </row>
    <row r="22" spans="1:6" x14ac:dyDescent="0.25">
      <c r="A22" s="81" t="s">
        <v>1</v>
      </c>
      <c r="B22" s="81" t="s">
        <v>48</v>
      </c>
      <c r="C22" s="81">
        <v>1</v>
      </c>
      <c r="D22" s="81">
        <v>0</v>
      </c>
      <c r="E22" s="81">
        <v>1.2688506180780621</v>
      </c>
      <c r="F22" s="81">
        <v>17</v>
      </c>
    </row>
    <row r="23" spans="1:6" x14ac:dyDescent="0.25">
      <c r="A23" s="81" t="s">
        <v>1</v>
      </c>
      <c r="B23" s="81" t="s">
        <v>50</v>
      </c>
      <c r="C23" s="81">
        <v>1</v>
      </c>
      <c r="D23" s="81">
        <v>0</v>
      </c>
      <c r="E23" s="81">
        <v>2.9419401348325493</v>
      </c>
      <c r="F23" s="81">
        <v>17</v>
      </c>
    </row>
    <row r="24" spans="1:6" x14ac:dyDescent="0.25">
      <c r="A24" s="81" t="s">
        <v>1</v>
      </c>
      <c r="B24" s="81" t="s">
        <v>52</v>
      </c>
      <c r="C24" s="81">
        <v>1</v>
      </c>
      <c r="D24" s="81">
        <v>0</v>
      </c>
      <c r="E24" s="81">
        <v>2.0824988778080638</v>
      </c>
      <c r="F24" s="81">
        <v>16.2</v>
      </c>
    </row>
    <row r="25" spans="1:6" x14ac:dyDescent="0.25">
      <c r="A25" s="81" t="s">
        <v>1</v>
      </c>
      <c r="B25" s="81" t="s">
        <v>54</v>
      </c>
      <c r="C25" s="81">
        <v>1</v>
      </c>
      <c r="D25" s="81">
        <v>0</v>
      </c>
      <c r="E25" s="81">
        <v>1.6685463525817852</v>
      </c>
      <c r="F25" s="81">
        <v>15.2</v>
      </c>
    </row>
    <row r="26" spans="1:6" x14ac:dyDescent="0.25">
      <c r="A26" s="81" t="s">
        <v>1</v>
      </c>
      <c r="B26" s="81" t="s">
        <v>57</v>
      </c>
      <c r="C26" s="81">
        <v>1</v>
      </c>
      <c r="D26" s="81">
        <v>0</v>
      </c>
      <c r="E26" s="81">
        <v>2.9052792801416558</v>
      </c>
      <c r="F26" s="81">
        <v>15.2</v>
      </c>
    </row>
    <row r="27" spans="1:6" x14ac:dyDescent="0.25">
      <c r="A27" s="81" t="s">
        <v>1</v>
      </c>
      <c r="B27" s="81" t="s">
        <v>59</v>
      </c>
      <c r="C27" s="81">
        <v>1</v>
      </c>
      <c r="D27" s="81">
        <v>0</v>
      </c>
      <c r="E27" s="81">
        <v>0.73616932159492876</v>
      </c>
      <c r="F27" s="81">
        <v>16.3</v>
      </c>
    </row>
    <row r="28" spans="1:6" x14ac:dyDescent="0.25">
      <c r="A28" s="81" t="s">
        <v>1</v>
      </c>
      <c r="B28" s="81" t="s">
        <v>61</v>
      </c>
      <c r="C28" s="81">
        <v>1</v>
      </c>
      <c r="D28" s="81">
        <v>0</v>
      </c>
      <c r="E28" s="81">
        <v>2.4645418756404069</v>
      </c>
      <c r="F28" s="81">
        <v>16.3</v>
      </c>
    </row>
    <row r="29" spans="1:6" x14ac:dyDescent="0.25">
      <c r="A29" s="81" t="s">
        <v>1</v>
      </c>
      <c r="B29" s="81" t="s">
        <v>63</v>
      </c>
      <c r="C29" s="81">
        <v>1</v>
      </c>
      <c r="D29" s="81">
        <v>0</v>
      </c>
      <c r="E29" s="81">
        <v>6.6328434770164506</v>
      </c>
      <c r="F29" s="81">
        <v>16.3</v>
      </c>
    </row>
    <row r="30" spans="1:6" x14ac:dyDescent="0.25">
      <c r="A30" s="81" t="s">
        <v>1</v>
      </c>
      <c r="B30" s="81" t="s">
        <v>65</v>
      </c>
      <c r="C30" s="81">
        <v>1</v>
      </c>
      <c r="D30" s="81">
        <v>0</v>
      </c>
      <c r="E30" s="81">
        <v>3.2383213508451831</v>
      </c>
      <c r="F30" s="81">
        <v>17.5</v>
      </c>
    </row>
    <row r="31" spans="1:6" x14ac:dyDescent="0.25">
      <c r="A31" s="81" t="s">
        <v>1</v>
      </c>
      <c r="B31" s="81" t="s">
        <v>68</v>
      </c>
      <c r="C31" s="81">
        <v>1</v>
      </c>
      <c r="D31" s="81">
        <v>0</v>
      </c>
      <c r="E31" s="81">
        <v>4.3428893778938686</v>
      </c>
      <c r="F31" s="81">
        <v>17.5</v>
      </c>
    </row>
    <row r="32" spans="1:6" x14ac:dyDescent="0.25">
      <c r="A32" s="81" t="s">
        <v>1</v>
      </c>
      <c r="B32" s="81" t="s">
        <v>70</v>
      </c>
      <c r="C32" s="81">
        <v>1</v>
      </c>
      <c r="D32" s="81">
        <v>0</v>
      </c>
      <c r="E32" s="81">
        <v>0.83864136737199146</v>
      </c>
      <c r="F32" s="81">
        <v>18</v>
      </c>
    </row>
    <row r="33" spans="1:6" x14ac:dyDescent="0.25">
      <c r="A33" s="81" t="s">
        <v>1</v>
      </c>
      <c r="B33" s="81" t="s">
        <v>72</v>
      </c>
      <c r="C33" s="81">
        <v>1</v>
      </c>
      <c r="D33" s="81">
        <v>0</v>
      </c>
      <c r="E33" s="81">
        <v>3.4819591729376071</v>
      </c>
      <c r="F33" s="81">
        <v>17.5</v>
      </c>
    </row>
    <row r="34" spans="1:6" x14ac:dyDescent="0.25">
      <c r="A34" s="81" t="s">
        <v>1</v>
      </c>
      <c r="B34" s="81" t="s">
        <v>74</v>
      </c>
      <c r="C34" s="81">
        <v>1</v>
      </c>
      <c r="D34" s="81">
        <v>0</v>
      </c>
      <c r="E34" s="81">
        <v>11.269520622190441</v>
      </c>
      <c r="F34" s="81">
        <v>15.5</v>
      </c>
    </row>
    <row r="35" spans="1:6" x14ac:dyDescent="0.25">
      <c r="A35" s="81" t="s">
        <v>1</v>
      </c>
      <c r="B35" s="81" t="s">
        <v>77</v>
      </c>
      <c r="C35" s="81">
        <v>1</v>
      </c>
      <c r="D35" s="81">
        <v>0</v>
      </c>
      <c r="E35" s="81">
        <v>12.418094352289003</v>
      </c>
      <c r="F35" s="81">
        <v>15.5</v>
      </c>
    </row>
    <row r="36" spans="1:6" x14ac:dyDescent="0.25">
      <c r="A36" s="81" t="s">
        <v>1</v>
      </c>
      <c r="B36" s="81" t="s">
        <v>79</v>
      </c>
      <c r="C36" s="81">
        <v>1</v>
      </c>
      <c r="D36" s="81">
        <v>0</v>
      </c>
      <c r="E36" s="81">
        <v>3.4863398031459951</v>
      </c>
      <c r="F36" s="81">
        <v>15.3</v>
      </c>
    </row>
    <row r="37" spans="1:6" x14ac:dyDescent="0.25">
      <c r="A37" s="81" t="s">
        <v>1</v>
      </c>
      <c r="B37" s="81" t="s">
        <v>81</v>
      </c>
      <c r="C37" s="81">
        <v>1</v>
      </c>
      <c r="D37" s="81">
        <v>0</v>
      </c>
      <c r="E37" s="81">
        <v>8.2535384473267044</v>
      </c>
      <c r="F37" s="81">
        <v>15</v>
      </c>
    </row>
    <row r="38" spans="1:6" x14ac:dyDescent="0.25">
      <c r="A38" s="81" t="s">
        <v>2</v>
      </c>
      <c r="B38" s="81" t="s">
        <v>37</v>
      </c>
      <c r="C38" s="81">
        <v>1</v>
      </c>
      <c r="D38" s="81">
        <v>0</v>
      </c>
      <c r="E38" s="81">
        <v>2.8597851268525432</v>
      </c>
      <c r="F38" s="81">
        <v>16.5</v>
      </c>
    </row>
    <row r="39" spans="1:6" x14ac:dyDescent="0.25">
      <c r="A39" s="81" t="s">
        <v>2</v>
      </c>
      <c r="B39" s="81" t="s">
        <v>45</v>
      </c>
      <c r="C39" s="81">
        <v>1</v>
      </c>
      <c r="D39" s="81">
        <v>0</v>
      </c>
      <c r="E39" s="81">
        <v>4.0240445057490035</v>
      </c>
      <c r="F39" s="81">
        <v>16.5</v>
      </c>
    </row>
    <row r="40" spans="1:6" x14ac:dyDescent="0.25">
      <c r="A40" s="81" t="s">
        <v>2</v>
      </c>
      <c r="B40" s="81" t="s">
        <v>48</v>
      </c>
      <c r="C40" s="81">
        <v>1</v>
      </c>
      <c r="D40" s="81">
        <v>0</v>
      </c>
      <c r="E40" s="81">
        <v>3.0718568605364425</v>
      </c>
      <c r="F40" s="81">
        <v>17.3</v>
      </c>
    </row>
    <row r="41" spans="1:6" x14ac:dyDescent="0.25">
      <c r="A41" s="81" t="s">
        <v>2</v>
      </c>
      <c r="B41" s="81" t="s">
        <v>50</v>
      </c>
      <c r="C41" s="81">
        <v>1</v>
      </c>
      <c r="D41" s="81">
        <v>0</v>
      </c>
      <c r="E41" s="81">
        <v>4.774734321209408</v>
      </c>
      <c r="F41" s="81">
        <v>17.3</v>
      </c>
    </row>
    <row r="42" spans="1:6" x14ac:dyDescent="0.25">
      <c r="A42" s="81" t="s">
        <v>2</v>
      </c>
      <c r="B42" s="81" t="s">
        <v>52</v>
      </c>
      <c r="C42" s="81">
        <v>1</v>
      </c>
      <c r="D42" s="81">
        <v>0</v>
      </c>
      <c r="E42" s="81">
        <v>5.2626390297646992</v>
      </c>
      <c r="F42" s="81">
        <v>16.7</v>
      </c>
    </row>
    <row r="43" spans="1:6" x14ac:dyDescent="0.25">
      <c r="A43" s="81" t="s">
        <v>2</v>
      </c>
      <c r="B43" s="81" t="s">
        <v>54</v>
      </c>
      <c r="C43" s="81">
        <v>1</v>
      </c>
      <c r="D43" s="81">
        <v>0</v>
      </c>
      <c r="E43" s="81">
        <v>5.0462389224349806</v>
      </c>
      <c r="F43" s="81">
        <v>15.7</v>
      </c>
    </row>
    <row r="44" spans="1:6" x14ac:dyDescent="0.25">
      <c r="A44" s="81" t="s">
        <v>2</v>
      </c>
      <c r="B44" s="81" t="s">
        <v>57</v>
      </c>
      <c r="C44" s="81">
        <v>1</v>
      </c>
      <c r="D44" s="81">
        <v>0</v>
      </c>
      <c r="E44" s="81">
        <v>6.3240593226712889</v>
      </c>
      <c r="F44" s="81">
        <v>15.7</v>
      </c>
    </row>
    <row r="45" spans="1:6" x14ac:dyDescent="0.25">
      <c r="A45" s="81" t="s">
        <v>2</v>
      </c>
      <c r="B45" s="81" t="s">
        <v>59</v>
      </c>
      <c r="C45" s="81">
        <v>1</v>
      </c>
      <c r="D45" s="81">
        <v>0</v>
      </c>
      <c r="E45" s="81">
        <v>1.9836760624196188</v>
      </c>
      <c r="F45" s="81">
        <v>16.5</v>
      </c>
    </row>
    <row r="46" spans="1:6" x14ac:dyDescent="0.25">
      <c r="A46" s="81" t="s">
        <v>2</v>
      </c>
      <c r="B46" s="81" t="s">
        <v>61</v>
      </c>
      <c r="C46" s="81">
        <v>1</v>
      </c>
      <c r="D46" s="81">
        <v>0</v>
      </c>
      <c r="E46" s="81">
        <v>3.7334526109424644</v>
      </c>
      <c r="F46" s="81">
        <v>16.5</v>
      </c>
    </row>
    <row r="47" spans="1:6" x14ac:dyDescent="0.25">
      <c r="A47" s="81" t="s">
        <v>2</v>
      </c>
      <c r="B47" s="81" t="s">
        <v>63</v>
      </c>
      <c r="C47" s="81">
        <v>1</v>
      </c>
      <c r="D47" s="81">
        <v>0</v>
      </c>
      <c r="E47" s="81">
        <v>7.9533740463912466</v>
      </c>
      <c r="F47" s="81">
        <v>16.5</v>
      </c>
    </row>
    <row r="48" spans="1:6" x14ac:dyDescent="0.25">
      <c r="A48" s="81" t="s">
        <v>2</v>
      </c>
      <c r="B48" s="81" t="s">
        <v>65</v>
      </c>
      <c r="C48" s="81">
        <v>1</v>
      </c>
      <c r="D48" s="81">
        <v>0</v>
      </c>
      <c r="E48" s="81">
        <v>4.4283884557540603</v>
      </c>
      <c r="F48" s="81">
        <v>17.7</v>
      </c>
    </row>
    <row r="49" spans="1:6" x14ac:dyDescent="0.25">
      <c r="A49" s="81" t="s">
        <v>2</v>
      </c>
      <c r="B49" s="81" t="s">
        <v>68</v>
      </c>
      <c r="C49" s="81">
        <v>1</v>
      </c>
      <c r="D49" s="81">
        <v>0</v>
      </c>
      <c r="E49" s="81">
        <v>5.5456892554488206</v>
      </c>
      <c r="F49" s="81">
        <v>17.7</v>
      </c>
    </row>
    <row r="50" spans="1:6" x14ac:dyDescent="0.25">
      <c r="A50" s="81" t="s">
        <v>2</v>
      </c>
      <c r="B50" s="81" t="s">
        <v>70</v>
      </c>
      <c r="C50" s="81">
        <v>1</v>
      </c>
      <c r="D50" s="81">
        <v>0</v>
      </c>
      <c r="E50" s="81">
        <v>3.6632531703796047</v>
      </c>
      <c r="F50" s="81">
        <v>18.5</v>
      </c>
    </row>
    <row r="51" spans="1:6" x14ac:dyDescent="0.25">
      <c r="A51" s="81" t="s">
        <v>2</v>
      </c>
      <c r="B51" s="81" t="s">
        <v>72</v>
      </c>
      <c r="C51" s="81">
        <v>1</v>
      </c>
      <c r="D51" s="81">
        <v>0</v>
      </c>
      <c r="E51" s="81">
        <v>4.6748347830002643</v>
      </c>
      <c r="F51" s="81">
        <v>17.7</v>
      </c>
    </row>
    <row r="52" spans="1:6" x14ac:dyDescent="0.25">
      <c r="A52" s="81" t="s">
        <v>2</v>
      </c>
      <c r="B52" s="81" t="s">
        <v>74</v>
      </c>
      <c r="C52" s="81">
        <v>1</v>
      </c>
      <c r="D52" s="81">
        <v>0</v>
      </c>
      <c r="E52" s="81">
        <v>14.858859997099813</v>
      </c>
      <c r="F52" s="81">
        <v>16</v>
      </c>
    </row>
    <row r="53" spans="1:6" x14ac:dyDescent="0.25">
      <c r="A53" s="81" t="s">
        <v>2</v>
      </c>
      <c r="B53" s="81" t="s">
        <v>77</v>
      </c>
      <c r="C53" s="81">
        <v>1</v>
      </c>
      <c r="D53" s="81">
        <v>0</v>
      </c>
      <c r="E53" s="81">
        <v>16.044484492685413</v>
      </c>
      <c r="F53" s="81">
        <v>16</v>
      </c>
    </row>
    <row r="54" spans="1:6" x14ac:dyDescent="0.25">
      <c r="A54" s="81" t="s">
        <v>2</v>
      </c>
      <c r="B54" s="81" t="s">
        <v>79</v>
      </c>
      <c r="C54" s="81">
        <v>1</v>
      </c>
      <c r="D54" s="81">
        <v>0</v>
      </c>
      <c r="E54" s="81">
        <v>6.1918650267576396</v>
      </c>
      <c r="F54" s="81">
        <v>15.7</v>
      </c>
    </row>
    <row r="55" spans="1:6" x14ac:dyDescent="0.25">
      <c r="A55" s="81" t="s">
        <v>2</v>
      </c>
      <c r="B55" s="81" t="s">
        <v>81</v>
      </c>
      <c r="C55" s="81">
        <v>1</v>
      </c>
      <c r="D55" s="81">
        <v>0</v>
      </c>
      <c r="E55" s="81">
        <v>11.861989728904291</v>
      </c>
      <c r="F55" s="81">
        <v>15.5</v>
      </c>
    </row>
    <row r="56" spans="1:6" x14ac:dyDescent="0.25">
      <c r="A56" s="81" t="s">
        <v>3</v>
      </c>
      <c r="B56" s="81" t="s">
        <v>37</v>
      </c>
      <c r="C56" s="81">
        <v>1</v>
      </c>
      <c r="D56" s="81">
        <v>1</v>
      </c>
      <c r="E56" s="81">
        <v>0.74790686210323543</v>
      </c>
      <c r="F56" s="81">
        <v>16.5</v>
      </c>
    </row>
    <row r="57" spans="1:6" x14ac:dyDescent="0.25">
      <c r="A57" s="81" t="s">
        <v>3</v>
      </c>
      <c r="B57" s="81" t="s">
        <v>45</v>
      </c>
      <c r="C57" s="81">
        <v>1</v>
      </c>
      <c r="D57" s="81">
        <v>1</v>
      </c>
      <c r="E57" s="81">
        <v>1.8645892520709566</v>
      </c>
      <c r="F57" s="81">
        <v>16.5</v>
      </c>
    </row>
    <row r="58" spans="1:6" x14ac:dyDescent="0.25">
      <c r="A58" s="81" t="s">
        <v>3</v>
      </c>
      <c r="B58" s="81" t="s">
        <v>48</v>
      </c>
      <c r="C58" s="81">
        <v>1</v>
      </c>
      <c r="D58" s="81">
        <v>1</v>
      </c>
      <c r="E58" s="81">
        <v>1.0483248146846051</v>
      </c>
      <c r="F58" s="81">
        <v>17.3</v>
      </c>
    </row>
    <row r="59" spans="1:6" x14ac:dyDescent="0.25">
      <c r="A59" s="81" t="s">
        <v>3</v>
      </c>
      <c r="B59" s="81" t="s">
        <v>50</v>
      </c>
      <c r="C59" s="81">
        <v>1</v>
      </c>
      <c r="D59" s="81">
        <v>1</v>
      </c>
      <c r="E59" s="81">
        <v>2.6844653073199396</v>
      </c>
      <c r="F59" s="81">
        <v>17.3</v>
      </c>
    </row>
    <row r="60" spans="1:6" x14ac:dyDescent="0.25">
      <c r="A60" s="81" t="s">
        <v>3</v>
      </c>
      <c r="B60" s="81" t="s">
        <v>52</v>
      </c>
      <c r="C60" s="81">
        <v>1</v>
      </c>
      <c r="D60" s="81">
        <v>1</v>
      </c>
      <c r="E60" s="81">
        <v>3.0781598711118221</v>
      </c>
      <c r="F60" s="81">
        <v>16.7</v>
      </c>
    </row>
    <row r="61" spans="1:6" x14ac:dyDescent="0.25">
      <c r="A61" s="81" t="s">
        <v>3</v>
      </c>
      <c r="B61" s="81" t="s">
        <v>54</v>
      </c>
      <c r="C61" s="81">
        <v>1</v>
      </c>
      <c r="D61" s="81">
        <v>1</v>
      </c>
      <c r="E61" s="81">
        <v>2.7338094324171607</v>
      </c>
      <c r="F61" s="81">
        <v>15.7</v>
      </c>
    </row>
    <row r="62" spans="1:6" x14ac:dyDescent="0.25">
      <c r="A62" s="81" t="s">
        <v>3</v>
      </c>
      <c r="B62" s="81" t="s">
        <v>57</v>
      </c>
      <c r="C62" s="81">
        <v>1</v>
      </c>
      <c r="D62" s="81">
        <v>1</v>
      </c>
      <c r="E62" s="81">
        <v>3.9556634109490858</v>
      </c>
      <c r="F62" s="81">
        <v>15.7</v>
      </c>
    </row>
    <row r="63" spans="1:6" x14ac:dyDescent="0.25">
      <c r="A63" s="81" t="s">
        <v>3</v>
      </c>
      <c r="B63" s="81" t="s">
        <v>59</v>
      </c>
      <c r="C63" s="81">
        <v>1</v>
      </c>
      <c r="D63" s="81">
        <v>1</v>
      </c>
      <c r="E63" s="81">
        <v>-9.2742654334159624E-2</v>
      </c>
      <c r="F63" s="81">
        <v>16.5</v>
      </c>
    </row>
    <row r="64" spans="1:6" x14ac:dyDescent="0.25">
      <c r="A64" s="81" t="s">
        <v>3</v>
      </c>
      <c r="B64" s="81" t="s">
        <v>61</v>
      </c>
      <c r="C64" s="81">
        <v>1</v>
      </c>
      <c r="D64" s="81">
        <v>1</v>
      </c>
      <c r="E64" s="81">
        <v>1.5859208748194362</v>
      </c>
      <c r="F64" s="81">
        <v>16.5</v>
      </c>
    </row>
    <row r="65" spans="1:6" x14ac:dyDescent="0.25">
      <c r="A65" s="81" t="s">
        <v>3</v>
      </c>
      <c r="B65" s="81" t="s">
        <v>63</v>
      </c>
      <c r="C65" s="81">
        <v>1</v>
      </c>
      <c r="D65" s="81">
        <v>1</v>
      </c>
      <c r="E65" s="81">
        <v>5.6295204468225961</v>
      </c>
      <c r="F65" s="81">
        <v>16.5</v>
      </c>
    </row>
    <row r="66" spans="1:6" x14ac:dyDescent="0.25">
      <c r="A66" s="81" t="s">
        <v>3</v>
      </c>
      <c r="B66" s="81" t="s">
        <v>65</v>
      </c>
      <c r="C66" s="81">
        <v>1</v>
      </c>
      <c r="D66" s="81">
        <v>1</v>
      </c>
      <c r="E66" s="81">
        <v>2.3981889231998963</v>
      </c>
      <c r="F66" s="81">
        <v>17.7</v>
      </c>
    </row>
    <row r="67" spans="1:6" x14ac:dyDescent="0.25">
      <c r="A67" s="81" t="s">
        <v>3</v>
      </c>
      <c r="B67" s="81" t="s">
        <v>68</v>
      </c>
      <c r="C67" s="81">
        <v>1</v>
      </c>
      <c r="D67" s="81">
        <v>1</v>
      </c>
      <c r="E67" s="81">
        <v>3.4722455599794273</v>
      </c>
      <c r="F67" s="81">
        <v>17.7</v>
      </c>
    </row>
    <row r="68" spans="1:6" x14ac:dyDescent="0.25">
      <c r="A68" s="81" t="s">
        <v>3</v>
      </c>
      <c r="B68" s="81" t="s">
        <v>70</v>
      </c>
      <c r="C68" s="81">
        <v>1</v>
      </c>
      <c r="D68" s="81">
        <v>1</v>
      </c>
      <c r="E68" s="81">
        <v>1.7480283547080688</v>
      </c>
      <c r="F68" s="81">
        <v>18.5</v>
      </c>
    </row>
    <row r="69" spans="1:6" x14ac:dyDescent="0.25">
      <c r="A69" s="81" t="s">
        <v>3</v>
      </c>
      <c r="B69" s="81" t="s">
        <v>72</v>
      </c>
      <c r="C69" s="81">
        <v>1</v>
      </c>
      <c r="D69" s="81">
        <v>1</v>
      </c>
      <c r="E69" s="81">
        <v>2.6351351647710715</v>
      </c>
      <c r="F69" s="81">
        <v>17.7</v>
      </c>
    </row>
    <row r="70" spans="1:6" x14ac:dyDescent="0.25">
      <c r="A70" s="81" t="s">
        <v>3</v>
      </c>
      <c r="B70" s="81" t="s">
        <v>74</v>
      </c>
      <c r="C70" s="81">
        <v>1</v>
      </c>
      <c r="D70" s="81">
        <v>1</v>
      </c>
      <c r="E70" s="81">
        <v>12.702247705452677</v>
      </c>
      <c r="F70" s="81">
        <v>16</v>
      </c>
    </row>
    <row r="71" spans="1:6" x14ac:dyDescent="0.25">
      <c r="A71" s="81" t="s">
        <v>3</v>
      </c>
      <c r="B71" s="81" t="s">
        <v>77</v>
      </c>
      <c r="C71" s="81">
        <v>1</v>
      </c>
      <c r="D71" s="81">
        <v>1</v>
      </c>
      <c r="E71" s="81">
        <v>13.84354595323191</v>
      </c>
      <c r="F71" s="81">
        <v>16</v>
      </c>
    </row>
    <row r="72" spans="1:6" x14ac:dyDescent="0.25">
      <c r="A72" s="81" t="s">
        <v>3</v>
      </c>
      <c r="B72" s="81" t="s">
        <v>79</v>
      </c>
      <c r="C72" s="81">
        <v>1</v>
      </c>
      <c r="D72" s="81">
        <v>1</v>
      </c>
      <c r="E72" s="81">
        <v>4.3111741850440097</v>
      </c>
      <c r="F72" s="81">
        <v>15.7</v>
      </c>
    </row>
    <row r="73" spans="1:6" x14ac:dyDescent="0.25">
      <c r="A73" s="81" t="s">
        <v>3</v>
      </c>
      <c r="B73" s="81" t="s">
        <v>81</v>
      </c>
      <c r="C73" s="81">
        <v>1</v>
      </c>
      <c r="D73" s="81">
        <v>1</v>
      </c>
      <c r="E73" s="81">
        <v>9.7506747896327397</v>
      </c>
      <c r="F73" s="81">
        <v>15.5</v>
      </c>
    </row>
    <row r="74" spans="1:6" x14ac:dyDescent="0.25">
      <c r="A74" s="81" t="s">
        <v>4</v>
      </c>
      <c r="B74" s="81" t="s">
        <v>37</v>
      </c>
      <c r="C74" s="81">
        <v>1</v>
      </c>
      <c r="D74" s="81">
        <v>1</v>
      </c>
      <c r="E74" s="81">
        <v>3.8288826071216846</v>
      </c>
      <c r="F74" s="81">
        <v>17</v>
      </c>
    </row>
    <row r="75" spans="1:6" x14ac:dyDescent="0.25">
      <c r="A75" s="81" t="s">
        <v>4</v>
      </c>
      <c r="B75" s="81" t="s">
        <v>45</v>
      </c>
      <c r="C75" s="81">
        <v>1</v>
      </c>
      <c r="D75" s="81">
        <v>1</v>
      </c>
      <c r="E75" s="81">
        <v>4.9797143056511004</v>
      </c>
      <c r="F75" s="81">
        <v>17</v>
      </c>
    </row>
    <row r="76" spans="1:6" x14ac:dyDescent="0.25">
      <c r="A76" s="81" t="s">
        <v>4</v>
      </c>
      <c r="B76" s="81" t="s">
        <v>48</v>
      </c>
      <c r="C76" s="81">
        <v>1</v>
      </c>
      <c r="D76" s="81">
        <v>1</v>
      </c>
      <c r="E76" s="81">
        <v>3.405137055260326</v>
      </c>
      <c r="F76" s="81">
        <v>17.7</v>
      </c>
    </row>
    <row r="77" spans="1:6" x14ac:dyDescent="0.25">
      <c r="A77" s="81" t="s">
        <v>4</v>
      </c>
      <c r="B77" s="81" t="s">
        <v>50</v>
      </c>
      <c r="C77" s="81">
        <v>1</v>
      </c>
      <c r="D77" s="81">
        <v>1</v>
      </c>
      <c r="E77" s="81">
        <v>5.0794382590941609</v>
      </c>
      <c r="F77" s="81">
        <v>17.7</v>
      </c>
    </row>
    <row r="78" spans="1:6" x14ac:dyDescent="0.25">
      <c r="A78" s="81" t="s">
        <v>4</v>
      </c>
      <c r="B78" s="81" t="s">
        <v>52</v>
      </c>
      <c r="C78" s="81">
        <v>1</v>
      </c>
      <c r="D78" s="81">
        <v>1</v>
      </c>
      <c r="E78" s="81">
        <v>4.9466461527634067</v>
      </c>
      <c r="F78" s="81">
        <v>17</v>
      </c>
    </row>
    <row r="79" spans="1:6" x14ac:dyDescent="0.25">
      <c r="A79" s="81" t="s">
        <v>4</v>
      </c>
      <c r="B79" s="81" t="s">
        <v>54</v>
      </c>
      <c r="C79" s="81">
        <v>1</v>
      </c>
      <c r="D79" s="81">
        <v>1</v>
      </c>
      <c r="E79" s="81">
        <v>4.7158121867403366</v>
      </c>
      <c r="F79" s="81">
        <v>16</v>
      </c>
    </row>
    <row r="80" spans="1:6" x14ac:dyDescent="0.25">
      <c r="A80" s="81" t="s">
        <v>4</v>
      </c>
      <c r="B80" s="81" t="s">
        <v>57</v>
      </c>
      <c r="C80" s="81">
        <v>1</v>
      </c>
      <c r="D80" s="81">
        <v>1</v>
      </c>
      <c r="E80" s="81">
        <v>5.9612389108388015</v>
      </c>
      <c r="F80" s="81">
        <v>16</v>
      </c>
    </row>
    <row r="81" spans="1:6" x14ac:dyDescent="0.25">
      <c r="A81" s="81" t="s">
        <v>4</v>
      </c>
      <c r="B81" s="81" t="s">
        <v>59</v>
      </c>
      <c r="C81" s="81">
        <v>1</v>
      </c>
      <c r="D81" s="81">
        <v>1</v>
      </c>
      <c r="E81" s="81">
        <v>1.1293644691602083</v>
      </c>
      <c r="F81" s="81">
        <v>16.7</v>
      </c>
    </row>
    <row r="82" spans="1:6" x14ac:dyDescent="0.25">
      <c r="A82" s="81" t="s">
        <v>4</v>
      </c>
      <c r="B82" s="81" t="s">
        <v>61</v>
      </c>
      <c r="C82" s="81">
        <v>1</v>
      </c>
      <c r="D82" s="81">
        <v>1</v>
      </c>
      <c r="E82" s="81">
        <v>2.8285621087621706</v>
      </c>
      <c r="F82" s="81">
        <v>16.7</v>
      </c>
    </row>
    <row r="83" spans="1:6" x14ac:dyDescent="0.25">
      <c r="A83" s="81" t="s">
        <v>4</v>
      </c>
      <c r="B83" s="81" t="s">
        <v>63</v>
      </c>
      <c r="C83" s="81">
        <v>1</v>
      </c>
      <c r="D83" s="81">
        <v>1</v>
      </c>
      <c r="E83" s="81">
        <v>6.9216246724717649</v>
      </c>
      <c r="F83" s="81">
        <v>16.7</v>
      </c>
    </row>
    <row r="84" spans="1:6" x14ac:dyDescent="0.25">
      <c r="A84" s="81" t="s">
        <v>4</v>
      </c>
      <c r="B84" s="81" t="s">
        <v>65</v>
      </c>
      <c r="C84" s="81">
        <v>1</v>
      </c>
      <c r="D84" s="81">
        <v>1</v>
      </c>
      <c r="E84" s="81">
        <v>4.1485853150494876</v>
      </c>
      <c r="F84" s="81">
        <v>18</v>
      </c>
    </row>
    <row r="85" spans="1:6" x14ac:dyDescent="0.25">
      <c r="A85" s="81" t="s">
        <v>4</v>
      </c>
      <c r="B85" s="81" t="s">
        <v>68</v>
      </c>
      <c r="C85" s="81">
        <v>1</v>
      </c>
      <c r="D85" s="81">
        <v>1</v>
      </c>
      <c r="E85" s="81">
        <v>5.241001894338055</v>
      </c>
      <c r="F85" s="81">
        <v>18</v>
      </c>
    </row>
    <row r="86" spans="1:6" x14ac:dyDescent="0.25">
      <c r="A86" s="81" t="s">
        <v>4</v>
      </c>
      <c r="B86" s="81" t="s">
        <v>70</v>
      </c>
      <c r="C86" s="81">
        <v>1</v>
      </c>
      <c r="D86" s="81">
        <v>1</v>
      </c>
      <c r="E86" s="81">
        <v>1.7480283547080688</v>
      </c>
      <c r="F86" s="81">
        <v>18.5</v>
      </c>
    </row>
    <row r="87" spans="1:6" x14ac:dyDescent="0.25">
      <c r="A87" s="81" t="s">
        <v>4</v>
      </c>
      <c r="B87" s="81" t="s">
        <v>72</v>
      </c>
      <c r="C87" s="81">
        <v>1</v>
      </c>
      <c r="D87" s="81">
        <v>1</v>
      </c>
      <c r="E87" s="81">
        <v>4.389581919724435</v>
      </c>
      <c r="F87" s="81">
        <v>18</v>
      </c>
    </row>
    <row r="88" spans="1:6" x14ac:dyDescent="0.25">
      <c r="A88" s="81" t="s">
        <v>4</v>
      </c>
      <c r="B88" s="81" t="s">
        <v>74</v>
      </c>
      <c r="C88" s="81">
        <v>1</v>
      </c>
      <c r="D88" s="81">
        <v>1</v>
      </c>
      <c r="E88" s="81">
        <v>16.224192946248067</v>
      </c>
      <c r="F88" s="81">
        <v>16.5</v>
      </c>
    </row>
    <row r="89" spans="1:6" x14ac:dyDescent="0.25">
      <c r="A89" s="81" t="s">
        <v>4</v>
      </c>
      <c r="B89" s="81" t="s">
        <v>77</v>
      </c>
      <c r="C89" s="81">
        <v>1</v>
      </c>
      <c r="D89" s="81">
        <v>1</v>
      </c>
      <c r="E89" s="81">
        <v>17.401156764270425</v>
      </c>
      <c r="F89" s="81">
        <v>16.5</v>
      </c>
    </row>
    <row r="90" spans="1:6" x14ac:dyDescent="0.25">
      <c r="A90" s="81" t="s">
        <v>4</v>
      </c>
      <c r="B90" s="81" t="s">
        <v>79</v>
      </c>
      <c r="C90" s="81">
        <v>1</v>
      </c>
      <c r="D90" s="81">
        <v>1</v>
      </c>
      <c r="E90" s="81">
        <v>6.3043813350767124</v>
      </c>
      <c r="F90" s="81">
        <v>16</v>
      </c>
    </row>
    <row r="91" spans="1:6" x14ac:dyDescent="0.25">
      <c r="A91" s="81" t="s">
        <v>4</v>
      </c>
      <c r="B91" s="81" t="s">
        <v>81</v>
      </c>
      <c r="C91" s="81">
        <v>1</v>
      </c>
      <c r="D91" s="81">
        <v>1</v>
      </c>
      <c r="E91" s="81">
        <v>13.291019137685396</v>
      </c>
      <c r="F91" s="81">
        <v>16</v>
      </c>
    </row>
    <row r="92" spans="1:6" x14ac:dyDescent="0.25">
      <c r="A92" s="81" t="s">
        <v>5</v>
      </c>
      <c r="B92" s="81" t="s">
        <v>37</v>
      </c>
      <c r="C92" s="81">
        <v>1</v>
      </c>
      <c r="D92" s="81">
        <v>1</v>
      </c>
      <c r="E92" s="81">
        <v>6.9098583521401338</v>
      </c>
      <c r="F92" s="81">
        <v>17.5</v>
      </c>
    </row>
    <row r="93" spans="1:6" x14ac:dyDescent="0.25">
      <c r="A93" s="81" t="s">
        <v>5</v>
      </c>
      <c r="B93" s="81" t="s">
        <v>45</v>
      </c>
      <c r="C93" s="81">
        <v>1</v>
      </c>
      <c r="D93" s="81">
        <v>1</v>
      </c>
      <c r="E93" s="81">
        <v>8.0948393592312584</v>
      </c>
      <c r="F93" s="81">
        <v>17.5</v>
      </c>
    </row>
    <row r="94" spans="1:6" x14ac:dyDescent="0.25">
      <c r="A94" s="81" t="s">
        <v>5</v>
      </c>
      <c r="B94" s="81" t="s">
        <v>48</v>
      </c>
      <c r="C94" s="81">
        <v>1</v>
      </c>
      <c r="D94" s="81">
        <v>1</v>
      </c>
      <c r="E94" s="81">
        <v>8.118761536411796</v>
      </c>
      <c r="F94" s="81">
        <v>18.5</v>
      </c>
    </row>
    <row r="95" spans="1:6" x14ac:dyDescent="0.25">
      <c r="A95" s="81" t="s">
        <v>5</v>
      </c>
      <c r="B95" s="81" t="s">
        <v>50</v>
      </c>
      <c r="C95" s="81">
        <v>1</v>
      </c>
      <c r="D95" s="81">
        <v>1</v>
      </c>
      <c r="E95" s="81">
        <v>9.869384162642632</v>
      </c>
      <c r="F95" s="81">
        <v>18.5</v>
      </c>
    </row>
    <row r="96" spans="1:6" x14ac:dyDescent="0.25">
      <c r="A96" s="81" t="s">
        <v>5</v>
      </c>
      <c r="B96" s="81" t="s">
        <v>52</v>
      </c>
      <c r="C96" s="81">
        <v>1</v>
      </c>
      <c r="D96" s="81">
        <v>1</v>
      </c>
      <c r="E96" s="81">
        <v>8.0607899555160429</v>
      </c>
      <c r="F96" s="81">
        <v>17.5</v>
      </c>
    </row>
    <row r="97" spans="1:6" x14ac:dyDescent="0.25">
      <c r="A97" s="81" t="s">
        <v>5</v>
      </c>
      <c r="B97" s="81" t="s">
        <v>54</v>
      </c>
      <c r="C97" s="81">
        <v>1</v>
      </c>
      <c r="D97" s="81">
        <v>1</v>
      </c>
      <c r="E97" s="81">
        <v>8.0191501106122729</v>
      </c>
      <c r="F97" s="81">
        <v>16.5</v>
      </c>
    </row>
    <row r="98" spans="1:6" x14ac:dyDescent="0.25">
      <c r="A98" s="81" t="s">
        <v>5</v>
      </c>
      <c r="B98" s="81" t="s">
        <v>57</v>
      </c>
      <c r="C98" s="81">
        <v>1</v>
      </c>
      <c r="D98" s="81">
        <v>1</v>
      </c>
      <c r="E98" s="81">
        <v>9.3038647439882993</v>
      </c>
      <c r="F98" s="81">
        <v>16.5</v>
      </c>
    </row>
    <row r="99" spans="1:6" x14ac:dyDescent="0.25">
      <c r="A99" s="81" t="s">
        <v>5</v>
      </c>
      <c r="B99" s="81" t="s">
        <v>59</v>
      </c>
      <c r="C99" s="81">
        <v>1</v>
      </c>
      <c r="D99" s="81">
        <v>1</v>
      </c>
      <c r="E99" s="81">
        <v>6.0177929631377367</v>
      </c>
      <c r="F99" s="81">
        <v>17.5</v>
      </c>
    </row>
    <row r="100" spans="1:6" x14ac:dyDescent="0.25">
      <c r="A100" s="81" t="s">
        <v>5</v>
      </c>
      <c r="B100" s="81" t="s">
        <v>61</v>
      </c>
      <c r="C100" s="81">
        <v>1</v>
      </c>
      <c r="D100" s="81">
        <v>1</v>
      </c>
      <c r="E100" s="81">
        <v>7.7991270445331651</v>
      </c>
      <c r="F100" s="81">
        <v>17.5</v>
      </c>
    </row>
    <row r="101" spans="1:6" x14ac:dyDescent="0.25">
      <c r="A101" s="81" t="s">
        <v>5</v>
      </c>
      <c r="B101" s="81" t="s">
        <v>63</v>
      </c>
      <c r="C101" s="81">
        <v>1</v>
      </c>
      <c r="D101" s="81">
        <v>1</v>
      </c>
      <c r="E101" s="81">
        <v>12.090041575068611</v>
      </c>
      <c r="F101" s="81">
        <v>17.5</v>
      </c>
    </row>
    <row r="102" spans="1:6" x14ac:dyDescent="0.25">
      <c r="A102" s="81" t="s">
        <v>5</v>
      </c>
      <c r="B102" s="81" t="s">
        <v>65</v>
      </c>
      <c r="C102" s="81">
        <v>1</v>
      </c>
      <c r="D102" s="81">
        <v>1</v>
      </c>
      <c r="E102" s="81">
        <v>7.0659126347987637</v>
      </c>
      <c r="F102" s="81">
        <v>18.5</v>
      </c>
    </row>
    <row r="103" spans="1:6" x14ac:dyDescent="0.25">
      <c r="A103" s="81" t="s">
        <v>5</v>
      </c>
      <c r="B103" s="81" t="s">
        <v>68</v>
      </c>
      <c r="C103" s="81">
        <v>1</v>
      </c>
      <c r="D103" s="81">
        <v>1</v>
      </c>
      <c r="E103" s="81">
        <v>8.1889291182691011</v>
      </c>
      <c r="F103" s="81">
        <v>18.5</v>
      </c>
    </row>
    <row r="104" spans="1:6" x14ac:dyDescent="0.25">
      <c r="A104" s="81" t="s">
        <v>5</v>
      </c>
      <c r="B104" s="81" t="s">
        <v>70</v>
      </c>
      <c r="C104" s="81">
        <v>1</v>
      </c>
      <c r="D104" s="81">
        <v>1</v>
      </c>
      <c r="E104" s="81">
        <v>1.7480283547080688</v>
      </c>
      <c r="F104" s="81">
        <v>18.5</v>
      </c>
    </row>
    <row r="105" spans="1:6" x14ac:dyDescent="0.25">
      <c r="A105" s="81" t="s">
        <v>5</v>
      </c>
      <c r="B105" s="81" t="s">
        <v>72</v>
      </c>
      <c r="C105" s="81">
        <v>1</v>
      </c>
      <c r="D105" s="81">
        <v>1</v>
      </c>
      <c r="E105" s="81">
        <v>7.3136598446466934</v>
      </c>
      <c r="F105" s="81">
        <v>18.5</v>
      </c>
    </row>
    <row r="106" spans="1:6" x14ac:dyDescent="0.25">
      <c r="A106" s="81" t="s">
        <v>5</v>
      </c>
      <c r="B106" s="81" t="s">
        <v>74</v>
      </c>
      <c r="C106" s="81">
        <v>1</v>
      </c>
      <c r="D106" s="81">
        <v>1</v>
      </c>
      <c r="E106" s="81">
        <v>19.746138187043442</v>
      </c>
      <c r="F106" s="81">
        <v>17</v>
      </c>
    </row>
    <row r="107" spans="1:6" x14ac:dyDescent="0.25">
      <c r="A107" s="81" t="s">
        <v>5</v>
      </c>
      <c r="B107" s="81" t="s">
        <v>77</v>
      </c>
      <c r="C107" s="81">
        <v>1</v>
      </c>
      <c r="D107" s="81">
        <v>1</v>
      </c>
      <c r="E107" s="81">
        <v>20.958767575308897</v>
      </c>
      <c r="F107" s="81">
        <v>17</v>
      </c>
    </row>
    <row r="108" spans="1:6" x14ac:dyDescent="0.25">
      <c r="A108" s="81" t="s">
        <v>5</v>
      </c>
      <c r="B108" s="81" t="s">
        <v>79</v>
      </c>
      <c r="C108" s="81">
        <v>1</v>
      </c>
      <c r="D108" s="81">
        <v>1</v>
      </c>
      <c r="E108" s="81">
        <v>9.6263932517978645</v>
      </c>
      <c r="F108" s="81">
        <v>16.5</v>
      </c>
    </row>
    <row r="109" spans="1:6" x14ac:dyDescent="0.25">
      <c r="A109" s="81" t="s">
        <v>5</v>
      </c>
      <c r="B109" s="81" t="s">
        <v>81</v>
      </c>
      <c r="C109" s="81">
        <v>1</v>
      </c>
      <c r="D109" s="81">
        <v>1</v>
      </c>
      <c r="E109" s="81">
        <v>16.83136348573808</v>
      </c>
      <c r="F109" s="81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opLeftCell="A7" zoomScale="85" zoomScaleNormal="85" workbookViewId="0">
      <selection activeCell="AD3" sqref="AD3:BA20"/>
    </sheetView>
  </sheetViews>
  <sheetFormatPr baseColWidth="10" defaultColWidth="9.140625" defaultRowHeight="15" x14ac:dyDescent="0.25"/>
  <cols>
    <col min="1" max="1" width="32" customWidth="1"/>
    <col min="8" max="8" width="16.28515625" customWidth="1"/>
    <col min="9" max="9" width="12.7109375" customWidth="1"/>
    <col min="10" max="10" width="15.85546875" customWidth="1"/>
    <col min="11" max="11" width="15.7109375" customWidth="1"/>
    <col min="12" max="12" width="13" customWidth="1"/>
    <col min="13" max="13" width="11.28515625" customWidth="1"/>
    <col min="14" max="14" width="12.28515625" customWidth="1"/>
    <col min="15" max="15" width="12.140625" customWidth="1"/>
    <col min="16" max="16" width="12.85546875" customWidth="1"/>
    <col min="17" max="17" width="12.140625" customWidth="1"/>
    <col min="18" max="18" width="11.42578125" customWidth="1"/>
    <col min="19" max="19" width="12.5703125" customWidth="1"/>
    <col min="20" max="20" width="12.28515625" customWidth="1"/>
    <col min="21" max="21" width="11.85546875" customWidth="1"/>
    <col min="22" max="22" width="12.85546875" customWidth="1"/>
    <col min="23" max="23" width="11.85546875" customWidth="1"/>
    <col min="25" max="26" width="11.7109375" customWidth="1"/>
    <col min="27" max="27" width="11.85546875" customWidth="1"/>
    <col min="28" max="28" width="12.85546875" customWidth="1"/>
    <col min="29" max="29" width="12" customWidth="1"/>
    <col min="30" max="30" width="10.7109375" customWidth="1"/>
    <col min="31" max="31" width="11.28515625" customWidth="1"/>
    <col min="32" max="32" width="19.85546875" customWidth="1"/>
    <col min="33" max="33" width="14.5703125" customWidth="1"/>
    <col min="36" max="36" width="13.85546875" customWidth="1"/>
    <col min="37" max="37" width="12.28515625" customWidth="1"/>
    <col min="40" max="40" width="14.7109375" customWidth="1"/>
    <col min="41" max="41" width="12.140625" customWidth="1"/>
    <col min="44" max="44" width="13" customWidth="1"/>
    <col min="45" max="45" width="13.140625" customWidth="1"/>
    <col min="48" max="49" width="12.85546875" customWidth="1"/>
    <col min="50" max="50" width="11.140625" customWidth="1"/>
    <col min="51" max="51" width="11.7109375" customWidth="1"/>
    <col min="52" max="52" width="12.5703125" customWidth="1"/>
    <col min="53" max="53" width="11.7109375" customWidth="1"/>
  </cols>
  <sheetData>
    <row r="1" spans="1:53" ht="21.7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3"/>
      <c r="U1" s="3"/>
      <c r="V1" s="4"/>
      <c r="W1" s="4"/>
      <c r="X1" s="4"/>
      <c r="Y1" s="5"/>
      <c r="Z1" s="6"/>
      <c r="AA1" s="6"/>
      <c r="AB1" s="7"/>
      <c r="AC1" s="7"/>
      <c r="AD1" s="2" t="s">
        <v>0</v>
      </c>
      <c r="AE1" s="2"/>
      <c r="AF1" s="2"/>
      <c r="AG1" s="8"/>
      <c r="AH1" s="9" t="s">
        <v>1</v>
      </c>
      <c r="AI1" s="9"/>
      <c r="AJ1" s="9"/>
      <c r="AK1" s="8"/>
      <c r="AL1" s="10" t="s">
        <v>2</v>
      </c>
      <c r="AM1" s="10"/>
      <c r="AN1" s="10"/>
      <c r="AO1" s="11"/>
      <c r="AP1" s="12" t="s">
        <v>3</v>
      </c>
      <c r="AQ1" s="12"/>
      <c r="AR1" s="12"/>
      <c r="AS1" s="13"/>
      <c r="AT1" s="9" t="s">
        <v>4</v>
      </c>
      <c r="AU1" s="9"/>
      <c r="AV1" s="9"/>
      <c r="AW1" s="14"/>
      <c r="AX1" s="5" t="s">
        <v>5</v>
      </c>
      <c r="AY1" s="5"/>
      <c r="AZ1" s="5"/>
      <c r="BA1" s="6"/>
    </row>
    <row r="2" spans="1:53" ht="126.75" thickBot="1" x14ac:dyDescent="0.3">
      <c r="A2" s="15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7" t="s">
        <v>12</v>
      </c>
      <c r="H2" s="18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8" t="s">
        <v>20</v>
      </c>
      <c r="P2" s="19" t="s">
        <v>21</v>
      </c>
      <c r="Q2" s="19" t="s">
        <v>22</v>
      </c>
      <c r="R2" s="20" t="s">
        <v>23</v>
      </c>
      <c r="S2" s="20" t="s">
        <v>24</v>
      </c>
      <c r="T2" s="21" t="s">
        <v>25</v>
      </c>
      <c r="U2" s="22" t="s">
        <v>26</v>
      </c>
      <c r="V2" s="23" t="s">
        <v>27</v>
      </c>
      <c r="W2" s="23" t="s">
        <v>28</v>
      </c>
      <c r="X2" s="24" t="s">
        <v>29</v>
      </c>
      <c r="Y2" s="24" t="s">
        <v>30</v>
      </c>
      <c r="Z2" s="25" t="s">
        <v>31</v>
      </c>
      <c r="AA2" s="25" t="s">
        <v>32</v>
      </c>
      <c r="AB2" s="26" t="s">
        <v>33</v>
      </c>
      <c r="AC2" s="26" t="s">
        <v>34</v>
      </c>
      <c r="AD2" s="27" t="s">
        <v>35</v>
      </c>
      <c r="AE2" s="27" t="s">
        <v>36</v>
      </c>
      <c r="AF2" s="27" t="s">
        <v>30</v>
      </c>
      <c r="AG2" s="28" t="s">
        <v>34</v>
      </c>
      <c r="AH2" s="29" t="s">
        <v>35</v>
      </c>
      <c r="AI2" s="29" t="s">
        <v>36</v>
      </c>
      <c r="AJ2" s="29" t="s">
        <v>30</v>
      </c>
      <c r="AK2" s="28" t="s">
        <v>34</v>
      </c>
      <c r="AL2" s="30" t="s">
        <v>35</v>
      </c>
      <c r="AM2" s="30" t="s">
        <v>36</v>
      </c>
      <c r="AN2" s="30" t="s">
        <v>30</v>
      </c>
      <c r="AO2" s="28" t="s">
        <v>34</v>
      </c>
      <c r="AP2" s="31" t="s">
        <v>35</v>
      </c>
      <c r="AQ2" s="31" t="s">
        <v>36</v>
      </c>
      <c r="AR2" s="31" t="s">
        <v>30</v>
      </c>
      <c r="AS2" s="28" t="s">
        <v>34</v>
      </c>
      <c r="AT2" s="29" t="s">
        <v>35</v>
      </c>
      <c r="AU2" s="29" t="s">
        <v>36</v>
      </c>
      <c r="AV2" s="29" t="s">
        <v>30</v>
      </c>
      <c r="AW2" s="32" t="s">
        <v>34</v>
      </c>
      <c r="AX2" s="33" t="s">
        <v>35</v>
      </c>
      <c r="AY2" s="33" t="s">
        <v>36</v>
      </c>
      <c r="AZ2" s="33" t="s">
        <v>30</v>
      </c>
      <c r="BA2" s="34" t="s">
        <v>34</v>
      </c>
    </row>
    <row r="3" spans="1:53" ht="42.75" thickBot="1" x14ac:dyDescent="0.3">
      <c r="A3" s="35" t="s">
        <v>37</v>
      </c>
      <c r="B3" s="3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7" t="s">
        <v>43</v>
      </c>
      <c r="H3" s="37">
        <v>12.75</v>
      </c>
      <c r="I3" s="38">
        <v>0</v>
      </c>
      <c r="J3" s="39">
        <v>0</v>
      </c>
      <c r="K3" s="39">
        <f t="shared" ref="K3:K20" si="0">H3*(100-I3)/100 -J3</f>
        <v>12.75</v>
      </c>
      <c r="L3" s="39">
        <v>0</v>
      </c>
      <c r="M3" s="39">
        <f t="shared" ref="M3:M20" si="1">K3*L3/100</f>
        <v>0</v>
      </c>
      <c r="N3" s="40">
        <v>0.15</v>
      </c>
      <c r="O3" s="41">
        <f t="shared" ref="O3:O20" si="2">H3*(100-I3)/100-J3 +M3</f>
        <v>12.75</v>
      </c>
      <c r="P3" s="39">
        <v>19</v>
      </c>
      <c r="Q3" s="39">
        <f t="shared" ref="Q3:Q20" si="3">O3*(100+P3)/100+N3</f>
        <v>15.3225</v>
      </c>
      <c r="R3" s="42">
        <v>0.60750000000000004</v>
      </c>
      <c r="S3" s="43">
        <v>7</v>
      </c>
      <c r="T3" s="44">
        <v>0.28000000000000003</v>
      </c>
      <c r="U3" s="45">
        <v>7</v>
      </c>
      <c r="V3" s="46">
        <f t="shared" ref="V3:V20" si="4">O3+R3+T3</f>
        <v>13.637499999999999</v>
      </c>
      <c r="W3" s="46">
        <f t="shared" ref="W3:W20" si="5">O3*(100+P3)/100 + R3*(100+S3)/100 + T3 * (100+U3)/100+N3</f>
        <v>16.272124999999999</v>
      </c>
      <c r="X3" s="24" t="s">
        <v>44</v>
      </c>
      <c r="Y3" s="47">
        <v>3.8288826071216846</v>
      </c>
      <c r="Z3" s="48">
        <v>1</v>
      </c>
      <c r="AA3" s="48">
        <v>0</v>
      </c>
      <c r="AB3" s="49">
        <f t="shared" ref="AB3:AB20" si="6">(O3+R3+T3)*(100+Y3)/100</f>
        <v>14.15966386554622</v>
      </c>
      <c r="AC3" s="49">
        <f t="shared" ref="AC3:AC20" si="7">(O3+R3+T3)*(100+Y3)/100*(100+P3)/100+N3</f>
        <v>17</v>
      </c>
      <c r="AD3" s="50">
        <v>1</v>
      </c>
      <c r="AE3" s="51">
        <v>0</v>
      </c>
      <c r="AF3" s="52">
        <f t="shared" ref="AF3:AF20" si="8">(AG3-N3)/(O3+R3)*(100/(100+P3))*100-100</f>
        <v>0.97244961993783363</v>
      </c>
      <c r="AG3" s="53">
        <v>16.2</v>
      </c>
      <c r="AH3" s="54">
        <v>1</v>
      </c>
      <c r="AI3" s="55">
        <v>0</v>
      </c>
      <c r="AJ3" s="56" t="str">
        <f>AF2</f>
        <v>Marge</v>
      </c>
      <c r="AK3" s="53">
        <v>16.2</v>
      </c>
      <c r="AL3" s="57">
        <v>1</v>
      </c>
      <c r="AM3" s="58">
        <v>0</v>
      </c>
      <c r="AN3" s="59">
        <f t="shared" ref="AN3:AN20" si="9">(AO3-N3)/(O3+R3)*(100/(100+P3))*100-100</f>
        <v>2.8597851268525432</v>
      </c>
      <c r="AO3" s="53">
        <v>16.5</v>
      </c>
      <c r="AP3" s="60">
        <v>1</v>
      </c>
      <c r="AQ3" s="61">
        <v>1</v>
      </c>
      <c r="AR3" s="62">
        <f t="shared" ref="AR3:AR20" si="10">(AO3-N3)/(O3+R3+T3)*(100/(100+P3))*100-100</f>
        <v>0.74790686210323543</v>
      </c>
      <c r="AS3" s="53">
        <v>16.5</v>
      </c>
      <c r="AT3" s="54">
        <v>1</v>
      </c>
      <c r="AU3" s="55">
        <v>1</v>
      </c>
      <c r="AV3" s="56">
        <f t="shared" ref="AV3:AV20" si="11">(AW3-N3)/(O3+R3+T3)*(100/(100+P3))*100-100</f>
        <v>3.8288826071216846</v>
      </c>
      <c r="AW3" s="53">
        <v>17</v>
      </c>
      <c r="AX3" s="63">
        <v>1</v>
      </c>
      <c r="AY3" s="64">
        <v>1</v>
      </c>
      <c r="AZ3" s="65">
        <f t="shared" ref="AZ3:AZ20" si="12">(BA3-N3)/(O3+R3+T3)*(100/(100+P3))*100-100</f>
        <v>6.9098583521401338</v>
      </c>
      <c r="BA3" s="53">
        <v>17.5</v>
      </c>
    </row>
    <row r="4" spans="1:53" ht="42.75" thickBot="1" x14ac:dyDescent="0.3">
      <c r="A4" s="35" t="s">
        <v>45</v>
      </c>
      <c r="B4" s="36" t="s">
        <v>46</v>
      </c>
      <c r="C4" s="16" t="s">
        <v>39</v>
      </c>
      <c r="D4" s="16" t="s">
        <v>40</v>
      </c>
      <c r="E4" s="16" t="s">
        <v>47</v>
      </c>
      <c r="F4" s="16" t="s">
        <v>42</v>
      </c>
      <c r="G4" s="17" t="s">
        <v>43</v>
      </c>
      <c r="H4" s="37">
        <v>12.75</v>
      </c>
      <c r="I4" s="38">
        <v>0</v>
      </c>
      <c r="J4" s="39">
        <v>0</v>
      </c>
      <c r="K4" s="39">
        <f t="shared" si="0"/>
        <v>12.75</v>
      </c>
      <c r="L4" s="39">
        <v>0</v>
      </c>
      <c r="M4" s="39">
        <f t="shared" si="1"/>
        <v>0</v>
      </c>
      <c r="N4" s="38">
        <v>0.15</v>
      </c>
      <c r="O4" s="41">
        <f t="shared" si="2"/>
        <v>12.75</v>
      </c>
      <c r="P4" s="39">
        <v>19</v>
      </c>
      <c r="Q4" s="39">
        <f t="shared" si="3"/>
        <v>15.3225</v>
      </c>
      <c r="R4" s="66">
        <v>0.45800000000000002</v>
      </c>
      <c r="S4" s="43">
        <v>7</v>
      </c>
      <c r="T4" s="67">
        <v>0.28000000000000003</v>
      </c>
      <c r="U4" s="45">
        <v>7</v>
      </c>
      <c r="V4" s="46">
        <f t="shared" si="4"/>
        <v>13.488</v>
      </c>
      <c r="W4" s="46">
        <f t="shared" si="5"/>
        <v>16.112159999999999</v>
      </c>
      <c r="X4" s="24" t="s">
        <v>44</v>
      </c>
      <c r="Y4" s="47">
        <v>4.9797143056511004</v>
      </c>
      <c r="Z4" s="48">
        <v>1</v>
      </c>
      <c r="AA4" s="48">
        <v>0</v>
      </c>
      <c r="AB4" s="49">
        <f t="shared" si="6"/>
        <v>14.15966386554622</v>
      </c>
      <c r="AC4" s="49">
        <f t="shared" si="7"/>
        <v>17</v>
      </c>
      <c r="AD4" s="50">
        <v>1</v>
      </c>
      <c r="AE4" s="51">
        <v>0</v>
      </c>
      <c r="AF4" s="52">
        <f t="shared" si="8"/>
        <v>2.115346441423327</v>
      </c>
      <c r="AG4" s="53">
        <v>16.2</v>
      </c>
      <c r="AH4" s="54">
        <v>1</v>
      </c>
      <c r="AI4" s="55">
        <v>0</v>
      </c>
      <c r="AJ4" s="56">
        <f t="shared" ref="AJ4:AJ20" si="13">(AK4-N4)/(O4+R4)*(100/(100+P4))*100-100</f>
        <v>2.115346441423327</v>
      </c>
      <c r="AK4" s="53">
        <v>16.2</v>
      </c>
      <c r="AL4" s="57">
        <v>1</v>
      </c>
      <c r="AM4" s="58">
        <v>0</v>
      </c>
      <c r="AN4" s="59">
        <f t="shared" si="9"/>
        <v>4.0240445057490035</v>
      </c>
      <c r="AO4" s="53">
        <v>16.5</v>
      </c>
      <c r="AP4" s="60">
        <v>1</v>
      </c>
      <c r="AQ4" s="61">
        <v>0</v>
      </c>
      <c r="AR4" s="62">
        <f t="shared" si="10"/>
        <v>1.8645892520709566</v>
      </c>
      <c r="AS4" s="53">
        <v>16.5</v>
      </c>
      <c r="AT4" s="54">
        <v>1</v>
      </c>
      <c r="AU4" s="55">
        <v>0</v>
      </c>
      <c r="AV4" s="56">
        <f t="shared" si="11"/>
        <v>4.9797143056511004</v>
      </c>
      <c r="AW4" s="53">
        <v>17</v>
      </c>
      <c r="AX4" s="63">
        <v>1</v>
      </c>
      <c r="AY4" s="64">
        <v>0</v>
      </c>
      <c r="AZ4" s="65">
        <f t="shared" si="12"/>
        <v>8.0948393592312584</v>
      </c>
      <c r="BA4" s="53">
        <v>17.5</v>
      </c>
    </row>
    <row r="5" spans="1:53" ht="42.75" thickBot="1" x14ac:dyDescent="0.3">
      <c r="A5" s="35" t="s">
        <v>48</v>
      </c>
      <c r="B5" s="36" t="s">
        <v>49</v>
      </c>
      <c r="C5" s="16" t="s">
        <v>39</v>
      </c>
      <c r="D5" s="16" t="s">
        <v>40</v>
      </c>
      <c r="E5" s="16" t="s">
        <v>41</v>
      </c>
      <c r="F5" s="16" t="s">
        <v>42</v>
      </c>
      <c r="G5" s="17" t="s">
        <v>43</v>
      </c>
      <c r="H5" s="37">
        <v>13.515000000000001</v>
      </c>
      <c r="I5" s="38">
        <v>0</v>
      </c>
      <c r="J5" s="39">
        <v>0</v>
      </c>
      <c r="K5" s="39">
        <f t="shared" si="0"/>
        <v>13.515000000000001</v>
      </c>
      <c r="L5" s="39">
        <v>0</v>
      </c>
      <c r="M5" s="39">
        <f t="shared" si="1"/>
        <v>0</v>
      </c>
      <c r="N5" s="40">
        <v>0.15</v>
      </c>
      <c r="O5" s="41">
        <f t="shared" si="2"/>
        <v>13.515000000000001</v>
      </c>
      <c r="P5" s="39">
        <v>19</v>
      </c>
      <c r="Q5" s="39">
        <f t="shared" si="3"/>
        <v>16.232849999999999</v>
      </c>
      <c r="R5" s="42">
        <v>0.46725000000000005</v>
      </c>
      <c r="S5" s="43">
        <v>7</v>
      </c>
      <c r="T5" s="44">
        <v>0.28000000000000003</v>
      </c>
      <c r="U5" s="45">
        <v>7</v>
      </c>
      <c r="V5" s="46">
        <f t="shared" si="4"/>
        <v>14.26225</v>
      </c>
      <c r="W5" s="46">
        <f t="shared" si="5"/>
        <v>17.032407500000001</v>
      </c>
      <c r="X5" s="24" t="s">
        <v>44</v>
      </c>
      <c r="Y5" s="47">
        <v>3.405137055260326</v>
      </c>
      <c r="Z5" s="48">
        <v>1</v>
      </c>
      <c r="AA5" s="48">
        <v>0</v>
      </c>
      <c r="AB5" s="49">
        <f t="shared" si="6"/>
        <v>14.747899159663866</v>
      </c>
      <c r="AC5" s="49">
        <f t="shared" si="7"/>
        <v>17.7</v>
      </c>
      <c r="AD5" s="50">
        <v>1</v>
      </c>
      <c r="AE5" s="51">
        <v>0</v>
      </c>
      <c r="AF5" s="52">
        <f t="shared" si="8"/>
        <v>0.6678485372585925</v>
      </c>
      <c r="AG5" s="53">
        <v>16.899999999999999</v>
      </c>
      <c r="AH5" s="54">
        <v>1</v>
      </c>
      <c r="AI5" s="55">
        <v>0</v>
      </c>
      <c r="AJ5" s="56">
        <f t="shared" si="13"/>
        <v>1.2688506180780621</v>
      </c>
      <c r="AK5" s="53">
        <v>17</v>
      </c>
      <c r="AL5" s="57">
        <v>1</v>
      </c>
      <c r="AM5" s="58">
        <v>0</v>
      </c>
      <c r="AN5" s="59">
        <f t="shared" si="9"/>
        <v>3.0718568605364425</v>
      </c>
      <c r="AO5" s="53">
        <v>17.3</v>
      </c>
      <c r="AP5" s="60">
        <v>1</v>
      </c>
      <c r="AQ5" s="61">
        <v>0</v>
      </c>
      <c r="AR5" s="62">
        <f t="shared" si="10"/>
        <v>1.0483248146846051</v>
      </c>
      <c r="AS5" s="53">
        <v>17.3</v>
      </c>
      <c r="AT5" s="54">
        <v>1</v>
      </c>
      <c r="AU5" s="55">
        <v>0</v>
      </c>
      <c r="AV5" s="56">
        <f t="shared" si="11"/>
        <v>3.405137055260326</v>
      </c>
      <c r="AW5" s="53">
        <v>17.7</v>
      </c>
      <c r="AX5" s="63">
        <v>1</v>
      </c>
      <c r="AY5" s="64">
        <v>0</v>
      </c>
      <c r="AZ5" s="65">
        <f t="shared" si="12"/>
        <v>8.118761536411796</v>
      </c>
      <c r="BA5" s="53">
        <v>18.5</v>
      </c>
    </row>
    <row r="6" spans="1:53" ht="42.75" thickBot="1" x14ac:dyDescent="0.3">
      <c r="A6" s="35" t="s">
        <v>50</v>
      </c>
      <c r="B6" s="36" t="s">
        <v>51</v>
      </c>
      <c r="C6" s="16" t="s">
        <v>39</v>
      </c>
      <c r="D6" s="16" t="s">
        <v>40</v>
      </c>
      <c r="E6" s="16" t="s">
        <v>47</v>
      </c>
      <c r="F6" s="16" t="s">
        <v>42</v>
      </c>
      <c r="G6" s="17" t="s">
        <v>43</v>
      </c>
      <c r="H6" s="37">
        <v>13.515000000000001</v>
      </c>
      <c r="I6" s="38">
        <v>0</v>
      </c>
      <c r="J6" s="39">
        <v>0</v>
      </c>
      <c r="K6" s="39">
        <f t="shared" si="0"/>
        <v>13.515000000000001</v>
      </c>
      <c r="L6" s="39">
        <v>0</v>
      </c>
      <c r="M6" s="39">
        <f t="shared" si="1"/>
        <v>0</v>
      </c>
      <c r="N6" s="38">
        <v>0.15</v>
      </c>
      <c r="O6" s="41">
        <f t="shared" si="2"/>
        <v>13.515000000000001</v>
      </c>
      <c r="P6" s="39">
        <v>19</v>
      </c>
      <c r="Q6" s="39">
        <f t="shared" si="3"/>
        <v>16.232849999999999</v>
      </c>
      <c r="R6" s="66">
        <v>0.24</v>
      </c>
      <c r="S6" s="43">
        <v>7</v>
      </c>
      <c r="T6" s="67">
        <v>0.28000000000000003</v>
      </c>
      <c r="U6" s="45">
        <v>7</v>
      </c>
      <c r="V6" s="46">
        <f t="shared" si="4"/>
        <v>14.035</v>
      </c>
      <c r="W6" s="46">
        <f t="shared" si="5"/>
        <v>16.789249999999999</v>
      </c>
      <c r="X6" s="24" t="s">
        <v>44</v>
      </c>
      <c r="Y6" s="47">
        <v>5.0794382590941609</v>
      </c>
      <c r="Z6" s="48">
        <v>1</v>
      </c>
      <c r="AA6" s="48">
        <v>0</v>
      </c>
      <c r="AB6" s="49">
        <f t="shared" si="6"/>
        <v>14.747899159663866</v>
      </c>
      <c r="AC6" s="49">
        <f t="shared" si="7"/>
        <v>17.7</v>
      </c>
      <c r="AD6" s="50">
        <v>1</v>
      </c>
      <c r="AE6" s="51">
        <v>0</v>
      </c>
      <c r="AF6" s="52">
        <f t="shared" si="8"/>
        <v>2.3310087393736012</v>
      </c>
      <c r="AG6" s="53">
        <v>16.899999999999999</v>
      </c>
      <c r="AH6" s="54">
        <v>1</v>
      </c>
      <c r="AI6" s="55">
        <v>0</v>
      </c>
      <c r="AJ6" s="56">
        <f t="shared" si="13"/>
        <v>2.9419401348325493</v>
      </c>
      <c r="AK6" s="53">
        <v>17</v>
      </c>
      <c r="AL6" s="57">
        <v>1</v>
      </c>
      <c r="AM6" s="58">
        <v>0</v>
      </c>
      <c r="AN6" s="59">
        <f t="shared" si="9"/>
        <v>4.774734321209408</v>
      </c>
      <c r="AO6" s="53">
        <v>17.3</v>
      </c>
      <c r="AP6" s="60">
        <v>1</v>
      </c>
      <c r="AQ6" s="61">
        <v>0</v>
      </c>
      <c r="AR6" s="62">
        <f t="shared" si="10"/>
        <v>2.6844653073199396</v>
      </c>
      <c r="AS6" s="53">
        <v>17.3</v>
      </c>
      <c r="AT6" s="54">
        <v>1</v>
      </c>
      <c r="AU6" s="55">
        <v>0</v>
      </c>
      <c r="AV6" s="56">
        <f t="shared" si="11"/>
        <v>5.0794382590941609</v>
      </c>
      <c r="AW6" s="53">
        <v>17.7</v>
      </c>
      <c r="AX6" s="63">
        <v>1</v>
      </c>
      <c r="AY6" s="64">
        <v>0</v>
      </c>
      <c r="AZ6" s="65">
        <f t="shared" si="12"/>
        <v>9.869384162642632</v>
      </c>
      <c r="BA6" s="53">
        <v>18.5</v>
      </c>
    </row>
    <row r="7" spans="1:53" ht="42.75" thickBot="1" x14ac:dyDescent="0.3">
      <c r="A7" s="35" t="s">
        <v>52</v>
      </c>
      <c r="B7" s="36" t="s">
        <v>53</v>
      </c>
      <c r="C7" s="16" t="s">
        <v>39</v>
      </c>
      <c r="D7" s="16" t="s">
        <v>40</v>
      </c>
      <c r="E7" s="16" t="s">
        <v>41</v>
      </c>
      <c r="F7" s="16" t="s">
        <v>42</v>
      </c>
      <c r="G7" s="17" t="s">
        <v>43</v>
      </c>
      <c r="H7" s="37">
        <v>12.744999999999999</v>
      </c>
      <c r="I7" s="38">
        <v>0</v>
      </c>
      <c r="J7" s="39">
        <v>0</v>
      </c>
      <c r="K7" s="39">
        <f t="shared" si="0"/>
        <v>12.744999999999999</v>
      </c>
      <c r="L7" s="39">
        <v>0</v>
      </c>
      <c r="M7" s="39">
        <f t="shared" si="1"/>
        <v>0</v>
      </c>
      <c r="N7" s="38">
        <v>0.15</v>
      </c>
      <c r="O7" s="41">
        <f t="shared" si="2"/>
        <v>12.744999999999999</v>
      </c>
      <c r="P7" s="39">
        <v>19</v>
      </c>
      <c r="Q7" s="39">
        <f t="shared" si="3"/>
        <v>15.316549999999999</v>
      </c>
      <c r="R7" s="66">
        <v>0.46725000000000005</v>
      </c>
      <c r="S7" s="43">
        <v>7</v>
      </c>
      <c r="T7" s="67">
        <v>0.28000000000000003</v>
      </c>
      <c r="U7" s="45">
        <v>7</v>
      </c>
      <c r="V7" s="46">
        <f t="shared" si="4"/>
        <v>13.492249999999999</v>
      </c>
      <c r="W7" s="46">
        <f t="shared" si="5"/>
        <v>16.116107499999998</v>
      </c>
      <c r="X7" s="24" t="s">
        <v>44</v>
      </c>
      <c r="Y7" s="47">
        <v>4.9466461527634067</v>
      </c>
      <c r="Z7" s="48">
        <v>1</v>
      </c>
      <c r="AA7" s="48">
        <v>0</v>
      </c>
      <c r="AB7" s="49">
        <f t="shared" si="6"/>
        <v>14.15966386554622</v>
      </c>
      <c r="AC7" s="49">
        <f t="shared" si="7"/>
        <v>17</v>
      </c>
      <c r="AD7" s="50">
        <v>1</v>
      </c>
      <c r="AE7" s="51">
        <v>0</v>
      </c>
      <c r="AF7" s="52">
        <f t="shared" si="8"/>
        <v>2.0824988778080638</v>
      </c>
      <c r="AG7" s="53">
        <v>16.2</v>
      </c>
      <c r="AH7" s="54">
        <v>1</v>
      </c>
      <c r="AI7" s="55">
        <v>0</v>
      </c>
      <c r="AJ7" s="56">
        <f t="shared" si="13"/>
        <v>2.0824988778080638</v>
      </c>
      <c r="AK7" s="53">
        <v>16.2</v>
      </c>
      <c r="AL7" s="57">
        <v>1</v>
      </c>
      <c r="AM7" s="58">
        <v>0</v>
      </c>
      <c r="AN7" s="59">
        <f t="shared" si="9"/>
        <v>5.2626390297646992</v>
      </c>
      <c r="AO7" s="53">
        <v>16.7</v>
      </c>
      <c r="AP7" s="60">
        <v>1</v>
      </c>
      <c r="AQ7" s="61">
        <v>0</v>
      </c>
      <c r="AR7" s="62">
        <f t="shared" si="10"/>
        <v>3.0781598711118221</v>
      </c>
      <c r="AS7" s="53">
        <v>16.7</v>
      </c>
      <c r="AT7" s="54">
        <v>1</v>
      </c>
      <c r="AU7" s="55">
        <v>0</v>
      </c>
      <c r="AV7" s="56">
        <f t="shared" si="11"/>
        <v>4.9466461527634067</v>
      </c>
      <c r="AW7" s="53">
        <v>17</v>
      </c>
      <c r="AX7" s="63">
        <v>1</v>
      </c>
      <c r="AY7" s="64">
        <v>0</v>
      </c>
      <c r="AZ7" s="65">
        <f t="shared" si="12"/>
        <v>8.0607899555160429</v>
      </c>
      <c r="BA7" s="53">
        <v>17.5</v>
      </c>
    </row>
    <row r="8" spans="1:53" ht="42.75" thickBot="1" x14ac:dyDescent="0.3">
      <c r="A8" s="35" t="s">
        <v>54</v>
      </c>
      <c r="B8" s="36" t="s">
        <v>55</v>
      </c>
      <c r="C8" s="16" t="s">
        <v>39</v>
      </c>
      <c r="D8" s="16" t="s">
        <v>56</v>
      </c>
      <c r="E8" s="16" t="s">
        <v>41</v>
      </c>
      <c r="F8" s="16" t="s">
        <v>42</v>
      </c>
      <c r="G8" s="17" t="s">
        <v>43</v>
      </c>
      <c r="H8" s="37">
        <v>11.832000000000001</v>
      </c>
      <c r="I8" s="38">
        <v>0</v>
      </c>
      <c r="J8" s="39">
        <v>0</v>
      </c>
      <c r="K8" s="39">
        <f t="shared" si="0"/>
        <v>11.832000000000001</v>
      </c>
      <c r="L8" s="39">
        <v>0</v>
      </c>
      <c r="M8" s="39">
        <f t="shared" si="1"/>
        <v>0</v>
      </c>
      <c r="N8" s="38">
        <v>0.15</v>
      </c>
      <c r="O8" s="41">
        <f t="shared" si="2"/>
        <v>11.832000000000001</v>
      </c>
      <c r="P8" s="39">
        <v>19</v>
      </c>
      <c r="Q8" s="39">
        <f t="shared" si="3"/>
        <v>14.230080000000001</v>
      </c>
      <c r="R8" s="66">
        <v>0.60750000000000004</v>
      </c>
      <c r="S8" s="43">
        <v>7</v>
      </c>
      <c r="T8" s="67">
        <v>0.28000000000000003</v>
      </c>
      <c r="U8" s="45">
        <v>7</v>
      </c>
      <c r="V8" s="46">
        <f t="shared" si="4"/>
        <v>12.7195</v>
      </c>
      <c r="W8" s="46">
        <f t="shared" si="5"/>
        <v>15.179705</v>
      </c>
      <c r="X8" s="24" t="s">
        <v>44</v>
      </c>
      <c r="Y8" s="47">
        <v>4.7158121867403366</v>
      </c>
      <c r="Z8" s="48">
        <v>1</v>
      </c>
      <c r="AA8" s="48">
        <v>0</v>
      </c>
      <c r="AB8" s="49">
        <f t="shared" si="6"/>
        <v>13.319327731092438</v>
      </c>
      <c r="AC8" s="49">
        <f t="shared" si="7"/>
        <v>16</v>
      </c>
      <c r="AD8" s="50">
        <v>1</v>
      </c>
      <c r="AE8" s="51">
        <v>0</v>
      </c>
      <c r="AF8" s="52">
        <f t="shared" si="8"/>
        <v>0.31746932464049848</v>
      </c>
      <c r="AG8" s="53">
        <v>15</v>
      </c>
      <c r="AH8" s="54">
        <v>1</v>
      </c>
      <c r="AI8" s="55">
        <v>0</v>
      </c>
      <c r="AJ8" s="56">
        <f t="shared" si="13"/>
        <v>1.6685463525817852</v>
      </c>
      <c r="AK8" s="53">
        <v>15.2</v>
      </c>
      <c r="AL8" s="57">
        <v>1</v>
      </c>
      <c r="AM8" s="58">
        <v>0</v>
      </c>
      <c r="AN8" s="59">
        <f t="shared" si="9"/>
        <v>5.0462389224349806</v>
      </c>
      <c r="AO8" s="53">
        <v>15.7</v>
      </c>
      <c r="AP8" s="60">
        <v>1</v>
      </c>
      <c r="AQ8" s="61">
        <v>0</v>
      </c>
      <c r="AR8" s="62">
        <f t="shared" si="10"/>
        <v>2.7338094324171607</v>
      </c>
      <c r="AS8" s="53">
        <v>15.7</v>
      </c>
      <c r="AT8" s="54">
        <v>1</v>
      </c>
      <c r="AU8" s="55">
        <v>0</v>
      </c>
      <c r="AV8" s="56">
        <f t="shared" si="11"/>
        <v>4.7158121867403366</v>
      </c>
      <c r="AW8" s="53">
        <v>16</v>
      </c>
      <c r="AX8" s="63">
        <v>1</v>
      </c>
      <c r="AY8" s="64">
        <v>0</v>
      </c>
      <c r="AZ8" s="65">
        <f t="shared" si="12"/>
        <v>8.0191501106122729</v>
      </c>
      <c r="BA8" s="53">
        <v>16.5</v>
      </c>
    </row>
    <row r="9" spans="1:53" ht="42.75" thickBot="1" x14ac:dyDescent="0.3">
      <c r="A9" s="35" t="s">
        <v>57</v>
      </c>
      <c r="B9" s="36" t="s">
        <v>58</v>
      </c>
      <c r="C9" s="16" t="s">
        <v>39</v>
      </c>
      <c r="D9" s="16" t="s">
        <v>56</v>
      </c>
      <c r="E9" s="16" t="s">
        <v>47</v>
      </c>
      <c r="F9" s="16" t="s">
        <v>42</v>
      </c>
      <c r="G9" s="17" t="s">
        <v>43</v>
      </c>
      <c r="H9" s="37">
        <v>11.832000000000001</v>
      </c>
      <c r="I9" s="38">
        <v>0</v>
      </c>
      <c r="J9" s="39">
        <v>0</v>
      </c>
      <c r="K9" s="39">
        <f t="shared" si="0"/>
        <v>11.832000000000001</v>
      </c>
      <c r="L9" s="39">
        <v>0</v>
      </c>
      <c r="M9" s="39">
        <f t="shared" si="1"/>
        <v>0</v>
      </c>
      <c r="N9" s="38">
        <v>0.15</v>
      </c>
      <c r="O9" s="41">
        <f t="shared" si="2"/>
        <v>11.832000000000001</v>
      </c>
      <c r="P9" s="39">
        <v>19</v>
      </c>
      <c r="Q9" s="39">
        <f t="shared" si="3"/>
        <v>14.230080000000001</v>
      </c>
      <c r="R9" s="66">
        <v>0.45800000000000002</v>
      </c>
      <c r="S9" s="43">
        <v>7</v>
      </c>
      <c r="T9" s="67">
        <v>0.28000000000000003</v>
      </c>
      <c r="U9" s="45">
        <v>7</v>
      </c>
      <c r="V9" s="46">
        <f t="shared" si="4"/>
        <v>12.57</v>
      </c>
      <c r="W9" s="46">
        <f t="shared" si="5"/>
        <v>15.019740000000001</v>
      </c>
      <c r="X9" s="24" t="s">
        <v>44</v>
      </c>
      <c r="Y9" s="47">
        <v>5.9612389108388015</v>
      </c>
      <c r="Z9" s="48">
        <v>1</v>
      </c>
      <c r="AA9" s="48">
        <v>0</v>
      </c>
      <c r="AB9" s="49">
        <f t="shared" si="6"/>
        <v>13.319327731092438</v>
      </c>
      <c r="AC9" s="49">
        <f t="shared" si="7"/>
        <v>16</v>
      </c>
      <c r="AD9" s="50">
        <v>1</v>
      </c>
      <c r="AE9" s="51">
        <v>0</v>
      </c>
      <c r="AF9" s="52">
        <f t="shared" si="8"/>
        <v>1.5377672631298225</v>
      </c>
      <c r="AG9" s="53">
        <v>15</v>
      </c>
      <c r="AH9" s="54">
        <v>1</v>
      </c>
      <c r="AI9" s="55">
        <v>0</v>
      </c>
      <c r="AJ9" s="56">
        <f t="shared" si="13"/>
        <v>2.9052792801416558</v>
      </c>
      <c r="AK9" s="53">
        <v>15.2</v>
      </c>
      <c r="AL9" s="57">
        <v>1</v>
      </c>
      <c r="AM9" s="58">
        <v>0</v>
      </c>
      <c r="AN9" s="59">
        <f t="shared" si="9"/>
        <v>6.3240593226712889</v>
      </c>
      <c r="AO9" s="53">
        <v>15.7</v>
      </c>
      <c r="AP9" s="60">
        <v>1</v>
      </c>
      <c r="AQ9" s="61">
        <v>0</v>
      </c>
      <c r="AR9" s="62">
        <f t="shared" si="10"/>
        <v>3.9556634109490858</v>
      </c>
      <c r="AS9" s="53">
        <v>15.7</v>
      </c>
      <c r="AT9" s="54">
        <v>1</v>
      </c>
      <c r="AU9" s="55">
        <v>0</v>
      </c>
      <c r="AV9" s="56">
        <f t="shared" si="11"/>
        <v>5.9612389108388015</v>
      </c>
      <c r="AW9" s="53">
        <v>16</v>
      </c>
      <c r="AX9" s="63">
        <v>1</v>
      </c>
      <c r="AY9" s="64">
        <v>0</v>
      </c>
      <c r="AZ9" s="65">
        <f t="shared" si="12"/>
        <v>9.3038647439882993</v>
      </c>
      <c r="BA9" s="53">
        <v>16.5</v>
      </c>
    </row>
    <row r="10" spans="1:53" ht="42.75" thickBot="1" x14ac:dyDescent="0.3">
      <c r="A10" s="35" t="s">
        <v>59</v>
      </c>
      <c r="B10" s="36" t="s">
        <v>60</v>
      </c>
      <c r="C10" s="16" t="s">
        <v>39</v>
      </c>
      <c r="D10" s="16" t="s">
        <v>56</v>
      </c>
      <c r="E10" s="16" t="s">
        <v>41</v>
      </c>
      <c r="F10" s="16" t="s">
        <v>42</v>
      </c>
      <c r="G10" s="17" t="s">
        <v>43</v>
      </c>
      <c r="H10" s="68">
        <v>13.005000000000001</v>
      </c>
      <c r="I10" s="39">
        <v>0</v>
      </c>
      <c r="J10" s="39">
        <v>0</v>
      </c>
      <c r="K10" s="39">
        <f t="shared" si="0"/>
        <v>13.005000000000001</v>
      </c>
      <c r="L10" s="39">
        <v>0</v>
      </c>
      <c r="M10" s="39">
        <f t="shared" si="1"/>
        <v>0</v>
      </c>
      <c r="N10" s="40">
        <v>0.15</v>
      </c>
      <c r="O10" s="41">
        <f t="shared" si="2"/>
        <v>13.005000000000001</v>
      </c>
      <c r="P10" s="39">
        <v>19</v>
      </c>
      <c r="Q10" s="39">
        <f t="shared" si="3"/>
        <v>15.625950000000001</v>
      </c>
      <c r="R10" s="42">
        <v>0.46725000000000005</v>
      </c>
      <c r="S10" s="43">
        <v>7</v>
      </c>
      <c r="T10" s="44">
        <v>0.28000000000000003</v>
      </c>
      <c r="U10" s="45">
        <v>7</v>
      </c>
      <c r="V10" s="46">
        <f t="shared" si="4"/>
        <v>13.75225</v>
      </c>
      <c r="W10" s="46">
        <f t="shared" si="5"/>
        <v>16.425507500000002</v>
      </c>
      <c r="X10" s="24" t="s">
        <v>44</v>
      </c>
      <c r="Y10" s="47">
        <v>1.1293644691602083</v>
      </c>
      <c r="Z10" s="48">
        <v>1</v>
      </c>
      <c r="AA10" s="48">
        <v>0</v>
      </c>
      <c r="AB10" s="49">
        <f t="shared" si="6"/>
        <v>13.907563025210086</v>
      </c>
      <c r="AC10" s="49">
        <f t="shared" si="7"/>
        <v>16.7</v>
      </c>
      <c r="AD10" s="50">
        <v>1</v>
      </c>
      <c r="AE10" s="51">
        <v>0</v>
      </c>
      <c r="AF10" s="52">
        <f t="shared" si="8"/>
        <v>0.11241595118256953</v>
      </c>
      <c r="AG10" s="53">
        <v>16.2</v>
      </c>
      <c r="AH10" s="54">
        <v>1</v>
      </c>
      <c r="AI10" s="55">
        <v>0</v>
      </c>
      <c r="AJ10" s="56">
        <f t="shared" si="13"/>
        <v>0.73616932159492876</v>
      </c>
      <c r="AK10" s="53">
        <v>16.3</v>
      </c>
      <c r="AL10" s="57">
        <v>1</v>
      </c>
      <c r="AM10" s="58">
        <v>0</v>
      </c>
      <c r="AN10" s="59">
        <f t="shared" si="9"/>
        <v>1.9836760624196188</v>
      </c>
      <c r="AO10" s="53">
        <v>16.5</v>
      </c>
      <c r="AP10" s="60">
        <v>1</v>
      </c>
      <c r="AQ10" s="61">
        <v>0</v>
      </c>
      <c r="AR10" s="62">
        <f t="shared" si="10"/>
        <v>-9.2742654334159624E-2</v>
      </c>
      <c r="AS10" s="53">
        <v>16.5</v>
      </c>
      <c r="AT10" s="54">
        <v>1</v>
      </c>
      <c r="AU10" s="55">
        <v>0</v>
      </c>
      <c r="AV10" s="56">
        <f t="shared" si="11"/>
        <v>1.1293644691602083</v>
      </c>
      <c r="AW10" s="53">
        <v>16.7</v>
      </c>
      <c r="AX10" s="63">
        <v>1</v>
      </c>
      <c r="AY10" s="64">
        <v>0</v>
      </c>
      <c r="AZ10" s="65">
        <f t="shared" si="12"/>
        <v>6.0177929631377367</v>
      </c>
      <c r="BA10" s="53">
        <v>17.5</v>
      </c>
    </row>
    <row r="11" spans="1:53" ht="42.75" thickBot="1" x14ac:dyDescent="0.3">
      <c r="A11" s="35" t="s">
        <v>61</v>
      </c>
      <c r="B11" s="36" t="s">
        <v>62</v>
      </c>
      <c r="C11" s="16" t="s">
        <v>39</v>
      </c>
      <c r="D11" s="16" t="s">
        <v>56</v>
      </c>
      <c r="E11" s="16" t="s">
        <v>47</v>
      </c>
      <c r="F11" s="16" t="s">
        <v>42</v>
      </c>
      <c r="G11" s="17" t="s">
        <v>43</v>
      </c>
      <c r="H11" s="68">
        <v>13.005000000000001</v>
      </c>
      <c r="I11" s="39">
        <v>0</v>
      </c>
      <c r="J11" s="39">
        <v>0</v>
      </c>
      <c r="K11" s="39">
        <f t="shared" si="0"/>
        <v>13.005000000000001</v>
      </c>
      <c r="L11" s="39">
        <v>0</v>
      </c>
      <c r="M11" s="39">
        <f t="shared" si="1"/>
        <v>0</v>
      </c>
      <c r="N11" s="38">
        <v>0.15</v>
      </c>
      <c r="O11" s="41">
        <f t="shared" si="2"/>
        <v>13.005000000000001</v>
      </c>
      <c r="P11" s="39">
        <v>19</v>
      </c>
      <c r="Q11" s="39">
        <f t="shared" si="3"/>
        <v>15.625950000000001</v>
      </c>
      <c r="R11" s="66">
        <v>0.24</v>
      </c>
      <c r="S11" s="43">
        <v>7</v>
      </c>
      <c r="T11" s="67">
        <v>0.28000000000000003</v>
      </c>
      <c r="U11" s="45">
        <v>7</v>
      </c>
      <c r="V11" s="46">
        <f t="shared" si="4"/>
        <v>13.525</v>
      </c>
      <c r="W11" s="46">
        <f t="shared" si="5"/>
        <v>16.18235</v>
      </c>
      <c r="X11" s="24" t="s">
        <v>44</v>
      </c>
      <c r="Y11" s="47">
        <v>2.8285621087621706</v>
      </c>
      <c r="Z11" s="48">
        <v>1</v>
      </c>
      <c r="AA11" s="48">
        <v>0</v>
      </c>
      <c r="AB11" s="49">
        <f t="shared" si="6"/>
        <v>13.907563025210084</v>
      </c>
      <c r="AC11" s="49">
        <f t="shared" si="7"/>
        <v>16.7</v>
      </c>
      <c r="AD11" s="50">
        <v>1</v>
      </c>
      <c r="AE11" s="51">
        <v>0</v>
      </c>
      <c r="AF11" s="52">
        <f t="shared" si="8"/>
        <v>1.830086507989364</v>
      </c>
      <c r="AG11" s="53">
        <v>16.2</v>
      </c>
      <c r="AH11" s="54">
        <v>1</v>
      </c>
      <c r="AI11" s="55">
        <v>0</v>
      </c>
      <c r="AJ11" s="56">
        <f t="shared" si="13"/>
        <v>2.4645418756404069</v>
      </c>
      <c r="AK11" s="53">
        <v>16.3</v>
      </c>
      <c r="AL11" s="57">
        <v>1</v>
      </c>
      <c r="AM11" s="58">
        <v>0</v>
      </c>
      <c r="AN11" s="59">
        <f t="shared" si="9"/>
        <v>3.7334526109424644</v>
      </c>
      <c r="AO11" s="53">
        <v>16.5</v>
      </c>
      <c r="AP11" s="60">
        <v>1</v>
      </c>
      <c r="AQ11" s="61">
        <v>0</v>
      </c>
      <c r="AR11" s="62">
        <f t="shared" si="10"/>
        <v>1.5859208748194362</v>
      </c>
      <c r="AS11" s="53">
        <v>16.5</v>
      </c>
      <c r="AT11" s="54">
        <v>1</v>
      </c>
      <c r="AU11" s="55">
        <v>0</v>
      </c>
      <c r="AV11" s="56">
        <f t="shared" si="11"/>
        <v>2.8285621087621706</v>
      </c>
      <c r="AW11" s="53">
        <v>16.7</v>
      </c>
      <c r="AX11" s="63">
        <v>1</v>
      </c>
      <c r="AY11" s="64">
        <v>0</v>
      </c>
      <c r="AZ11" s="65">
        <f t="shared" si="12"/>
        <v>7.7991270445331651</v>
      </c>
      <c r="BA11" s="53">
        <v>17.5</v>
      </c>
    </row>
    <row r="12" spans="1:53" ht="42.75" thickBot="1" x14ac:dyDescent="0.3">
      <c r="A12" s="35" t="s">
        <v>63</v>
      </c>
      <c r="B12" s="36" t="s">
        <v>64</v>
      </c>
      <c r="C12" s="16" t="s">
        <v>39</v>
      </c>
      <c r="D12" s="16" t="s">
        <v>56</v>
      </c>
      <c r="E12" s="16" t="s">
        <v>41</v>
      </c>
      <c r="F12" s="16" t="s">
        <v>42</v>
      </c>
      <c r="G12" s="17" t="s">
        <v>43</v>
      </c>
      <c r="H12" s="68">
        <v>12.26</v>
      </c>
      <c r="I12" s="39">
        <v>0</v>
      </c>
      <c r="J12" s="39">
        <v>0</v>
      </c>
      <c r="K12" s="39">
        <f t="shared" si="0"/>
        <v>12.26</v>
      </c>
      <c r="L12" s="39">
        <v>0</v>
      </c>
      <c r="M12" s="39">
        <f t="shared" si="1"/>
        <v>0</v>
      </c>
      <c r="N12" s="38">
        <v>0.15</v>
      </c>
      <c r="O12" s="41">
        <f t="shared" si="2"/>
        <v>12.26</v>
      </c>
      <c r="P12" s="39">
        <v>19</v>
      </c>
      <c r="Q12" s="39">
        <f t="shared" si="3"/>
        <v>14.739400000000002</v>
      </c>
      <c r="R12" s="66">
        <v>0.46725000000000005</v>
      </c>
      <c r="S12" s="43">
        <v>7</v>
      </c>
      <c r="T12" s="67">
        <v>0.28000000000000003</v>
      </c>
      <c r="U12" s="45">
        <v>7</v>
      </c>
      <c r="V12" s="46">
        <f t="shared" si="4"/>
        <v>13.007249999999999</v>
      </c>
      <c r="W12" s="46">
        <f t="shared" si="5"/>
        <v>15.538957500000002</v>
      </c>
      <c r="X12" s="24" t="s">
        <v>44</v>
      </c>
      <c r="Y12" s="47">
        <v>6.9216246724717649</v>
      </c>
      <c r="Z12" s="48">
        <v>1</v>
      </c>
      <c r="AA12" s="48">
        <v>0</v>
      </c>
      <c r="AB12" s="49">
        <f t="shared" si="6"/>
        <v>13.907563025210084</v>
      </c>
      <c r="AC12" s="49">
        <f t="shared" si="7"/>
        <v>16.7</v>
      </c>
      <c r="AD12" s="50">
        <v>1</v>
      </c>
      <c r="AE12" s="51">
        <v>0</v>
      </c>
      <c r="AF12" s="52">
        <f t="shared" si="8"/>
        <v>5.97257819232901</v>
      </c>
      <c r="AG12" s="53">
        <v>16.2</v>
      </c>
      <c r="AH12" s="54">
        <v>1</v>
      </c>
      <c r="AI12" s="55">
        <v>0</v>
      </c>
      <c r="AJ12" s="56">
        <f t="shared" si="13"/>
        <v>6.6328434770164506</v>
      </c>
      <c r="AK12" s="53">
        <v>16.3</v>
      </c>
      <c r="AL12" s="57">
        <v>1</v>
      </c>
      <c r="AM12" s="58">
        <v>0</v>
      </c>
      <c r="AN12" s="59">
        <f t="shared" si="9"/>
        <v>7.9533740463912466</v>
      </c>
      <c r="AO12" s="53">
        <v>16.5</v>
      </c>
      <c r="AP12" s="60">
        <v>1</v>
      </c>
      <c r="AQ12" s="61">
        <v>0</v>
      </c>
      <c r="AR12" s="62">
        <f t="shared" si="10"/>
        <v>5.6295204468225961</v>
      </c>
      <c r="AS12" s="53">
        <v>16.5</v>
      </c>
      <c r="AT12" s="54">
        <v>1</v>
      </c>
      <c r="AU12" s="55">
        <v>0</v>
      </c>
      <c r="AV12" s="56">
        <f t="shared" si="11"/>
        <v>6.9216246724717649</v>
      </c>
      <c r="AW12" s="53">
        <v>16.7</v>
      </c>
      <c r="AX12" s="63">
        <v>1</v>
      </c>
      <c r="AY12" s="64">
        <v>0</v>
      </c>
      <c r="AZ12" s="65">
        <f t="shared" si="12"/>
        <v>12.090041575068611</v>
      </c>
      <c r="BA12" s="53">
        <v>17.5</v>
      </c>
    </row>
    <row r="13" spans="1:53" ht="42.75" thickBot="1" x14ac:dyDescent="0.3">
      <c r="A13" s="35" t="s">
        <v>65</v>
      </c>
      <c r="B13" s="69" t="s">
        <v>66</v>
      </c>
      <c r="C13" s="16" t="s">
        <v>39</v>
      </c>
      <c r="D13" s="16" t="s">
        <v>67</v>
      </c>
      <c r="E13" s="16" t="s">
        <v>41</v>
      </c>
      <c r="F13" s="16" t="s">
        <v>42</v>
      </c>
      <c r="G13" s="17" t="s">
        <v>43</v>
      </c>
      <c r="H13" s="68">
        <v>13.515000000000001</v>
      </c>
      <c r="I13" s="39">
        <v>0</v>
      </c>
      <c r="J13" s="39">
        <v>0</v>
      </c>
      <c r="K13" s="39">
        <f t="shared" si="0"/>
        <v>13.515000000000001</v>
      </c>
      <c r="L13" s="39">
        <v>0</v>
      </c>
      <c r="M13" s="39">
        <f t="shared" si="1"/>
        <v>0</v>
      </c>
      <c r="N13" s="38">
        <v>0.15</v>
      </c>
      <c r="O13" s="41">
        <f t="shared" si="2"/>
        <v>13.515000000000001</v>
      </c>
      <c r="P13" s="39">
        <v>19</v>
      </c>
      <c r="Q13" s="39">
        <f t="shared" si="3"/>
        <v>16.232849999999999</v>
      </c>
      <c r="R13" s="66">
        <v>0.60750000000000004</v>
      </c>
      <c r="S13" s="43">
        <v>7</v>
      </c>
      <c r="T13" s="67">
        <v>0.28000000000000003</v>
      </c>
      <c r="U13" s="45">
        <v>7</v>
      </c>
      <c r="V13" s="46">
        <f t="shared" si="4"/>
        <v>14.4025</v>
      </c>
      <c r="W13" s="46">
        <f t="shared" si="5"/>
        <v>17.182475</v>
      </c>
      <c r="X13" s="24" t="s">
        <v>44</v>
      </c>
      <c r="Y13" s="47">
        <v>4.1485853150494876</v>
      </c>
      <c r="Z13" s="48">
        <v>1</v>
      </c>
      <c r="AA13" s="48">
        <v>0</v>
      </c>
      <c r="AB13" s="49">
        <f t="shared" si="6"/>
        <v>15.000000000000002</v>
      </c>
      <c r="AC13" s="49">
        <f t="shared" si="7"/>
        <v>18</v>
      </c>
      <c r="AD13" s="50">
        <v>1</v>
      </c>
      <c r="AE13" s="51">
        <v>0</v>
      </c>
      <c r="AF13" s="52">
        <f t="shared" si="8"/>
        <v>3.2383213508451831</v>
      </c>
      <c r="AG13" s="53">
        <v>17.5</v>
      </c>
      <c r="AH13" s="54">
        <v>1</v>
      </c>
      <c r="AI13" s="55">
        <v>0</v>
      </c>
      <c r="AJ13" s="56">
        <f t="shared" si="13"/>
        <v>3.2383213508451831</v>
      </c>
      <c r="AK13" s="53">
        <v>17.5</v>
      </c>
      <c r="AL13" s="57">
        <v>1</v>
      </c>
      <c r="AM13" s="58">
        <v>0</v>
      </c>
      <c r="AN13" s="59">
        <f t="shared" si="9"/>
        <v>4.4283884557540603</v>
      </c>
      <c r="AO13" s="53">
        <v>17.7</v>
      </c>
      <c r="AP13" s="60">
        <v>1</v>
      </c>
      <c r="AQ13" s="61">
        <v>0</v>
      </c>
      <c r="AR13" s="62">
        <f t="shared" si="10"/>
        <v>2.3981889231998963</v>
      </c>
      <c r="AS13" s="53">
        <v>17.7</v>
      </c>
      <c r="AT13" s="54">
        <v>1</v>
      </c>
      <c r="AU13" s="55">
        <v>0</v>
      </c>
      <c r="AV13" s="56">
        <f t="shared" si="11"/>
        <v>4.1485853150494876</v>
      </c>
      <c r="AW13" s="53">
        <v>18</v>
      </c>
      <c r="AX13" s="63">
        <v>1</v>
      </c>
      <c r="AY13" s="64">
        <v>0</v>
      </c>
      <c r="AZ13" s="65">
        <f t="shared" si="12"/>
        <v>7.0659126347987637</v>
      </c>
      <c r="BA13" s="53">
        <v>18.5</v>
      </c>
    </row>
    <row r="14" spans="1:53" ht="42.75" thickBot="1" x14ac:dyDescent="0.3">
      <c r="A14" s="35" t="s">
        <v>68</v>
      </c>
      <c r="B14" s="36" t="s">
        <v>69</v>
      </c>
      <c r="C14" s="16" t="s">
        <v>39</v>
      </c>
      <c r="D14" s="16" t="s">
        <v>67</v>
      </c>
      <c r="E14" s="16" t="s">
        <v>47</v>
      </c>
      <c r="F14" s="16" t="s">
        <v>42</v>
      </c>
      <c r="G14" s="17" t="s">
        <v>43</v>
      </c>
      <c r="H14" s="68">
        <v>13.515000000000001</v>
      </c>
      <c r="I14" s="39">
        <v>0</v>
      </c>
      <c r="J14" s="39">
        <v>0</v>
      </c>
      <c r="K14" s="39">
        <f t="shared" si="0"/>
        <v>13.515000000000001</v>
      </c>
      <c r="L14" s="39">
        <v>0</v>
      </c>
      <c r="M14" s="39">
        <f t="shared" si="1"/>
        <v>0</v>
      </c>
      <c r="N14" s="38">
        <v>0.15</v>
      </c>
      <c r="O14" s="41">
        <f t="shared" si="2"/>
        <v>13.515000000000001</v>
      </c>
      <c r="P14" s="39">
        <v>19</v>
      </c>
      <c r="Q14" s="39">
        <f t="shared" si="3"/>
        <v>16.232849999999999</v>
      </c>
      <c r="R14" s="66">
        <v>0.45800000000000002</v>
      </c>
      <c r="S14" s="43">
        <v>7</v>
      </c>
      <c r="T14" s="67">
        <v>0.28000000000000003</v>
      </c>
      <c r="U14" s="45">
        <v>7</v>
      </c>
      <c r="V14" s="46">
        <f t="shared" si="4"/>
        <v>14.253</v>
      </c>
      <c r="W14" s="46">
        <f t="shared" si="5"/>
        <v>17.02251</v>
      </c>
      <c r="X14" s="24" t="s">
        <v>44</v>
      </c>
      <c r="Y14" s="47">
        <v>5.241001894338055</v>
      </c>
      <c r="Z14" s="48">
        <v>1</v>
      </c>
      <c r="AA14" s="48">
        <v>0</v>
      </c>
      <c r="AB14" s="49">
        <f t="shared" si="6"/>
        <v>15.000000000000002</v>
      </c>
      <c r="AC14" s="49">
        <f t="shared" si="7"/>
        <v>18</v>
      </c>
      <c r="AD14" s="50">
        <v>1</v>
      </c>
      <c r="AE14" s="51">
        <v>0</v>
      </c>
      <c r="AF14" s="52">
        <f t="shared" si="8"/>
        <v>4.3428893778938686</v>
      </c>
      <c r="AG14" s="53">
        <v>17.5</v>
      </c>
      <c r="AH14" s="54">
        <v>1</v>
      </c>
      <c r="AI14" s="55">
        <v>0</v>
      </c>
      <c r="AJ14" s="56">
        <f t="shared" si="13"/>
        <v>4.3428893778938686</v>
      </c>
      <c r="AK14" s="53">
        <v>17.5</v>
      </c>
      <c r="AL14" s="57">
        <v>1</v>
      </c>
      <c r="AM14" s="58">
        <v>0</v>
      </c>
      <c r="AN14" s="59">
        <f t="shared" si="9"/>
        <v>5.5456892554488206</v>
      </c>
      <c r="AO14" s="53">
        <v>17.7</v>
      </c>
      <c r="AP14" s="60">
        <v>1</v>
      </c>
      <c r="AQ14" s="61">
        <v>0</v>
      </c>
      <c r="AR14" s="62">
        <f t="shared" si="10"/>
        <v>3.4722455599794273</v>
      </c>
      <c r="AS14" s="53">
        <v>17.7</v>
      </c>
      <c r="AT14" s="54">
        <v>1</v>
      </c>
      <c r="AU14" s="55">
        <v>0</v>
      </c>
      <c r="AV14" s="56">
        <f t="shared" si="11"/>
        <v>5.241001894338055</v>
      </c>
      <c r="AW14" s="53">
        <v>18</v>
      </c>
      <c r="AX14" s="63">
        <v>1</v>
      </c>
      <c r="AY14" s="64">
        <v>0</v>
      </c>
      <c r="AZ14" s="65">
        <f t="shared" si="12"/>
        <v>8.1889291182691011</v>
      </c>
      <c r="BA14" s="53">
        <v>18.5</v>
      </c>
    </row>
    <row r="15" spans="1:53" ht="42.75" thickBot="1" x14ac:dyDescent="0.3">
      <c r="A15" s="35" t="s">
        <v>70</v>
      </c>
      <c r="B15" s="36" t="s">
        <v>71</v>
      </c>
      <c r="C15" s="16" t="s">
        <v>39</v>
      </c>
      <c r="D15" s="16" t="s">
        <v>67</v>
      </c>
      <c r="E15" s="16" t="s">
        <v>41</v>
      </c>
      <c r="F15" s="16" t="s">
        <v>42</v>
      </c>
      <c r="G15" s="17" t="s">
        <v>43</v>
      </c>
      <c r="H15" s="68">
        <v>14.407999999999999</v>
      </c>
      <c r="I15" s="39">
        <v>0</v>
      </c>
      <c r="J15" s="39">
        <v>0</v>
      </c>
      <c r="K15" s="39">
        <f t="shared" si="0"/>
        <v>14.407999999999999</v>
      </c>
      <c r="L15" s="39">
        <v>0</v>
      </c>
      <c r="M15" s="39">
        <f t="shared" si="1"/>
        <v>0</v>
      </c>
      <c r="N15" s="38">
        <v>0.15</v>
      </c>
      <c r="O15" s="41">
        <f t="shared" si="2"/>
        <v>14.407999999999999</v>
      </c>
      <c r="P15" s="39">
        <v>19</v>
      </c>
      <c r="Q15" s="39">
        <f t="shared" si="3"/>
        <v>17.295519999999996</v>
      </c>
      <c r="R15" s="66">
        <v>0.46725000000000005</v>
      </c>
      <c r="S15" s="43">
        <v>7</v>
      </c>
      <c r="T15" s="67">
        <v>0.28000000000000003</v>
      </c>
      <c r="U15" s="45">
        <v>7</v>
      </c>
      <c r="V15" s="46">
        <f t="shared" si="4"/>
        <v>15.155249999999999</v>
      </c>
      <c r="W15" s="46">
        <f t="shared" si="5"/>
        <v>18.095077499999999</v>
      </c>
      <c r="X15" s="24" t="s">
        <v>44</v>
      </c>
      <c r="Y15" s="47">
        <v>1.7480283547080688</v>
      </c>
      <c r="Z15" s="48">
        <v>1</v>
      </c>
      <c r="AA15" s="48">
        <v>0</v>
      </c>
      <c r="AB15" s="49">
        <f t="shared" si="6"/>
        <v>15.420168067226893</v>
      </c>
      <c r="AC15" s="49">
        <f t="shared" si="7"/>
        <v>18.5</v>
      </c>
      <c r="AD15" s="50">
        <v>1</v>
      </c>
      <c r="AE15" s="51">
        <v>0</v>
      </c>
      <c r="AF15" s="52">
        <f t="shared" si="8"/>
        <v>0.83864136737199146</v>
      </c>
      <c r="AG15" s="53">
        <v>18</v>
      </c>
      <c r="AH15" s="54">
        <v>1</v>
      </c>
      <c r="AI15" s="55">
        <v>0</v>
      </c>
      <c r="AJ15" s="56">
        <f t="shared" si="13"/>
        <v>0.83864136737199146</v>
      </c>
      <c r="AK15" s="53">
        <v>18</v>
      </c>
      <c r="AL15" s="57">
        <v>1</v>
      </c>
      <c r="AM15" s="58">
        <v>0</v>
      </c>
      <c r="AN15" s="59">
        <f t="shared" si="9"/>
        <v>3.6632531703796047</v>
      </c>
      <c r="AO15" s="53">
        <v>18.5</v>
      </c>
      <c r="AP15" s="60">
        <v>1</v>
      </c>
      <c r="AQ15" s="61">
        <v>0</v>
      </c>
      <c r="AR15" s="62">
        <f t="shared" si="10"/>
        <v>1.7480283547080688</v>
      </c>
      <c r="AS15" s="53">
        <v>18.5</v>
      </c>
      <c r="AT15" s="54">
        <v>1</v>
      </c>
      <c r="AU15" s="55">
        <v>0</v>
      </c>
      <c r="AV15" s="56">
        <f t="shared" si="11"/>
        <v>1.7480283547080688</v>
      </c>
      <c r="AW15" s="53">
        <v>18.5</v>
      </c>
      <c r="AX15" s="63">
        <v>1</v>
      </c>
      <c r="AY15" s="64">
        <v>0</v>
      </c>
      <c r="AZ15" s="65">
        <f t="shared" si="12"/>
        <v>1.7480283547080688</v>
      </c>
      <c r="BA15" s="53">
        <v>18.5</v>
      </c>
    </row>
    <row r="16" spans="1:53" ht="42.75" thickBot="1" x14ac:dyDescent="0.3">
      <c r="A16" s="35" t="s">
        <v>72</v>
      </c>
      <c r="B16" s="36" t="s">
        <v>73</v>
      </c>
      <c r="C16" s="16" t="s">
        <v>39</v>
      </c>
      <c r="D16" s="16" t="s">
        <v>67</v>
      </c>
      <c r="E16" s="16" t="s">
        <v>41</v>
      </c>
      <c r="F16" s="16" t="s">
        <v>42</v>
      </c>
      <c r="G16" s="17" t="s">
        <v>43</v>
      </c>
      <c r="H16" s="68">
        <v>13.622</v>
      </c>
      <c r="I16" s="39">
        <v>0</v>
      </c>
      <c r="J16" s="39">
        <v>0</v>
      </c>
      <c r="K16" s="39">
        <f t="shared" si="0"/>
        <v>13.622</v>
      </c>
      <c r="L16" s="39">
        <v>0</v>
      </c>
      <c r="M16" s="39">
        <f t="shared" si="1"/>
        <v>0</v>
      </c>
      <c r="N16" s="38">
        <v>0.15</v>
      </c>
      <c r="O16" s="41">
        <f t="shared" si="2"/>
        <v>13.622</v>
      </c>
      <c r="P16" s="39">
        <v>19</v>
      </c>
      <c r="Q16" s="39">
        <f t="shared" si="3"/>
        <v>16.36018</v>
      </c>
      <c r="R16" s="66">
        <v>0.46725000000000005</v>
      </c>
      <c r="S16" s="43">
        <v>7</v>
      </c>
      <c r="T16" s="67">
        <v>0.28000000000000003</v>
      </c>
      <c r="U16" s="45">
        <v>7</v>
      </c>
      <c r="V16" s="46">
        <f t="shared" si="4"/>
        <v>14.369249999999999</v>
      </c>
      <c r="W16" s="46">
        <f t="shared" si="5"/>
        <v>17.159737500000002</v>
      </c>
      <c r="X16" s="24" t="s">
        <v>44</v>
      </c>
      <c r="Y16" s="47">
        <v>4.389581919724435</v>
      </c>
      <c r="Z16" s="48">
        <v>1</v>
      </c>
      <c r="AA16" s="48">
        <v>0</v>
      </c>
      <c r="AB16" s="49">
        <f t="shared" si="6"/>
        <v>15.000000000000002</v>
      </c>
      <c r="AC16" s="49">
        <f t="shared" si="7"/>
        <v>18</v>
      </c>
      <c r="AD16" s="50">
        <v>1</v>
      </c>
      <c r="AE16" s="51">
        <v>0</v>
      </c>
      <c r="AF16" s="52">
        <f t="shared" si="8"/>
        <v>3.4819591729376071</v>
      </c>
      <c r="AG16" s="53">
        <v>17.5</v>
      </c>
      <c r="AH16" s="54">
        <v>1</v>
      </c>
      <c r="AI16" s="55">
        <v>0</v>
      </c>
      <c r="AJ16" s="56">
        <f t="shared" si="13"/>
        <v>3.4819591729376071</v>
      </c>
      <c r="AK16" s="53">
        <v>17.5</v>
      </c>
      <c r="AL16" s="57">
        <v>1</v>
      </c>
      <c r="AM16" s="58">
        <v>0</v>
      </c>
      <c r="AN16" s="59">
        <f t="shared" si="9"/>
        <v>4.6748347830002643</v>
      </c>
      <c r="AO16" s="53">
        <v>17.7</v>
      </c>
      <c r="AP16" s="60">
        <v>1</v>
      </c>
      <c r="AQ16" s="61">
        <v>0</v>
      </c>
      <c r="AR16" s="62">
        <f t="shared" si="10"/>
        <v>2.6351351647710715</v>
      </c>
      <c r="AS16" s="53">
        <v>17.7</v>
      </c>
      <c r="AT16" s="54">
        <v>1</v>
      </c>
      <c r="AU16" s="55">
        <v>0</v>
      </c>
      <c r="AV16" s="56">
        <f t="shared" si="11"/>
        <v>4.389581919724435</v>
      </c>
      <c r="AW16" s="53">
        <v>18</v>
      </c>
      <c r="AX16" s="63">
        <v>1</v>
      </c>
      <c r="AY16" s="64">
        <v>0</v>
      </c>
      <c r="AZ16" s="65">
        <f t="shared" si="12"/>
        <v>7.3136598446466934</v>
      </c>
      <c r="BA16" s="53">
        <v>18.5</v>
      </c>
    </row>
    <row r="17" spans="1:53" ht="42.75" thickBot="1" x14ac:dyDescent="0.3">
      <c r="A17" s="35" t="s">
        <v>74</v>
      </c>
      <c r="B17" s="36" t="s">
        <v>75</v>
      </c>
      <c r="C17" s="16" t="s">
        <v>39</v>
      </c>
      <c r="D17" s="16" t="s">
        <v>76</v>
      </c>
      <c r="E17" s="16" t="s">
        <v>41</v>
      </c>
      <c r="F17" s="16" t="s">
        <v>42</v>
      </c>
      <c r="G17" s="17" t="s">
        <v>43</v>
      </c>
      <c r="H17" s="70">
        <v>11.22</v>
      </c>
      <c r="I17" s="71">
        <v>0</v>
      </c>
      <c r="J17" s="39">
        <v>0</v>
      </c>
      <c r="K17" s="39">
        <f t="shared" si="0"/>
        <v>11.22</v>
      </c>
      <c r="L17" s="39">
        <v>0</v>
      </c>
      <c r="M17" s="39">
        <f t="shared" si="1"/>
        <v>0</v>
      </c>
      <c r="N17" s="71">
        <v>0</v>
      </c>
      <c r="O17" s="41">
        <f t="shared" si="2"/>
        <v>11.22</v>
      </c>
      <c r="P17" s="39">
        <v>19</v>
      </c>
      <c r="Q17" s="39">
        <f t="shared" si="3"/>
        <v>13.351800000000001</v>
      </c>
      <c r="R17" s="72">
        <v>0.48599999999999999</v>
      </c>
      <c r="S17" s="43">
        <v>7</v>
      </c>
      <c r="T17" s="73">
        <v>0.224</v>
      </c>
      <c r="U17" s="45">
        <v>7</v>
      </c>
      <c r="V17" s="46">
        <f t="shared" si="4"/>
        <v>11.930000000000001</v>
      </c>
      <c r="W17" s="46">
        <f t="shared" si="5"/>
        <v>14.111500000000001</v>
      </c>
      <c r="X17" s="24" t="s">
        <v>44</v>
      </c>
      <c r="Y17" s="47">
        <v>16.224192946248067</v>
      </c>
      <c r="Z17" s="48">
        <v>1</v>
      </c>
      <c r="AA17" s="48">
        <v>0</v>
      </c>
      <c r="AB17" s="49">
        <f t="shared" si="6"/>
        <v>13.865546218487395</v>
      </c>
      <c r="AC17" s="49">
        <f t="shared" si="7"/>
        <v>16.5</v>
      </c>
      <c r="AD17" s="50">
        <v>1</v>
      </c>
      <c r="AE17" s="51">
        <v>0</v>
      </c>
      <c r="AF17" s="52">
        <f t="shared" si="8"/>
        <v>7.6801812472810411</v>
      </c>
      <c r="AG17" s="53">
        <v>15</v>
      </c>
      <c r="AH17" s="54">
        <v>1</v>
      </c>
      <c r="AI17" s="55">
        <v>0</v>
      </c>
      <c r="AJ17" s="56">
        <f t="shared" si="13"/>
        <v>11.269520622190441</v>
      </c>
      <c r="AK17" s="53">
        <v>15.5</v>
      </c>
      <c r="AL17" s="57">
        <v>1</v>
      </c>
      <c r="AM17" s="58">
        <v>0</v>
      </c>
      <c r="AN17" s="59">
        <f t="shared" si="9"/>
        <v>14.858859997099813</v>
      </c>
      <c r="AO17" s="53">
        <v>16</v>
      </c>
      <c r="AP17" s="60">
        <v>1</v>
      </c>
      <c r="AQ17" s="61">
        <v>0</v>
      </c>
      <c r="AR17" s="62">
        <f t="shared" si="10"/>
        <v>12.702247705452677</v>
      </c>
      <c r="AS17" s="53">
        <v>16</v>
      </c>
      <c r="AT17" s="54">
        <v>1</v>
      </c>
      <c r="AU17" s="55">
        <v>0</v>
      </c>
      <c r="AV17" s="56">
        <f t="shared" si="11"/>
        <v>16.224192946248067</v>
      </c>
      <c r="AW17" s="53">
        <v>16.5</v>
      </c>
      <c r="AX17" s="63">
        <v>1</v>
      </c>
      <c r="AY17" s="64">
        <v>0</v>
      </c>
      <c r="AZ17" s="65">
        <f t="shared" si="12"/>
        <v>19.746138187043442</v>
      </c>
      <c r="BA17" s="53">
        <v>17</v>
      </c>
    </row>
    <row r="18" spans="1:53" ht="42.75" thickBot="1" x14ac:dyDescent="0.3">
      <c r="A18" s="74" t="s">
        <v>77</v>
      </c>
      <c r="B18" s="75" t="s">
        <v>78</v>
      </c>
      <c r="C18" s="16" t="s">
        <v>39</v>
      </c>
      <c r="D18" s="16" t="s">
        <v>76</v>
      </c>
      <c r="E18" s="16" t="s">
        <v>47</v>
      </c>
      <c r="F18" s="16" t="s">
        <v>42</v>
      </c>
      <c r="G18" s="17" t="s">
        <v>43</v>
      </c>
      <c r="H18" s="70">
        <v>11.22</v>
      </c>
      <c r="I18" s="71">
        <v>0</v>
      </c>
      <c r="J18" s="39">
        <v>0</v>
      </c>
      <c r="K18" s="39">
        <f t="shared" si="0"/>
        <v>11.22</v>
      </c>
      <c r="L18" s="39">
        <v>0</v>
      </c>
      <c r="M18" s="39">
        <f t="shared" si="1"/>
        <v>0</v>
      </c>
      <c r="N18" s="71">
        <v>0</v>
      </c>
      <c r="O18" s="41">
        <f t="shared" si="2"/>
        <v>11.22</v>
      </c>
      <c r="P18" s="39">
        <v>19</v>
      </c>
      <c r="Q18" s="39">
        <f t="shared" si="3"/>
        <v>13.351800000000001</v>
      </c>
      <c r="R18" s="72">
        <v>0.3664</v>
      </c>
      <c r="S18" s="43">
        <v>7</v>
      </c>
      <c r="T18" s="73">
        <v>0.224</v>
      </c>
      <c r="U18" s="45">
        <v>7</v>
      </c>
      <c r="V18" s="46">
        <f t="shared" si="4"/>
        <v>11.810400000000001</v>
      </c>
      <c r="W18" s="46">
        <f t="shared" si="5"/>
        <v>13.983528000000002</v>
      </c>
      <c r="X18" s="24" t="s">
        <v>44</v>
      </c>
      <c r="Y18" s="47">
        <v>17.401156764270425</v>
      </c>
      <c r="Z18" s="48">
        <v>1</v>
      </c>
      <c r="AA18" s="48">
        <v>0</v>
      </c>
      <c r="AB18" s="49">
        <f t="shared" si="6"/>
        <v>13.865546218487395</v>
      </c>
      <c r="AC18" s="49">
        <f t="shared" si="7"/>
        <v>16.5</v>
      </c>
      <c r="AD18" s="50">
        <v>1</v>
      </c>
      <c r="AE18" s="51">
        <v>0</v>
      </c>
      <c r="AF18" s="52">
        <f t="shared" si="8"/>
        <v>8.791704211892565</v>
      </c>
      <c r="AG18" s="53">
        <v>15</v>
      </c>
      <c r="AH18" s="54">
        <v>1</v>
      </c>
      <c r="AI18" s="55">
        <v>0</v>
      </c>
      <c r="AJ18" s="56">
        <f t="shared" si="13"/>
        <v>12.418094352289003</v>
      </c>
      <c r="AK18" s="53">
        <v>15.5</v>
      </c>
      <c r="AL18" s="57">
        <v>1</v>
      </c>
      <c r="AM18" s="58">
        <v>0</v>
      </c>
      <c r="AN18" s="59">
        <f t="shared" si="9"/>
        <v>16.044484492685413</v>
      </c>
      <c r="AO18" s="53">
        <v>16</v>
      </c>
      <c r="AP18" s="60">
        <v>1</v>
      </c>
      <c r="AQ18" s="61">
        <v>0</v>
      </c>
      <c r="AR18" s="62">
        <f t="shared" si="10"/>
        <v>13.84354595323191</v>
      </c>
      <c r="AS18" s="53">
        <v>16</v>
      </c>
      <c r="AT18" s="54">
        <v>1</v>
      </c>
      <c r="AU18" s="55">
        <v>0</v>
      </c>
      <c r="AV18" s="56">
        <f t="shared" si="11"/>
        <v>17.401156764270425</v>
      </c>
      <c r="AW18" s="53">
        <v>16.5</v>
      </c>
      <c r="AX18" s="63">
        <v>1</v>
      </c>
      <c r="AY18" s="64">
        <v>0</v>
      </c>
      <c r="AZ18" s="65">
        <f t="shared" si="12"/>
        <v>20.958767575308897</v>
      </c>
      <c r="BA18" s="53">
        <v>17</v>
      </c>
    </row>
    <row r="19" spans="1:53" ht="42.75" thickBot="1" x14ac:dyDescent="0.3">
      <c r="A19" s="35" t="s">
        <v>79</v>
      </c>
      <c r="B19" s="36" t="s">
        <v>80</v>
      </c>
      <c r="C19" s="16" t="s">
        <v>39</v>
      </c>
      <c r="D19" s="16" t="s">
        <v>76</v>
      </c>
      <c r="E19" s="16" t="s">
        <v>41</v>
      </c>
      <c r="F19" s="16" t="s">
        <v>42</v>
      </c>
      <c r="G19" s="17" t="s">
        <v>43</v>
      </c>
      <c r="H19" s="70">
        <v>12.05</v>
      </c>
      <c r="I19" s="71">
        <v>0</v>
      </c>
      <c r="J19" s="39">
        <v>0</v>
      </c>
      <c r="K19" s="39">
        <f t="shared" si="0"/>
        <v>12.05</v>
      </c>
      <c r="L19" s="39">
        <v>0</v>
      </c>
      <c r="M19" s="39">
        <f t="shared" si="1"/>
        <v>0</v>
      </c>
      <c r="N19" s="71">
        <v>0</v>
      </c>
      <c r="O19" s="41">
        <f t="shared" si="2"/>
        <v>12.05</v>
      </c>
      <c r="P19" s="39">
        <v>19</v>
      </c>
      <c r="Q19" s="39">
        <f t="shared" si="3"/>
        <v>14.339500000000001</v>
      </c>
      <c r="R19" s="72">
        <v>0.374</v>
      </c>
      <c r="S19" s="43">
        <v>7</v>
      </c>
      <c r="T19" s="73">
        <v>0.224</v>
      </c>
      <c r="U19" s="45">
        <v>7</v>
      </c>
      <c r="V19" s="46">
        <f t="shared" si="4"/>
        <v>12.648000000000001</v>
      </c>
      <c r="W19" s="46">
        <f t="shared" si="5"/>
        <v>14.979360000000002</v>
      </c>
      <c r="X19" s="24" t="s">
        <v>44</v>
      </c>
      <c r="Y19" s="47">
        <v>6.3043813350767124</v>
      </c>
      <c r="Z19" s="48">
        <v>1</v>
      </c>
      <c r="AA19" s="48">
        <v>0</v>
      </c>
      <c r="AB19" s="49">
        <f t="shared" si="6"/>
        <v>13.445378151260504</v>
      </c>
      <c r="AC19" s="49">
        <f t="shared" si="7"/>
        <v>16</v>
      </c>
      <c r="AD19" s="50">
        <v>1</v>
      </c>
      <c r="AE19" s="51">
        <v>0</v>
      </c>
      <c r="AF19" s="52">
        <f t="shared" si="8"/>
        <v>2.8099584972430591</v>
      </c>
      <c r="AG19" s="53">
        <v>15.2</v>
      </c>
      <c r="AH19" s="54">
        <v>1</v>
      </c>
      <c r="AI19" s="55">
        <v>0</v>
      </c>
      <c r="AJ19" s="56">
        <f t="shared" si="13"/>
        <v>3.4863398031459951</v>
      </c>
      <c r="AK19" s="53">
        <v>15.3</v>
      </c>
      <c r="AL19" s="57">
        <v>1</v>
      </c>
      <c r="AM19" s="58">
        <v>0</v>
      </c>
      <c r="AN19" s="59">
        <f t="shared" si="9"/>
        <v>6.1918650267576396</v>
      </c>
      <c r="AO19" s="53">
        <v>15.7</v>
      </c>
      <c r="AP19" s="60">
        <v>1</v>
      </c>
      <c r="AQ19" s="61">
        <v>0</v>
      </c>
      <c r="AR19" s="62">
        <f t="shared" si="10"/>
        <v>4.3111741850440097</v>
      </c>
      <c r="AS19" s="53">
        <v>15.7</v>
      </c>
      <c r="AT19" s="54">
        <v>1</v>
      </c>
      <c r="AU19" s="55">
        <v>0</v>
      </c>
      <c r="AV19" s="56">
        <f t="shared" si="11"/>
        <v>6.3043813350767124</v>
      </c>
      <c r="AW19" s="53">
        <v>16</v>
      </c>
      <c r="AX19" s="63">
        <v>1</v>
      </c>
      <c r="AY19" s="64">
        <v>0</v>
      </c>
      <c r="AZ19" s="65">
        <f t="shared" si="12"/>
        <v>9.6263932517978645</v>
      </c>
      <c r="BA19" s="53">
        <v>16.5</v>
      </c>
    </row>
    <row r="20" spans="1:53" ht="42.75" thickBot="1" x14ac:dyDescent="0.3">
      <c r="A20" s="35" t="s">
        <v>81</v>
      </c>
      <c r="B20" s="36" t="s">
        <v>82</v>
      </c>
      <c r="C20" s="16" t="s">
        <v>39</v>
      </c>
      <c r="D20" s="16" t="s">
        <v>76</v>
      </c>
      <c r="E20" s="16" t="s">
        <v>41</v>
      </c>
      <c r="F20" s="16" t="s">
        <v>42</v>
      </c>
      <c r="G20" s="76" t="s">
        <v>43</v>
      </c>
      <c r="H20" s="70">
        <v>11.27</v>
      </c>
      <c r="I20" s="71">
        <v>0</v>
      </c>
      <c r="J20" s="39">
        <v>0</v>
      </c>
      <c r="K20" s="39">
        <f t="shared" si="0"/>
        <v>11.27</v>
      </c>
      <c r="L20" s="39">
        <v>0</v>
      </c>
      <c r="M20" s="39">
        <f t="shared" si="1"/>
        <v>0</v>
      </c>
      <c r="N20" s="71">
        <v>0</v>
      </c>
      <c r="O20" s="41">
        <f t="shared" si="2"/>
        <v>11.27</v>
      </c>
      <c r="P20" s="39">
        <v>19</v>
      </c>
      <c r="Q20" s="39">
        <f t="shared" si="3"/>
        <v>13.411299999999999</v>
      </c>
      <c r="R20" s="72">
        <v>0.374</v>
      </c>
      <c r="S20" s="43">
        <v>7</v>
      </c>
      <c r="T20" s="73">
        <v>0.224</v>
      </c>
      <c r="U20" s="45">
        <v>7</v>
      </c>
      <c r="V20" s="46">
        <f t="shared" si="4"/>
        <v>11.868</v>
      </c>
      <c r="W20" s="46">
        <f t="shared" si="5"/>
        <v>14.051159999999999</v>
      </c>
      <c r="X20" s="24" t="s">
        <v>44</v>
      </c>
      <c r="Y20" s="47">
        <v>13.291019137685396</v>
      </c>
      <c r="Z20" s="48">
        <v>1</v>
      </c>
      <c r="AA20" s="48">
        <v>0</v>
      </c>
      <c r="AB20" s="49">
        <f t="shared" si="6"/>
        <v>13.445378151260504</v>
      </c>
      <c r="AC20" s="49">
        <f t="shared" si="7"/>
        <v>16</v>
      </c>
      <c r="AD20" s="50">
        <v>1</v>
      </c>
      <c r="AE20" s="51">
        <v>0</v>
      </c>
      <c r="AF20" s="52">
        <f t="shared" si="8"/>
        <v>7.5318481910112069</v>
      </c>
      <c r="AG20" s="53">
        <v>14.9</v>
      </c>
      <c r="AH20" s="54">
        <v>1</v>
      </c>
      <c r="AI20" s="55">
        <v>0</v>
      </c>
      <c r="AJ20" s="56">
        <f t="shared" si="13"/>
        <v>8.2535384473267044</v>
      </c>
      <c r="AK20" s="53">
        <v>15</v>
      </c>
      <c r="AL20" s="57">
        <v>1</v>
      </c>
      <c r="AM20" s="58">
        <v>0</v>
      </c>
      <c r="AN20" s="59">
        <f t="shared" si="9"/>
        <v>11.861989728904291</v>
      </c>
      <c r="AO20" s="53">
        <v>15.5</v>
      </c>
      <c r="AP20" s="60">
        <v>1</v>
      </c>
      <c r="AQ20" s="61">
        <v>0</v>
      </c>
      <c r="AR20" s="62">
        <f t="shared" si="10"/>
        <v>9.7506747896327397</v>
      </c>
      <c r="AS20" s="53">
        <v>15.5</v>
      </c>
      <c r="AT20" s="54">
        <v>1</v>
      </c>
      <c r="AU20" s="55">
        <v>0</v>
      </c>
      <c r="AV20" s="56">
        <f t="shared" si="11"/>
        <v>13.291019137685396</v>
      </c>
      <c r="AW20" s="53">
        <v>16</v>
      </c>
      <c r="AX20" s="63">
        <v>1</v>
      </c>
      <c r="AY20" s="64">
        <v>0</v>
      </c>
      <c r="AZ20" s="65">
        <f t="shared" si="12"/>
        <v>16.83136348573808</v>
      </c>
      <c r="BA20" s="53">
        <v>16.5</v>
      </c>
    </row>
    <row r="21" spans="1:53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/>
      <c r="T21" s="3"/>
      <c r="U21" s="3"/>
      <c r="V21" s="4"/>
      <c r="W21" s="4"/>
      <c r="X21" s="4"/>
      <c r="Y21" s="5"/>
      <c r="Z21" s="6"/>
      <c r="AA21" s="6"/>
      <c r="AB21" s="7"/>
      <c r="AC21" s="7"/>
      <c r="AD21" s="50"/>
      <c r="AE21" s="51"/>
      <c r="AF21" s="52"/>
      <c r="AG21" s="53"/>
      <c r="AH21" s="54"/>
      <c r="AI21" s="55"/>
      <c r="AJ21" s="56"/>
      <c r="AK21" s="77"/>
      <c r="AL21" s="57"/>
      <c r="AM21" s="58"/>
      <c r="AN21" s="59"/>
      <c r="AO21" s="78"/>
      <c r="AP21" s="60"/>
      <c r="AQ21" s="61"/>
      <c r="AR21" s="62"/>
      <c r="AS21" s="79"/>
      <c r="AT21" s="54"/>
      <c r="AU21" s="55"/>
      <c r="AV21" s="56"/>
      <c r="AW21" s="77"/>
      <c r="AX21" s="63"/>
      <c r="AY21" s="64"/>
      <c r="AZ21" s="65"/>
      <c r="BA21" s="80"/>
    </row>
    <row r="22" spans="1:53" ht="23.2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/>
      <c r="T22" s="3"/>
      <c r="U22" s="3"/>
      <c r="V22" s="4"/>
      <c r="W22" s="4"/>
      <c r="X22" s="4"/>
      <c r="Y22" s="5"/>
      <c r="Z22" s="6"/>
      <c r="AA22" s="6"/>
      <c r="AB22" s="7"/>
      <c r="AC22" s="7"/>
      <c r="AD22" s="50"/>
      <c r="AE22" s="51"/>
      <c r="AF22" s="52"/>
      <c r="AG22" s="53"/>
      <c r="AH22" s="54"/>
      <c r="AI22" s="55"/>
      <c r="AJ22" s="56"/>
      <c r="AK22" s="77"/>
      <c r="AL22" s="57"/>
      <c r="AM22" s="58"/>
      <c r="AN22" s="59"/>
      <c r="AO22" s="78"/>
      <c r="AP22" s="60"/>
      <c r="AQ22" s="61"/>
      <c r="AR22" s="62"/>
      <c r="AS22" s="79"/>
      <c r="AT22" s="54"/>
      <c r="AU22" s="55"/>
      <c r="AV22" s="56"/>
      <c r="AW22" s="77"/>
      <c r="AX22" s="63"/>
      <c r="AY22" s="64"/>
      <c r="AZ22" s="65"/>
      <c r="BA22" s="80"/>
    </row>
    <row r="23" spans="1:53" ht="23.2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3"/>
      <c r="U23" s="3"/>
      <c r="V23" s="4"/>
      <c r="W23" s="4"/>
      <c r="X23" s="4"/>
      <c r="Y23" s="5"/>
      <c r="Z23" s="6"/>
      <c r="AA23" s="6"/>
      <c r="AB23" s="7"/>
      <c r="AC23" s="7"/>
      <c r="AD23" s="50"/>
      <c r="AE23" s="51"/>
      <c r="AF23" s="52"/>
      <c r="AG23" s="53"/>
      <c r="AH23" s="54"/>
      <c r="AI23" s="55"/>
      <c r="AJ23" s="56"/>
      <c r="AK23" s="77"/>
      <c r="AL23" s="57"/>
      <c r="AM23" s="58"/>
      <c r="AN23" s="59"/>
      <c r="AO23" s="78"/>
      <c r="AP23" s="60"/>
      <c r="AQ23" s="61"/>
      <c r="AR23" s="62"/>
      <c r="AS23" s="79"/>
      <c r="AT23" s="54"/>
      <c r="AU23" s="55"/>
      <c r="AV23" s="56"/>
      <c r="AW23" s="77"/>
      <c r="AX23" s="63"/>
      <c r="AY23" s="64"/>
      <c r="AZ23" s="65"/>
      <c r="BA23" s="80"/>
    </row>
    <row r="24" spans="1:53" ht="23.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/>
      <c r="T24" s="3"/>
      <c r="U24" s="3"/>
      <c r="V24" s="4"/>
      <c r="W24" s="4"/>
      <c r="X24" s="4"/>
      <c r="Y24" s="5"/>
      <c r="Z24" s="6"/>
      <c r="AA24" s="6"/>
      <c r="AB24" s="7"/>
      <c r="AC24" s="7"/>
      <c r="AD24" s="50"/>
      <c r="AE24" s="51"/>
      <c r="AF24" s="52"/>
      <c r="AG24" s="53"/>
      <c r="AH24" s="54"/>
      <c r="AI24" s="55"/>
      <c r="AJ24" s="56"/>
      <c r="AK24" s="77"/>
      <c r="AL24" s="57"/>
      <c r="AM24" s="58"/>
      <c r="AN24" s="59"/>
      <c r="AO24" s="78"/>
      <c r="AP24" s="60"/>
      <c r="AQ24" s="61"/>
      <c r="AR24" s="62"/>
      <c r="AS24" s="79"/>
      <c r="AT24" s="54"/>
      <c r="AU24" s="55"/>
      <c r="AV24" s="56"/>
      <c r="AW24" s="77"/>
      <c r="AX24" s="63"/>
      <c r="AY24" s="64"/>
      <c r="AZ24" s="65"/>
      <c r="BA24" s="80"/>
    </row>
    <row r="25" spans="1:53" ht="23.2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/>
      <c r="T25" s="3"/>
      <c r="U25" s="3"/>
      <c r="V25" s="4"/>
      <c r="W25" s="4"/>
      <c r="X25" s="4"/>
      <c r="Y25" s="5"/>
      <c r="Z25" s="6"/>
      <c r="AA25" s="6"/>
      <c r="AB25" s="7"/>
      <c r="AC25" s="7"/>
      <c r="AD25" s="50"/>
      <c r="AE25" s="51"/>
      <c r="AF25" s="52"/>
      <c r="AG25" s="53"/>
      <c r="AH25" s="54"/>
      <c r="AI25" s="55"/>
      <c r="AJ25" s="56"/>
      <c r="AK25" s="77"/>
      <c r="AL25" s="57"/>
      <c r="AM25" s="58"/>
      <c r="AN25" s="59"/>
      <c r="AO25" s="78"/>
      <c r="AP25" s="60"/>
      <c r="AQ25" s="61"/>
      <c r="AR25" s="62"/>
      <c r="AS25" s="79"/>
      <c r="AT25" s="54"/>
      <c r="AU25" s="55"/>
      <c r="AV25" s="56"/>
      <c r="AW25" s="77"/>
      <c r="AX25" s="63"/>
      <c r="AY25" s="64"/>
      <c r="AZ25" s="65"/>
      <c r="BA25" s="80"/>
    </row>
    <row r="26" spans="1:53" ht="23.2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/>
      <c r="T26" s="3"/>
      <c r="U26" s="3"/>
      <c r="V26" s="4"/>
      <c r="W26" s="4"/>
      <c r="X26" s="4"/>
      <c r="Y26" s="5"/>
      <c r="Z26" s="6"/>
      <c r="AA26" s="6"/>
      <c r="AB26" s="7"/>
      <c r="AC26" s="7"/>
      <c r="AD26" s="50"/>
      <c r="AE26" s="51"/>
      <c r="AF26" s="52"/>
      <c r="AG26" s="53"/>
      <c r="AH26" s="54"/>
      <c r="AI26" s="55"/>
      <c r="AJ26" s="56"/>
      <c r="AK26" s="77"/>
      <c r="AL26" s="57"/>
      <c r="AM26" s="58"/>
      <c r="AN26" s="59"/>
      <c r="AO26" s="78"/>
      <c r="AP26" s="60"/>
      <c r="AQ26" s="61"/>
      <c r="AR26" s="62"/>
      <c r="AS26" s="79"/>
      <c r="AT26" s="54"/>
      <c r="AU26" s="55"/>
      <c r="AV26" s="56"/>
      <c r="AW26" s="77"/>
      <c r="AX26" s="63"/>
      <c r="AY26" s="64"/>
      <c r="AZ26" s="65"/>
      <c r="BA26" s="80"/>
    </row>
    <row r="27" spans="1:53" ht="23.2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/>
      <c r="T27" s="3"/>
      <c r="U27" s="3"/>
      <c r="V27" s="4"/>
      <c r="W27" s="4"/>
      <c r="X27" s="4"/>
      <c r="Y27" s="5"/>
      <c r="Z27" s="6"/>
      <c r="AA27" s="6"/>
      <c r="AB27" s="7"/>
      <c r="AC27" s="7"/>
      <c r="AD27" s="50"/>
      <c r="AE27" s="51"/>
      <c r="AF27" s="52"/>
      <c r="AG27" s="53"/>
      <c r="AH27" s="54"/>
      <c r="AI27" s="55"/>
      <c r="AJ27" s="56"/>
      <c r="AK27" s="77"/>
      <c r="AL27" s="57"/>
      <c r="AM27" s="58"/>
      <c r="AN27" s="59"/>
      <c r="AO27" s="78"/>
      <c r="AP27" s="60"/>
      <c r="AQ27" s="61"/>
      <c r="AR27" s="62"/>
      <c r="AS27" s="79"/>
      <c r="AT27" s="54"/>
      <c r="AU27" s="55"/>
      <c r="AV27" s="56"/>
      <c r="AW27" s="77"/>
      <c r="AX27" s="63"/>
      <c r="AY27" s="64"/>
      <c r="AZ27" s="65"/>
      <c r="BA27" s="80"/>
    </row>
    <row r="28" spans="1:53" ht="23.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3"/>
      <c r="U28" s="3"/>
      <c r="V28" s="4"/>
      <c r="W28" s="4"/>
      <c r="X28" s="4"/>
      <c r="Y28" s="5"/>
      <c r="Z28" s="6"/>
      <c r="AA28" s="6"/>
      <c r="AB28" s="7"/>
      <c r="AC28" s="7"/>
      <c r="AD28" s="50"/>
      <c r="AE28" s="51"/>
      <c r="AF28" s="52"/>
      <c r="AG28" s="53"/>
      <c r="AH28" s="54"/>
      <c r="AI28" s="55"/>
      <c r="AJ28" s="56"/>
      <c r="AK28" s="77"/>
      <c r="AL28" s="57"/>
      <c r="AM28" s="58"/>
      <c r="AN28" s="59"/>
      <c r="AO28" s="78"/>
      <c r="AP28" s="60"/>
      <c r="AQ28" s="61"/>
      <c r="AR28" s="62"/>
      <c r="AS28" s="79"/>
      <c r="AT28" s="54"/>
      <c r="AU28" s="55"/>
      <c r="AV28" s="56"/>
      <c r="AW28" s="77"/>
      <c r="AX28" s="63"/>
      <c r="AY28" s="64"/>
      <c r="AZ28" s="65"/>
      <c r="BA28" s="80"/>
    </row>
    <row r="29" spans="1:53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3"/>
      <c r="U29" s="3"/>
      <c r="V29" s="4"/>
      <c r="W29" s="4"/>
      <c r="X29" s="4"/>
      <c r="Y29" s="5"/>
      <c r="Z29" s="6"/>
      <c r="AA29" s="6"/>
      <c r="AB29" s="7"/>
      <c r="AC29" s="7"/>
      <c r="AD29" s="50"/>
      <c r="AE29" s="51"/>
      <c r="AF29" s="52"/>
      <c r="AG29" s="53"/>
      <c r="AH29" s="54"/>
      <c r="AI29" s="55"/>
      <c r="AJ29" s="56"/>
      <c r="AK29" s="77"/>
      <c r="AL29" s="57"/>
      <c r="AM29" s="58"/>
      <c r="AN29" s="59"/>
      <c r="AO29" s="78"/>
      <c r="AP29" s="60"/>
      <c r="AQ29" s="61"/>
      <c r="AR29" s="62"/>
      <c r="AS29" s="79"/>
      <c r="AT29" s="54"/>
      <c r="AU29" s="55"/>
      <c r="AV29" s="56"/>
      <c r="AW29" s="77"/>
      <c r="AX29" s="63"/>
      <c r="AY29" s="64"/>
      <c r="AZ29" s="65"/>
      <c r="BA29" s="80"/>
    </row>
    <row r="30" spans="1:53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3"/>
      <c r="U30" s="3"/>
      <c r="V30" s="4"/>
      <c r="W30" s="4"/>
      <c r="X30" s="4"/>
      <c r="Y30" s="5"/>
      <c r="Z30" s="6"/>
      <c r="AA30" s="6"/>
      <c r="AB30" s="7"/>
      <c r="AC30" s="7"/>
      <c r="AD30" s="50"/>
      <c r="AE30" s="51"/>
      <c r="AF30" s="52"/>
      <c r="AG30" s="53"/>
      <c r="AH30" s="54"/>
      <c r="AI30" s="55"/>
      <c r="AJ30" s="56"/>
      <c r="AK30" s="77"/>
      <c r="AL30" s="57"/>
      <c r="AM30" s="58"/>
      <c r="AN30" s="59"/>
      <c r="AO30" s="78"/>
      <c r="AP30" s="60"/>
      <c r="AQ30" s="61"/>
      <c r="AR30" s="62"/>
      <c r="AS30" s="79"/>
      <c r="AT30" s="54"/>
      <c r="AU30" s="55"/>
      <c r="AV30" s="56"/>
      <c r="AW30" s="77"/>
      <c r="AX30" s="63"/>
      <c r="AY30" s="64"/>
      <c r="AZ30" s="65"/>
      <c r="BA30" s="80"/>
    </row>
    <row r="31" spans="1:53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/>
      <c r="T31" s="3"/>
      <c r="U31" s="3"/>
      <c r="V31" s="4"/>
      <c r="W31" s="4"/>
      <c r="X31" s="4"/>
      <c r="Y31" s="5"/>
      <c r="Z31" s="6"/>
      <c r="AA31" s="6"/>
      <c r="AB31" s="7"/>
      <c r="AC31" s="7"/>
      <c r="AD31" s="50"/>
      <c r="AE31" s="51"/>
      <c r="AF31" s="52"/>
      <c r="AG31" s="53"/>
      <c r="AH31" s="54"/>
      <c r="AI31" s="55"/>
      <c r="AJ31" s="56"/>
      <c r="AK31" s="77"/>
      <c r="AL31" s="57"/>
      <c r="AM31" s="58"/>
      <c r="AN31" s="59"/>
      <c r="AO31" s="78"/>
      <c r="AP31" s="60"/>
      <c r="AQ31" s="61"/>
      <c r="AR31" s="62"/>
      <c r="AS31" s="79"/>
      <c r="AT31" s="54"/>
      <c r="AU31" s="55"/>
      <c r="AV31" s="56"/>
      <c r="AW31" s="77"/>
      <c r="AX31" s="63"/>
      <c r="AY31" s="64"/>
      <c r="AZ31" s="65"/>
      <c r="BA31" s="80"/>
    </row>
    <row r="32" spans="1:53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3"/>
      <c r="U32" s="3"/>
      <c r="V32" s="4"/>
      <c r="W32" s="4"/>
      <c r="X32" s="4"/>
      <c r="Y32" s="5"/>
      <c r="Z32" s="6"/>
      <c r="AA32" s="6"/>
      <c r="AB32" s="7"/>
      <c r="AC32" s="7"/>
      <c r="AD32" s="50"/>
      <c r="AE32" s="51"/>
      <c r="AF32" s="52"/>
      <c r="AG32" s="53"/>
      <c r="AH32" s="54"/>
      <c r="AI32" s="55"/>
      <c r="AJ32" s="56"/>
      <c r="AK32" s="77"/>
      <c r="AL32" s="57"/>
      <c r="AM32" s="58"/>
      <c r="AN32" s="59"/>
      <c r="AO32" s="78"/>
      <c r="AP32" s="60"/>
      <c r="AQ32" s="61"/>
      <c r="AR32" s="62"/>
      <c r="AS32" s="79"/>
      <c r="AT32" s="54"/>
      <c r="AU32" s="55"/>
      <c r="AV32" s="56"/>
      <c r="AW32" s="77"/>
      <c r="AX32" s="63"/>
      <c r="AY32" s="64"/>
      <c r="AZ32" s="65"/>
      <c r="BA32" s="80"/>
    </row>
    <row r="33" spans="1:53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3"/>
      <c r="U33" s="3"/>
      <c r="V33" s="4"/>
      <c r="W33" s="4"/>
      <c r="X33" s="4"/>
      <c r="Y33" s="5"/>
      <c r="Z33" s="6"/>
      <c r="AA33" s="6"/>
      <c r="AB33" s="7"/>
      <c r="AC33" s="7"/>
      <c r="AD33" s="50"/>
      <c r="AE33" s="51"/>
      <c r="AF33" s="52"/>
      <c r="AG33" s="53"/>
      <c r="AH33" s="54"/>
      <c r="AI33" s="55"/>
      <c r="AJ33" s="56"/>
      <c r="AK33" s="77"/>
      <c r="AL33" s="57"/>
      <c r="AM33" s="58"/>
      <c r="AN33" s="59"/>
      <c r="AO33" s="78"/>
      <c r="AP33" s="60"/>
      <c r="AQ33" s="61"/>
      <c r="AR33" s="62"/>
      <c r="AS33" s="79"/>
      <c r="AT33" s="54"/>
      <c r="AU33" s="55"/>
      <c r="AV33" s="56"/>
      <c r="AW33" s="77"/>
      <c r="AX33" s="63"/>
      <c r="AY33" s="64"/>
      <c r="AZ33" s="65"/>
      <c r="BA33" s="80"/>
    </row>
    <row r="34" spans="1:53" ht="23.2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3"/>
      <c r="U34" s="3"/>
      <c r="V34" s="4"/>
      <c r="W34" s="4"/>
      <c r="X34" s="4"/>
      <c r="Y34" s="5"/>
      <c r="Z34" s="6"/>
      <c r="AA34" s="6"/>
      <c r="AB34" s="7"/>
      <c r="AC34" s="7"/>
      <c r="AD34" s="50"/>
      <c r="AE34" s="51"/>
      <c r="AF34" s="52"/>
      <c r="AG34" s="53"/>
      <c r="AH34" s="54"/>
      <c r="AI34" s="55"/>
      <c r="AJ34" s="56"/>
      <c r="AK34" s="77"/>
      <c r="AL34" s="57"/>
      <c r="AM34" s="58"/>
      <c r="AN34" s="59"/>
      <c r="AO34" s="78"/>
      <c r="AP34" s="60"/>
      <c r="AQ34" s="61"/>
      <c r="AR34" s="62"/>
      <c r="AS34" s="79"/>
      <c r="AT34" s="54"/>
      <c r="AU34" s="55"/>
      <c r="AV34" s="56"/>
      <c r="AW34" s="77"/>
      <c r="AX34" s="63"/>
      <c r="AY34" s="64"/>
      <c r="AZ34" s="65"/>
      <c r="BA34" s="80"/>
    </row>
    <row r="35" spans="1:53" ht="23.2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/>
      <c r="T35" s="3"/>
      <c r="U35" s="3"/>
      <c r="V35" s="4"/>
      <c r="W35" s="4"/>
      <c r="X35" s="4"/>
      <c r="Y35" s="5"/>
      <c r="Z35" s="6"/>
      <c r="AA35" s="6"/>
      <c r="AB35" s="7"/>
      <c r="AC35" s="7"/>
      <c r="AD35" s="50"/>
      <c r="AE35" s="51"/>
      <c r="AF35" s="52"/>
      <c r="AG35" s="53"/>
      <c r="AH35" s="54"/>
      <c r="AI35" s="55"/>
      <c r="AJ35" s="56"/>
      <c r="AK35" s="77"/>
      <c r="AL35" s="57"/>
      <c r="AM35" s="58"/>
      <c r="AN35" s="59"/>
      <c r="AO35" s="78"/>
      <c r="AP35" s="60"/>
      <c r="AQ35" s="61"/>
      <c r="AR35" s="62"/>
      <c r="AS35" s="79"/>
      <c r="AT35" s="54"/>
      <c r="AU35" s="55"/>
      <c r="AV35" s="56"/>
      <c r="AW35" s="77"/>
      <c r="AX35" s="63"/>
      <c r="AY35" s="64"/>
      <c r="AZ35" s="65"/>
      <c r="BA35" s="80"/>
    </row>
    <row r="36" spans="1:53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/>
      <c r="T36" s="3"/>
      <c r="U36" s="3"/>
      <c r="V36" s="4"/>
      <c r="W36" s="4"/>
      <c r="X36" s="4"/>
      <c r="Y36" s="5"/>
      <c r="Z36" s="6"/>
      <c r="AA36" s="6"/>
      <c r="AB36" s="7"/>
      <c r="AC36" s="7"/>
      <c r="AD36" s="50"/>
      <c r="AE36" s="51"/>
      <c r="AF36" s="52"/>
      <c r="AG36" s="53"/>
      <c r="AH36" s="54"/>
      <c r="AI36" s="55"/>
      <c r="AJ36" s="56"/>
      <c r="AK36" s="77"/>
      <c r="AL36" s="57"/>
      <c r="AM36" s="58"/>
      <c r="AN36" s="59"/>
      <c r="AO36" s="78"/>
      <c r="AP36" s="60"/>
      <c r="AQ36" s="61"/>
      <c r="AR36" s="62"/>
      <c r="AS36" s="79"/>
      <c r="AT36" s="54"/>
      <c r="AU36" s="55"/>
      <c r="AV36" s="56"/>
      <c r="AW36" s="77"/>
      <c r="AX36" s="63"/>
      <c r="AY36" s="64"/>
      <c r="AZ36" s="65"/>
      <c r="BA36" s="80"/>
    </row>
    <row r="37" spans="1:53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3"/>
      <c r="U37" s="3"/>
      <c r="V37" s="4"/>
      <c r="W37" s="4"/>
      <c r="X37" s="4"/>
      <c r="Y37" s="5"/>
      <c r="Z37" s="6"/>
      <c r="AA37" s="6"/>
      <c r="AB37" s="7"/>
      <c r="AC37" s="7"/>
      <c r="AD37" s="50"/>
      <c r="AE37" s="51"/>
      <c r="AF37" s="52"/>
      <c r="AG37" s="53"/>
      <c r="AH37" s="54"/>
      <c r="AI37" s="55"/>
      <c r="AJ37" s="56"/>
      <c r="AK37" s="77"/>
      <c r="AL37" s="57"/>
      <c r="AM37" s="58"/>
      <c r="AN37" s="59"/>
      <c r="AO37" s="78"/>
      <c r="AP37" s="60"/>
      <c r="AQ37" s="61"/>
      <c r="AR37" s="62"/>
      <c r="AS37" s="79"/>
      <c r="AT37" s="54"/>
      <c r="AU37" s="55"/>
      <c r="AV37" s="56"/>
      <c r="AW37" s="77"/>
      <c r="AX37" s="63"/>
      <c r="AY37" s="64"/>
      <c r="AZ37" s="65"/>
      <c r="BA37" s="80"/>
    </row>
  </sheetData>
  <conditionalFormatting sqref="A3:A20">
    <cfRule type="duplicateValues" dxfId="2" priority="1"/>
  </conditionalFormatting>
  <conditionalFormatting sqref="A3:A20">
    <cfRule type="duplicateValues" dxfId="1" priority="2"/>
  </conditionalFormatting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lamjed</dc:creator>
  <cp:lastModifiedBy>kh lamjed</cp:lastModifiedBy>
  <dcterms:created xsi:type="dcterms:W3CDTF">2015-06-05T18:17:20Z</dcterms:created>
  <dcterms:modified xsi:type="dcterms:W3CDTF">2022-10-13T15:52:50Z</dcterms:modified>
</cp:coreProperties>
</file>