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68566A90-C1B8-43F5-96F5-F142CFEA1F01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Feuil2" sheetId="8" r:id="rId1"/>
    <sheet name="Feuil1" sheetId="7" r:id="rId2"/>
    <sheet name="STRUCTURE PV CIMEN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" i="6" l="1"/>
  <c r="K3" i="6"/>
  <c r="M3" i="6" s="1"/>
  <c r="O3" i="6" s="1"/>
  <c r="AV3" i="6" s="1"/>
  <c r="K4" i="6"/>
  <c r="M4" i="6" s="1"/>
  <c r="O4" i="6" s="1"/>
  <c r="AR4" i="6" s="1"/>
  <c r="K5" i="6"/>
  <c r="M5" i="6" s="1"/>
  <c r="O5" i="6" s="1"/>
  <c r="AR5" i="6" s="1"/>
  <c r="K6" i="6"/>
  <c r="M6" i="6" s="1"/>
  <c r="O6" i="6" s="1"/>
  <c r="AN6" i="6" s="1"/>
  <c r="K7" i="6"/>
  <c r="M7" i="6" s="1"/>
  <c r="O7" i="6" s="1"/>
  <c r="AR7" i="6" s="1"/>
  <c r="K8" i="6"/>
  <c r="M8" i="6" s="1"/>
  <c r="O8" i="6" s="1"/>
  <c r="V8" i="6" s="1"/>
  <c r="K9" i="6"/>
  <c r="M9" i="6" s="1"/>
  <c r="O9" i="6" s="1"/>
  <c r="AZ9" i="6" s="1"/>
  <c r="K10" i="6"/>
  <c r="M10" i="6" s="1"/>
  <c r="O10" i="6" s="1"/>
  <c r="AJ10" i="6" s="1"/>
  <c r="K11" i="6"/>
  <c r="M11" i="6" s="1"/>
  <c r="O11" i="6" s="1"/>
  <c r="AF11" i="6" s="1"/>
  <c r="K12" i="6"/>
  <c r="M12" i="6" s="1"/>
  <c r="O12" i="6" s="1"/>
  <c r="AR12" i="6" s="1"/>
  <c r="K13" i="6"/>
  <c r="M13" i="6" s="1"/>
  <c r="O13" i="6" s="1"/>
  <c r="AR13" i="6" s="1"/>
  <c r="K14" i="6"/>
  <c r="M14" i="6" s="1"/>
  <c r="O14" i="6" s="1"/>
  <c r="AN14" i="6" s="1"/>
  <c r="K15" i="6"/>
  <c r="M15" i="6" s="1"/>
  <c r="O15" i="6" s="1"/>
  <c r="AR15" i="6" s="1"/>
  <c r="K16" i="6"/>
  <c r="M16" i="6" s="1"/>
  <c r="O16" i="6" s="1"/>
  <c r="AN16" i="6" s="1"/>
  <c r="K17" i="6"/>
  <c r="M17" i="6" s="1"/>
  <c r="O17" i="6" s="1"/>
  <c r="AN17" i="6" s="1"/>
  <c r="K18" i="6"/>
  <c r="M18" i="6" s="1"/>
  <c r="O18" i="6" s="1"/>
  <c r="AJ18" i="6" s="1"/>
  <c r="K19" i="6"/>
  <c r="M19" i="6" s="1"/>
  <c r="O19" i="6" s="1"/>
  <c r="AF19" i="6" s="1"/>
  <c r="K20" i="6"/>
  <c r="M20" i="6" s="1"/>
  <c r="O20" i="6" s="1"/>
  <c r="AR20" i="6" s="1"/>
  <c r="K21" i="6"/>
  <c r="M21" i="6" s="1"/>
  <c r="O21" i="6" s="1"/>
  <c r="AR21" i="6" s="1"/>
  <c r="K22" i="6"/>
  <c r="M22" i="6" s="1"/>
  <c r="O22" i="6" s="1"/>
  <c r="V22" i="6" s="1"/>
  <c r="K23" i="6"/>
  <c r="M23" i="6" s="1"/>
  <c r="O23" i="6" s="1"/>
  <c r="AR23" i="6" s="1"/>
  <c r="K24" i="6"/>
  <c r="M24" i="6" s="1"/>
  <c r="O24" i="6" s="1"/>
  <c r="AJ24" i="6" s="1"/>
  <c r="K25" i="6"/>
  <c r="M25" i="6" s="1"/>
  <c r="O25" i="6" s="1"/>
  <c r="AJ25" i="6" s="1"/>
  <c r="K26" i="6"/>
  <c r="M26" i="6" s="1"/>
  <c r="O26" i="6" s="1"/>
  <c r="AF26" i="6" s="1"/>
  <c r="K27" i="6"/>
  <c r="M27" i="6" s="1"/>
  <c r="O27" i="6" s="1"/>
  <c r="AR27" i="6" s="1"/>
  <c r="K28" i="6"/>
  <c r="M28" i="6" s="1"/>
  <c r="O28" i="6" s="1"/>
  <c r="AV28" i="6" s="1"/>
  <c r="K29" i="6"/>
  <c r="M29" i="6" s="1"/>
  <c r="O29" i="6" s="1"/>
  <c r="V29" i="6" s="1"/>
  <c r="K30" i="6"/>
  <c r="M30" i="6" s="1"/>
  <c r="O30" i="6" s="1"/>
  <c r="AJ30" i="6" s="1"/>
  <c r="K31" i="6"/>
  <c r="M31" i="6" s="1"/>
  <c r="O31" i="6" s="1"/>
  <c r="AJ31" i="6" s="1"/>
  <c r="K32" i="6"/>
  <c r="M32" i="6" s="1"/>
  <c r="O32" i="6" s="1"/>
  <c r="AJ32" i="6" s="1"/>
  <c r="K33" i="6"/>
  <c r="M33" i="6" s="1"/>
  <c r="O33" i="6" s="1"/>
  <c r="AF33" i="6" s="1"/>
  <c r="AZ31" i="6" l="1"/>
  <c r="AN31" i="6"/>
  <c r="AN15" i="6"/>
  <c r="AN30" i="6"/>
  <c r="AZ30" i="6"/>
  <c r="AJ23" i="6"/>
  <c r="AZ29" i="6"/>
  <c r="AJ22" i="6"/>
  <c r="AZ15" i="6"/>
  <c r="AF32" i="6"/>
  <c r="AV23" i="6"/>
  <c r="AF31" i="6"/>
  <c r="AV22" i="6"/>
  <c r="AR19" i="6"/>
  <c r="AZ8" i="6"/>
  <c r="AV17" i="6"/>
  <c r="AN29" i="6"/>
  <c r="AN8" i="6"/>
  <c r="AJ17" i="6"/>
  <c r="AF30" i="6"/>
  <c r="AF16" i="6"/>
  <c r="AR31" i="6"/>
  <c r="AR17" i="6"/>
  <c r="AZ24" i="6"/>
  <c r="AZ7" i="6"/>
  <c r="AV16" i="6"/>
  <c r="AN24" i="6"/>
  <c r="AN7" i="6"/>
  <c r="AJ16" i="6"/>
  <c r="AF29" i="6"/>
  <c r="AF15" i="6"/>
  <c r="AR30" i="6"/>
  <c r="AR16" i="6"/>
  <c r="AR33" i="6"/>
  <c r="AR32" i="6"/>
  <c r="AZ23" i="6"/>
  <c r="AV31" i="6"/>
  <c r="AV15" i="6"/>
  <c r="AN23" i="6"/>
  <c r="AJ15" i="6"/>
  <c r="AF25" i="6"/>
  <c r="AF10" i="6"/>
  <c r="AR26" i="6"/>
  <c r="AR11" i="6"/>
  <c r="AF18" i="6"/>
  <c r="AN9" i="6"/>
  <c r="AF17" i="6"/>
  <c r="AZ22" i="6"/>
  <c r="AV30" i="6"/>
  <c r="AV9" i="6"/>
  <c r="AN22" i="6"/>
  <c r="AJ9" i="6"/>
  <c r="AF24" i="6"/>
  <c r="AF9" i="6"/>
  <c r="AR25" i="6"/>
  <c r="AR10" i="6"/>
  <c r="AR18" i="6"/>
  <c r="AZ17" i="6"/>
  <c r="AV29" i="6"/>
  <c r="AV8" i="6"/>
  <c r="AJ29" i="6"/>
  <c r="AJ8" i="6"/>
  <c r="AF23" i="6"/>
  <c r="AF8" i="6"/>
  <c r="AR24" i="6"/>
  <c r="AR9" i="6"/>
  <c r="AZ16" i="6"/>
  <c r="AV24" i="6"/>
  <c r="AV7" i="6"/>
  <c r="AJ7" i="6"/>
  <c r="AF22" i="6"/>
  <c r="AF7" i="6"/>
  <c r="AR8" i="6"/>
  <c r="AN28" i="6"/>
  <c r="AJ6" i="6"/>
  <c r="AZ6" i="6"/>
  <c r="AV6" i="6"/>
  <c r="AN3" i="6"/>
  <c r="AZ21" i="6"/>
  <c r="AZ13" i="6"/>
  <c r="AZ5" i="6"/>
  <c r="AV21" i="6"/>
  <c r="AV13" i="6"/>
  <c r="AV5" i="6"/>
  <c r="AN21" i="6"/>
  <c r="AN13" i="6"/>
  <c r="AN5" i="6"/>
  <c r="AJ21" i="6"/>
  <c r="AJ13" i="6"/>
  <c r="AJ5" i="6"/>
  <c r="AF28" i="6"/>
  <c r="AF14" i="6"/>
  <c r="AF6" i="6"/>
  <c r="AR29" i="6"/>
  <c r="AR22" i="6"/>
  <c r="AV14" i="6"/>
  <c r="AJ28" i="6"/>
  <c r="AJ14" i="6"/>
  <c r="AZ3" i="6"/>
  <c r="AZ27" i="6"/>
  <c r="AZ20" i="6"/>
  <c r="AZ12" i="6"/>
  <c r="AZ4" i="6"/>
  <c r="AV27" i="6"/>
  <c r="AV20" i="6"/>
  <c r="AV12" i="6"/>
  <c r="AV4" i="6"/>
  <c r="AN27" i="6"/>
  <c r="AN20" i="6"/>
  <c r="AN12" i="6"/>
  <c r="AN4" i="6"/>
  <c r="AJ27" i="6"/>
  <c r="AJ20" i="6"/>
  <c r="AJ12" i="6"/>
  <c r="AJ4" i="6"/>
  <c r="AF21" i="6"/>
  <c r="AF13" i="6"/>
  <c r="AF5" i="6"/>
  <c r="AR28" i="6"/>
  <c r="AR14" i="6"/>
  <c r="AR6" i="6"/>
  <c r="AZ14" i="6"/>
  <c r="AZ33" i="6"/>
  <c r="AZ26" i="6"/>
  <c r="AZ19" i="6"/>
  <c r="AZ11" i="6"/>
  <c r="AV33" i="6"/>
  <c r="AV26" i="6"/>
  <c r="AV19" i="6"/>
  <c r="AV11" i="6"/>
  <c r="AN33" i="6"/>
  <c r="AN26" i="6"/>
  <c r="AN19" i="6"/>
  <c r="AN11" i="6"/>
  <c r="AJ33" i="6"/>
  <c r="AJ26" i="6"/>
  <c r="AJ19" i="6"/>
  <c r="AJ11" i="6"/>
  <c r="AF3" i="6"/>
  <c r="AF27" i="6"/>
  <c r="AF20" i="6"/>
  <c r="AF12" i="6"/>
  <c r="AF4" i="6"/>
  <c r="AZ28" i="6"/>
  <c r="AZ32" i="6"/>
  <c r="AZ25" i="6"/>
  <c r="AZ18" i="6"/>
  <c r="AZ10" i="6"/>
  <c r="AV32" i="6"/>
  <c r="AV25" i="6"/>
  <c r="AV18" i="6"/>
  <c r="AV10" i="6"/>
  <c r="AN32" i="6"/>
  <c r="AN25" i="6"/>
  <c r="AN18" i="6"/>
  <c r="AN10" i="6"/>
  <c r="AJ3" i="6"/>
  <c r="Q13" i="6"/>
  <c r="AB13" i="6"/>
  <c r="W13" i="6"/>
  <c r="V13" i="6"/>
  <c r="V30" i="6"/>
  <c r="AC30" i="6"/>
  <c r="W30" i="6"/>
  <c r="Q30" i="6"/>
  <c r="V28" i="6"/>
  <c r="Q28" i="6"/>
  <c r="AB28" i="6"/>
  <c r="W28" i="6"/>
  <c r="V7" i="6"/>
  <c r="Q7" i="6"/>
  <c r="AB7" i="6"/>
  <c r="W7" i="6"/>
  <c r="Q5" i="6"/>
  <c r="AB5" i="6"/>
  <c r="W5" i="6"/>
  <c r="V5" i="6"/>
  <c r="V23" i="6"/>
  <c r="AC23" i="6"/>
  <c r="W23" i="6"/>
  <c r="Q23" i="6"/>
  <c r="V15" i="6"/>
  <c r="Q15" i="6"/>
  <c r="AB15" i="6"/>
  <c r="W15" i="6"/>
  <c r="Q27" i="6"/>
  <c r="AB27" i="6"/>
  <c r="W27" i="6"/>
  <c r="V27" i="6"/>
  <c r="Q6" i="6"/>
  <c r="AB6" i="6"/>
  <c r="W6" i="6"/>
  <c r="V6" i="6"/>
  <c r="Q21" i="6"/>
  <c r="V21" i="6"/>
  <c r="AB21" i="6"/>
  <c r="W21" i="6"/>
  <c r="V9" i="6"/>
  <c r="Q9" i="6"/>
  <c r="AC9" i="6"/>
  <c r="W9" i="6"/>
  <c r="Q12" i="6"/>
  <c r="AC12" i="6"/>
  <c r="W12" i="6"/>
  <c r="V12" i="6"/>
  <c r="Q20" i="6"/>
  <c r="AB20" i="6"/>
  <c r="W20" i="6"/>
  <c r="V20" i="6"/>
  <c r="V16" i="6"/>
  <c r="Q16" i="6"/>
  <c r="AC16" i="6"/>
  <c r="W16" i="6"/>
  <c r="Q33" i="6"/>
  <c r="AC33" i="6"/>
  <c r="W33" i="6"/>
  <c r="V33" i="6"/>
  <c r="Q26" i="6"/>
  <c r="AC26" i="6"/>
  <c r="W26" i="6"/>
  <c r="V26" i="6"/>
  <c r="Q19" i="6"/>
  <c r="AC19" i="6"/>
  <c r="W19" i="6"/>
  <c r="V19" i="6"/>
  <c r="Q4" i="6"/>
  <c r="AC4" i="6"/>
  <c r="W4" i="6"/>
  <c r="V4" i="6"/>
  <c r="AB32" i="6"/>
  <c r="W32" i="6"/>
  <c r="Q32" i="6"/>
  <c r="V32" i="6"/>
  <c r="AB25" i="6"/>
  <c r="W25" i="6"/>
  <c r="V25" i="6"/>
  <c r="Q25" i="6"/>
  <c r="AC18" i="6"/>
  <c r="W18" i="6"/>
  <c r="Q18" i="6"/>
  <c r="V18" i="6"/>
  <c r="AB11" i="6"/>
  <c r="W11" i="6"/>
  <c r="V11" i="6"/>
  <c r="Q11" i="6"/>
  <c r="AB3" i="6"/>
  <c r="W3" i="6"/>
  <c r="V3" i="6"/>
  <c r="Q3" i="6"/>
  <c r="AC31" i="6"/>
  <c r="W31" i="6"/>
  <c r="V31" i="6"/>
  <c r="Q31" i="6"/>
  <c r="AC24" i="6"/>
  <c r="W24" i="6"/>
  <c r="V24" i="6"/>
  <c r="Q24" i="6"/>
  <c r="AC17" i="6"/>
  <c r="W17" i="6"/>
  <c r="V17" i="6"/>
  <c r="Q17" i="6"/>
  <c r="AC10" i="6"/>
  <c r="W10" i="6"/>
  <c r="V10" i="6"/>
  <c r="Q10" i="6"/>
  <c r="Q14" i="6"/>
  <c r="AB14" i="6"/>
  <c r="W14" i="6"/>
  <c r="V14" i="6"/>
  <c r="W29" i="6"/>
  <c r="W22" i="6"/>
  <c r="W8" i="6"/>
  <c r="AC29" i="6"/>
  <c r="AC22" i="6"/>
  <c r="AC8" i="6"/>
  <c r="Q29" i="6"/>
  <c r="Q22" i="6"/>
  <c r="Q8" i="6"/>
  <c r="AC15" i="6"/>
  <c r="AB30" i="6"/>
  <c r="AB23" i="6" l="1"/>
  <c r="AC32" i="6"/>
  <c r="AC28" i="6"/>
  <c r="AC13" i="6"/>
  <c r="AC21" i="6"/>
  <c r="AB19" i="6"/>
  <c r="AB18" i="6"/>
  <c r="AB9" i="6"/>
  <c r="AB33" i="6"/>
  <c r="AC20" i="6"/>
  <c r="AB10" i="6"/>
  <c r="AB12" i="6"/>
  <c r="AC27" i="6"/>
  <c r="AB4" i="6"/>
  <c r="AC11" i="6"/>
  <c r="AB26" i="6"/>
  <c r="AB17" i="6"/>
  <c r="AC25" i="6"/>
  <c r="AB31" i="6"/>
  <c r="AC7" i="6"/>
  <c r="AB8" i="6"/>
  <c r="AC6" i="6"/>
  <c r="AC5" i="6"/>
  <c r="AB16" i="6"/>
  <c r="AB24" i="6"/>
  <c r="AB22" i="6"/>
  <c r="AC3" i="6"/>
  <c r="AC14" i="6"/>
  <c r="AB29" i="6"/>
</calcChain>
</file>

<file path=xl/sharedStrings.xml><?xml version="1.0" encoding="utf-8"?>
<sst xmlns="http://schemas.openxmlformats.org/spreadsheetml/2006/main" count="1038" uniqueCount="115">
  <si>
    <t>Nouveau code Article</t>
  </si>
  <si>
    <t>Nouvelle désignation Article</t>
  </si>
  <si>
    <t>Marge</t>
  </si>
  <si>
    <t>T TVA TR</t>
  </si>
  <si>
    <t>T TVA M%ahindra</t>
  </si>
  <si>
    <t>Prix Vente HT</t>
  </si>
  <si>
    <t>Prix Vente TTC</t>
  </si>
  <si>
    <t>TVA Article</t>
  </si>
  <si>
    <t>PrixRevient HT</t>
  </si>
  <si>
    <t>Prix revient TTC</t>
  </si>
  <si>
    <t>PrixAchat TTC</t>
  </si>
  <si>
    <t>Unite</t>
  </si>
  <si>
    <t>Produit</t>
  </si>
  <si>
    <t>Categorie</t>
  </si>
  <si>
    <t>Famille</t>
  </si>
  <si>
    <t>Sous Famille</t>
  </si>
  <si>
    <t>Taux Fodec</t>
  </si>
  <si>
    <t>Remise fournisseur %</t>
  </si>
  <si>
    <t>Remise Fourn en Montant</t>
  </si>
  <si>
    <t>Redevance</t>
  </si>
  <si>
    <t>Marge Appliqué</t>
  </si>
  <si>
    <t>Revient</t>
  </si>
  <si>
    <t>Sans Remise</t>
  </si>
  <si>
    <t>Plafond  Remise</t>
  </si>
  <si>
    <t>Montant Fodec</t>
  </si>
  <si>
    <t>Type article</t>
  </si>
  <si>
    <t>Prix Fournisseur</t>
  </si>
  <si>
    <t>Prix Achat HT</t>
  </si>
  <si>
    <t>Prix F Apres Remise</t>
  </si>
  <si>
    <t>FER</t>
  </si>
  <si>
    <t xml:space="preserve">METAL </t>
  </si>
  <si>
    <t>FER 5.5</t>
  </si>
  <si>
    <t>TONNE</t>
  </si>
  <si>
    <t>F06TN100</t>
  </si>
  <si>
    <t xml:space="preserve">Fer de O 6  SIDENOR  </t>
  </si>
  <si>
    <t>FER 5.6</t>
  </si>
  <si>
    <t>FO8BR100</t>
  </si>
  <si>
    <t xml:space="preserve">Fer de O 8  SIDENOR  </t>
  </si>
  <si>
    <t>FER 8</t>
  </si>
  <si>
    <t>BARRE</t>
  </si>
  <si>
    <t>F10BR100</t>
  </si>
  <si>
    <t xml:space="preserve">Fer de O 10  SIDENOR  </t>
  </si>
  <si>
    <t>FER 10</t>
  </si>
  <si>
    <t>F12BR100</t>
  </si>
  <si>
    <t xml:space="preserve">Fer de O 12  SIDENOR  </t>
  </si>
  <si>
    <t>FER 12</t>
  </si>
  <si>
    <t>F14BR100</t>
  </si>
  <si>
    <t xml:space="preserve">Fer de O 14  SIDENOR  </t>
  </si>
  <si>
    <t>FER 14</t>
  </si>
  <si>
    <t>F16BR100</t>
  </si>
  <si>
    <t xml:space="preserve">Fer de O 16  SIDENOR  </t>
  </si>
  <si>
    <t>FER 16</t>
  </si>
  <si>
    <t>F5.5TN200</t>
  </si>
  <si>
    <t xml:space="preserve">Fer de O 5,5  INTERMETAL </t>
  </si>
  <si>
    <t>F06TN200</t>
  </si>
  <si>
    <t xml:space="preserve">Fer de O 6  INTERMETAL </t>
  </si>
  <si>
    <t>F08BR200</t>
  </si>
  <si>
    <t xml:space="preserve">Fer de O 8  INTERMETAL </t>
  </si>
  <si>
    <t>F10BR200</t>
  </si>
  <si>
    <t xml:space="preserve">Fer de O 10  INTERMETAL </t>
  </si>
  <si>
    <t>F12BR200</t>
  </si>
  <si>
    <t xml:space="preserve">Fer de O 12  INTERMETAL </t>
  </si>
  <si>
    <t>F14BR200</t>
  </si>
  <si>
    <t xml:space="preserve">Fer de O 14  INTERMETAL </t>
  </si>
  <si>
    <t>F16BR200</t>
  </si>
  <si>
    <t xml:space="preserve">Fer de O 16  INTERMETAL </t>
  </si>
  <si>
    <t>F06TN300 -</t>
  </si>
  <si>
    <t xml:space="preserve">Fer de O 6  STTM </t>
  </si>
  <si>
    <t>F08BR300-</t>
  </si>
  <si>
    <t xml:space="preserve">Fer de O 8  STTM </t>
  </si>
  <si>
    <t>F10BR300-</t>
  </si>
  <si>
    <t xml:space="preserve">Fer de O 10  STTM </t>
  </si>
  <si>
    <t>F12BR300-</t>
  </si>
  <si>
    <t xml:space="preserve">Fer de O 12  STTM </t>
  </si>
  <si>
    <t>F14BR300-</t>
  </si>
  <si>
    <t xml:space="preserve">Fer de O 14  STTM </t>
  </si>
  <si>
    <t>F16BR300-</t>
  </si>
  <si>
    <t xml:space="preserve">Fer de O 16  STTM </t>
  </si>
  <si>
    <t xml:space="preserve">F6TN500- </t>
  </si>
  <si>
    <t xml:space="preserve">Fer de O 6  SMC </t>
  </si>
  <si>
    <t>F08BR500 -</t>
  </si>
  <si>
    <t xml:space="preserve">Fer de O 8  SMC </t>
  </si>
  <si>
    <t>F10BR500-</t>
  </si>
  <si>
    <t xml:space="preserve">Fer de O 10  SMC </t>
  </si>
  <si>
    <t>FR 12BR500-</t>
  </si>
  <si>
    <t xml:space="preserve">Fer de O 12  SMC </t>
  </si>
  <si>
    <t>FR14BR500-</t>
  </si>
  <si>
    <t xml:space="preserve">Fer de O 14  SMC </t>
  </si>
  <si>
    <t>F16BR500</t>
  </si>
  <si>
    <t xml:space="preserve">Fer de O 16  SMC </t>
  </si>
  <si>
    <t>F06TN600</t>
  </si>
  <si>
    <t xml:space="preserve">Fer de O 6  IMC </t>
  </si>
  <si>
    <t>F08BR600</t>
  </si>
  <si>
    <t xml:space="preserve">Fer de O 8  IMC </t>
  </si>
  <si>
    <t>F10BR600</t>
  </si>
  <si>
    <t xml:space="preserve">Fer de O 10  IMC </t>
  </si>
  <si>
    <t>F12BR600</t>
  </si>
  <si>
    <t xml:space="preserve">Fer de O 12  IMC </t>
  </si>
  <si>
    <t xml:space="preserve">F14BR 600 </t>
  </si>
  <si>
    <t xml:space="preserve">Fer de O 14  IMC </t>
  </si>
  <si>
    <t xml:space="preserve">F16BR600 </t>
  </si>
  <si>
    <t xml:space="preserve">Fer de O 16  IMC </t>
  </si>
  <si>
    <t>SEMI</t>
  </si>
  <si>
    <t>OEM</t>
  </si>
  <si>
    <t>Gros permanent</t>
  </si>
  <si>
    <t>Transport wagon</t>
  </si>
  <si>
    <t>Transport Mahindra</t>
  </si>
  <si>
    <t xml:space="preserve">Gros </t>
  </si>
  <si>
    <t>Tacheron</t>
  </si>
  <si>
    <t>Particulier permanent</t>
  </si>
  <si>
    <t>Particulier</t>
  </si>
  <si>
    <t>Particulier a terme</t>
  </si>
  <si>
    <t>REFERENCE</t>
  </si>
  <si>
    <t>gros</t>
  </si>
  <si>
    <t>Type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</si>
</sst>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&quot; &quot;##0.000"/>
    <numFmt numFmtId="165" formatCode="#&quot; &quot;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6" fillId="3" borderId="6" xfId="1" applyNumberFormat="1" applyFont="1" applyFill="1" applyBorder="1" applyAlignment="1">
      <alignment horizontal="center" vertical="center"/>
    </xf>
    <xf numFmtId="0" fontId="5" fillId="0" borderId="0" xfId="0" applyFont="1"/>
    <xf numFmtId="164" fontId="4" fillId="3" borderId="10" xfId="0" applyNumberFormat="1" applyFont="1" applyFill="1" applyBorder="1" applyAlignment="1">
      <alignment horizontal="center" vertical="center" wrapText="1"/>
    </xf>
    <xf numFmtId="164" fontId="6" fillId="3" borderId="7" xfId="1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164" fontId="6" fillId="4" borderId="11" xfId="0" applyNumberFormat="1" applyFont="1" applyFill="1" applyBorder="1" applyAlignment="1">
      <alignment horizontal="center" vertical="center"/>
    </xf>
    <xf numFmtId="0" fontId="2" fillId="4" borderId="0" xfId="0" applyFont="1" applyFill="1"/>
    <xf numFmtId="164" fontId="4" fillId="6" borderId="8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164" fontId="6" fillId="6" borderId="11" xfId="1" applyNumberFormat="1" applyFont="1" applyFill="1" applyBorder="1" applyAlignment="1">
      <alignment horizontal="center" vertical="center"/>
    </xf>
    <xf numFmtId="0" fontId="2" fillId="6" borderId="0" xfId="0" applyFont="1" applyFill="1"/>
    <xf numFmtId="164" fontId="4" fillId="7" borderId="2" xfId="0" applyNumberFormat="1" applyFont="1" applyFill="1" applyBorder="1" applyAlignment="1">
      <alignment horizontal="center" vertical="center" wrapText="1"/>
    </xf>
    <xf numFmtId="164" fontId="6" fillId="7" borderId="11" xfId="1" applyNumberFormat="1" applyFont="1" applyFill="1" applyBorder="1" applyAlignment="1">
      <alignment horizontal="center" vertical="center"/>
    </xf>
    <xf numFmtId="0" fontId="2" fillId="7" borderId="0" xfId="0" applyFont="1" applyFill="1"/>
    <xf numFmtId="164" fontId="4" fillId="8" borderId="10" xfId="0" applyNumberFormat="1" applyFont="1" applyFill="1" applyBorder="1" applyAlignment="1">
      <alignment horizontal="center" vertical="center" wrapText="1"/>
    </xf>
    <xf numFmtId="164" fontId="6" fillId="8" borderId="7" xfId="1" applyNumberFormat="1" applyFont="1" applyFill="1" applyBorder="1" applyAlignment="1">
      <alignment horizontal="center" vertical="center"/>
    </xf>
    <xf numFmtId="0" fontId="2" fillId="8" borderId="0" xfId="0" applyFont="1" applyFill="1"/>
    <xf numFmtId="0" fontId="5" fillId="2" borderId="9" xfId="0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/>
    </xf>
    <xf numFmtId="0" fontId="2" fillId="9" borderId="0" xfId="0" applyFont="1" applyFill="1"/>
    <xf numFmtId="164" fontId="4" fillId="10" borderId="10" xfId="0" applyNumberFormat="1" applyFont="1" applyFill="1" applyBorder="1" applyAlignment="1">
      <alignment horizontal="center" vertical="center" wrapText="1"/>
    </xf>
    <xf numFmtId="164" fontId="6" fillId="10" borderId="7" xfId="1" applyNumberFormat="1" applyFont="1" applyFill="1" applyBorder="1" applyAlignment="1">
      <alignment horizontal="center" vertical="center"/>
    </xf>
    <xf numFmtId="0" fontId="2" fillId="10" borderId="0" xfId="0" applyFont="1" applyFill="1"/>
    <xf numFmtId="164" fontId="5" fillId="7" borderId="7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164" fontId="7" fillId="2" borderId="6" xfId="1" applyNumberFormat="1" applyFont="1" applyFill="1" applyBorder="1" applyAlignment="1">
      <alignment horizontal="center" vertical="center"/>
    </xf>
    <xf numFmtId="164" fontId="6" fillId="2" borderId="7" xfId="1" applyNumberFormat="1" applyFont="1" applyFill="1" applyBorder="1" applyAlignment="1">
      <alignment horizontal="center" vertical="center"/>
    </xf>
    <xf numFmtId="0" fontId="8" fillId="2" borderId="5" xfId="0" applyFont="1" applyFill="1" applyBorder="1"/>
    <xf numFmtId="3" fontId="9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164" fontId="4" fillId="4" borderId="12" xfId="0" applyNumberFormat="1" applyFont="1" applyFill="1" applyBorder="1" applyAlignment="1">
      <alignment horizontal="center" vertical="center" wrapText="1"/>
    </xf>
    <xf numFmtId="0" fontId="6" fillId="4" borderId="5" xfId="2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2" fillId="11" borderId="0" xfId="0" applyFont="1" applyFill="1"/>
    <xf numFmtId="164" fontId="4" fillId="11" borderId="12" xfId="0" applyNumberFormat="1" applyFont="1" applyFill="1" applyBorder="1" applyAlignment="1">
      <alignment horizontal="center" vertical="center" wrapText="1"/>
    </xf>
    <xf numFmtId="0" fontId="6" fillId="11" borderId="5" xfId="2" applyNumberFormat="1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164" fontId="6" fillId="11" borderId="5" xfId="0" applyNumberFormat="1" applyFont="1" applyFill="1" applyBorder="1" applyAlignment="1">
      <alignment horizontal="center" vertical="center"/>
    </xf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164" fontId="4" fillId="14" borderId="12" xfId="0" applyNumberFormat="1" applyFont="1" applyFill="1" applyBorder="1" applyAlignment="1">
      <alignment horizontal="center" vertical="center" wrapText="1"/>
    </xf>
    <xf numFmtId="0" fontId="6" fillId="14" borderId="5" xfId="2" applyNumberFormat="1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164" fontId="6" fillId="14" borderId="5" xfId="0" applyNumberFormat="1" applyFont="1" applyFill="1" applyBorder="1" applyAlignment="1">
      <alignment horizontal="center" vertical="center"/>
    </xf>
    <xf numFmtId="0" fontId="2" fillId="15" borderId="0" xfId="0" applyFont="1" applyFill="1"/>
    <xf numFmtId="164" fontId="4" fillId="8" borderId="12" xfId="0" applyNumberFormat="1" applyFont="1" applyFill="1" applyBorder="1" applyAlignment="1">
      <alignment horizontal="center" vertical="center" wrapText="1"/>
    </xf>
    <xf numFmtId="0" fontId="6" fillId="8" borderId="5" xfId="2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164" fontId="6" fillId="8" borderId="5" xfId="0" applyNumberFormat="1" applyFont="1" applyFill="1" applyBorder="1" applyAlignment="1">
      <alignment horizontal="center" vertical="center"/>
    </xf>
    <xf numFmtId="0" fontId="2" fillId="16" borderId="0" xfId="0" applyFont="1" applyFill="1"/>
    <xf numFmtId="164" fontId="4" fillId="16" borderId="12" xfId="0" applyNumberFormat="1" applyFont="1" applyFill="1" applyBorder="1" applyAlignment="1">
      <alignment horizontal="center" vertical="center" wrapText="1"/>
    </xf>
    <xf numFmtId="0" fontId="6" fillId="16" borderId="5" xfId="2" applyNumberFormat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164" fontId="6" fillId="16" borderId="5" xfId="0" applyNumberFormat="1" applyFont="1" applyFill="1" applyBorder="1" applyAlignment="1">
      <alignment horizontal="center" vertical="center"/>
    </xf>
    <xf numFmtId="0" fontId="2" fillId="17" borderId="0" xfId="0" applyFont="1" applyFill="1"/>
    <xf numFmtId="164" fontId="4" fillId="18" borderId="12" xfId="0" applyNumberFormat="1" applyFont="1" applyFill="1" applyBorder="1" applyAlignment="1">
      <alignment horizontal="center" vertical="center" wrapText="1"/>
    </xf>
    <xf numFmtId="164" fontId="6" fillId="18" borderId="5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10" fillId="0" borderId="0" xfId="0" applyFont="1"/>
  </cellXfs>
  <cellStyles count="3">
    <cellStyle name="Milliers" xfId="2" builtinId="3"/>
    <cellStyle name="Normal" xfId="0" builtinId="0"/>
    <cellStyle name="Pourcentage" xfId="1" builtinId="5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ACC1-005B-4D0A-8EAC-E3E5DD094B6C}">
  <dimension ref="A1:E181"/>
  <sheetViews>
    <sheetView tabSelected="1" topLeftCell="A181" workbookViewId="0">
      <selection activeCell="G10" sqref="G10"/>
    </sheetView>
  </sheetViews>
  <sheetFormatPr baseColWidth="10" defaultRowHeight="15" x14ac:dyDescent="0.25"/>
  <sheetData>
    <row r="1" spans="1:5" ht="15.75" x14ac:dyDescent="0.25">
      <c r="A1" s="72" t="s">
        <v>114</v>
      </c>
      <c r="B1" s="72" t="s">
        <v>112</v>
      </c>
      <c r="C1" s="72" t="s">
        <v>105</v>
      </c>
      <c r="D1" s="72" t="s">
        <v>106</v>
      </c>
      <c r="E1" s="72" t="s">
        <v>2</v>
      </c>
    </row>
    <row r="2" spans="1:5" x14ac:dyDescent="0.25">
      <c r="A2" t="s">
        <v>104</v>
      </c>
      <c r="B2" t="s">
        <v>33</v>
      </c>
      <c r="C2">
        <v>1</v>
      </c>
      <c r="D2">
        <v>0</v>
      </c>
      <c r="E2">
        <v>2.7001677048094024</v>
      </c>
    </row>
    <row r="3" spans="1:5" x14ac:dyDescent="0.25">
      <c r="A3" t="s">
        <v>104</v>
      </c>
      <c r="B3" t="s">
        <v>36</v>
      </c>
      <c r="C3">
        <v>1</v>
      </c>
      <c r="D3">
        <v>0</v>
      </c>
      <c r="E3">
        <v>4.1017429989898915</v>
      </c>
    </row>
    <row r="4" spans="1:5" x14ac:dyDescent="0.25">
      <c r="A4" t="s">
        <v>104</v>
      </c>
      <c r="B4" t="s">
        <v>40</v>
      </c>
      <c r="C4">
        <v>1</v>
      </c>
      <c r="D4">
        <v>0</v>
      </c>
      <c r="E4">
        <v>1.0643165115875775</v>
      </c>
    </row>
    <row r="5" spans="1:5" x14ac:dyDescent="0.25">
      <c r="A5" t="s">
        <v>104</v>
      </c>
      <c r="B5" t="s">
        <v>43</v>
      </c>
      <c r="C5">
        <v>1</v>
      </c>
      <c r="D5">
        <v>0</v>
      </c>
      <c r="E5">
        <v>0.42567528167781177</v>
      </c>
    </row>
    <row r="6" spans="1:5" x14ac:dyDescent="0.25">
      <c r="A6" t="s">
        <v>104</v>
      </c>
      <c r="B6" t="s">
        <v>46</v>
      </c>
      <c r="C6">
        <v>1</v>
      </c>
      <c r="D6">
        <v>0</v>
      </c>
      <c r="E6">
        <v>2.6915983736276701</v>
      </c>
    </row>
    <row r="7" spans="1:5" x14ac:dyDescent="0.25">
      <c r="A7" t="s">
        <v>104</v>
      </c>
      <c r="B7" t="s">
        <v>49</v>
      </c>
      <c r="C7">
        <v>1</v>
      </c>
      <c r="D7">
        <v>0</v>
      </c>
      <c r="E7">
        <v>-1.4825642610761349</v>
      </c>
    </row>
    <row r="8" spans="1:5" x14ac:dyDescent="0.25">
      <c r="A8" t="s">
        <v>104</v>
      </c>
      <c r="B8" t="s">
        <v>54</v>
      </c>
      <c r="C8">
        <v>1</v>
      </c>
      <c r="D8">
        <v>0</v>
      </c>
      <c r="E8">
        <v>2.6265064972499204</v>
      </c>
    </row>
    <row r="9" spans="1:5" x14ac:dyDescent="0.25">
      <c r="A9" t="s">
        <v>104</v>
      </c>
      <c r="B9" t="s">
        <v>56</v>
      </c>
      <c r="C9">
        <v>1</v>
      </c>
      <c r="D9">
        <v>0</v>
      </c>
      <c r="E9">
        <v>5.5442029335841028</v>
      </c>
    </row>
    <row r="10" spans="1:5" x14ac:dyDescent="0.25">
      <c r="A10" t="s">
        <v>104</v>
      </c>
      <c r="B10" t="s">
        <v>58</v>
      </c>
      <c r="C10">
        <v>1</v>
      </c>
      <c r="D10">
        <v>0</v>
      </c>
      <c r="E10">
        <v>0.26045136171306638</v>
      </c>
    </row>
    <row r="11" spans="1:5" x14ac:dyDescent="0.25">
      <c r="A11" t="s">
        <v>104</v>
      </c>
      <c r="B11" t="s">
        <v>60</v>
      </c>
      <c r="C11">
        <v>1</v>
      </c>
      <c r="D11">
        <v>0</v>
      </c>
      <c r="E11">
        <v>0.35217137820112043</v>
      </c>
    </row>
    <row r="12" spans="1:5" x14ac:dyDescent="0.25">
      <c r="A12" t="s">
        <v>104</v>
      </c>
      <c r="B12" t="s">
        <v>62</v>
      </c>
      <c r="C12">
        <v>1</v>
      </c>
      <c r="D12">
        <v>0</v>
      </c>
      <c r="E12">
        <v>1.1507164149599447</v>
      </c>
    </row>
    <row r="13" spans="1:5" x14ac:dyDescent="0.25">
      <c r="A13" t="s">
        <v>104</v>
      </c>
      <c r="B13" t="s">
        <v>64</v>
      </c>
      <c r="C13">
        <v>1</v>
      </c>
      <c r="D13">
        <v>0</v>
      </c>
      <c r="E13">
        <v>-1.5546974406682494</v>
      </c>
    </row>
    <row r="14" spans="1:5" x14ac:dyDescent="0.25">
      <c r="A14" t="s">
        <v>104</v>
      </c>
      <c r="B14" t="s">
        <v>66</v>
      </c>
      <c r="C14">
        <v>1</v>
      </c>
      <c r="D14">
        <v>0</v>
      </c>
      <c r="E14">
        <v>3.0614377171332734</v>
      </c>
    </row>
    <row r="15" spans="1:5" x14ac:dyDescent="0.25">
      <c r="A15" t="s">
        <v>104</v>
      </c>
      <c r="B15" t="s">
        <v>68</v>
      </c>
      <c r="C15">
        <v>1</v>
      </c>
      <c r="D15">
        <v>0</v>
      </c>
      <c r="E15">
        <v>4.4691216236253979</v>
      </c>
    </row>
    <row r="16" spans="1:5" x14ac:dyDescent="0.25">
      <c r="A16" t="s">
        <v>104</v>
      </c>
      <c r="B16" t="s">
        <v>70</v>
      </c>
      <c r="C16">
        <v>1</v>
      </c>
      <c r="D16">
        <v>0</v>
      </c>
      <c r="E16">
        <v>1.4214536526799577</v>
      </c>
    </row>
    <row r="17" spans="1:5" x14ac:dyDescent="0.25">
      <c r="A17" t="s">
        <v>104</v>
      </c>
      <c r="B17" t="s">
        <v>72</v>
      </c>
      <c r="C17">
        <v>1</v>
      </c>
      <c r="D17">
        <v>0</v>
      </c>
      <c r="E17">
        <v>0.78701655150395311</v>
      </c>
    </row>
    <row r="18" spans="1:5" x14ac:dyDescent="0.25">
      <c r="A18" t="s">
        <v>104</v>
      </c>
      <c r="B18" t="s">
        <v>74</v>
      </c>
      <c r="C18">
        <v>1</v>
      </c>
      <c r="D18">
        <v>0</v>
      </c>
      <c r="E18">
        <v>3.0625337806278594</v>
      </c>
    </row>
    <row r="19" spans="1:5" x14ac:dyDescent="0.25">
      <c r="A19" t="s">
        <v>104</v>
      </c>
      <c r="B19" t="s">
        <v>76</v>
      </c>
      <c r="C19">
        <v>1</v>
      </c>
      <c r="D19">
        <v>0</v>
      </c>
      <c r="E19">
        <v>-1.122384532574614</v>
      </c>
    </row>
    <row r="20" spans="1:5" x14ac:dyDescent="0.25">
      <c r="A20" t="s">
        <v>104</v>
      </c>
      <c r="B20" t="s">
        <v>78</v>
      </c>
      <c r="C20">
        <v>1</v>
      </c>
      <c r="D20">
        <v>0</v>
      </c>
      <c r="E20">
        <v>2.9365957920754795</v>
      </c>
    </row>
    <row r="21" spans="1:5" x14ac:dyDescent="0.25">
      <c r="A21" t="s">
        <v>104</v>
      </c>
      <c r="B21" t="s">
        <v>80</v>
      </c>
      <c r="C21">
        <v>1</v>
      </c>
      <c r="D21">
        <v>0</v>
      </c>
      <c r="E21">
        <v>11.977390681169297</v>
      </c>
    </row>
    <row r="22" spans="1:5" x14ac:dyDescent="0.25">
      <c r="A22" t="s">
        <v>104</v>
      </c>
      <c r="B22" t="s">
        <v>82</v>
      </c>
      <c r="C22">
        <v>1</v>
      </c>
      <c r="D22">
        <v>0</v>
      </c>
      <c r="E22">
        <v>2.0316242883064319</v>
      </c>
    </row>
    <row r="23" spans="1:5" x14ac:dyDescent="0.25">
      <c r="A23" t="s">
        <v>104</v>
      </c>
      <c r="B23" t="s">
        <v>84</v>
      </c>
      <c r="C23">
        <v>1</v>
      </c>
      <c r="D23">
        <v>0</v>
      </c>
      <c r="E23">
        <v>0.66239100454895095</v>
      </c>
    </row>
    <row r="24" spans="1:5" x14ac:dyDescent="0.25">
      <c r="A24" t="s">
        <v>104</v>
      </c>
      <c r="B24" t="s">
        <v>86</v>
      </c>
      <c r="C24">
        <v>1</v>
      </c>
      <c r="D24">
        <v>0</v>
      </c>
      <c r="E24">
        <v>2.9357124173606195</v>
      </c>
    </row>
    <row r="25" spans="1:5" x14ac:dyDescent="0.25">
      <c r="A25" t="s">
        <v>104</v>
      </c>
      <c r="B25" t="s">
        <v>88</v>
      </c>
      <c r="C25">
        <v>1</v>
      </c>
      <c r="D25">
        <v>0</v>
      </c>
      <c r="E25">
        <v>-1.2468815616818034</v>
      </c>
    </row>
    <row r="26" spans="1:5" x14ac:dyDescent="0.25">
      <c r="A26" t="s">
        <v>104</v>
      </c>
      <c r="B26" t="s">
        <v>90</v>
      </c>
      <c r="C26">
        <v>1</v>
      </c>
      <c r="D26">
        <v>0</v>
      </c>
      <c r="E26">
        <v>2.9365957920754795</v>
      </c>
    </row>
    <row r="27" spans="1:5" x14ac:dyDescent="0.25">
      <c r="A27" t="s">
        <v>104</v>
      </c>
      <c r="B27" t="s">
        <v>92</v>
      </c>
      <c r="C27">
        <v>1</v>
      </c>
      <c r="D27">
        <v>0</v>
      </c>
      <c r="E27">
        <v>11.977390681169297</v>
      </c>
    </row>
    <row r="28" spans="1:5" x14ac:dyDescent="0.25">
      <c r="A28" t="s">
        <v>104</v>
      </c>
      <c r="B28" t="s">
        <v>94</v>
      </c>
      <c r="C28">
        <v>1</v>
      </c>
      <c r="D28">
        <v>0</v>
      </c>
      <c r="E28">
        <v>2.762268287286247</v>
      </c>
    </row>
    <row r="29" spans="1:5" x14ac:dyDescent="0.25">
      <c r="A29" t="s">
        <v>104</v>
      </c>
      <c r="B29" t="s">
        <v>96</v>
      </c>
      <c r="C29">
        <v>1</v>
      </c>
      <c r="D29">
        <v>0</v>
      </c>
      <c r="E29">
        <v>2.7346301536744591</v>
      </c>
    </row>
    <row r="30" spans="1:5" x14ac:dyDescent="0.25">
      <c r="A30" t="s">
        <v>104</v>
      </c>
      <c r="B30" t="s">
        <v>98</v>
      </c>
      <c r="C30">
        <v>1</v>
      </c>
      <c r="D30">
        <v>0</v>
      </c>
      <c r="E30">
        <v>2.9357124173606195</v>
      </c>
    </row>
    <row r="31" spans="1:5" x14ac:dyDescent="0.25">
      <c r="A31" t="s">
        <v>104</v>
      </c>
      <c r="B31" t="s">
        <v>100</v>
      </c>
      <c r="C31">
        <v>1</v>
      </c>
      <c r="D31">
        <v>0</v>
      </c>
      <c r="E31">
        <v>-1.2468815616818034</v>
      </c>
    </row>
    <row r="32" spans="1:5" x14ac:dyDescent="0.25">
      <c r="A32" t="s">
        <v>113</v>
      </c>
      <c r="B32" t="s">
        <v>33</v>
      </c>
      <c r="C32">
        <v>1</v>
      </c>
      <c r="D32">
        <v>0</v>
      </c>
      <c r="E32">
        <v>4.3303290969492423</v>
      </c>
    </row>
    <row r="33" spans="1:5" x14ac:dyDescent="0.25">
      <c r="A33" t="s">
        <v>113</v>
      </c>
      <c r="B33" t="s">
        <v>36</v>
      </c>
      <c r="C33">
        <v>1</v>
      </c>
      <c r="D33">
        <v>0</v>
      </c>
      <c r="E33">
        <v>5.4449912957510378</v>
      </c>
    </row>
    <row r="34" spans="1:5" x14ac:dyDescent="0.25">
      <c r="A34" t="s">
        <v>113</v>
      </c>
      <c r="B34" t="s">
        <v>40</v>
      </c>
      <c r="C34">
        <v>1</v>
      </c>
      <c r="D34">
        <v>0</v>
      </c>
      <c r="E34">
        <v>2.4300505185009342</v>
      </c>
    </row>
    <row r="35" spans="1:5" x14ac:dyDescent="0.25">
      <c r="A35" t="s">
        <v>113</v>
      </c>
      <c r="B35" t="s">
        <v>43</v>
      </c>
      <c r="C35">
        <v>1</v>
      </c>
      <c r="D35">
        <v>0</v>
      </c>
      <c r="E35">
        <v>2.0454442378339195</v>
      </c>
    </row>
    <row r="36" spans="1:5" x14ac:dyDescent="0.25">
      <c r="A36" t="s">
        <v>113</v>
      </c>
      <c r="B36" t="s">
        <v>46</v>
      </c>
      <c r="C36">
        <v>1</v>
      </c>
      <c r="D36">
        <v>0</v>
      </c>
      <c r="E36">
        <v>3.1605097817264181</v>
      </c>
    </row>
    <row r="37" spans="1:5" x14ac:dyDescent="0.25">
      <c r="A37" t="s">
        <v>113</v>
      </c>
      <c r="B37" t="s">
        <v>49</v>
      </c>
      <c r="C37">
        <v>1</v>
      </c>
      <c r="D37">
        <v>0</v>
      </c>
      <c r="E37">
        <v>0.276675662833199</v>
      </c>
    </row>
    <row r="38" spans="1:5" x14ac:dyDescent="0.25">
      <c r="A38" t="s">
        <v>113</v>
      </c>
      <c r="B38" t="s">
        <v>54</v>
      </c>
      <c r="C38">
        <v>1</v>
      </c>
      <c r="D38">
        <v>0</v>
      </c>
      <c r="E38">
        <v>4.2554986638729417</v>
      </c>
    </row>
    <row r="39" spans="1:5" x14ac:dyDescent="0.25">
      <c r="A39" t="s">
        <v>113</v>
      </c>
      <c r="B39" t="s">
        <v>56</v>
      </c>
      <c r="C39">
        <v>1</v>
      </c>
      <c r="D39">
        <v>0</v>
      </c>
      <c r="E39">
        <v>6.9060636165980895</v>
      </c>
    </row>
    <row r="40" spans="1:5" x14ac:dyDescent="0.25">
      <c r="A40" t="s">
        <v>113</v>
      </c>
      <c r="B40" t="s">
        <v>58</v>
      </c>
      <c r="C40">
        <v>1</v>
      </c>
      <c r="D40">
        <v>0</v>
      </c>
      <c r="E40">
        <v>1.6153223260605358</v>
      </c>
    </row>
    <row r="41" spans="1:5" x14ac:dyDescent="0.25">
      <c r="A41" t="s">
        <v>113</v>
      </c>
      <c r="B41" t="s">
        <v>60</v>
      </c>
      <c r="C41">
        <v>1</v>
      </c>
      <c r="D41">
        <v>0</v>
      </c>
      <c r="E41">
        <v>1.9707547875269285</v>
      </c>
    </row>
    <row r="42" spans="1:5" x14ac:dyDescent="0.25">
      <c r="A42" t="s">
        <v>113</v>
      </c>
      <c r="B42" t="s">
        <v>62</v>
      </c>
      <c r="C42">
        <v>1</v>
      </c>
      <c r="D42">
        <v>0</v>
      </c>
      <c r="E42">
        <v>1.6125918323798487</v>
      </c>
    </row>
    <row r="43" spans="1:5" x14ac:dyDescent="0.25">
      <c r="A43" t="s">
        <v>113</v>
      </c>
      <c r="B43" t="s">
        <v>64</v>
      </c>
      <c r="C43">
        <v>1</v>
      </c>
      <c r="D43">
        <v>0</v>
      </c>
      <c r="E43">
        <v>0.20325439074839835</v>
      </c>
    </row>
    <row r="44" spans="1:5" x14ac:dyDescent="0.25">
      <c r="A44" t="s">
        <v>113</v>
      </c>
      <c r="B44" t="s">
        <v>66</v>
      </c>
      <c r="C44">
        <v>1</v>
      </c>
      <c r="D44">
        <v>0</v>
      </c>
      <c r="E44">
        <v>4.6973335539131682</v>
      </c>
    </row>
    <row r="45" spans="1:5" x14ac:dyDescent="0.25">
      <c r="A45" t="s">
        <v>113</v>
      </c>
      <c r="B45" t="s">
        <v>68</v>
      </c>
      <c r="C45">
        <v>1</v>
      </c>
      <c r="D45">
        <v>0</v>
      </c>
      <c r="E45">
        <v>5.8171102897366893</v>
      </c>
    </row>
    <row r="46" spans="1:5" x14ac:dyDescent="0.25">
      <c r="A46" t="s">
        <v>113</v>
      </c>
      <c r="B46" t="s">
        <v>70</v>
      </c>
      <c r="C46">
        <v>1</v>
      </c>
      <c r="D46">
        <v>0</v>
      </c>
      <c r="E46">
        <v>2.7920138371756451</v>
      </c>
    </row>
    <row r="47" spans="1:5" x14ac:dyDescent="0.25">
      <c r="A47" t="s">
        <v>113</v>
      </c>
      <c r="B47" t="s">
        <v>72</v>
      </c>
      <c r="C47">
        <v>1</v>
      </c>
      <c r="D47">
        <v>0</v>
      </c>
      <c r="E47">
        <v>2.4126135926572516</v>
      </c>
    </row>
    <row r="48" spans="1:5" x14ac:dyDescent="0.25">
      <c r="A48" t="s">
        <v>113</v>
      </c>
      <c r="B48" t="s">
        <v>74</v>
      </c>
      <c r="C48">
        <v>1</v>
      </c>
      <c r="D48">
        <v>0</v>
      </c>
      <c r="E48">
        <v>3.5331389577083456</v>
      </c>
    </row>
    <row r="49" spans="1:5" x14ac:dyDescent="0.25">
      <c r="A49" t="s">
        <v>113</v>
      </c>
      <c r="B49" t="s">
        <v>76</v>
      </c>
      <c r="C49">
        <v>1</v>
      </c>
      <c r="D49">
        <v>0</v>
      </c>
      <c r="E49">
        <v>0.64328717220082865</v>
      </c>
    </row>
    <row r="50" spans="1:5" x14ac:dyDescent="0.25">
      <c r="A50" t="s">
        <v>113</v>
      </c>
      <c r="B50" t="s">
        <v>78</v>
      </c>
      <c r="C50">
        <v>1</v>
      </c>
      <c r="D50">
        <v>0</v>
      </c>
      <c r="E50">
        <v>4.5705100109973245</v>
      </c>
    </row>
    <row r="51" spans="1:5" x14ac:dyDescent="0.25">
      <c r="A51" t="s">
        <v>113</v>
      </c>
      <c r="B51" t="s">
        <v>80</v>
      </c>
      <c r="C51">
        <v>1</v>
      </c>
      <c r="D51">
        <v>0</v>
      </c>
      <c r="E51">
        <v>13.422260238345672</v>
      </c>
    </row>
    <row r="52" spans="1:5" x14ac:dyDescent="0.25">
      <c r="A52" t="s">
        <v>113</v>
      </c>
      <c r="B52" t="s">
        <v>82</v>
      </c>
      <c r="C52">
        <v>1</v>
      </c>
      <c r="D52">
        <v>0</v>
      </c>
      <c r="E52">
        <v>3.4104300219321999</v>
      </c>
    </row>
    <row r="53" spans="1:5" x14ac:dyDescent="0.25">
      <c r="A53" t="s">
        <v>113</v>
      </c>
      <c r="B53" t="s">
        <v>84</v>
      </c>
      <c r="C53">
        <v>1</v>
      </c>
      <c r="D53">
        <v>0</v>
      </c>
      <c r="E53">
        <v>2.2859779562352145</v>
      </c>
    </row>
    <row r="54" spans="1:5" x14ac:dyDescent="0.25">
      <c r="A54" t="s">
        <v>113</v>
      </c>
      <c r="B54" t="s">
        <v>86</v>
      </c>
      <c r="C54">
        <v>1</v>
      </c>
      <c r="D54">
        <v>0</v>
      </c>
      <c r="E54">
        <v>3.4057385014581314</v>
      </c>
    </row>
    <row r="55" spans="1:5" x14ac:dyDescent="0.25">
      <c r="A55" t="s">
        <v>113</v>
      </c>
      <c r="B55" t="s">
        <v>88</v>
      </c>
      <c r="C55">
        <v>1</v>
      </c>
      <c r="D55">
        <v>0</v>
      </c>
      <c r="E55">
        <v>0.51656698185958305</v>
      </c>
    </row>
    <row r="56" spans="1:5" x14ac:dyDescent="0.25">
      <c r="A56" t="s">
        <v>113</v>
      </c>
      <c r="B56" t="s">
        <v>90</v>
      </c>
      <c r="C56">
        <v>1</v>
      </c>
      <c r="D56">
        <v>0</v>
      </c>
      <c r="E56">
        <v>4.5705100109973245</v>
      </c>
    </row>
    <row r="57" spans="1:5" x14ac:dyDescent="0.25">
      <c r="A57" t="s">
        <v>113</v>
      </c>
      <c r="B57" t="s">
        <v>92</v>
      </c>
      <c r="C57">
        <v>1</v>
      </c>
      <c r="D57">
        <v>0</v>
      </c>
      <c r="E57">
        <v>13.422260238345672</v>
      </c>
    </row>
    <row r="58" spans="1:5" x14ac:dyDescent="0.25">
      <c r="A58" t="s">
        <v>113</v>
      </c>
      <c r="B58" t="s">
        <v>94</v>
      </c>
      <c r="C58">
        <v>1</v>
      </c>
      <c r="D58">
        <v>0</v>
      </c>
      <c r="E58">
        <v>4.1509475884657974</v>
      </c>
    </row>
    <row r="59" spans="1:5" x14ac:dyDescent="0.25">
      <c r="A59" t="s">
        <v>113</v>
      </c>
      <c r="B59" t="s">
        <v>96</v>
      </c>
      <c r="C59">
        <v>1</v>
      </c>
      <c r="D59">
        <v>0</v>
      </c>
      <c r="E59">
        <v>4.3916403174433896</v>
      </c>
    </row>
    <row r="60" spans="1:5" x14ac:dyDescent="0.25">
      <c r="A60" t="s">
        <v>113</v>
      </c>
      <c r="B60" t="s">
        <v>98</v>
      </c>
      <c r="C60">
        <v>1</v>
      </c>
      <c r="D60">
        <v>0</v>
      </c>
      <c r="E60">
        <v>3.4057385014581314</v>
      </c>
    </row>
    <row r="61" spans="1:5" x14ac:dyDescent="0.25">
      <c r="A61" t="s">
        <v>113</v>
      </c>
      <c r="B61" t="s">
        <v>100</v>
      </c>
      <c r="C61">
        <v>1</v>
      </c>
      <c r="D61">
        <v>0</v>
      </c>
      <c r="E61">
        <v>0.51656698185958305</v>
      </c>
    </row>
    <row r="62" spans="1:5" x14ac:dyDescent="0.25">
      <c r="A62" t="s">
        <v>108</v>
      </c>
      <c r="B62" t="s">
        <v>33</v>
      </c>
      <c r="C62">
        <v>1</v>
      </c>
      <c r="D62">
        <v>0</v>
      </c>
      <c r="E62">
        <v>4.3303290969492423</v>
      </c>
    </row>
    <row r="63" spans="1:5" x14ac:dyDescent="0.25">
      <c r="A63" t="s">
        <v>108</v>
      </c>
      <c r="B63" t="s">
        <v>36</v>
      </c>
      <c r="C63">
        <v>1</v>
      </c>
      <c r="D63">
        <v>0</v>
      </c>
      <c r="E63">
        <v>5.4449912957510378</v>
      </c>
    </row>
    <row r="64" spans="1:5" x14ac:dyDescent="0.25">
      <c r="A64" t="s">
        <v>108</v>
      </c>
      <c r="B64" t="s">
        <v>40</v>
      </c>
      <c r="C64">
        <v>1</v>
      </c>
      <c r="D64">
        <v>0</v>
      </c>
      <c r="E64">
        <v>2.4300505185009342</v>
      </c>
    </row>
    <row r="65" spans="1:5" x14ac:dyDescent="0.25">
      <c r="A65" t="s">
        <v>108</v>
      </c>
      <c r="B65" t="s">
        <v>43</v>
      </c>
      <c r="C65">
        <v>1</v>
      </c>
      <c r="D65">
        <v>0</v>
      </c>
      <c r="E65">
        <v>2.0454442378339195</v>
      </c>
    </row>
    <row r="66" spans="1:5" x14ac:dyDescent="0.25">
      <c r="A66" t="s">
        <v>108</v>
      </c>
      <c r="B66" t="s">
        <v>46</v>
      </c>
      <c r="C66">
        <v>1</v>
      </c>
      <c r="D66">
        <v>0</v>
      </c>
      <c r="E66">
        <v>4.3327883019733235</v>
      </c>
    </row>
    <row r="67" spans="1:5" x14ac:dyDescent="0.25">
      <c r="A67" t="s">
        <v>108</v>
      </c>
      <c r="B67" t="s">
        <v>49</v>
      </c>
      <c r="C67">
        <v>1</v>
      </c>
      <c r="D67">
        <v>0</v>
      </c>
      <c r="E67">
        <v>2.0359155867425898</v>
      </c>
    </row>
    <row r="68" spans="1:5" x14ac:dyDescent="0.25">
      <c r="A68" t="s">
        <v>108</v>
      </c>
      <c r="B68" t="s">
        <v>54</v>
      </c>
      <c r="C68">
        <v>1</v>
      </c>
      <c r="D68">
        <v>0</v>
      </c>
      <c r="E68">
        <v>4.2554986638729417</v>
      </c>
    </row>
    <row r="69" spans="1:5" x14ac:dyDescent="0.25">
      <c r="A69" t="s">
        <v>108</v>
      </c>
      <c r="B69" t="s">
        <v>56</v>
      </c>
      <c r="C69">
        <v>1</v>
      </c>
      <c r="D69">
        <v>0</v>
      </c>
      <c r="E69">
        <v>6.9060636165980895</v>
      </c>
    </row>
    <row r="70" spans="1:5" x14ac:dyDescent="0.25">
      <c r="A70" t="s">
        <v>108</v>
      </c>
      <c r="B70" t="s">
        <v>58</v>
      </c>
      <c r="C70">
        <v>1</v>
      </c>
      <c r="D70">
        <v>0</v>
      </c>
      <c r="E70">
        <v>1.6153223260605358</v>
      </c>
    </row>
    <row r="71" spans="1:5" x14ac:dyDescent="0.25">
      <c r="A71" t="s">
        <v>108</v>
      </c>
      <c r="B71" t="s">
        <v>60</v>
      </c>
      <c r="C71">
        <v>1</v>
      </c>
      <c r="D71">
        <v>0</v>
      </c>
      <c r="E71">
        <v>1.9707547875269285</v>
      </c>
    </row>
    <row r="72" spans="1:5" x14ac:dyDescent="0.25">
      <c r="A72" t="s">
        <v>108</v>
      </c>
      <c r="B72" t="s">
        <v>62</v>
      </c>
      <c r="C72">
        <v>1</v>
      </c>
      <c r="D72">
        <v>0</v>
      </c>
      <c r="E72">
        <v>2.7672803759296301</v>
      </c>
    </row>
    <row r="73" spans="1:5" x14ac:dyDescent="0.25">
      <c r="A73" t="s">
        <v>108</v>
      </c>
      <c r="B73" t="s">
        <v>64</v>
      </c>
      <c r="C73">
        <v>1</v>
      </c>
      <c r="D73">
        <v>0</v>
      </c>
      <c r="E73">
        <v>1.9612062221650177</v>
      </c>
    </row>
    <row r="74" spans="1:5" x14ac:dyDescent="0.25">
      <c r="A74" t="s">
        <v>108</v>
      </c>
      <c r="B74" t="s">
        <v>66</v>
      </c>
      <c r="C74">
        <v>1</v>
      </c>
      <c r="D74">
        <v>0</v>
      </c>
      <c r="E74">
        <v>4.6973335539131682</v>
      </c>
    </row>
    <row r="75" spans="1:5" x14ac:dyDescent="0.25">
      <c r="A75" t="s">
        <v>108</v>
      </c>
      <c r="B75" t="s">
        <v>68</v>
      </c>
      <c r="C75">
        <v>1</v>
      </c>
      <c r="D75">
        <v>0</v>
      </c>
      <c r="E75">
        <v>5.8171102897366893</v>
      </c>
    </row>
    <row r="76" spans="1:5" x14ac:dyDescent="0.25">
      <c r="A76" t="s">
        <v>108</v>
      </c>
      <c r="B76" t="s">
        <v>70</v>
      </c>
      <c r="C76">
        <v>1</v>
      </c>
      <c r="D76">
        <v>0</v>
      </c>
      <c r="E76">
        <v>2.7920138371756451</v>
      </c>
    </row>
    <row r="77" spans="1:5" x14ac:dyDescent="0.25">
      <c r="A77" t="s">
        <v>108</v>
      </c>
      <c r="B77" t="s">
        <v>72</v>
      </c>
      <c r="C77">
        <v>1</v>
      </c>
      <c r="D77">
        <v>0</v>
      </c>
      <c r="E77">
        <v>2.4126135926572516</v>
      </c>
    </row>
    <row r="78" spans="1:5" x14ac:dyDescent="0.25">
      <c r="A78" t="s">
        <v>108</v>
      </c>
      <c r="B78" t="s">
        <v>74</v>
      </c>
      <c r="C78">
        <v>1</v>
      </c>
      <c r="D78">
        <v>0</v>
      </c>
      <c r="E78">
        <v>4.7096519004095967</v>
      </c>
    </row>
    <row r="79" spans="1:5" x14ac:dyDescent="0.25">
      <c r="A79" t="s">
        <v>108</v>
      </c>
      <c r="B79" t="s">
        <v>76</v>
      </c>
      <c r="C79">
        <v>1</v>
      </c>
      <c r="D79">
        <v>0</v>
      </c>
      <c r="E79">
        <v>2.4089588769762713</v>
      </c>
    </row>
    <row r="80" spans="1:5" x14ac:dyDescent="0.25">
      <c r="A80" t="s">
        <v>108</v>
      </c>
      <c r="B80" t="s">
        <v>78</v>
      </c>
      <c r="C80">
        <v>1</v>
      </c>
      <c r="D80">
        <v>0</v>
      </c>
      <c r="E80">
        <v>4.5705100109973245</v>
      </c>
    </row>
    <row r="81" spans="1:5" x14ac:dyDescent="0.25">
      <c r="A81" t="s">
        <v>108</v>
      </c>
      <c r="B81" t="s">
        <v>80</v>
      </c>
      <c r="C81">
        <v>1</v>
      </c>
      <c r="D81">
        <v>0</v>
      </c>
      <c r="E81">
        <v>13.422260238345672</v>
      </c>
    </row>
    <row r="82" spans="1:5" x14ac:dyDescent="0.25">
      <c r="A82" t="s">
        <v>108</v>
      </c>
      <c r="B82" t="s">
        <v>82</v>
      </c>
      <c r="C82">
        <v>1</v>
      </c>
      <c r="D82">
        <v>0</v>
      </c>
      <c r="E82">
        <v>3.4104300219321999</v>
      </c>
    </row>
    <row r="83" spans="1:5" x14ac:dyDescent="0.25">
      <c r="A83" t="s">
        <v>108</v>
      </c>
      <c r="B83" t="s">
        <v>84</v>
      </c>
      <c r="C83">
        <v>1</v>
      </c>
      <c r="D83">
        <v>0</v>
      </c>
      <c r="E83">
        <v>2.2859779562352145</v>
      </c>
    </row>
    <row r="84" spans="1:5" x14ac:dyDescent="0.25">
      <c r="A84" t="s">
        <v>108</v>
      </c>
      <c r="B84" t="s">
        <v>86</v>
      </c>
      <c r="C84">
        <v>1</v>
      </c>
      <c r="D84">
        <v>0</v>
      </c>
      <c r="E84">
        <v>4.5808037117020035</v>
      </c>
    </row>
    <row r="85" spans="1:5" x14ac:dyDescent="0.25">
      <c r="A85" t="s">
        <v>108</v>
      </c>
      <c r="B85" t="s">
        <v>88</v>
      </c>
      <c r="C85">
        <v>1</v>
      </c>
      <c r="D85">
        <v>0</v>
      </c>
      <c r="E85">
        <v>2.2800155254009837</v>
      </c>
    </row>
    <row r="86" spans="1:5" x14ac:dyDescent="0.25">
      <c r="A86" t="s">
        <v>108</v>
      </c>
      <c r="B86" t="s">
        <v>90</v>
      </c>
      <c r="C86">
        <v>1</v>
      </c>
      <c r="D86">
        <v>0</v>
      </c>
      <c r="E86">
        <v>4.5705100109973245</v>
      </c>
    </row>
    <row r="87" spans="1:5" x14ac:dyDescent="0.25">
      <c r="A87" t="s">
        <v>108</v>
      </c>
      <c r="B87" t="s">
        <v>92</v>
      </c>
      <c r="C87">
        <v>1</v>
      </c>
      <c r="D87">
        <v>0</v>
      </c>
      <c r="E87">
        <v>13.422260238345672</v>
      </c>
    </row>
    <row r="88" spans="1:5" x14ac:dyDescent="0.25">
      <c r="A88" t="s">
        <v>108</v>
      </c>
      <c r="B88" t="s">
        <v>94</v>
      </c>
      <c r="C88">
        <v>1</v>
      </c>
      <c r="D88">
        <v>0</v>
      </c>
      <c r="E88">
        <v>4.1509475884657974</v>
      </c>
    </row>
    <row r="89" spans="1:5" x14ac:dyDescent="0.25">
      <c r="A89" t="s">
        <v>108</v>
      </c>
      <c r="B89" t="s">
        <v>96</v>
      </c>
      <c r="C89">
        <v>1</v>
      </c>
      <c r="D89">
        <v>0</v>
      </c>
      <c r="E89">
        <v>4.3916403174433896</v>
      </c>
    </row>
    <row r="90" spans="1:5" x14ac:dyDescent="0.25">
      <c r="A90" t="s">
        <v>108</v>
      </c>
      <c r="B90" t="s">
        <v>98</v>
      </c>
      <c r="C90">
        <v>1</v>
      </c>
      <c r="D90">
        <v>0</v>
      </c>
      <c r="E90">
        <v>4.5808037117020035</v>
      </c>
    </row>
    <row r="91" spans="1:5" x14ac:dyDescent="0.25">
      <c r="A91" t="s">
        <v>108</v>
      </c>
      <c r="B91" t="s">
        <v>100</v>
      </c>
      <c r="C91">
        <v>1</v>
      </c>
      <c r="D91">
        <v>0</v>
      </c>
      <c r="E91">
        <v>2.2800155254009837</v>
      </c>
    </row>
    <row r="92" spans="1:5" x14ac:dyDescent="0.25">
      <c r="A92" t="s">
        <v>109</v>
      </c>
      <c r="B92" t="s">
        <v>33</v>
      </c>
      <c r="C92">
        <v>1</v>
      </c>
      <c r="D92">
        <v>1</v>
      </c>
      <c r="E92">
        <v>5.7307714513656833</v>
      </c>
    </row>
    <row r="93" spans="1:5" x14ac:dyDescent="0.25">
      <c r="A93" t="s">
        <v>109</v>
      </c>
      <c r="B93" t="s">
        <v>36</v>
      </c>
      <c r="C93">
        <v>1</v>
      </c>
      <c r="D93">
        <v>1</v>
      </c>
      <c r="E93">
        <v>7.2284723762700906</v>
      </c>
    </row>
    <row r="94" spans="1:5" x14ac:dyDescent="0.25">
      <c r="A94" t="s">
        <v>109</v>
      </c>
      <c r="B94" t="s">
        <v>40</v>
      </c>
      <c r="C94">
        <v>1</v>
      </c>
      <c r="D94">
        <v>1</v>
      </c>
      <c r="E94">
        <v>2.2030433795139857</v>
      </c>
    </row>
    <row r="95" spans="1:5" x14ac:dyDescent="0.25">
      <c r="A95" t="s">
        <v>109</v>
      </c>
      <c r="B95" t="s">
        <v>43</v>
      </c>
      <c r="C95">
        <v>1</v>
      </c>
      <c r="D95">
        <v>1</v>
      </c>
      <c r="E95">
        <v>1.8177868885841804</v>
      </c>
    </row>
    <row r="96" spans="1:5" x14ac:dyDescent="0.25">
      <c r="A96" t="s">
        <v>109</v>
      </c>
      <c r="B96" t="s">
        <v>46</v>
      </c>
      <c r="C96">
        <v>1</v>
      </c>
      <c r="D96">
        <v>1</v>
      </c>
      <c r="E96">
        <v>4.1004342274741958</v>
      </c>
    </row>
    <row r="97" spans="1:5" x14ac:dyDescent="0.25">
      <c r="A97" t="s">
        <v>109</v>
      </c>
      <c r="B97" t="s">
        <v>49</v>
      </c>
      <c r="C97">
        <v>1</v>
      </c>
      <c r="D97">
        <v>1</v>
      </c>
      <c r="E97">
        <v>3.5610066480900429</v>
      </c>
    </row>
    <row r="98" spans="1:5" x14ac:dyDescent="0.25">
      <c r="A98" t="s">
        <v>109</v>
      </c>
      <c r="B98" t="s">
        <v>54</v>
      </c>
      <c r="C98">
        <v>1</v>
      </c>
      <c r="D98">
        <v>1</v>
      </c>
      <c r="E98">
        <v>5.6551008476799751</v>
      </c>
    </row>
    <row r="99" spans="1:5" x14ac:dyDescent="0.25">
      <c r="A99" t="s">
        <v>109</v>
      </c>
      <c r="B99" t="s">
        <v>56</v>
      </c>
      <c r="C99">
        <v>1</v>
      </c>
      <c r="D99">
        <v>1</v>
      </c>
      <c r="E99">
        <v>8.7110135127789903</v>
      </c>
    </row>
    <row r="100" spans="1:5" x14ac:dyDescent="0.25">
      <c r="A100" t="s">
        <v>109</v>
      </c>
      <c r="B100" t="s">
        <v>58</v>
      </c>
      <c r="C100">
        <v>1</v>
      </c>
      <c r="D100">
        <v>1</v>
      </c>
      <c r="E100">
        <v>1.3919081145972001</v>
      </c>
    </row>
    <row r="101" spans="1:5" x14ac:dyDescent="0.25">
      <c r="A101" t="s">
        <v>109</v>
      </c>
      <c r="B101" t="s">
        <v>60</v>
      </c>
      <c r="C101">
        <v>1</v>
      </c>
      <c r="D101">
        <v>1</v>
      </c>
      <c r="E101">
        <v>1.7434302006154212</v>
      </c>
    </row>
    <row r="102" spans="1:5" x14ac:dyDescent="0.25">
      <c r="A102" t="s">
        <v>109</v>
      </c>
      <c r="B102" t="s">
        <v>62</v>
      </c>
      <c r="C102">
        <v>1</v>
      </c>
      <c r="D102">
        <v>1</v>
      </c>
      <c r="E102">
        <v>2.539027621248934</v>
      </c>
    </row>
    <row r="103" spans="1:5" x14ac:dyDescent="0.25">
      <c r="A103" t="s">
        <v>109</v>
      </c>
      <c r="B103" t="s">
        <v>64</v>
      </c>
      <c r="C103">
        <v>1</v>
      </c>
      <c r="D103">
        <v>1</v>
      </c>
      <c r="E103">
        <v>3.4853515607871373</v>
      </c>
    </row>
    <row r="104" spans="1:5" x14ac:dyDescent="0.25">
      <c r="A104" t="s">
        <v>109</v>
      </c>
      <c r="B104" t="s">
        <v>66</v>
      </c>
      <c r="C104">
        <v>1</v>
      </c>
      <c r="D104">
        <v>1</v>
      </c>
      <c r="E104">
        <v>6.101893101970532</v>
      </c>
    </row>
    <row r="105" spans="1:5" x14ac:dyDescent="0.25">
      <c r="A105" t="s">
        <v>109</v>
      </c>
      <c r="B105" t="s">
        <v>68</v>
      </c>
      <c r="C105">
        <v>1</v>
      </c>
      <c r="D105">
        <v>1</v>
      </c>
      <c r="E105">
        <v>7.6060676371388922</v>
      </c>
    </row>
    <row r="106" spans="1:5" x14ac:dyDescent="0.25">
      <c r="A106" t="s">
        <v>109</v>
      </c>
      <c r="B106" t="s">
        <v>70</v>
      </c>
      <c r="C106">
        <v>1</v>
      </c>
      <c r="D106">
        <v>1</v>
      </c>
      <c r="E106">
        <v>2.5634012758887224</v>
      </c>
    </row>
    <row r="107" spans="1:5" x14ac:dyDescent="0.25">
      <c r="A107" t="s">
        <v>109</v>
      </c>
      <c r="B107" t="s">
        <v>72</v>
      </c>
      <c r="C107">
        <v>1</v>
      </c>
      <c r="D107">
        <v>1</v>
      </c>
      <c r="E107">
        <v>2.1833168704656174</v>
      </c>
    </row>
    <row r="108" spans="1:5" x14ac:dyDescent="0.25">
      <c r="A108" t="s">
        <v>109</v>
      </c>
      <c r="B108" t="s">
        <v>74</v>
      </c>
      <c r="C108">
        <v>1</v>
      </c>
      <c r="D108">
        <v>1</v>
      </c>
      <c r="E108">
        <v>4.475618090669343</v>
      </c>
    </row>
    <row r="109" spans="1:5" x14ac:dyDescent="0.25">
      <c r="A109" t="s">
        <v>109</v>
      </c>
      <c r="B109" t="s">
        <v>76</v>
      </c>
      <c r="C109">
        <v>1</v>
      </c>
      <c r="D109">
        <v>1</v>
      </c>
      <c r="E109">
        <v>3.9387684383411283</v>
      </c>
    </row>
    <row r="110" spans="1:5" x14ac:dyDescent="0.25">
      <c r="A110" t="s">
        <v>109</v>
      </c>
      <c r="B110" t="s">
        <v>78</v>
      </c>
      <c r="C110">
        <v>1</v>
      </c>
      <c r="D110">
        <v>1</v>
      </c>
      <c r="E110">
        <v>5.973647445050176</v>
      </c>
    </row>
    <row r="111" spans="1:5" x14ac:dyDescent="0.25">
      <c r="A111" t="s">
        <v>109</v>
      </c>
      <c r="B111" t="s">
        <v>80</v>
      </c>
      <c r="C111">
        <v>1</v>
      </c>
      <c r="D111">
        <v>1</v>
      </c>
      <c r="E111">
        <v>15.341667249382397</v>
      </c>
    </row>
    <row r="112" spans="1:5" x14ac:dyDescent="0.25">
      <c r="A112" t="s">
        <v>109</v>
      </c>
      <c r="B112" t="s">
        <v>82</v>
      </c>
      <c r="C112">
        <v>1</v>
      </c>
      <c r="D112">
        <v>1</v>
      </c>
      <c r="E112">
        <v>3.1846923445212951</v>
      </c>
    </row>
    <row r="113" spans="1:5" x14ac:dyDescent="0.25">
      <c r="A113" t="s">
        <v>109</v>
      </c>
      <c r="B113" t="s">
        <v>84</v>
      </c>
      <c r="C113">
        <v>1</v>
      </c>
      <c r="D113">
        <v>1</v>
      </c>
      <c r="E113">
        <v>2.0572473119254937</v>
      </c>
    </row>
    <row r="114" spans="1:5" x14ac:dyDescent="0.25">
      <c r="A114" t="s">
        <v>109</v>
      </c>
      <c r="B114" t="s">
        <v>86</v>
      </c>
      <c r="C114">
        <v>1</v>
      </c>
      <c r="D114">
        <v>1</v>
      </c>
      <c r="E114">
        <v>4.347344875947428</v>
      </c>
    </row>
    <row r="115" spans="1:5" x14ac:dyDescent="0.25">
      <c r="A115" t="s">
        <v>109</v>
      </c>
      <c r="B115" t="s">
        <v>88</v>
      </c>
      <c r="C115">
        <v>1</v>
      </c>
      <c r="D115">
        <v>1</v>
      </c>
      <c r="E115">
        <v>3.8081948300352053</v>
      </c>
    </row>
    <row r="116" spans="1:5" x14ac:dyDescent="0.25">
      <c r="A116" t="s">
        <v>109</v>
      </c>
      <c r="B116" t="s">
        <v>90</v>
      </c>
      <c r="C116">
        <v>1</v>
      </c>
      <c r="D116">
        <v>1</v>
      </c>
      <c r="E116">
        <v>4.3600000000000003</v>
      </c>
    </row>
    <row r="117" spans="1:5" x14ac:dyDescent="0.25">
      <c r="A117" t="s">
        <v>109</v>
      </c>
      <c r="B117" t="s">
        <v>92</v>
      </c>
      <c r="C117">
        <v>1</v>
      </c>
      <c r="D117">
        <v>1</v>
      </c>
      <c r="E117">
        <v>15.341667249382397</v>
      </c>
    </row>
    <row r="118" spans="1:5" x14ac:dyDescent="0.25">
      <c r="A118" t="s">
        <v>109</v>
      </c>
      <c r="B118" t="s">
        <v>94</v>
      </c>
      <c r="C118">
        <v>1</v>
      </c>
      <c r="D118">
        <v>1</v>
      </c>
      <c r="E118">
        <v>3.9219689194793972</v>
      </c>
    </row>
    <row r="119" spans="1:5" x14ac:dyDescent="0.25">
      <c r="A119" t="s">
        <v>109</v>
      </c>
      <c r="B119" t="s">
        <v>96</v>
      </c>
      <c r="C119">
        <v>1</v>
      </c>
      <c r="D119">
        <v>1</v>
      </c>
      <c r="E119">
        <v>4.1575046639416229</v>
      </c>
    </row>
    <row r="120" spans="1:5" x14ac:dyDescent="0.25">
      <c r="A120" t="s">
        <v>109</v>
      </c>
      <c r="B120" t="s">
        <v>98</v>
      </c>
      <c r="C120">
        <v>1</v>
      </c>
      <c r="D120">
        <v>1</v>
      </c>
      <c r="E120">
        <v>4.347344875947428</v>
      </c>
    </row>
    <row r="121" spans="1:5" x14ac:dyDescent="0.25">
      <c r="A121" t="s">
        <v>109</v>
      </c>
      <c r="B121" t="s">
        <v>100</v>
      </c>
      <c r="C121">
        <v>1</v>
      </c>
      <c r="D121">
        <v>1</v>
      </c>
      <c r="E121">
        <v>3.8081948300352053</v>
      </c>
    </row>
    <row r="122" spans="1:5" x14ac:dyDescent="0.25">
      <c r="A122" t="s">
        <v>110</v>
      </c>
      <c r="B122" t="s">
        <v>33</v>
      </c>
      <c r="C122">
        <v>1</v>
      </c>
      <c r="D122">
        <v>1</v>
      </c>
      <c r="E122">
        <v>7.3573987044636198</v>
      </c>
    </row>
    <row r="123" spans="1:5" x14ac:dyDescent="0.25">
      <c r="A123" t="s">
        <v>110</v>
      </c>
      <c r="B123" t="s">
        <v>36</v>
      </c>
      <c r="C123">
        <v>1</v>
      </c>
      <c r="D123">
        <v>1</v>
      </c>
      <c r="E123">
        <v>10.579362138028529</v>
      </c>
    </row>
    <row r="124" spans="1:5" x14ac:dyDescent="0.25">
      <c r="A124" t="s">
        <v>110</v>
      </c>
      <c r="B124" t="s">
        <v>40</v>
      </c>
      <c r="C124">
        <v>1</v>
      </c>
      <c r="D124">
        <v>1</v>
      </c>
      <c r="E124">
        <v>4.4742221212809454</v>
      </c>
    </row>
    <row r="125" spans="1:5" x14ac:dyDescent="0.25">
      <c r="A125" t="s">
        <v>110</v>
      </c>
      <c r="B125" t="s">
        <v>43</v>
      </c>
      <c r="C125">
        <v>1</v>
      </c>
      <c r="D125">
        <v>1</v>
      </c>
      <c r="E125">
        <v>3.4339422360220482</v>
      </c>
    </row>
    <row r="126" spans="1:5" x14ac:dyDescent="0.25">
      <c r="A126" t="s">
        <v>110</v>
      </c>
      <c r="B126" t="s">
        <v>46</v>
      </c>
      <c r="C126">
        <v>1</v>
      </c>
      <c r="D126">
        <v>1</v>
      </c>
      <c r="E126">
        <v>5.2701020277828832</v>
      </c>
    </row>
    <row r="127" spans="1:5" x14ac:dyDescent="0.25">
      <c r="A127" t="s">
        <v>110</v>
      </c>
      <c r="B127" t="s">
        <v>49</v>
      </c>
      <c r="C127">
        <v>1</v>
      </c>
      <c r="D127">
        <v>1</v>
      </c>
      <c r="E127">
        <v>5.3162779472102102</v>
      </c>
    </row>
    <row r="128" spans="1:5" x14ac:dyDescent="0.25">
      <c r="A128" t="s">
        <v>110</v>
      </c>
      <c r="B128" t="s">
        <v>54</v>
      </c>
      <c r="C128">
        <v>1</v>
      </c>
      <c r="D128">
        <v>1</v>
      </c>
      <c r="E128">
        <v>7.2805639376442741</v>
      </c>
    </row>
    <row r="129" spans="1:5" x14ac:dyDescent="0.25">
      <c r="A129" t="s">
        <v>110</v>
      </c>
      <c r="B129" t="s">
        <v>56</v>
      </c>
      <c r="C129">
        <v>1</v>
      </c>
      <c r="D129">
        <v>1</v>
      </c>
      <c r="E129">
        <v>12.108232685053338</v>
      </c>
    </row>
    <row r="130" spans="1:5" x14ac:dyDescent="0.25">
      <c r="A130" t="s">
        <v>110</v>
      </c>
      <c r="B130" t="s">
        <v>58</v>
      </c>
      <c r="C130">
        <v>1</v>
      </c>
      <c r="D130">
        <v>1</v>
      </c>
      <c r="E130">
        <v>3.6450616282549078</v>
      </c>
    </row>
    <row r="131" spans="1:5" x14ac:dyDescent="0.25">
      <c r="A131" t="s">
        <v>110</v>
      </c>
      <c r="B131" t="s">
        <v>60</v>
      </c>
      <c r="C131">
        <v>1</v>
      </c>
      <c r="D131">
        <v>1</v>
      </c>
      <c r="E131">
        <v>3.3584052831648847</v>
      </c>
    </row>
    <row r="132" spans="1:5" x14ac:dyDescent="0.25">
      <c r="A132" t="s">
        <v>110</v>
      </c>
      <c r="B132" t="s">
        <v>62</v>
      </c>
      <c r="C132">
        <v>1</v>
      </c>
      <c r="D132">
        <v>1</v>
      </c>
      <c r="E132">
        <v>3.6911515271056601</v>
      </c>
    </row>
    <row r="133" spans="1:5" x14ac:dyDescent="0.25">
      <c r="A133" t="s">
        <v>110</v>
      </c>
      <c r="B133" t="s">
        <v>64</v>
      </c>
      <c r="C133">
        <v>1</v>
      </c>
      <c r="D133">
        <v>1</v>
      </c>
      <c r="E133">
        <v>5.2393405702920006</v>
      </c>
    </row>
    <row r="134" spans="1:5" x14ac:dyDescent="0.25">
      <c r="A134" t="s">
        <v>110</v>
      </c>
      <c r="B134" t="s">
        <v>66</v>
      </c>
      <c r="C134">
        <v>1</v>
      </c>
      <c r="D134">
        <v>1</v>
      </c>
      <c r="E134">
        <v>7.7342299189239156</v>
      </c>
    </row>
    <row r="135" spans="1:5" x14ac:dyDescent="0.25">
      <c r="A135" t="s">
        <v>110</v>
      </c>
      <c r="B135" t="s">
        <v>68</v>
      </c>
      <c r="C135">
        <v>1</v>
      </c>
      <c r="D135">
        <v>1</v>
      </c>
      <c r="E135">
        <v>10.968757250799484</v>
      </c>
    </row>
    <row r="136" spans="1:5" x14ac:dyDescent="0.25">
      <c r="A136" t="s">
        <v>110</v>
      </c>
      <c r="B136" t="s">
        <v>70</v>
      </c>
      <c r="C136">
        <v>1</v>
      </c>
      <c r="D136">
        <v>1</v>
      </c>
      <c r="E136">
        <v>4.8425879709084825</v>
      </c>
    </row>
    <row r="137" spans="1:5" x14ac:dyDescent="0.25">
      <c r="A137" t="s">
        <v>110</v>
      </c>
      <c r="B137" t="s">
        <v>72</v>
      </c>
      <c r="C137">
        <v>1</v>
      </c>
      <c r="D137">
        <v>1</v>
      </c>
      <c r="E137">
        <v>3.805274281107927</v>
      </c>
    </row>
    <row r="138" spans="1:5" x14ac:dyDescent="0.25">
      <c r="A138" t="s">
        <v>110</v>
      </c>
      <c r="B138" t="s">
        <v>74</v>
      </c>
      <c r="C138">
        <v>1</v>
      </c>
      <c r="D138">
        <v>1</v>
      </c>
      <c r="E138">
        <v>5.6495014400027088</v>
      </c>
    </row>
    <row r="139" spans="1:5" x14ac:dyDescent="0.25">
      <c r="A139" t="s">
        <v>110</v>
      </c>
      <c r="B139" t="s">
        <v>76</v>
      </c>
      <c r="C139">
        <v>1</v>
      </c>
      <c r="D139">
        <v>1</v>
      </c>
      <c r="E139">
        <v>5.7004424796689648</v>
      </c>
    </row>
    <row r="140" spans="1:5" x14ac:dyDescent="0.25">
      <c r="A140" t="s">
        <v>110</v>
      </c>
      <c r="B140" t="s">
        <v>78</v>
      </c>
      <c r="C140">
        <v>1</v>
      </c>
      <c r="D140">
        <v>1</v>
      </c>
      <c r="E140">
        <v>7.6040112518971199</v>
      </c>
    </row>
    <row r="141" spans="1:5" x14ac:dyDescent="0.25">
      <c r="A141" t="s">
        <v>110</v>
      </c>
      <c r="B141" t="s">
        <v>80</v>
      </c>
      <c r="C141">
        <v>1</v>
      </c>
      <c r="D141">
        <v>1</v>
      </c>
      <c r="E141">
        <v>18.946094350925577</v>
      </c>
    </row>
    <row r="142" spans="1:5" x14ac:dyDescent="0.25">
      <c r="A142" t="s">
        <v>110</v>
      </c>
      <c r="B142" t="s">
        <v>82</v>
      </c>
      <c r="C142">
        <v>1</v>
      </c>
      <c r="D142">
        <v>1</v>
      </c>
      <c r="E142">
        <v>5.4776855077328861</v>
      </c>
    </row>
    <row r="143" spans="1:5" x14ac:dyDescent="0.25">
      <c r="A143" t="s">
        <v>110</v>
      </c>
      <c r="B143" t="s">
        <v>84</v>
      </c>
      <c r="C143">
        <v>1</v>
      </c>
      <c r="D143">
        <v>1</v>
      </c>
      <c r="E143">
        <v>3.6772036184639916</v>
      </c>
    </row>
    <row r="144" spans="1:5" x14ac:dyDescent="0.25">
      <c r="A144" t="s">
        <v>110</v>
      </c>
      <c r="B144" t="s">
        <v>86</v>
      </c>
      <c r="C144">
        <v>1</v>
      </c>
      <c r="D144">
        <v>1</v>
      </c>
      <c r="E144">
        <v>5.5197869532052692</v>
      </c>
    </row>
    <row r="145" spans="1:5" x14ac:dyDescent="0.25">
      <c r="A145" t="s">
        <v>110</v>
      </c>
      <c r="B145" t="s">
        <v>88</v>
      </c>
      <c r="C145">
        <v>1</v>
      </c>
      <c r="D145">
        <v>1</v>
      </c>
      <c r="E145">
        <v>5.567655759357848</v>
      </c>
    </row>
    <row r="146" spans="1:5" x14ac:dyDescent="0.25">
      <c r="A146" t="s">
        <v>110</v>
      </c>
      <c r="B146" t="s">
        <v>90</v>
      </c>
      <c r="C146">
        <v>1</v>
      </c>
      <c r="D146">
        <v>1</v>
      </c>
      <c r="E146">
        <v>7.6040112518971199</v>
      </c>
    </row>
    <row r="147" spans="1:5" x14ac:dyDescent="0.25">
      <c r="A147" t="s">
        <v>110</v>
      </c>
      <c r="B147" t="s">
        <v>92</v>
      </c>
      <c r="C147">
        <v>1</v>
      </c>
      <c r="D147">
        <v>1</v>
      </c>
      <c r="E147">
        <v>18.946094350925577</v>
      </c>
    </row>
    <row r="148" spans="1:5" x14ac:dyDescent="0.25">
      <c r="A148" t="s">
        <v>110</v>
      </c>
      <c r="B148" t="s">
        <v>94</v>
      </c>
      <c r="C148">
        <v>1</v>
      </c>
      <c r="D148">
        <v>1</v>
      </c>
      <c r="E148">
        <v>6.2313460065789315</v>
      </c>
    </row>
    <row r="149" spans="1:5" x14ac:dyDescent="0.25">
      <c r="A149" t="s">
        <v>110</v>
      </c>
      <c r="B149" t="s">
        <v>96</v>
      </c>
      <c r="C149">
        <v>1</v>
      </c>
      <c r="D149">
        <v>1</v>
      </c>
      <c r="E149">
        <v>5.8107983887660737</v>
      </c>
    </row>
    <row r="150" spans="1:5" x14ac:dyDescent="0.25">
      <c r="A150" t="s">
        <v>110</v>
      </c>
      <c r="B150" t="s">
        <v>98</v>
      </c>
      <c r="C150">
        <v>1</v>
      </c>
      <c r="D150">
        <v>1</v>
      </c>
      <c r="E150">
        <v>5.5197869532052692</v>
      </c>
    </row>
    <row r="151" spans="1:5" x14ac:dyDescent="0.25">
      <c r="A151" t="s">
        <v>110</v>
      </c>
      <c r="B151" t="s">
        <v>100</v>
      </c>
      <c r="C151">
        <v>1</v>
      </c>
      <c r="D151">
        <v>1</v>
      </c>
      <c r="E151">
        <v>5.567655759357848</v>
      </c>
    </row>
    <row r="152" spans="1:5" x14ac:dyDescent="0.25">
      <c r="A152" t="s">
        <v>111</v>
      </c>
      <c r="B152" t="s">
        <v>33</v>
      </c>
      <c r="C152">
        <v>1</v>
      </c>
      <c r="D152">
        <v>1</v>
      </c>
      <c r="E152">
        <v>8.9840259575615562</v>
      </c>
    </row>
    <row r="153" spans="1:5" x14ac:dyDescent="0.25">
      <c r="A153" t="s">
        <v>111</v>
      </c>
      <c r="B153" t="s">
        <v>36</v>
      </c>
      <c r="C153">
        <v>1</v>
      </c>
      <c r="D153">
        <v>1</v>
      </c>
      <c r="E153">
        <v>13.930251899786967</v>
      </c>
    </row>
    <row r="154" spans="1:5" x14ac:dyDescent="0.25">
      <c r="A154" t="s">
        <v>111</v>
      </c>
      <c r="B154" t="s">
        <v>40</v>
      </c>
      <c r="C154">
        <v>1</v>
      </c>
      <c r="D154">
        <v>1</v>
      </c>
      <c r="E154">
        <v>6.7454008630479052</v>
      </c>
    </row>
    <row r="155" spans="1:5" x14ac:dyDescent="0.25">
      <c r="A155" t="s">
        <v>111</v>
      </c>
      <c r="B155" t="s">
        <v>43</v>
      </c>
      <c r="C155">
        <v>1</v>
      </c>
      <c r="D155">
        <v>1</v>
      </c>
      <c r="E155">
        <v>5.0500975834598734</v>
      </c>
    </row>
    <row r="156" spans="1:5" x14ac:dyDescent="0.25">
      <c r="A156" t="s">
        <v>111</v>
      </c>
      <c r="B156" t="s">
        <v>46</v>
      </c>
      <c r="C156">
        <v>1</v>
      </c>
      <c r="D156">
        <v>1</v>
      </c>
      <c r="E156">
        <v>7.6094376284003005</v>
      </c>
    </row>
    <row r="157" spans="1:5" x14ac:dyDescent="0.25">
      <c r="A157" t="s">
        <v>111</v>
      </c>
      <c r="B157" t="s">
        <v>49</v>
      </c>
      <c r="C157">
        <v>1</v>
      </c>
      <c r="D157">
        <v>1</v>
      </c>
      <c r="E157">
        <v>7.0715492463303775</v>
      </c>
    </row>
    <row r="158" spans="1:5" x14ac:dyDescent="0.25">
      <c r="A158" t="s">
        <v>111</v>
      </c>
      <c r="B158" t="s">
        <v>54</v>
      </c>
      <c r="C158">
        <v>1</v>
      </c>
      <c r="D158">
        <v>1</v>
      </c>
      <c r="E158">
        <v>8.9060270276086158</v>
      </c>
    </row>
    <row r="159" spans="1:5" x14ac:dyDescent="0.25">
      <c r="A159" t="s">
        <v>111</v>
      </c>
      <c r="B159" t="s">
        <v>56</v>
      </c>
      <c r="C159">
        <v>1</v>
      </c>
      <c r="D159">
        <v>1</v>
      </c>
      <c r="E159">
        <v>15.505451857327685</v>
      </c>
    </row>
    <row r="160" spans="1:5" x14ac:dyDescent="0.25">
      <c r="A160" t="s">
        <v>111</v>
      </c>
      <c r="B160" t="s">
        <v>58</v>
      </c>
      <c r="C160">
        <v>1</v>
      </c>
      <c r="D160">
        <v>1</v>
      </c>
      <c r="E160">
        <v>5.8982151419126154</v>
      </c>
    </row>
    <row r="161" spans="1:5" x14ac:dyDescent="0.25">
      <c r="A161" t="s">
        <v>111</v>
      </c>
      <c r="B161" t="s">
        <v>60</v>
      </c>
      <c r="C161">
        <v>1</v>
      </c>
      <c r="D161">
        <v>1</v>
      </c>
      <c r="E161">
        <v>4.9733803657143341</v>
      </c>
    </row>
    <row r="162" spans="1:5" x14ac:dyDescent="0.25">
      <c r="A162" t="s">
        <v>111</v>
      </c>
      <c r="B162" t="s">
        <v>62</v>
      </c>
      <c r="C162">
        <v>1</v>
      </c>
      <c r="D162">
        <v>1</v>
      </c>
      <c r="E162">
        <v>5.9953993388191122</v>
      </c>
    </row>
    <row r="163" spans="1:5" x14ac:dyDescent="0.25">
      <c r="A163" t="s">
        <v>111</v>
      </c>
      <c r="B163" t="s">
        <v>64</v>
      </c>
      <c r="C163">
        <v>1</v>
      </c>
      <c r="D163">
        <v>1</v>
      </c>
      <c r="E163">
        <v>6.9933295797968782</v>
      </c>
    </row>
    <row r="164" spans="1:5" x14ac:dyDescent="0.25">
      <c r="A164" t="s">
        <v>111</v>
      </c>
      <c r="B164" t="s">
        <v>66</v>
      </c>
      <c r="C164">
        <v>1</v>
      </c>
      <c r="D164">
        <v>1</v>
      </c>
      <c r="E164">
        <v>9.3665667358773277</v>
      </c>
    </row>
    <row r="165" spans="1:5" x14ac:dyDescent="0.25">
      <c r="A165" t="s">
        <v>111</v>
      </c>
      <c r="B165" t="s">
        <v>68</v>
      </c>
      <c r="C165">
        <v>1</v>
      </c>
      <c r="D165">
        <v>1</v>
      </c>
      <c r="E165">
        <v>14.331446864460091</v>
      </c>
    </row>
    <row r="166" spans="1:5" x14ac:dyDescent="0.25">
      <c r="A166" t="s">
        <v>111</v>
      </c>
      <c r="B166" t="s">
        <v>70</v>
      </c>
      <c r="C166">
        <v>1</v>
      </c>
      <c r="D166">
        <v>1</v>
      </c>
      <c r="E166">
        <v>7.1217746659282284</v>
      </c>
    </row>
    <row r="167" spans="1:5" x14ac:dyDescent="0.25">
      <c r="A167" t="s">
        <v>111</v>
      </c>
      <c r="B167" t="s">
        <v>72</v>
      </c>
      <c r="C167">
        <v>1</v>
      </c>
      <c r="D167">
        <v>1</v>
      </c>
      <c r="E167">
        <v>5.4272316917502366</v>
      </c>
    </row>
    <row r="168" spans="1:5" x14ac:dyDescent="0.25">
      <c r="A168" t="s">
        <v>111</v>
      </c>
      <c r="B168" t="s">
        <v>74</v>
      </c>
      <c r="C168">
        <v>1</v>
      </c>
      <c r="D168">
        <v>1</v>
      </c>
      <c r="E168">
        <v>7.9972681386694262</v>
      </c>
    </row>
    <row r="169" spans="1:5" x14ac:dyDescent="0.25">
      <c r="A169" t="s">
        <v>111</v>
      </c>
      <c r="B169" t="s">
        <v>76</v>
      </c>
      <c r="C169">
        <v>1</v>
      </c>
      <c r="D169">
        <v>1</v>
      </c>
      <c r="E169">
        <v>7.4621165209967728</v>
      </c>
    </row>
    <row r="170" spans="1:5" x14ac:dyDescent="0.25">
      <c r="A170" t="s">
        <v>111</v>
      </c>
      <c r="B170" t="s">
        <v>78</v>
      </c>
      <c r="C170">
        <v>1</v>
      </c>
      <c r="D170">
        <v>1</v>
      </c>
      <c r="E170">
        <v>9.2343750587440496</v>
      </c>
    </row>
    <row r="171" spans="1:5" x14ac:dyDescent="0.25">
      <c r="A171" t="s">
        <v>111</v>
      </c>
      <c r="B171" t="s">
        <v>80</v>
      </c>
      <c r="C171">
        <v>1</v>
      </c>
      <c r="D171">
        <v>1</v>
      </c>
      <c r="E171">
        <v>22.550521452468786</v>
      </c>
    </row>
    <row r="172" spans="1:5" x14ac:dyDescent="0.25">
      <c r="A172" t="s">
        <v>111</v>
      </c>
      <c r="B172" t="s">
        <v>82</v>
      </c>
      <c r="C172">
        <v>1</v>
      </c>
      <c r="D172">
        <v>1</v>
      </c>
      <c r="E172">
        <v>7.7706786709444486</v>
      </c>
    </row>
    <row r="173" spans="1:5" x14ac:dyDescent="0.25">
      <c r="A173" t="s">
        <v>111</v>
      </c>
      <c r="B173" t="s">
        <v>84</v>
      </c>
      <c r="C173">
        <v>1</v>
      </c>
      <c r="D173">
        <v>1</v>
      </c>
      <c r="E173">
        <v>5.2971599250025037</v>
      </c>
    </row>
    <row r="174" spans="1:5" x14ac:dyDescent="0.25">
      <c r="A174" t="s">
        <v>111</v>
      </c>
      <c r="B174" t="s">
        <v>86</v>
      </c>
      <c r="C174">
        <v>1</v>
      </c>
      <c r="D174">
        <v>1</v>
      </c>
      <c r="E174">
        <v>7.8646711077209375</v>
      </c>
    </row>
    <row r="175" spans="1:5" x14ac:dyDescent="0.25">
      <c r="A175" t="s">
        <v>111</v>
      </c>
      <c r="B175" t="s">
        <v>88</v>
      </c>
      <c r="C175">
        <v>1</v>
      </c>
      <c r="D175">
        <v>1</v>
      </c>
      <c r="E175">
        <v>7.3271166886804622</v>
      </c>
    </row>
    <row r="176" spans="1:5" x14ac:dyDescent="0.25">
      <c r="A176" t="s">
        <v>111</v>
      </c>
      <c r="B176" t="s">
        <v>90</v>
      </c>
      <c r="C176">
        <v>1</v>
      </c>
      <c r="D176">
        <v>1</v>
      </c>
      <c r="E176">
        <v>9.2343750587440496</v>
      </c>
    </row>
    <row r="177" spans="1:5" x14ac:dyDescent="0.25">
      <c r="A177" t="s">
        <v>111</v>
      </c>
      <c r="B177" t="s">
        <v>92</v>
      </c>
      <c r="C177">
        <v>1</v>
      </c>
      <c r="D177">
        <v>1</v>
      </c>
      <c r="E177">
        <v>22.550521452468786</v>
      </c>
    </row>
    <row r="178" spans="1:5" x14ac:dyDescent="0.25">
      <c r="A178" t="s">
        <v>111</v>
      </c>
      <c r="B178" t="s">
        <v>94</v>
      </c>
      <c r="C178">
        <v>1</v>
      </c>
      <c r="D178">
        <v>1</v>
      </c>
      <c r="E178">
        <v>8.5407230936784799</v>
      </c>
    </row>
    <row r="179" spans="1:5" x14ac:dyDescent="0.25">
      <c r="A179" t="s">
        <v>111</v>
      </c>
      <c r="B179" t="s">
        <v>96</v>
      </c>
      <c r="C179">
        <v>1</v>
      </c>
      <c r="D179">
        <v>1</v>
      </c>
      <c r="E179">
        <v>7.4640921135905387</v>
      </c>
    </row>
    <row r="180" spans="1:5" x14ac:dyDescent="0.25">
      <c r="A180" t="s">
        <v>111</v>
      </c>
      <c r="B180" t="s">
        <v>98</v>
      </c>
      <c r="C180">
        <v>1</v>
      </c>
      <c r="D180">
        <v>1</v>
      </c>
      <c r="E180">
        <v>7.8646711077209375</v>
      </c>
    </row>
    <row r="181" spans="1:5" x14ac:dyDescent="0.25">
      <c r="A181" t="s">
        <v>111</v>
      </c>
      <c r="B181" t="s">
        <v>100</v>
      </c>
      <c r="C181">
        <v>1</v>
      </c>
      <c r="D181">
        <v>1</v>
      </c>
      <c r="E181">
        <v>7.3271166886804622</v>
      </c>
    </row>
  </sheetData>
  <conditionalFormatting sqref="B2:B15">
    <cfRule type="duplicateValues" dxfId="13" priority="1"/>
  </conditionalFormatting>
  <conditionalFormatting sqref="B32:B45">
    <cfRule type="duplicateValues" dxfId="12" priority="2"/>
  </conditionalFormatting>
  <conditionalFormatting sqref="B62:B75">
    <cfRule type="duplicateValues" dxfId="11" priority="3"/>
  </conditionalFormatting>
  <conditionalFormatting sqref="B92:B105">
    <cfRule type="duplicateValues" dxfId="10" priority="4"/>
  </conditionalFormatting>
  <conditionalFormatting sqref="B122:B135">
    <cfRule type="duplicateValues" dxfId="9" priority="5"/>
  </conditionalFormatting>
  <conditionalFormatting sqref="B152:B165">
    <cfRule type="duplicateValues" dxfId="8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4282-EB1A-4E35-83C2-F572C2BDA842}">
  <dimension ref="A1:F181"/>
  <sheetViews>
    <sheetView topLeftCell="A83" workbookViewId="0">
      <selection activeCell="A86" sqref="A1:F181"/>
    </sheetView>
  </sheetViews>
  <sheetFormatPr baseColWidth="10" defaultRowHeight="15" x14ac:dyDescent="0.25"/>
  <cols>
    <col min="1" max="1" width="26.85546875" customWidth="1"/>
    <col min="2" max="2" width="16.42578125" customWidth="1"/>
    <col min="3" max="3" width="14.28515625" customWidth="1"/>
    <col min="4" max="4" width="16.5703125" customWidth="1"/>
    <col min="5" max="5" width="16.140625" customWidth="1"/>
    <col min="6" max="6" width="15.5703125" customWidth="1"/>
  </cols>
  <sheetData>
    <row r="1" spans="1:6" ht="15.75" x14ac:dyDescent="0.25">
      <c r="A1" s="72" t="s">
        <v>114</v>
      </c>
      <c r="B1" s="72" t="s">
        <v>112</v>
      </c>
      <c r="C1" s="72" t="s">
        <v>105</v>
      </c>
      <c r="D1" s="72" t="s">
        <v>106</v>
      </c>
      <c r="E1" s="72" t="s">
        <v>2</v>
      </c>
      <c r="F1" s="72" t="s">
        <v>6</v>
      </c>
    </row>
    <row r="2" spans="1:6" x14ac:dyDescent="0.25">
      <c r="A2" t="s">
        <v>104</v>
      </c>
      <c r="B2" t="s">
        <v>33</v>
      </c>
      <c r="C2">
        <v>1</v>
      </c>
      <c r="D2">
        <v>0</v>
      </c>
      <c r="E2">
        <v>2.7001677048094024</v>
      </c>
      <c r="F2">
        <v>3150</v>
      </c>
    </row>
    <row r="3" spans="1:6" x14ac:dyDescent="0.25">
      <c r="A3" t="s">
        <v>104</v>
      </c>
      <c r="B3" t="s">
        <v>36</v>
      </c>
      <c r="C3">
        <v>1</v>
      </c>
      <c r="D3">
        <v>0</v>
      </c>
      <c r="E3">
        <v>4.1017429989898915</v>
      </c>
      <c r="F3">
        <v>15.5</v>
      </c>
    </row>
    <row r="4" spans="1:6" x14ac:dyDescent="0.25">
      <c r="A4" t="s">
        <v>104</v>
      </c>
      <c r="B4" t="s">
        <v>40</v>
      </c>
      <c r="C4">
        <v>1</v>
      </c>
      <c r="D4">
        <v>0</v>
      </c>
      <c r="E4">
        <v>1.0643165115875775</v>
      </c>
      <c r="F4">
        <v>22.2</v>
      </c>
    </row>
    <row r="5" spans="1:6" x14ac:dyDescent="0.25">
      <c r="A5" t="s">
        <v>104</v>
      </c>
      <c r="B5" t="s">
        <v>43</v>
      </c>
      <c r="C5">
        <v>1</v>
      </c>
      <c r="D5">
        <v>0</v>
      </c>
      <c r="E5">
        <v>0.42567528167781177</v>
      </c>
      <c r="F5">
        <v>31</v>
      </c>
    </row>
    <row r="6" spans="1:6" x14ac:dyDescent="0.25">
      <c r="A6" t="s">
        <v>104</v>
      </c>
      <c r="B6" t="s">
        <v>46</v>
      </c>
      <c r="C6">
        <v>1</v>
      </c>
      <c r="D6">
        <v>0</v>
      </c>
      <c r="E6">
        <v>2.6915983736276701</v>
      </c>
      <c r="F6">
        <v>43.8</v>
      </c>
    </row>
    <row r="7" spans="1:6" x14ac:dyDescent="0.25">
      <c r="A7" t="s">
        <v>104</v>
      </c>
      <c r="B7" t="s">
        <v>49</v>
      </c>
      <c r="C7">
        <v>1</v>
      </c>
      <c r="D7">
        <v>0</v>
      </c>
      <c r="E7">
        <v>-1.4825642610761349</v>
      </c>
      <c r="F7">
        <v>56</v>
      </c>
    </row>
    <row r="8" spans="1:6" x14ac:dyDescent="0.25">
      <c r="A8" t="s">
        <v>104</v>
      </c>
      <c r="B8" t="s">
        <v>54</v>
      </c>
      <c r="C8">
        <v>1</v>
      </c>
      <c r="D8">
        <v>0</v>
      </c>
      <c r="E8">
        <v>2.6265064972499204</v>
      </c>
      <c r="F8">
        <v>3150</v>
      </c>
    </row>
    <row r="9" spans="1:6" x14ac:dyDescent="0.25">
      <c r="A9" t="s">
        <v>104</v>
      </c>
      <c r="B9" t="s">
        <v>56</v>
      </c>
      <c r="C9">
        <v>1</v>
      </c>
      <c r="D9">
        <v>0</v>
      </c>
      <c r="E9">
        <v>5.5442029335841028</v>
      </c>
      <c r="F9">
        <v>15.5</v>
      </c>
    </row>
    <row r="10" spans="1:6" x14ac:dyDescent="0.25">
      <c r="A10" t="s">
        <v>104</v>
      </c>
      <c r="B10" t="s">
        <v>58</v>
      </c>
      <c r="C10">
        <v>1</v>
      </c>
      <c r="D10">
        <v>0</v>
      </c>
      <c r="E10">
        <v>0.26045136171306638</v>
      </c>
      <c r="F10">
        <v>22.2</v>
      </c>
    </row>
    <row r="11" spans="1:6" x14ac:dyDescent="0.25">
      <c r="A11" t="s">
        <v>104</v>
      </c>
      <c r="B11" t="s">
        <v>60</v>
      </c>
      <c r="C11">
        <v>1</v>
      </c>
      <c r="D11">
        <v>0</v>
      </c>
      <c r="E11">
        <v>0.35217137820112043</v>
      </c>
      <c r="F11">
        <v>31</v>
      </c>
    </row>
    <row r="12" spans="1:6" x14ac:dyDescent="0.25">
      <c r="A12" t="s">
        <v>104</v>
      </c>
      <c r="B12" t="s">
        <v>62</v>
      </c>
      <c r="C12">
        <v>1</v>
      </c>
      <c r="D12">
        <v>0</v>
      </c>
      <c r="E12">
        <v>1.1507164149599447</v>
      </c>
      <c r="F12">
        <v>43.8</v>
      </c>
    </row>
    <row r="13" spans="1:6" x14ac:dyDescent="0.25">
      <c r="A13" t="s">
        <v>104</v>
      </c>
      <c r="B13" t="s">
        <v>64</v>
      </c>
      <c r="C13">
        <v>1</v>
      </c>
      <c r="D13">
        <v>0</v>
      </c>
      <c r="E13">
        <v>-1.5546974406682494</v>
      </c>
      <c r="F13">
        <v>56</v>
      </c>
    </row>
    <row r="14" spans="1:6" x14ac:dyDescent="0.25">
      <c r="A14" t="s">
        <v>104</v>
      </c>
      <c r="B14" t="s">
        <v>66</v>
      </c>
      <c r="C14">
        <v>1</v>
      </c>
      <c r="D14">
        <v>0</v>
      </c>
      <c r="E14">
        <v>3.0614377171332734</v>
      </c>
      <c r="F14">
        <v>3150</v>
      </c>
    </row>
    <row r="15" spans="1:6" x14ac:dyDescent="0.25">
      <c r="A15" t="s">
        <v>104</v>
      </c>
      <c r="B15" t="s">
        <v>68</v>
      </c>
      <c r="C15">
        <v>1</v>
      </c>
      <c r="D15">
        <v>0</v>
      </c>
      <c r="E15">
        <v>4.4691216236253979</v>
      </c>
      <c r="F15">
        <v>15.5</v>
      </c>
    </row>
    <row r="16" spans="1:6" x14ac:dyDescent="0.25">
      <c r="A16" t="s">
        <v>104</v>
      </c>
      <c r="B16" t="s">
        <v>70</v>
      </c>
      <c r="C16">
        <v>1</v>
      </c>
      <c r="D16">
        <v>0</v>
      </c>
      <c r="E16">
        <v>1.4214536526799577</v>
      </c>
      <c r="F16">
        <v>22.2</v>
      </c>
    </row>
    <row r="17" spans="1:6" x14ac:dyDescent="0.25">
      <c r="A17" t="s">
        <v>104</v>
      </c>
      <c r="B17" t="s">
        <v>72</v>
      </c>
      <c r="C17">
        <v>1</v>
      </c>
      <c r="D17">
        <v>0</v>
      </c>
      <c r="E17">
        <v>0.78701655150395311</v>
      </c>
      <c r="F17">
        <v>31</v>
      </c>
    </row>
    <row r="18" spans="1:6" x14ac:dyDescent="0.25">
      <c r="A18" t="s">
        <v>104</v>
      </c>
      <c r="B18" t="s">
        <v>74</v>
      </c>
      <c r="C18">
        <v>1</v>
      </c>
      <c r="D18">
        <v>0</v>
      </c>
      <c r="E18">
        <v>3.0625337806278594</v>
      </c>
      <c r="F18">
        <v>43.8</v>
      </c>
    </row>
    <row r="19" spans="1:6" x14ac:dyDescent="0.25">
      <c r="A19" t="s">
        <v>104</v>
      </c>
      <c r="B19" t="s">
        <v>76</v>
      </c>
      <c r="C19">
        <v>1</v>
      </c>
      <c r="D19">
        <v>0</v>
      </c>
      <c r="E19">
        <v>-1.122384532574614</v>
      </c>
      <c r="F19">
        <v>56</v>
      </c>
    </row>
    <row r="20" spans="1:6" x14ac:dyDescent="0.25">
      <c r="A20" t="s">
        <v>104</v>
      </c>
      <c r="B20" t="s">
        <v>78</v>
      </c>
      <c r="C20">
        <v>1</v>
      </c>
      <c r="D20">
        <v>0</v>
      </c>
      <c r="E20">
        <v>2.9365957920754795</v>
      </c>
      <c r="F20">
        <v>3150</v>
      </c>
    </row>
    <row r="21" spans="1:6" x14ac:dyDescent="0.25">
      <c r="A21" t="s">
        <v>104</v>
      </c>
      <c r="B21" t="s">
        <v>80</v>
      </c>
      <c r="C21">
        <v>1</v>
      </c>
      <c r="D21">
        <v>0</v>
      </c>
      <c r="E21">
        <v>11.977390681169297</v>
      </c>
      <c r="F21">
        <v>15.5</v>
      </c>
    </row>
    <row r="22" spans="1:6" x14ac:dyDescent="0.25">
      <c r="A22" t="s">
        <v>104</v>
      </c>
      <c r="B22" t="s">
        <v>82</v>
      </c>
      <c r="C22">
        <v>1</v>
      </c>
      <c r="D22">
        <v>0</v>
      </c>
      <c r="E22">
        <v>2.0316242883064319</v>
      </c>
      <c r="F22">
        <v>22.2</v>
      </c>
    </row>
    <row r="23" spans="1:6" x14ac:dyDescent="0.25">
      <c r="A23" t="s">
        <v>104</v>
      </c>
      <c r="B23" t="s">
        <v>84</v>
      </c>
      <c r="C23">
        <v>1</v>
      </c>
      <c r="D23">
        <v>0</v>
      </c>
      <c r="E23">
        <v>0.66239100454895095</v>
      </c>
      <c r="F23">
        <v>31</v>
      </c>
    </row>
    <row r="24" spans="1:6" x14ac:dyDescent="0.25">
      <c r="A24" t="s">
        <v>104</v>
      </c>
      <c r="B24" t="s">
        <v>86</v>
      </c>
      <c r="C24">
        <v>1</v>
      </c>
      <c r="D24">
        <v>0</v>
      </c>
      <c r="E24">
        <v>2.9357124173606195</v>
      </c>
      <c r="F24">
        <v>43.8</v>
      </c>
    </row>
    <row r="25" spans="1:6" x14ac:dyDescent="0.25">
      <c r="A25" t="s">
        <v>104</v>
      </c>
      <c r="B25" t="s">
        <v>88</v>
      </c>
      <c r="C25">
        <v>1</v>
      </c>
      <c r="D25">
        <v>0</v>
      </c>
      <c r="E25">
        <v>-1.2468815616818034</v>
      </c>
      <c r="F25">
        <v>56</v>
      </c>
    </row>
    <row r="26" spans="1:6" x14ac:dyDescent="0.25">
      <c r="A26" t="s">
        <v>104</v>
      </c>
      <c r="B26" t="s">
        <v>90</v>
      </c>
      <c r="C26">
        <v>1</v>
      </c>
      <c r="D26">
        <v>0</v>
      </c>
      <c r="E26">
        <v>2.9365957920754795</v>
      </c>
      <c r="F26">
        <v>3150</v>
      </c>
    </row>
    <row r="27" spans="1:6" x14ac:dyDescent="0.25">
      <c r="A27" t="s">
        <v>104</v>
      </c>
      <c r="B27" t="s">
        <v>92</v>
      </c>
      <c r="C27">
        <v>1</v>
      </c>
      <c r="D27">
        <v>0</v>
      </c>
      <c r="E27">
        <v>11.977390681169297</v>
      </c>
      <c r="F27">
        <v>15.5</v>
      </c>
    </row>
    <row r="28" spans="1:6" x14ac:dyDescent="0.25">
      <c r="A28" t="s">
        <v>104</v>
      </c>
      <c r="B28" t="s">
        <v>94</v>
      </c>
      <c r="C28">
        <v>1</v>
      </c>
      <c r="D28">
        <v>0</v>
      </c>
      <c r="E28">
        <v>2.762268287286247</v>
      </c>
      <c r="F28">
        <v>22.2</v>
      </c>
    </row>
    <row r="29" spans="1:6" x14ac:dyDescent="0.25">
      <c r="A29" t="s">
        <v>104</v>
      </c>
      <c r="B29" t="s">
        <v>96</v>
      </c>
      <c r="C29">
        <v>1</v>
      </c>
      <c r="D29">
        <v>0</v>
      </c>
      <c r="E29">
        <v>2.7346301536744591</v>
      </c>
      <c r="F29">
        <v>31</v>
      </c>
    </row>
    <row r="30" spans="1:6" x14ac:dyDescent="0.25">
      <c r="A30" t="s">
        <v>104</v>
      </c>
      <c r="B30" t="s">
        <v>98</v>
      </c>
      <c r="C30">
        <v>1</v>
      </c>
      <c r="D30">
        <v>0</v>
      </c>
      <c r="E30">
        <v>2.9357124173606195</v>
      </c>
      <c r="F30">
        <v>43.8</v>
      </c>
    </row>
    <row r="31" spans="1:6" x14ac:dyDescent="0.25">
      <c r="A31" t="s">
        <v>104</v>
      </c>
      <c r="B31" t="s">
        <v>100</v>
      </c>
      <c r="C31">
        <v>1</v>
      </c>
      <c r="D31">
        <v>0</v>
      </c>
      <c r="E31">
        <v>-1.2468815616818034</v>
      </c>
      <c r="F31">
        <v>56</v>
      </c>
    </row>
    <row r="32" spans="1:6" x14ac:dyDescent="0.25">
      <c r="A32" t="s">
        <v>113</v>
      </c>
      <c r="B32" t="s">
        <v>33</v>
      </c>
      <c r="C32">
        <v>1</v>
      </c>
      <c r="D32">
        <v>0</v>
      </c>
      <c r="E32">
        <v>4.3303290969492423</v>
      </c>
      <c r="F32">
        <v>3200</v>
      </c>
    </row>
    <row r="33" spans="1:6" x14ac:dyDescent="0.25">
      <c r="A33" t="s">
        <v>113</v>
      </c>
      <c r="B33" t="s">
        <v>36</v>
      </c>
      <c r="C33">
        <v>1</v>
      </c>
      <c r="D33">
        <v>0</v>
      </c>
      <c r="E33">
        <v>5.4449912957510378</v>
      </c>
      <c r="F33">
        <v>15.7</v>
      </c>
    </row>
    <row r="34" spans="1:6" x14ac:dyDescent="0.25">
      <c r="A34" t="s">
        <v>113</v>
      </c>
      <c r="B34" t="s">
        <v>40</v>
      </c>
      <c r="C34">
        <v>1</v>
      </c>
      <c r="D34">
        <v>0</v>
      </c>
      <c r="E34">
        <v>2.4300505185009342</v>
      </c>
      <c r="F34">
        <v>22.5</v>
      </c>
    </row>
    <row r="35" spans="1:6" x14ac:dyDescent="0.25">
      <c r="A35" t="s">
        <v>113</v>
      </c>
      <c r="B35" t="s">
        <v>43</v>
      </c>
      <c r="C35">
        <v>1</v>
      </c>
      <c r="D35">
        <v>0</v>
      </c>
      <c r="E35">
        <v>2.0454442378339195</v>
      </c>
      <c r="F35">
        <v>31.5</v>
      </c>
    </row>
    <row r="36" spans="1:6" x14ac:dyDescent="0.25">
      <c r="A36" t="s">
        <v>113</v>
      </c>
      <c r="B36" t="s">
        <v>46</v>
      </c>
      <c r="C36">
        <v>1</v>
      </c>
      <c r="D36">
        <v>0</v>
      </c>
      <c r="E36">
        <v>3.1605097817264181</v>
      </c>
      <c r="F36">
        <v>44</v>
      </c>
    </row>
    <row r="37" spans="1:6" x14ac:dyDescent="0.25">
      <c r="A37" t="s">
        <v>113</v>
      </c>
      <c r="B37" t="s">
        <v>49</v>
      </c>
      <c r="C37">
        <v>1</v>
      </c>
      <c r="D37">
        <v>0</v>
      </c>
      <c r="E37">
        <v>0.276675662833199</v>
      </c>
      <c r="F37">
        <v>57</v>
      </c>
    </row>
    <row r="38" spans="1:6" x14ac:dyDescent="0.25">
      <c r="A38" t="s">
        <v>113</v>
      </c>
      <c r="B38" t="s">
        <v>54</v>
      </c>
      <c r="C38">
        <v>1</v>
      </c>
      <c r="D38">
        <v>0</v>
      </c>
      <c r="E38">
        <v>4.2554986638729417</v>
      </c>
      <c r="F38">
        <v>3200</v>
      </c>
    </row>
    <row r="39" spans="1:6" x14ac:dyDescent="0.25">
      <c r="A39" t="s">
        <v>113</v>
      </c>
      <c r="B39" t="s">
        <v>56</v>
      </c>
      <c r="C39">
        <v>1</v>
      </c>
      <c r="D39">
        <v>0</v>
      </c>
      <c r="E39">
        <v>6.9060636165980895</v>
      </c>
      <c r="F39">
        <v>15.7</v>
      </c>
    </row>
    <row r="40" spans="1:6" x14ac:dyDescent="0.25">
      <c r="A40" t="s">
        <v>113</v>
      </c>
      <c r="B40" t="s">
        <v>58</v>
      </c>
      <c r="C40">
        <v>1</v>
      </c>
      <c r="D40">
        <v>0</v>
      </c>
      <c r="E40">
        <v>1.6153223260605358</v>
      </c>
      <c r="F40">
        <v>22.5</v>
      </c>
    </row>
    <row r="41" spans="1:6" x14ac:dyDescent="0.25">
      <c r="A41" t="s">
        <v>113</v>
      </c>
      <c r="B41" t="s">
        <v>60</v>
      </c>
      <c r="C41">
        <v>1</v>
      </c>
      <c r="D41">
        <v>0</v>
      </c>
      <c r="E41">
        <v>1.9707547875269285</v>
      </c>
      <c r="F41">
        <v>31.5</v>
      </c>
    </row>
    <row r="42" spans="1:6" x14ac:dyDescent="0.25">
      <c r="A42" t="s">
        <v>113</v>
      </c>
      <c r="B42" t="s">
        <v>62</v>
      </c>
      <c r="C42">
        <v>1</v>
      </c>
      <c r="D42">
        <v>0</v>
      </c>
      <c r="E42">
        <v>1.6125918323798487</v>
      </c>
      <c r="F42">
        <v>44</v>
      </c>
    </row>
    <row r="43" spans="1:6" x14ac:dyDescent="0.25">
      <c r="A43" t="s">
        <v>113</v>
      </c>
      <c r="B43" t="s">
        <v>64</v>
      </c>
      <c r="C43">
        <v>1</v>
      </c>
      <c r="D43">
        <v>0</v>
      </c>
      <c r="E43">
        <v>0.20325439074839835</v>
      </c>
      <c r="F43">
        <v>57</v>
      </c>
    </row>
    <row r="44" spans="1:6" x14ac:dyDescent="0.25">
      <c r="A44" t="s">
        <v>113</v>
      </c>
      <c r="B44" t="s">
        <v>66</v>
      </c>
      <c r="C44">
        <v>1</v>
      </c>
      <c r="D44">
        <v>0</v>
      </c>
      <c r="E44">
        <v>4.6973335539131682</v>
      </c>
      <c r="F44">
        <v>3200</v>
      </c>
    </row>
    <row r="45" spans="1:6" x14ac:dyDescent="0.25">
      <c r="A45" t="s">
        <v>113</v>
      </c>
      <c r="B45" t="s">
        <v>68</v>
      </c>
      <c r="C45">
        <v>1</v>
      </c>
      <c r="D45">
        <v>0</v>
      </c>
      <c r="E45">
        <v>5.8171102897366893</v>
      </c>
      <c r="F45">
        <v>15.7</v>
      </c>
    </row>
    <row r="46" spans="1:6" x14ac:dyDescent="0.25">
      <c r="A46" t="s">
        <v>113</v>
      </c>
      <c r="B46" t="s">
        <v>70</v>
      </c>
      <c r="C46">
        <v>1</v>
      </c>
      <c r="D46">
        <v>0</v>
      </c>
      <c r="E46">
        <v>2.7920138371756451</v>
      </c>
      <c r="F46">
        <v>22.5</v>
      </c>
    </row>
    <row r="47" spans="1:6" x14ac:dyDescent="0.25">
      <c r="A47" t="s">
        <v>113</v>
      </c>
      <c r="B47" t="s">
        <v>72</v>
      </c>
      <c r="C47">
        <v>1</v>
      </c>
      <c r="D47">
        <v>0</v>
      </c>
      <c r="E47">
        <v>2.4126135926572516</v>
      </c>
      <c r="F47">
        <v>31.5</v>
      </c>
    </row>
    <row r="48" spans="1:6" x14ac:dyDescent="0.25">
      <c r="A48" t="s">
        <v>113</v>
      </c>
      <c r="B48" t="s">
        <v>74</v>
      </c>
      <c r="C48">
        <v>1</v>
      </c>
      <c r="D48">
        <v>0</v>
      </c>
      <c r="E48">
        <v>3.5331389577083456</v>
      </c>
      <c r="F48">
        <v>44</v>
      </c>
    </row>
    <row r="49" spans="1:6" x14ac:dyDescent="0.25">
      <c r="A49" t="s">
        <v>113</v>
      </c>
      <c r="B49" t="s">
        <v>76</v>
      </c>
      <c r="C49">
        <v>1</v>
      </c>
      <c r="D49">
        <v>0</v>
      </c>
      <c r="E49">
        <v>0.64328717220082865</v>
      </c>
      <c r="F49">
        <v>57</v>
      </c>
    </row>
    <row r="50" spans="1:6" x14ac:dyDescent="0.25">
      <c r="A50" t="s">
        <v>113</v>
      </c>
      <c r="B50" t="s">
        <v>78</v>
      </c>
      <c r="C50">
        <v>1</v>
      </c>
      <c r="D50">
        <v>0</v>
      </c>
      <c r="E50">
        <v>4.5705100109973245</v>
      </c>
      <c r="F50">
        <v>3200</v>
      </c>
    </row>
    <row r="51" spans="1:6" x14ac:dyDescent="0.25">
      <c r="A51" t="s">
        <v>113</v>
      </c>
      <c r="B51" t="s">
        <v>80</v>
      </c>
      <c r="C51">
        <v>1</v>
      </c>
      <c r="D51">
        <v>0</v>
      </c>
      <c r="E51">
        <v>13.422260238345672</v>
      </c>
      <c r="F51">
        <v>15.7</v>
      </c>
    </row>
    <row r="52" spans="1:6" x14ac:dyDescent="0.25">
      <c r="A52" t="s">
        <v>113</v>
      </c>
      <c r="B52" t="s">
        <v>82</v>
      </c>
      <c r="C52">
        <v>1</v>
      </c>
      <c r="D52">
        <v>0</v>
      </c>
      <c r="E52">
        <v>3.4104300219321999</v>
      </c>
      <c r="F52">
        <v>22.5</v>
      </c>
    </row>
    <row r="53" spans="1:6" x14ac:dyDescent="0.25">
      <c r="A53" t="s">
        <v>113</v>
      </c>
      <c r="B53" t="s">
        <v>84</v>
      </c>
      <c r="C53">
        <v>1</v>
      </c>
      <c r="D53">
        <v>0</v>
      </c>
      <c r="E53">
        <v>2.2859779562352145</v>
      </c>
      <c r="F53">
        <v>31.5</v>
      </c>
    </row>
    <row r="54" spans="1:6" x14ac:dyDescent="0.25">
      <c r="A54" t="s">
        <v>113</v>
      </c>
      <c r="B54" t="s">
        <v>86</v>
      </c>
      <c r="C54">
        <v>1</v>
      </c>
      <c r="D54">
        <v>0</v>
      </c>
      <c r="E54">
        <v>3.4057385014581314</v>
      </c>
      <c r="F54">
        <v>44</v>
      </c>
    </row>
    <row r="55" spans="1:6" x14ac:dyDescent="0.25">
      <c r="A55" t="s">
        <v>113</v>
      </c>
      <c r="B55" t="s">
        <v>88</v>
      </c>
      <c r="C55">
        <v>1</v>
      </c>
      <c r="D55">
        <v>0</v>
      </c>
      <c r="E55">
        <v>0.51656698185958305</v>
      </c>
      <c r="F55">
        <v>57</v>
      </c>
    </row>
    <row r="56" spans="1:6" x14ac:dyDescent="0.25">
      <c r="A56" t="s">
        <v>113</v>
      </c>
      <c r="B56" t="s">
        <v>90</v>
      </c>
      <c r="C56">
        <v>1</v>
      </c>
      <c r="D56">
        <v>0</v>
      </c>
      <c r="E56">
        <v>4.5705100109973245</v>
      </c>
      <c r="F56">
        <v>3200</v>
      </c>
    </row>
    <row r="57" spans="1:6" x14ac:dyDescent="0.25">
      <c r="A57" t="s">
        <v>113</v>
      </c>
      <c r="B57" t="s">
        <v>92</v>
      </c>
      <c r="C57">
        <v>1</v>
      </c>
      <c r="D57">
        <v>0</v>
      </c>
      <c r="E57">
        <v>13.422260238345672</v>
      </c>
      <c r="F57">
        <v>15.7</v>
      </c>
    </row>
    <row r="58" spans="1:6" x14ac:dyDescent="0.25">
      <c r="A58" t="s">
        <v>113</v>
      </c>
      <c r="B58" t="s">
        <v>94</v>
      </c>
      <c r="C58">
        <v>1</v>
      </c>
      <c r="D58">
        <v>0</v>
      </c>
      <c r="E58">
        <v>4.1509475884657974</v>
      </c>
      <c r="F58">
        <v>22.5</v>
      </c>
    </row>
    <row r="59" spans="1:6" x14ac:dyDescent="0.25">
      <c r="A59" t="s">
        <v>113</v>
      </c>
      <c r="B59" t="s">
        <v>96</v>
      </c>
      <c r="C59">
        <v>1</v>
      </c>
      <c r="D59">
        <v>0</v>
      </c>
      <c r="E59">
        <v>4.3916403174433896</v>
      </c>
      <c r="F59">
        <v>31.5</v>
      </c>
    </row>
    <row r="60" spans="1:6" x14ac:dyDescent="0.25">
      <c r="A60" t="s">
        <v>113</v>
      </c>
      <c r="B60" t="s">
        <v>98</v>
      </c>
      <c r="C60">
        <v>1</v>
      </c>
      <c r="D60">
        <v>0</v>
      </c>
      <c r="E60">
        <v>3.4057385014581314</v>
      </c>
      <c r="F60">
        <v>44</v>
      </c>
    </row>
    <row r="61" spans="1:6" x14ac:dyDescent="0.25">
      <c r="A61" t="s">
        <v>113</v>
      </c>
      <c r="B61" t="s">
        <v>100</v>
      </c>
      <c r="C61">
        <v>1</v>
      </c>
      <c r="D61">
        <v>0</v>
      </c>
      <c r="E61">
        <v>0.51656698185958305</v>
      </c>
      <c r="F61">
        <v>57</v>
      </c>
    </row>
    <row r="62" spans="1:6" x14ac:dyDescent="0.25">
      <c r="A62" t="s">
        <v>108</v>
      </c>
      <c r="B62" t="s">
        <v>33</v>
      </c>
      <c r="C62">
        <v>1</v>
      </c>
      <c r="D62">
        <v>0</v>
      </c>
      <c r="E62">
        <v>4.3303290969492423</v>
      </c>
      <c r="F62">
        <v>3200</v>
      </c>
    </row>
    <row r="63" spans="1:6" x14ac:dyDescent="0.25">
      <c r="A63" t="s">
        <v>108</v>
      </c>
      <c r="B63" t="s">
        <v>36</v>
      </c>
      <c r="C63">
        <v>1</v>
      </c>
      <c r="D63">
        <v>0</v>
      </c>
      <c r="E63">
        <v>5.4449912957510378</v>
      </c>
      <c r="F63">
        <v>15.7</v>
      </c>
    </row>
    <row r="64" spans="1:6" x14ac:dyDescent="0.25">
      <c r="A64" t="s">
        <v>108</v>
      </c>
      <c r="B64" t="s">
        <v>40</v>
      </c>
      <c r="C64">
        <v>1</v>
      </c>
      <c r="D64">
        <v>0</v>
      </c>
      <c r="E64">
        <v>2.4300505185009342</v>
      </c>
      <c r="F64">
        <v>22.5</v>
      </c>
    </row>
    <row r="65" spans="1:6" x14ac:dyDescent="0.25">
      <c r="A65" t="s">
        <v>108</v>
      </c>
      <c r="B65" t="s">
        <v>43</v>
      </c>
      <c r="C65">
        <v>1</v>
      </c>
      <c r="D65">
        <v>0</v>
      </c>
      <c r="E65">
        <v>2.0454442378339195</v>
      </c>
      <c r="F65">
        <v>31.5</v>
      </c>
    </row>
    <row r="66" spans="1:6" x14ac:dyDescent="0.25">
      <c r="A66" t="s">
        <v>108</v>
      </c>
      <c r="B66" t="s">
        <v>46</v>
      </c>
      <c r="C66">
        <v>1</v>
      </c>
      <c r="D66">
        <v>0</v>
      </c>
      <c r="E66">
        <v>4.3327883019733235</v>
      </c>
      <c r="F66">
        <v>44.5</v>
      </c>
    </row>
    <row r="67" spans="1:6" x14ac:dyDescent="0.25">
      <c r="A67" t="s">
        <v>108</v>
      </c>
      <c r="B67" t="s">
        <v>49</v>
      </c>
      <c r="C67">
        <v>1</v>
      </c>
      <c r="D67">
        <v>0</v>
      </c>
      <c r="E67">
        <v>2.0359155867425898</v>
      </c>
      <c r="F67">
        <v>58</v>
      </c>
    </row>
    <row r="68" spans="1:6" x14ac:dyDescent="0.25">
      <c r="A68" t="s">
        <v>108</v>
      </c>
      <c r="B68" t="s">
        <v>54</v>
      </c>
      <c r="C68">
        <v>1</v>
      </c>
      <c r="D68">
        <v>0</v>
      </c>
      <c r="E68">
        <v>4.2554986638729417</v>
      </c>
      <c r="F68">
        <v>3200</v>
      </c>
    </row>
    <row r="69" spans="1:6" x14ac:dyDescent="0.25">
      <c r="A69" t="s">
        <v>108</v>
      </c>
      <c r="B69" t="s">
        <v>56</v>
      </c>
      <c r="C69">
        <v>1</v>
      </c>
      <c r="D69">
        <v>0</v>
      </c>
      <c r="E69">
        <v>6.9060636165980895</v>
      </c>
      <c r="F69">
        <v>15.7</v>
      </c>
    </row>
    <row r="70" spans="1:6" x14ac:dyDescent="0.25">
      <c r="A70" t="s">
        <v>108</v>
      </c>
      <c r="B70" t="s">
        <v>58</v>
      </c>
      <c r="C70">
        <v>1</v>
      </c>
      <c r="D70">
        <v>0</v>
      </c>
      <c r="E70">
        <v>1.6153223260605358</v>
      </c>
      <c r="F70">
        <v>22.5</v>
      </c>
    </row>
    <row r="71" spans="1:6" x14ac:dyDescent="0.25">
      <c r="A71" t="s">
        <v>108</v>
      </c>
      <c r="B71" t="s">
        <v>60</v>
      </c>
      <c r="C71">
        <v>1</v>
      </c>
      <c r="D71">
        <v>0</v>
      </c>
      <c r="E71">
        <v>1.9707547875269285</v>
      </c>
      <c r="F71">
        <v>31.5</v>
      </c>
    </row>
    <row r="72" spans="1:6" x14ac:dyDescent="0.25">
      <c r="A72" t="s">
        <v>108</v>
      </c>
      <c r="B72" t="s">
        <v>62</v>
      </c>
      <c r="C72">
        <v>1</v>
      </c>
      <c r="D72">
        <v>0</v>
      </c>
      <c r="E72">
        <v>2.7672803759296301</v>
      </c>
      <c r="F72">
        <v>44.5</v>
      </c>
    </row>
    <row r="73" spans="1:6" x14ac:dyDescent="0.25">
      <c r="A73" t="s">
        <v>108</v>
      </c>
      <c r="B73" t="s">
        <v>64</v>
      </c>
      <c r="C73">
        <v>1</v>
      </c>
      <c r="D73">
        <v>0</v>
      </c>
      <c r="E73">
        <v>1.9612062221650177</v>
      </c>
      <c r="F73">
        <v>58</v>
      </c>
    </row>
    <row r="74" spans="1:6" x14ac:dyDescent="0.25">
      <c r="A74" t="s">
        <v>108</v>
      </c>
      <c r="B74" t="s">
        <v>66</v>
      </c>
      <c r="C74">
        <v>1</v>
      </c>
      <c r="D74">
        <v>0</v>
      </c>
      <c r="E74">
        <v>4.6973335539131682</v>
      </c>
      <c r="F74">
        <v>3200</v>
      </c>
    </row>
    <row r="75" spans="1:6" x14ac:dyDescent="0.25">
      <c r="A75" t="s">
        <v>108</v>
      </c>
      <c r="B75" t="s">
        <v>68</v>
      </c>
      <c r="C75">
        <v>1</v>
      </c>
      <c r="D75">
        <v>0</v>
      </c>
      <c r="E75">
        <v>5.8171102897366893</v>
      </c>
      <c r="F75">
        <v>15.7</v>
      </c>
    </row>
    <row r="76" spans="1:6" x14ac:dyDescent="0.25">
      <c r="A76" t="s">
        <v>108</v>
      </c>
      <c r="B76" t="s">
        <v>70</v>
      </c>
      <c r="C76">
        <v>1</v>
      </c>
      <c r="D76">
        <v>0</v>
      </c>
      <c r="E76">
        <v>2.7920138371756451</v>
      </c>
      <c r="F76">
        <v>22.5</v>
      </c>
    </row>
    <row r="77" spans="1:6" x14ac:dyDescent="0.25">
      <c r="A77" t="s">
        <v>108</v>
      </c>
      <c r="B77" t="s">
        <v>72</v>
      </c>
      <c r="C77">
        <v>1</v>
      </c>
      <c r="D77">
        <v>0</v>
      </c>
      <c r="E77">
        <v>2.4126135926572516</v>
      </c>
      <c r="F77">
        <v>31.5</v>
      </c>
    </row>
    <row r="78" spans="1:6" x14ac:dyDescent="0.25">
      <c r="A78" t="s">
        <v>108</v>
      </c>
      <c r="B78" t="s">
        <v>74</v>
      </c>
      <c r="C78">
        <v>1</v>
      </c>
      <c r="D78">
        <v>0</v>
      </c>
      <c r="E78">
        <v>4.7096519004095967</v>
      </c>
      <c r="F78">
        <v>44.5</v>
      </c>
    </row>
    <row r="79" spans="1:6" x14ac:dyDescent="0.25">
      <c r="A79" t="s">
        <v>108</v>
      </c>
      <c r="B79" t="s">
        <v>76</v>
      </c>
      <c r="C79">
        <v>1</v>
      </c>
      <c r="D79">
        <v>0</v>
      </c>
      <c r="E79">
        <v>2.4089588769762713</v>
      </c>
      <c r="F79">
        <v>58</v>
      </c>
    </row>
    <row r="80" spans="1:6" x14ac:dyDescent="0.25">
      <c r="A80" t="s">
        <v>108</v>
      </c>
      <c r="B80" t="s">
        <v>78</v>
      </c>
      <c r="C80">
        <v>1</v>
      </c>
      <c r="D80">
        <v>0</v>
      </c>
      <c r="E80">
        <v>4.5705100109973245</v>
      </c>
      <c r="F80">
        <v>3200</v>
      </c>
    </row>
    <row r="81" spans="1:6" x14ac:dyDescent="0.25">
      <c r="A81" t="s">
        <v>108</v>
      </c>
      <c r="B81" t="s">
        <v>80</v>
      </c>
      <c r="C81">
        <v>1</v>
      </c>
      <c r="D81">
        <v>0</v>
      </c>
      <c r="E81">
        <v>13.422260238345672</v>
      </c>
      <c r="F81">
        <v>15.7</v>
      </c>
    </row>
    <row r="82" spans="1:6" x14ac:dyDescent="0.25">
      <c r="A82" t="s">
        <v>108</v>
      </c>
      <c r="B82" t="s">
        <v>82</v>
      </c>
      <c r="C82">
        <v>1</v>
      </c>
      <c r="D82">
        <v>0</v>
      </c>
      <c r="E82">
        <v>3.4104300219321999</v>
      </c>
      <c r="F82">
        <v>22.5</v>
      </c>
    </row>
    <row r="83" spans="1:6" x14ac:dyDescent="0.25">
      <c r="A83" t="s">
        <v>108</v>
      </c>
      <c r="B83" t="s">
        <v>84</v>
      </c>
      <c r="C83">
        <v>1</v>
      </c>
      <c r="D83">
        <v>0</v>
      </c>
      <c r="E83">
        <v>2.2859779562352145</v>
      </c>
      <c r="F83">
        <v>31.5</v>
      </c>
    </row>
    <row r="84" spans="1:6" x14ac:dyDescent="0.25">
      <c r="A84" t="s">
        <v>108</v>
      </c>
      <c r="B84" t="s">
        <v>86</v>
      </c>
      <c r="C84">
        <v>1</v>
      </c>
      <c r="D84">
        <v>0</v>
      </c>
      <c r="E84">
        <v>4.5808037117020035</v>
      </c>
      <c r="F84">
        <v>44.5</v>
      </c>
    </row>
    <row r="85" spans="1:6" x14ac:dyDescent="0.25">
      <c r="A85" t="s">
        <v>108</v>
      </c>
      <c r="B85" t="s">
        <v>88</v>
      </c>
      <c r="C85">
        <v>1</v>
      </c>
      <c r="D85">
        <v>0</v>
      </c>
      <c r="E85">
        <v>2.2800155254009837</v>
      </c>
      <c r="F85">
        <v>58</v>
      </c>
    </row>
    <row r="86" spans="1:6" x14ac:dyDescent="0.25">
      <c r="A86" t="s">
        <v>108</v>
      </c>
      <c r="B86" t="s">
        <v>90</v>
      </c>
      <c r="C86">
        <v>1</v>
      </c>
      <c r="D86">
        <v>0</v>
      </c>
      <c r="E86">
        <v>4.5705100109973245</v>
      </c>
      <c r="F86">
        <v>3200</v>
      </c>
    </row>
    <row r="87" spans="1:6" x14ac:dyDescent="0.25">
      <c r="A87" t="s">
        <v>108</v>
      </c>
      <c r="B87" t="s">
        <v>92</v>
      </c>
      <c r="C87">
        <v>1</v>
      </c>
      <c r="D87">
        <v>0</v>
      </c>
      <c r="E87">
        <v>13.422260238345672</v>
      </c>
      <c r="F87">
        <v>15.7</v>
      </c>
    </row>
    <row r="88" spans="1:6" x14ac:dyDescent="0.25">
      <c r="A88" t="s">
        <v>108</v>
      </c>
      <c r="B88" t="s">
        <v>94</v>
      </c>
      <c r="C88">
        <v>1</v>
      </c>
      <c r="D88">
        <v>0</v>
      </c>
      <c r="E88">
        <v>4.1509475884657974</v>
      </c>
      <c r="F88">
        <v>22.5</v>
      </c>
    </row>
    <row r="89" spans="1:6" x14ac:dyDescent="0.25">
      <c r="A89" t="s">
        <v>108</v>
      </c>
      <c r="B89" t="s">
        <v>96</v>
      </c>
      <c r="C89">
        <v>1</v>
      </c>
      <c r="D89">
        <v>0</v>
      </c>
      <c r="E89">
        <v>4.3916403174433896</v>
      </c>
      <c r="F89">
        <v>31.5</v>
      </c>
    </row>
    <row r="90" spans="1:6" x14ac:dyDescent="0.25">
      <c r="A90" t="s">
        <v>108</v>
      </c>
      <c r="B90" t="s">
        <v>98</v>
      </c>
      <c r="C90">
        <v>1</v>
      </c>
      <c r="D90">
        <v>0</v>
      </c>
      <c r="E90">
        <v>4.5808037117020035</v>
      </c>
      <c r="F90">
        <v>44.5</v>
      </c>
    </row>
    <row r="91" spans="1:6" x14ac:dyDescent="0.25">
      <c r="A91" t="s">
        <v>108</v>
      </c>
      <c r="B91" t="s">
        <v>100</v>
      </c>
      <c r="C91">
        <v>1</v>
      </c>
      <c r="D91">
        <v>0</v>
      </c>
      <c r="E91">
        <v>2.2800155254009837</v>
      </c>
      <c r="F91">
        <v>58</v>
      </c>
    </row>
    <row r="92" spans="1:6" x14ac:dyDescent="0.25">
      <c r="A92" t="s">
        <v>109</v>
      </c>
      <c r="B92" t="s">
        <v>33</v>
      </c>
      <c r="C92">
        <v>1</v>
      </c>
      <c r="D92">
        <v>1</v>
      </c>
      <c r="E92">
        <v>5.7307714513656833</v>
      </c>
      <c r="F92">
        <v>3250</v>
      </c>
    </row>
    <row r="93" spans="1:6" x14ac:dyDescent="0.25">
      <c r="A93" t="s">
        <v>109</v>
      </c>
      <c r="B93" t="s">
        <v>36</v>
      </c>
      <c r="C93">
        <v>1</v>
      </c>
      <c r="D93">
        <v>1</v>
      </c>
      <c r="E93">
        <v>7.2284723762700906</v>
      </c>
      <c r="F93">
        <v>16</v>
      </c>
    </row>
    <row r="94" spans="1:6" x14ac:dyDescent="0.25">
      <c r="A94" t="s">
        <v>109</v>
      </c>
      <c r="B94" t="s">
        <v>40</v>
      </c>
      <c r="C94">
        <v>1</v>
      </c>
      <c r="D94">
        <v>1</v>
      </c>
      <c r="E94">
        <v>2.2030433795139857</v>
      </c>
      <c r="F94">
        <v>22.5</v>
      </c>
    </row>
    <row r="95" spans="1:6" x14ac:dyDescent="0.25">
      <c r="A95" t="s">
        <v>109</v>
      </c>
      <c r="B95" t="s">
        <v>43</v>
      </c>
      <c r="C95">
        <v>1</v>
      </c>
      <c r="D95">
        <v>1</v>
      </c>
      <c r="E95">
        <v>1.8177868885841804</v>
      </c>
      <c r="F95">
        <v>31.5</v>
      </c>
    </row>
    <row r="96" spans="1:6" x14ac:dyDescent="0.25">
      <c r="A96" t="s">
        <v>109</v>
      </c>
      <c r="B96" t="s">
        <v>46</v>
      </c>
      <c r="C96">
        <v>1</v>
      </c>
      <c r="D96">
        <v>1</v>
      </c>
      <c r="E96">
        <v>4.1004342274741958</v>
      </c>
      <c r="F96">
        <v>44.5</v>
      </c>
    </row>
    <row r="97" spans="1:6" x14ac:dyDescent="0.25">
      <c r="A97" t="s">
        <v>109</v>
      </c>
      <c r="B97" t="s">
        <v>49</v>
      </c>
      <c r="C97">
        <v>1</v>
      </c>
      <c r="D97">
        <v>1</v>
      </c>
      <c r="E97">
        <v>3.5610066480900429</v>
      </c>
      <c r="F97">
        <v>59</v>
      </c>
    </row>
    <row r="98" spans="1:6" x14ac:dyDescent="0.25">
      <c r="A98" t="s">
        <v>109</v>
      </c>
      <c r="B98" t="s">
        <v>54</v>
      </c>
      <c r="C98">
        <v>1</v>
      </c>
      <c r="D98">
        <v>1</v>
      </c>
      <c r="E98">
        <v>5.6551008476799751</v>
      </c>
      <c r="F98">
        <v>3250</v>
      </c>
    </row>
    <row r="99" spans="1:6" x14ac:dyDescent="0.25">
      <c r="A99" t="s">
        <v>109</v>
      </c>
      <c r="B99" t="s">
        <v>56</v>
      </c>
      <c r="C99">
        <v>1</v>
      </c>
      <c r="D99">
        <v>1</v>
      </c>
      <c r="E99">
        <v>8.7110135127789903</v>
      </c>
      <c r="F99">
        <v>16</v>
      </c>
    </row>
    <row r="100" spans="1:6" x14ac:dyDescent="0.25">
      <c r="A100" t="s">
        <v>109</v>
      </c>
      <c r="B100" t="s">
        <v>58</v>
      </c>
      <c r="C100">
        <v>1</v>
      </c>
      <c r="D100">
        <v>1</v>
      </c>
      <c r="E100">
        <v>1.3919081145972001</v>
      </c>
      <c r="F100">
        <v>22.5</v>
      </c>
    </row>
    <row r="101" spans="1:6" x14ac:dyDescent="0.25">
      <c r="A101" t="s">
        <v>109</v>
      </c>
      <c r="B101" t="s">
        <v>60</v>
      </c>
      <c r="C101">
        <v>1</v>
      </c>
      <c r="D101">
        <v>1</v>
      </c>
      <c r="E101">
        <v>1.7434302006154212</v>
      </c>
      <c r="F101">
        <v>31.5</v>
      </c>
    </row>
    <row r="102" spans="1:6" x14ac:dyDescent="0.25">
      <c r="A102" t="s">
        <v>109</v>
      </c>
      <c r="B102" t="s">
        <v>62</v>
      </c>
      <c r="C102">
        <v>1</v>
      </c>
      <c r="D102">
        <v>1</v>
      </c>
      <c r="E102">
        <v>2.539027621248934</v>
      </c>
      <c r="F102">
        <v>44.5</v>
      </c>
    </row>
    <row r="103" spans="1:6" x14ac:dyDescent="0.25">
      <c r="A103" t="s">
        <v>109</v>
      </c>
      <c r="B103" t="s">
        <v>64</v>
      </c>
      <c r="C103">
        <v>1</v>
      </c>
      <c r="D103">
        <v>1</v>
      </c>
      <c r="E103">
        <v>3.4853515607871373</v>
      </c>
      <c r="F103">
        <v>59</v>
      </c>
    </row>
    <row r="104" spans="1:6" x14ac:dyDescent="0.25">
      <c r="A104" t="s">
        <v>109</v>
      </c>
      <c r="B104" t="s">
        <v>66</v>
      </c>
      <c r="C104">
        <v>1</v>
      </c>
      <c r="D104">
        <v>1</v>
      </c>
      <c r="E104">
        <v>6.101893101970532</v>
      </c>
      <c r="F104">
        <v>3250</v>
      </c>
    </row>
    <row r="105" spans="1:6" x14ac:dyDescent="0.25">
      <c r="A105" t="s">
        <v>109</v>
      </c>
      <c r="B105" t="s">
        <v>68</v>
      </c>
      <c r="C105">
        <v>1</v>
      </c>
      <c r="D105">
        <v>1</v>
      </c>
      <c r="E105">
        <v>7.6060676371388922</v>
      </c>
      <c r="F105">
        <v>16</v>
      </c>
    </row>
    <row r="106" spans="1:6" x14ac:dyDescent="0.25">
      <c r="A106" t="s">
        <v>109</v>
      </c>
      <c r="B106" t="s">
        <v>70</v>
      </c>
      <c r="C106">
        <v>1</v>
      </c>
      <c r="D106">
        <v>1</v>
      </c>
      <c r="E106">
        <v>2.5634012758887224</v>
      </c>
      <c r="F106">
        <v>22.5</v>
      </c>
    </row>
    <row r="107" spans="1:6" x14ac:dyDescent="0.25">
      <c r="A107" t="s">
        <v>109</v>
      </c>
      <c r="B107" t="s">
        <v>72</v>
      </c>
      <c r="C107">
        <v>1</v>
      </c>
      <c r="D107">
        <v>1</v>
      </c>
      <c r="E107">
        <v>2.1833168704656174</v>
      </c>
      <c r="F107">
        <v>31.5</v>
      </c>
    </row>
    <row r="108" spans="1:6" x14ac:dyDescent="0.25">
      <c r="A108" t="s">
        <v>109</v>
      </c>
      <c r="B108" t="s">
        <v>74</v>
      </c>
      <c r="C108">
        <v>1</v>
      </c>
      <c r="D108">
        <v>1</v>
      </c>
      <c r="E108">
        <v>4.475618090669343</v>
      </c>
      <c r="F108">
        <v>44.5</v>
      </c>
    </row>
    <row r="109" spans="1:6" x14ac:dyDescent="0.25">
      <c r="A109" t="s">
        <v>109</v>
      </c>
      <c r="B109" t="s">
        <v>76</v>
      </c>
      <c r="C109">
        <v>1</v>
      </c>
      <c r="D109">
        <v>1</v>
      </c>
      <c r="E109">
        <v>3.9387684383411283</v>
      </c>
      <c r="F109">
        <v>59</v>
      </c>
    </row>
    <row r="110" spans="1:6" x14ac:dyDescent="0.25">
      <c r="A110" t="s">
        <v>109</v>
      </c>
      <c r="B110" t="s">
        <v>78</v>
      </c>
      <c r="C110">
        <v>1</v>
      </c>
      <c r="D110">
        <v>1</v>
      </c>
      <c r="E110">
        <v>5.973647445050176</v>
      </c>
      <c r="F110">
        <v>3250</v>
      </c>
    </row>
    <row r="111" spans="1:6" x14ac:dyDescent="0.25">
      <c r="A111" t="s">
        <v>109</v>
      </c>
      <c r="B111" t="s">
        <v>80</v>
      </c>
      <c r="C111">
        <v>1</v>
      </c>
      <c r="D111">
        <v>1</v>
      </c>
      <c r="E111">
        <v>15.341667249382397</v>
      </c>
      <c r="F111">
        <v>16</v>
      </c>
    </row>
    <row r="112" spans="1:6" x14ac:dyDescent="0.25">
      <c r="A112" t="s">
        <v>109</v>
      </c>
      <c r="B112" t="s">
        <v>82</v>
      </c>
      <c r="C112">
        <v>1</v>
      </c>
      <c r="D112">
        <v>1</v>
      </c>
      <c r="E112">
        <v>3.1846923445212951</v>
      </c>
      <c r="F112">
        <v>22.5</v>
      </c>
    </row>
    <row r="113" spans="1:6" x14ac:dyDescent="0.25">
      <c r="A113" t="s">
        <v>109</v>
      </c>
      <c r="B113" t="s">
        <v>84</v>
      </c>
      <c r="C113">
        <v>1</v>
      </c>
      <c r="D113">
        <v>1</v>
      </c>
      <c r="E113">
        <v>2.0572473119254937</v>
      </c>
      <c r="F113">
        <v>31.5</v>
      </c>
    </row>
    <row r="114" spans="1:6" x14ac:dyDescent="0.25">
      <c r="A114" t="s">
        <v>109</v>
      </c>
      <c r="B114" t="s">
        <v>86</v>
      </c>
      <c r="C114">
        <v>1</v>
      </c>
      <c r="D114">
        <v>1</v>
      </c>
      <c r="E114">
        <v>4.347344875947428</v>
      </c>
      <c r="F114">
        <v>44.5</v>
      </c>
    </row>
    <row r="115" spans="1:6" x14ac:dyDescent="0.25">
      <c r="A115" t="s">
        <v>109</v>
      </c>
      <c r="B115" t="s">
        <v>88</v>
      </c>
      <c r="C115">
        <v>1</v>
      </c>
      <c r="D115">
        <v>1</v>
      </c>
      <c r="E115">
        <v>3.8081948300352053</v>
      </c>
      <c r="F115">
        <v>59</v>
      </c>
    </row>
    <row r="116" spans="1:6" x14ac:dyDescent="0.25">
      <c r="A116" t="s">
        <v>109</v>
      </c>
      <c r="B116" t="s">
        <v>90</v>
      </c>
      <c r="C116">
        <v>1</v>
      </c>
      <c r="D116">
        <v>1</v>
      </c>
      <c r="E116">
        <v>4.3600000000000003</v>
      </c>
      <c r="F116">
        <v>3200.5</v>
      </c>
    </row>
    <row r="117" spans="1:6" x14ac:dyDescent="0.25">
      <c r="A117" t="s">
        <v>109</v>
      </c>
      <c r="B117" t="s">
        <v>92</v>
      </c>
      <c r="C117">
        <v>1</v>
      </c>
      <c r="D117">
        <v>1</v>
      </c>
      <c r="E117">
        <v>15.341667249382397</v>
      </c>
      <c r="F117">
        <v>16</v>
      </c>
    </row>
    <row r="118" spans="1:6" x14ac:dyDescent="0.25">
      <c r="A118" t="s">
        <v>109</v>
      </c>
      <c r="B118" t="s">
        <v>94</v>
      </c>
      <c r="C118">
        <v>1</v>
      </c>
      <c r="D118">
        <v>1</v>
      </c>
      <c r="E118">
        <v>3.9219689194793972</v>
      </c>
      <c r="F118">
        <v>22.5</v>
      </c>
    </row>
    <row r="119" spans="1:6" x14ac:dyDescent="0.25">
      <c r="A119" t="s">
        <v>109</v>
      </c>
      <c r="B119" t="s">
        <v>96</v>
      </c>
      <c r="C119">
        <v>1</v>
      </c>
      <c r="D119">
        <v>1</v>
      </c>
      <c r="E119">
        <v>4.1575046639416229</v>
      </c>
      <c r="F119">
        <v>31.5</v>
      </c>
    </row>
    <row r="120" spans="1:6" x14ac:dyDescent="0.25">
      <c r="A120" t="s">
        <v>109</v>
      </c>
      <c r="B120" t="s">
        <v>98</v>
      </c>
      <c r="C120">
        <v>1</v>
      </c>
      <c r="D120">
        <v>1</v>
      </c>
      <c r="E120">
        <v>4.347344875947428</v>
      </c>
      <c r="F120">
        <v>44.5</v>
      </c>
    </row>
    <row r="121" spans="1:6" x14ac:dyDescent="0.25">
      <c r="A121" t="s">
        <v>109</v>
      </c>
      <c r="B121" t="s">
        <v>100</v>
      </c>
      <c r="C121">
        <v>1</v>
      </c>
      <c r="D121">
        <v>1</v>
      </c>
      <c r="E121">
        <v>3.8081948300352053</v>
      </c>
      <c r="F121">
        <v>59</v>
      </c>
    </row>
    <row r="122" spans="1:6" x14ac:dyDescent="0.25">
      <c r="A122" t="s">
        <v>110</v>
      </c>
      <c r="B122" t="s">
        <v>33</v>
      </c>
      <c r="C122">
        <v>1</v>
      </c>
      <c r="D122">
        <v>1</v>
      </c>
      <c r="E122">
        <v>7.3573987044636198</v>
      </c>
      <c r="F122">
        <v>3300</v>
      </c>
    </row>
    <row r="123" spans="1:6" x14ac:dyDescent="0.25">
      <c r="A123" t="s">
        <v>110</v>
      </c>
      <c r="B123" t="s">
        <v>36</v>
      </c>
      <c r="C123">
        <v>1</v>
      </c>
      <c r="D123">
        <v>1</v>
      </c>
      <c r="E123">
        <v>10.579362138028529</v>
      </c>
      <c r="F123">
        <v>16.5</v>
      </c>
    </row>
    <row r="124" spans="1:6" x14ac:dyDescent="0.25">
      <c r="A124" t="s">
        <v>110</v>
      </c>
      <c r="B124" t="s">
        <v>40</v>
      </c>
      <c r="C124">
        <v>1</v>
      </c>
      <c r="D124">
        <v>1</v>
      </c>
      <c r="E124">
        <v>4.4742221212809454</v>
      </c>
      <c r="F124">
        <v>23</v>
      </c>
    </row>
    <row r="125" spans="1:6" x14ac:dyDescent="0.25">
      <c r="A125" t="s">
        <v>110</v>
      </c>
      <c r="B125" t="s">
        <v>43</v>
      </c>
      <c r="C125">
        <v>1</v>
      </c>
      <c r="D125">
        <v>1</v>
      </c>
      <c r="E125">
        <v>3.4339422360220482</v>
      </c>
      <c r="F125">
        <v>32</v>
      </c>
    </row>
    <row r="126" spans="1:6" x14ac:dyDescent="0.25">
      <c r="A126" t="s">
        <v>110</v>
      </c>
      <c r="B126" t="s">
        <v>46</v>
      </c>
      <c r="C126">
        <v>1</v>
      </c>
      <c r="D126">
        <v>1</v>
      </c>
      <c r="E126">
        <v>5.2701020277828832</v>
      </c>
      <c r="F126">
        <v>45</v>
      </c>
    </row>
    <row r="127" spans="1:6" x14ac:dyDescent="0.25">
      <c r="A127" t="s">
        <v>110</v>
      </c>
      <c r="B127" t="s">
        <v>49</v>
      </c>
      <c r="C127">
        <v>1</v>
      </c>
      <c r="D127">
        <v>1</v>
      </c>
      <c r="E127">
        <v>5.3162779472102102</v>
      </c>
      <c r="F127">
        <v>60</v>
      </c>
    </row>
    <row r="128" spans="1:6" x14ac:dyDescent="0.25">
      <c r="A128" t="s">
        <v>110</v>
      </c>
      <c r="B128" t="s">
        <v>54</v>
      </c>
      <c r="C128">
        <v>1</v>
      </c>
      <c r="D128">
        <v>1</v>
      </c>
      <c r="E128">
        <v>7.2805639376442741</v>
      </c>
      <c r="F128">
        <v>3300</v>
      </c>
    </row>
    <row r="129" spans="1:6" x14ac:dyDescent="0.25">
      <c r="A129" t="s">
        <v>110</v>
      </c>
      <c r="B129" t="s">
        <v>56</v>
      </c>
      <c r="C129">
        <v>1</v>
      </c>
      <c r="D129">
        <v>1</v>
      </c>
      <c r="E129">
        <v>12.108232685053338</v>
      </c>
      <c r="F129">
        <v>16.5</v>
      </c>
    </row>
    <row r="130" spans="1:6" x14ac:dyDescent="0.25">
      <c r="A130" t="s">
        <v>110</v>
      </c>
      <c r="B130" t="s">
        <v>58</v>
      </c>
      <c r="C130">
        <v>1</v>
      </c>
      <c r="D130">
        <v>1</v>
      </c>
      <c r="E130">
        <v>3.6450616282549078</v>
      </c>
      <c r="F130">
        <v>23</v>
      </c>
    </row>
    <row r="131" spans="1:6" x14ac:dyDescent="0.25">
      <c r="A131" t="s">
        <v>110</v>
      </c>
      <c r="B131" t="s">
        <v>60</v>
      </c>
      <c r="C131">
        <v>1</v>
      </c>
      <c r="D131">
        <v>1</v>
      </c>
      <c r="E131">
        <v>3.3584052831648847</v>
      </c>
      <c r="F131">
        <v>32</v>
      </c>
    </row>
    <row r="132" spans="1:6" x14ac:dyDescent="0.25">
      <c r="A132" t="s">
        <v>110</v>
      </c>
      <c r="B132" t="s">
        <v>62</v>
      </c>
      <c r="C132">
        <v>1</v>
      </c>
      <c r="D132">
        <v>1</v>
      </c>
      <c r="E132">
        <v>3.6911515271056601</v>
      </c>
      <c r="F132">
        <v>45</v>
      </c>
    </row>
    <row r="133" spans="1:6" x14ac:dyDescent="0.25">
      <c r="A133" t="s">
        <v>110</v>
      </c>
      <c r="B133" t="s">
        <v>64</v>
      </c>
      <c r="C133">
        <v>1</v>
      </c>
      <c r="D133">
        <v>1</v>
      </c>
      <c r="E133">
        <v>5.2393405702920006</v>
      </c>
      <c r="F133">
        <v>60</v>
      </c>
    </row>
    <row r="134" spans="1:6" x14ac:dyDescent="0.25">
      <c r="A134" t="s">
        <v>110</v>
      </c>
      <c r="B134" t="s">
        <v>66</v>
      </c>
      <c r="C134">
        <v>1</v>
      </c>
      <c r="D134">
        <v>1</v>
      </c>
      <c r="E134">
        <v>7.7342299189239156</v>
      </c>
      <c r="F134">
        <v>3300</v>
      </c>
    </row>
    <row r="135" spans="1:6" x14ac:dyDescent="0.25">
      <c r="A135" t="s">
        <v>110</v>
      </c>
      <c r="B135" t="s">
        <v>68</v>
      </c>
      <c r="C135">
        <v>1</v>
      </c>
      <c r="D135">
        <v>1</v>
      </c>
      <c r="E135">
        <v>10.968757250799484</v>
      </c>
      <c r="F135">
        <v>16.5</v>
      </c>
    </row>
    <row r="136" spans="1:6" x14ac:dyDescent="0.25">
      <c r="A136" t="s">
        <v>110</v>
      </c>
      <c r="B136" t="s">
        <v>70</v>
      </c>
      <c r="C136">
        <v>1</v>
      </c>
      <c r="D136">
        <v>1</v>
      </c>
      <c r="E136">
        <v>4.8425879709084825</v>
      </c>
      <c r="F136">
        <v>23</v>
      </c>
    </row>
    <row r="137" spans="1:6" x14ac:dyDescent="0.25">
      <c r="A137" t="s">
        <v>110</v>
      </c>
      <c r="B137" t="s">
        <v>72</v>
      </c>
      <c r="C137">
        <v>1</v>
      </c>
      <c r="D137">
        <v>1</v>
      </c>
      <c r="E137">
        <v>3.805274281107927</v>
      </c>
      <c r="F137">
        <v>32</v>
      </c>
    </row>
    <row r="138" spans="1:6" x14ac:dyDescent="0.25">
      <c r="A138" t="s">
        <v>110</v>
      </c>
      <c r="B138" t="s">
        <v>74</v>
      </c>
      <c r="C138">
        <v>1</v>
      </c>
      <c r="D138">
        <v>1</v>
      </c>
      <c r="E138">
        <v>5.6495014400027088</v>
      </c>
      <c r="F138">
        <v>45</v>
      </c>
    </row>
    <row r="139" spans="1:6" x14ac:dyDescent="0.25">
      <c r="A139" t="s">
        <v>110</v>
      </c>
      <c r="B139" t="s">
        <v>76</v>
      </c>
      <c r="C139">
        <v>1</v>
      </c>
      <c r="D139">
        <v>1</v>
      </c>
      <c r="E139">
        <v>5.7004424796689648</v>
      </c>
      <c r="F139">
        <v>60</v>
      </c>
    </row>
    <row r="140" spans="1:6" x14ac:dyDescent="0.25">
      <c r="A140" t="s">
        <v>110</v>
      </c>
      <c r="B140" t="s">
        <v>78</v>
      </c>
      <c r="C140">
        <v>1</v>
      </c>
      <c r="D140">
        <v>1</v>
      </c>
      <c r="E140">
        <v>7.6040112518971199</v>
      </c>
      <c r="F140">
        <v>3300</v>
      </c>
    </row>
    <row r="141" spans="1:6" x14ac:dyDescent="0.25">
      <c r="A141" t="s">
        <v>110</v>
      </c>
      <c r="B141" t="s">
        <v>80</v>
      </c>
      <c r="C141">
        <v>1</v>
      </c>
      <c r="D141">
        <v>1</v>
      </c>
      <c r="E141">
        <v>18.946094350925577</v>
      </c>
      <c r="F141">
        <v>16.5</v>
      </c>
    </row>
    <row r="142" spans="1:6" x14ac:dyDescent="0.25">
      <c r="A142" t="s">
        <v>110</v>
      </c>
      <c r="B142" t="s">
        <v>82</v>
      </c>
      <c r="C142">
        <v>1</v>
      </c>
      <c r="D142">
        <v>1</v>
      </c>
      <c r="E142">
        <v>5.4776855077328861</v>
      </c>
      <c r="F142">
        <v>23</v>
      </c>
    </row>
    <row r="143" spans="1:6" x14ac:dyDescent="0.25">
      <c r="A143" t="s">
        <v>110</v>
      </c>
      <c r="B143" t="s">
        <v>84</v>
      </c>
      <c r="C143">
        <v>1</v>
      </c>
      <c r="D143">
        <v>1</v>
      </c>
      <c r="E143">
        <v>3.6772036184639916</v>
      </c>
      <c r="F143">
        <v>32</v>
      </c>
    </row>
    <row r="144" spans="1:6" x14ac:dyDescent="0.25">
      <c r="A144" t="s">
        <v>110</v>
      </c>
      <c r="B144" t="s">
        <v>86</v>
      </c>
      <c r="C144">
        <v>1</v>
      </c>
      <c r="D144">
        <v>1</v>
      </c>
      <c r="E144">
        <v>5.5197869532052692</v>
      </c>
      <c r="F144">
        <v>45</v>
      </c>
    </row>
    <row r="145" spans="1:6" x14ac:dyDescent="0.25">
      <c r="A145" t="s">
        <v>110</v>
      </c>
      <c r="B145" t="s">
        <v>88</v>
      </c>
      <c r="C145">
        <v>1</v>
      </c>
      <c r="D145">
        <v>1</v>
      </c>
      <c r="E145">
        <v>5.567655759357848</v>
      </c>
      <c r="F145">
        <v>60</v>
      </c>
    </row>
    <row r="146" spans="1:6" x14ac:dyDescent="0.25">
      <c r="A146" t="s">
        <v>110</v>
      </c>
      <c r="B146" t="s">
        <v>90</v>
      </c>
      <c r="C146">
        <v>1</v>
      </c>
      <c r="D146">
        <v>1</v>
      </c>
      <c r="E146">
        <v>7.6040112518971199</v>
      </c>
      <c r="F146">
        <v>3300</v>
      </c>
    </row>
    <row r="147" spans="1:6" x14ac:dyDescent="0.25">
      <c r="A147" t="s">
        <v>110</v>
      </c>
      <c r="B147" t="s">
        <v>92</v>
      </c>
      <c r="C147">
        <v>1</v>
      </c>
      <c r="D147">
        <v>1</v>
      </c>
      <c r="E147">
        <v>18.946094350925577</v>
      </c>
      <c r="F147">
        <v>16.5</v>
      </c>
    </row>
    <row r="148" spans="1:6" x14ac:dyDescent="0.25">
      <c r="A148" t="s">
        <v>110</v>
      </c>
      <c r="B148" t="s">
        <v>94</v>
      </c>
      <c r="C148">
        <v>1</v>
      </c>
      <c r="D148">
        <v>1</v>
      </c>
      <c r="E148">
        <v>6.2313460065789315</v>
      </c>
      <c r="F148">
        <v>23</v>
      </c>
    </row>
    <row r="149" spans="1:6" x14ac:dyDescent="0.25">
      <c r="A149" t="s">
        <v>110</v>
      </c>
      <c r="B149" t="s">
        <v>96</v>
      </c>
      <c r="C149">
        <v>1</v>
      </c>
      <c r="D149">
        <v>1</v>
      </c>
      <c r="E149">
        <v>5.8107983887660737</v>
      </c>
      <c r="F149">
        <v>32</v>
      </c>
    </row>
    <row r="150" spans="1:6" x14ac:dyDescent="0.25">
      <c r="A150" t="s">
        <v>110</v>
      </c>
      <c r="B150" t="s">
        <v>98</v>
      </c>
      <c r="C150">
        <v>1</v>
      </c>
      <c r="D150">
        <v>1</v>
      </c>
      <c r="E150">
        <v>5.5197869532052692</v>
      </c>
      <c r="F150">
        <v>45</v>
      </c>
    </row>
    <row r="151" spans="1:6" x14ac:dyDescent="0.25">
      <c r="A151" t="s">
        <v>110</v>
      </c>
      <c r="B151" t="s">
        <v>100</v>
      </c>
      <c r="C151">
        <v>1</v>
      </c>
      <c r="D151">
        <v>1</v>
      </c>
      <c r="E151">
        <v>5.567655759357848</v>
      </c>
      <c r="F151">
        <v>60</v>
      </c>
    </row>
    <row r="152" spans="1:6" x14ac:dyDescent="0.25">
      <c r="A152" t="s">
        <v>111</v>
      </c>
      <c r="B152" t="s">
        <v>33</v>
      </c>
      <c r="C152">
        <v>1</v>
      </c>
      <c r="D152">
        <v>1</v>
      </c>
      <c r="E152">
        <v>8.9840259575615562</v>
      </c>
      <c r="F152">
        <v>3350</v>
      </c>
    </row>
    <row r="153" spans="1:6" x14ac:dyDescent="0.25">
      <c r="A153" t="s">
        <v>111</v>
      </c>
      <c r="B153" t="s">
        <v>36</v>
      </c>
      <c r="C153">
        <v>1</v>
      </c>
      <c r="D153">
        <v>1</v>
      </c>
      <c r="E153">
        <v>13.930251899786967</v>
      </c>
      <c r="F153">
        <v>17</v>
      </c>
    </row>
    <row r="154" spans="1:6" x14ac:dyDescent="0.25">
      <c r="A154" t="s">
        <v>111</v>
      </c>
      <c r="B154" t="s">
        <v>40</v>
      </c>
      <c r="C154">
        <v>1</v>
      </c>
      <c r="D154">
        <v>1</v>
      </c>
      <c r="E154">
        <v>6.7454008630479052</v>
      </c>
      <c r="F154">
        <v>23.5</v>
      </c>
    </row>
    <row r="155" spans="1:6" x14ac:dyDescent="0.25">
      <c r="A155" t="s">
        <v>111</v>
      </c>
      <c r="B155" t="s">
        <v>43</v>
      </c>
      <c r="C155">
        <v>1</v>
      </c>
      <c r="D155">
        <v>1</v>
      </c>
      <c r="E155">
        <v>5.0500975834598734</v>
      </c>
      <c r="F155">
        <v>32.5</v>
      </c>
    </row>
    <row r="156" spans="1:6" x14ac:dyDescent="0.25">
      <c r="A156" t="s">
        <v>111</v>
      </c>
      <c r="B156" t="s">
        <v>46</v>
      </c>
      <c r="C156">
        <v>1</v>
      </c>
      <c r="D156">
        <v>1</v>
      </c>
      <c r="E156">
        <v>7.6094376284003005</v>
      </c>
      <c r="F156">
        <v>46</v>
      </c>
    </row>
    <row r="157" spans="1:6" x14ac:dyDescent="0.25">
      <c r="A157" t="s">
        <v>111</v>
      </c>
      <c r="B157" t="s">
        <v>49</v>
      </c>
      <c r="C157">
        <v>1</v>
      </c>
      <c r="D157">
        <v>1</v>
      </c>
      <c r="E157">
        <v>7.0715492463303775</v>
      </c>
      <c r="F157">
        <v>61</v>
      </c>
    </row>
    <row r="158" spans="1:6" x14ac:dyDescent="0.25">
      <c r="A158" t="s">
        <v>111</v>
      </c>
      <c r="B158" t="s">
        <v>54</v>
      </c>
      <c r="C158">
        <v>1</v>
      </c>
      <c r="D158">
        <v>1</v>
      </c>
      <c r="E158">
        <v>8.9060270276086158</v>
      </c>
      <c r="F158">
        <v>3350</v>
      </c>
    </row>
    <row r="159" spans="1:6" x14ac:dyDescent="0.25">
      <c r="A159" t="s">
        <v>111</v>
      </c>
      <c r="B159" t="s">
        <v>56</v>
      </c>
      <c r="C159">
        <v>1</v>
      </c>
      <c r="D159">
        <v>1</v>
      </c>
      <c r="E159">
        <v>15.505451857327685</v>
      </c>
      <c r="F159">
        <v>17</v>
      </c>
    </row>
    <row r="160" spans="1:6" x14ac:dyDescent="0.25">
      <c r="A160" t="s">
        <v>111</v>
      </c>
      <c r="B160" t="s">
        <v>58</v>
      </c>
      <c r="C160">
        <v>1</v>
      </c>
      <c r="D160">
        <v>1</v>
      </c>
      <c r="E160">
        <v>5.8982151419126154</v>
      </c>
      <c r="F160">
        <v>23.5</v>
      </c>
    </row>
    <row r="161" spans="1:6" x14ac:dyDescent="0.25">
      <c r="A161" t="s">
        <v>111</v>
      </c>
      <c r="B161" t="s">
        <v>60</v>
      </c>
      <c r="C161">
        <v>1</v>
      </c>
      <c r="D161">
        <v>1</v>
      </c>
      <c r="E161">
        <v>4.9733803657143341</v>
      </c>
      <c r="F161">
        <v>32.5</v>
      </c>
    </row>
    <row r="162" spans="1:6" x14ac:dyDescent="0.25">
      <c r="A162" t="s">
        <v>111</v>
      </c>
      <c r="B162" t="s">
        <v>62</v>
      </c>
      <c r="C162">
        <v>1</v>
      </c>
      <c r="D162">
        <v>1</v>
      </c>
      <c r="E162">
        <v>5.9953993388191122</v>
      </c>
      <c r="F162">
        <v>46</v>
      </c>
    </row>
    <row r="163" spans="1:6" x14ac:dyDescent="0.25">
      <c r="A163" t="s">
        <v>111</v>
      </c>
      <c r="B163" t="s">
        <v>64</v>
      </c>
      <c r="C163">
        <v>1</v>
      </c>
      <c r="D163">
        <v>1</v>
      </c>
      <c r="E163">
        <v>6.9933295797968782</v>
      </c>
      <c r="F163">
        <v>61</v>
      </c>
    </row>
    <row r="164" spans="1:6" x14ac:dyDescent="0.25">
      <c r="A164" t="s">
        <v>111</v>
      </c>
      <c r="B164" t="s">
        <v>66</v>
      </c>
      <c r="C164">
        <v>1</v>
      </c>
      <c r="D164">
        <v>1</v>
      </c>
      <c r="E164">
        <v>9.3665667358773277</v>
      </c>
      <c r="F164">
        <v>3350</v>
      </c>
    </row>
    <row r="165" spans="1:6" x14ac:dyDescent="0.25">
      <c r="A165" t="s">
        <v>111</v>
      </c>
      <c r="B165" t="s">
        <v>68</v>
      </c>
      <c r="C165">
        <v>1</v>
      </c>
      <c r="D165">
        <v>1</v>
      </c>
      <c r="E165">
        <v>14.331446864460091</v>
      </c>
      <c r="F165">
        <v>17</v>
      </c>
    </row>
    <row r="166" spans="1:6" x14ac:dyDescent="0.25">
      <c r="A166" t="s">
        <v>111</v>
      </c>
      <c r="B166" t="s">
        <v>70</v>
      </c>
      <c r="C166">
        <v>1</v>
      </c>
      <c r="D166">
        <v>1</v>
      </c>
      <c r="E166">
        <v>7.1217746659282284</v>
      </c>
      <c r="F166">
        <v>23.5</v>
      </c>
    </row>
    <row r="167" spans="1:6" x14ac:dyDescent="0.25">
      <c r="A167" t="s">
        <v>111</v>
      </c>
      <c r="B167" t="s">
        <v>72</v>
      </c>
      <c r="C167">
        <v>1</v>
      </c>
      <c r="D167">
        <v>1</v>
      </c>
      <c r="E167">
        <v>5.4272316917502366</v>
      </c>
      <c r="F167">
        <v>32.5</v>
      </c>
    </row>
    <row r="168" spans="1:6" x14ac:dyDescent="0.25">
      <c r="A168" t="s">
        <v>111</v>
      </c>
      <c r="B168" t="s">
        <v>74</v>
      </c>
      <c r="C168">
        <v>1</v>
      </c>
      <c r="D168">
        <v>1</v>
      </c>
      <c r="E168">
        <v>7.9972681386694262</v>
      </c>
      <c r="F168">
        <v>46</v>
      </c>
    </row>
    <row r="169" spans="1:6" x14ac:dyDescent="0.25">
      <c r="A169" t="s">
        <v>111</v>
      </c>
      <c r="B169" t="s">
        <v>76</v>
      </c>
      <c r="C169">
        <v>1</v>
      </c>
      <c r="D169">
        <v>1</v>
      </c>
      <c r="E169">
        <v>7.4621165209967728</v>
      </c>
      <c r="F169">
        <v>61</v>
      </c>
    </row>
    <row r="170" spans="1:6" x14ac:dyDescent="0.25">
      <c r="A170" t="s">
        <v>111</v>
      </c>
      <c r="B170" t="s">
        <v>78</v>
      </c>
      <c r="C170">
        <v>1</v>
      </c>
      <c r="D170">
        <v>1</v>
      </c>
      <c r="E170">
        <v>9.2343750587440496</v>
      </c>
      <c r="F170">
        <v>3350</v>
      </c>
    </row>
    <row r="171" spans="1:6" x14ac:dyDescent="0.25">
      <c r="A171" t="s">
        <v>111</v>
      </c>
      <c r="B171" t="s">
        <v>80</v>
      </c>
      <c r="C171">
        <v>1</v>
      </c>
      <c r="D171">
        <v>1</v>
      </c>
      <c r="E171">
        <v>22.550521452468786</v>
      </c>
      <c r="F171">
        <v>17</v>
      </c>
    </row>
    <row r="172" spans="1:6" x14ac:dyDescent="0.25">
      <c r="A172" t="s">
        <v>111</v>
      </c>
      <c r="B172" t="s">
        <v>82</v>
      </c>
      <c r="C172">
        <v>1</v>
      </c>
      <c r="D172">
        <v>1</v>
      </c>
      <c r="E172">
        <v>7.7706786709444486</v>
      </c>
      <c r="F172">
        <v>23.5</v>
      </c>
    </row>
    <row r="173" spans="1:6" x14ac:dyDescent="0.25">
      <c r="A173" t="s">
        <v>111</v>
      </c>
      <c r="B173" t="s">
        <v>84</v>
      </c>
      <c r="C173">
        <v>1</v>
      </c>
      <c r="D173">
        <v>1</v>
      </c>
      <c r="E173">
        <v>5.2971599250025037</v>
      </c>
      <c r="F173">
        <v>32.5</v>
      </c>
    </row>
    <row r="174" spans="1:6" x14ac:dyDescent="0.25">
      <c r="A174" t="s">
        <v>111</v>
      </c>
      <c r="B174" t="s">
        <v>86</v>
      </c>
      <c r="C174">
        <v>1</v>
      </c>
      <c r="D174">
        <v>1</v>
      </c>
      <c r="E174">
        <v>7.8646711077209375</v>
      </c>
      <c r="F174">
        <v>46</v>
      </c>
    </row>
    <row r="175" spans="1:6" x14ac:dyDescent="0.25">
      <c r="A175" t="s">
        <v>111</v>
      </c>
      <c r="B175" t="s">
        <v>88</v>
      </c>
      <c r="C175">
        <v>1</v>
      </c>
      <c r="D175">
        <v>1</v>
      </c>
      <c r="E175">
        <v>7.3271166886804622</v>
      </c>
      <c r="F175">
        <v>61</v>
      </c>
    </row>
    <row r="176" spans="1:6" x14ac:dyDescent="0.25">
      <c r="A176" t="s">
        <v>111</v>
      </c>
      <c r="B176" t="s">
        <v>90</v>
      </c>
      <c r="C176">
        <v>1</v>
      </c>
      <c r="D176">
        <v>1</v>
      </c>
      <c r="E176">
        <v>9.2343750587440496</v>
      </c>
      <c r="F176">
        <v>3350</v>
      </c>
    </row>
    <row r="177" spans="1:6" x14ac:dyDescent="0.25">
      <c r="A177" t="s">
        <v>111</v>
      </c>
      <c r="B177" t="s">
        <v>92</v>
      </c>
      <c r="C177">
        <v>1</v>
      </c>
      <c r="D177">
        <v>1</v>
      </c>
      <c r="E177">
        <v>22.550521452468786</v>
      </c>
      <c r="F177">
        <v>17</v>
      </c>
    </row>
    <row r="178" spans="1:6" x14ac:dyDescent="0.25">
      <c r="A178" t="s">
        <v>111</v>
      </c>
      <c r="B178" t="s">
        <v>94</v>
      </c>
      <c r="C178">
        <v>1</v>
      </c>
      <c r="D178">
        <v>1</v>
      </c>
      <c r="E178">
        <v>8.5407230936784799</v>
      </c>
      <c r="F178">
        <v>23.5</v>
      </c>
    </row>
    <row r="179" spans="1:6" x14ac:dyDescent="0.25">
      <c r="A179" t="s">
        <v>111</v>
      </c>
      <c r="B179" t="s">
        <v>96</v>
      </c>
      <c r="C179">
        <v>1</v>
      </c>
      <c r="D179">
        <v>1</v>
      </c>
      <c r="E179">
        <v>7.4640921135905387</v>
      </c>
      <c r="F179">
        <v>32.5</v>
      </c>
    </row>
    <row r="180" spans="1:6" x14ac:dyDescent="0.25">
      <c r="A180" t="s">
        <v>111</v>
      </c>
      <c r="B180" t="s">
        <v>98</v>
      </c>
      <c r="C180">
        <v>1</v>
      </c>
      <c r="D180">
        <v>1</v>
      </c>
      <c r="E180">
        <v>7.8646711077209375</v>
      </c>
      <c r="F180">
        <v>46</v>
      </c>
    </row>
    <row r="181" spans="1:6" x14ac:dyDescent="0.25">
      <c r="A181" t="s">
        <v>111</v>
      </c>
      <c r="B181" t="s">
        <v>100</v>
      </c>
      <c r="C181">
        <v>1</v>
      </c>
      <c r="D181">
        <v>1</v>
      </c>
      <c r="E181">
        <v>7.3271166886804622</v>
      </c>
      <c r="F181">
        <v>61</v>
      </c>
    </row>
  </sheetData>
  <conditionalFormatting sqref="B2:B15">
    <cfRule type="duplicateValues" dxfId="7" priority="20"/>
  </conditionalFormatting>
  <conditionalFormatting sqref="B32:B45">
    <cfRule type="duplicateValues" dxfId="6" priority="21"/>
  </conditionalFormatting>
  <conditionalFormatting sqref="B62:B75">
    <cfRule type="duplicateValues" dxfId="5" priority="22"/>
  </conditionalFormatting>
  <conditionalFormatting sqref="B92:B105">
    <cfRule type="duplicateValues" dxfId="4" priority="23"/>
  </conditionalFormatting>
  <conditionalFormatting sqref="B122:B135">
    <cfRule type="duplicateValues" dxfId="3" priority="24"/>
  </conditionalFormatting>
  <conditionalFormatting sqref="B152:B165">
    <cfRule type="duplicateValues" dxfId="2" priority="2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3"/>
  <sheetViews>
    <sheetView view="pageBreakPreview" topLeftCell="AO1" zoomScale="55" zoomScaleSheetLayoutView="55" workbookViewId="0">
      <selection activeCell="AX1" sqref="AX1"/>
    </sheetView>
  </sheetViews>
  <sheetFormatPr baseColWidth="10" defaultRowHeight="21" x14ac:dyDescent="0.35"/>
  <cols>
    <col min="1" max="1" width="32.85546875" style="5" customWidth="1"/>
    <col min="2" max="2" width="72.5703125" style="5" customWidth="1"/>
    <col min="3" max="5" width="31.28515625" style="5" customWidth="1"/>
    <col min="6" max="6" width="35.42578125" style="5" customWidth="1"/>
    <col min="7" max="7" width="17.7109375" style="5" customWidth="1"/>
    <col min="8" max="15" width="25.85546875" style="5" customWidth="1"/>
    <col min="16" max="16" width="20" style="5" customWidth="1"/>
    <col min="17" max="17" width="16.85546875" style="5" customWidth="1"/>
    <col min="18" max="19" width="21.85546875" style="13" customWidth="1"/>
    <col min="20" max="21" width="24.7109375" style="17" customWidth="1"/>
    <col min="22" max="24" width="24.7109375" style="20" customWidth="1"/>
    <col min="25" max="25" width="20" style="23" customWidth="1"/>
    <col min="26" max="27" width="20" style="31" customWidth="1"/>
    <col min="28" max="29" width="21.85546875" style="28" customWidth="1"/>
    <col min="30" max="32" width="21.85546875" style="13" customWidth="1"/>
    <col min="33" max="33" width="21.85546875" style="51" customWidth="1"/>
    <col min="34" max="36" width="21.85546875" style="46" customWidth="1"/>
    <col min="37" max="37" width="21.85546875" style="52" customWidth="1"/>
    <col min="38" max="40" width="21.85546875" style="53" customWidth="1"/>
    <col min="41" max="41" width="21.85546875" style="58" customWidth="1"/>
    <col min="42" max="44" width="21.85546875" style="63" customWidth="1"/>
    <col min="45" max="45" width="21.85546875" style="68" customWidth="1"/>
    <col min="46" max="48" width="21.85546875" style="46" customWidth="1"/>
    <col min="49" max="49" width="21.85546875" style="52" customWidth="1"/>
    <col min="50" max="52" width="21.85546875" style="23" customWidth="1"/>
    <col min="53" max="53" width="21.85546875" style="31" customWidth="1"/>
    <col min="54" max="57" width="21.85546875" style="5" customWidth="1"/>
    <col min="58" max="59" width="34.5703125" style="5" customWidth="1"/>
  </cols>
  <sheetData>
    <row r="1" spans="1:59" ht="21.75" thickBot="1" x14ac:dyDescent="0.4">
      <c r="AD1" s="13" t="s">
        <v>104</v>
      </c>
      <c r="AH1" s="46" t="s">
        <v>107</v>
      </c>
      <c r="AK1" s="71"/>
      <c r="AL1" s="53" t="s">
        <v>108</v>
      </c>
      <c r="AP1" s="63" t="s">
        <v>109</v>
      </c>
      <c r="AT1" s="46" t="s">
        <v>110</v>
      </c>
      <c r="AX1" s="23" t="s">
        <v>111</v>
      </c>
    </row>
    <row r="2" spans="1:59" s="1" customFormat="1" ht="60" customHeight="1" thickBot="1" x14ac:dyDescent="0.35">
      <c r="A2" s="2" t="s">
        <v>0</v>
      </c>
      <c r="B2" s="3" t="s">
        <v>1</v>
      </c>
      <c r="C2" s="3" t="s">
        <v>13</v>
      </c>
      <c r="D2" s="3" t="s">
        <v>14</v>
      </c>
      <c r="E2" s="3" t="s">
        <v>15</v>
      </c>
      <c r="F2" s="3" t="s">
        <v>25</v>
      </c>
      <c r="G2" s="24" t="s">
        <v>11</v>
      </c>
      <c r="H2" s="4" t="s">
        <v>26</v>
      </c>
      <c r="I2" s="8" t="s">
        <v>17</v>
      </c>
      <c r="J2" s="8" t="s">
        <v>18</v>
      </c>
      <c r="K2" s="8" t="s">
        <v>28</v>
      </c>
      <c r="L2" s="8" t="s">
        <v>16</v>
      </c>
      <c r="M2" s="8" t="s">
        <v>24</v>
      </c>
      <c r="N2" s="8" t="s">
        <v>19</v>
      </c>
      <c r="O2" s="4" t="s">
        <v>27</v>
      </c>
      <c r="P2" s="8" t="s">
        <v>7</v>
      </c>
      <c r="Q2" s="8" t="s">
        <v>10</v>
      </c>
      <c r="R2" s="11" t="s">
        <v>102</v>
      </c>
      <c r="S2" s="11" t="s">
        <v>3</v>
      </c>
      <c r="T2" s="14" t="s">
        <v>103</v>
      </c>
      <c r="U2" s="15" t="s">
        <v>4</v>
      </c>
      <c r="V2" s="18" t="s">
        <v>8</v>
      </c>
      <c r="W2" s="18" t="s">
        <v>9</v>
      </c>
      <c r="X2" s="21" t="s">
        <v>20</v>
      </c>
      <c r="Y2" s="21" t="s">
        <v>2</v>
      </c>
      <c r="Z2" s="29" t="s">
        <v>22</v>
      </c>
      <c r="AA2" s="29" t="s">
        <v>23</v>
      </c>
      <c r="AB2" s="26" t="s">
        <v>5</v>
      </c>
      <c r="AC2" s="26" t="s">
        <v>6</v>
      </c>
      <c r="AD2" s="42" t="s">
        <v>105</v>
      </c>
      <c r="AE2" s="42" t="s">
        <v>106</v>
      </c>
      <c r="AF2" s="42" t="s">
        <v>2</v>
      </c>
      <c r="AG2" s="69" t="s">
        <v>6</v>
      </c>
      <c r="AH2" s="47" t="s">
        <v>105</v>
      </c>
      <c r="AI2" s="47" t="s">
        <v>106</v>
      </c>
      <c r="AJ2" s="47" t="s">
        <v>2</v>
      </c>
      <c r="AK2" s="69" t="s">
        <v>6</v>
      </c>
      <c r="AL2" s="54" t="s">
        <v>105</v>
      </c>
      <c r="AM2" s="54" t="s">
        <v>106</v>
      </c>
      <c r="AN2" s="54" t="s">
        <v>2</v>
      </c>
      <c r="AO2" s="69" t="s">
        <v>6</v>
      </c>
      <c r="AP2" s="64" t="s">
        <v>105</v>
      </c>
      <c r="AQ2" s="64" t="s">
        <v>106</v>
      </c>
      <c r="AR2" s="64" t="s">
        <v>2</v>
      </c>
      <c r="AS2" s="69" t="s">
        <v>6</v>
      </c>
      <c r="AT2" s="47" t="s">
        <v>105</v>
      </c>
      <c r="AU2" s="47" t="s">
        <v>106</v>
      </c>
      <c r="AV2" s="47" t="s">
        <v>2</v>
      </c>
      <c r="AW2" s="69" t="s">
        <v>6</v>
      </c>
      <c r="AX2" s="59" t="s">
        <v>105</v>
      </c>
      <c r="AY2" s="59" t="s">
        <v>106</v>
      </c>
      <c r="AZ2" s="59" t="s">
        <v>2</v>
      </c>
      <c r="BA2" s="69" t="s">
        <v>6</v>
      </c>
      <c r="BB2" s="25"/>
      <c r="BC2" s="25"/>
      <c r="BD2" s="25"/>
      <c r="BE2" s="25"/>
      <c r="BF2" s="25"/>
      <c r="BG2" s="10"/>
    </row>
    <row r="3" spans="1:59" s="7" customFormat="1" ht="47.25" customHeight="1" thickBot="1" x14ac:dyDescent="0.4">
      <c r="A3" s="37" t="s">
        <v>33</v>
      </c>
      <c r="B3" s="36" t="s">
        <v>34</v>
      </c>
      <c r="C3" s="33" t="s">
        <v>29</v>
      </c>
      <c r="D3" s="33" t="s">
        <v>30</v>
      </c>
      <c r="E3" s="33" t="s">
        <v>35</v>
      </c>
      <c r="F3" s="33" t="s">
        <v>12</v>
      </c>
      <c r="G3" s="24" t="s">
        <v>32</v>
      </c>
      <c r="H3" s="34">
        <v>2565.3130000000001</v>
      </c>
      <c r="I3" s="35">
        <v>0</v>
      </c>
      <c r="J3" s="35">
        <v>0</v>
      </c>
      <c r="K3" s="9">
        <f t="shared" ref="K3:K33" si="0">H3*(100-I3)/100 -J3</f>
        <v>2565.3130000000001</v>
      </c>
      <c r="L3" s="9">
        <v>0</v>
      </c>
      <c r="M3" s="9">
        <f t="shared" ref="M3:M33" si="1">K3*L3/100</f>
        <v>0</v>
      </c>
      <c r="N3" s="32">
        <v>0</v>
      </c>
      <c r="O3" s="6">
        <f t="shared" ref="O3:O33" si="2">H3*(100-I3)/100-J3 +M3</f>
        <v>2565.3130000000001</v>
      </c>
      <c r="P3" s="9">
        <v>19</v>
      </c>
      <c r="Q3" s="9">
        <f t="shared" ref="Q3:Q33" si="3">O3*(100+P3)/100+N3</f>
        <v>3052.7224700000002</v>
      </c>
      <c r="R3" s="39">
        <v>12.15</v>
      </c>
      <c r="S3" s="12">
        <v>7</v>
      </c>
      <c r="T3" s="40">
        <v>5.6</v>
      </c>
      <c r="U3" s="16">
        <v>7</v>
      </c>
      <c r="V3" s="19">
        <f t="shared" ref="V3:V33" si="4">O3+R3+T3</f>
        <v>2583.0630000000001</v>
      </c>
      <c r="W3" s="19">
        <f t="shared" ref="W3:W33" si="5">O3*(100+P3)/100 + R3*(100+S3)/100 + T3 * (100+U3)/100+N3</f>
        <v>3071.7149700000004</v>
      </c>
      <c r="X3" s="21" t="s">
        <v>21</v>
      </c>
      <c r="Y3" s="22">
        <v>5.7307714513656833</v>
      </c>
      <c r="Z3" s="30">
        <v>1</v>
      </c>
      <c r="AA3" s="30">
        <v>0</v>
      </c>
      <c r="AB3" s="27">
        <f t="shared" ref="AB3:AB33" si="6">(O3+R3+T3)*(100+Y3)/100</f>
        <v>2731.09243697479</v>
      </c>
      <c r="AC3" s="27">
        <f t="shared" ref="AC3:AC33" si="7">(O3+R3+T3)*(100+Y3)/100*(100+P3)/100+N3</f>
        <v>3250</v>
      </c>
      <c r="AD3" s="43">
        <v>1</v>
      </c>
      <c r="AE3" s="44">
        <v>0</v>
      </c>
      <c r="AF3" s="45">
        <f>(AG3-N3)/(O3+R3)*(100/(100+P3))*100-100</f>
        <v>2.7001677048094024</v>
      </c>
      <c r="AG3" s="70">
        <v>3150</v>
      </c>
      <c r="AH3" s="48">
        <v>1</v>
      </c>
      <c r="AI3" s="49">
        <v>0</v>
      </c>
      <c r="AJ3" s="50">
        <f>(AK3-N3)/(O3+R3)*(100/(100+P3))*100-100</f>
        <v>4.3303290969492423</v>
      </c>
      <c r="AK3" s="70">
        <v>3200</v>
      </c>
      <c r="AL3" s="55">
        <v>1</v>
      </c>
      <c r="AM3" s="56">
        <v>0</v>
      </c>
      <c r="AN3" s="57">
        <f>(AO3-N3)/(O3+R3)*(100/(100+P3))*100-100</f>
        <v>4.3303290969492423</v>
      </c>
      <c r="AO3" s="70">
        <v>3200</v>
      </c>
      <c r="AP3" s="65">
        <v>1</v>
      </c>
      <c r="AQ3" s="66">
        <v>0</v>
      </c>
      <c r="AR3" s="67">
        <f>(AS3-N3)/(O3+R3+T3)*(100/(100+P3))*100-100</f>
        <v>5.7307714513656833</v>
      </c>
      <c r="AS3" s="70">
        <v>3250</v>
      </c>
      <c r="AT3" s="48">
        <v>1</v>
      </c>
      <c r="AU3" s="49">
        <v>0</v>
      </c>
      <c r="AV3" s="50">
        <f>(AW3-N3)/(O3+R3+T3)*(100/(100+P3))*100-100</f>
        <v>7.3573987044636198</v>
      </c>
      <c r="AW3" s="70">
        <v>3300</v>
      </c>
      <c r="AX3" s="60">
        <v>1</v>
      </c>
      <c r="AY3" s="61">
        <v>0</v>
      </c>
      <c r="AZ3" s="62">
        <f>(BA3-N3)/(O3+R3+T3)*(100/(100+P3))*100-100</f>
        <v>8.9840259575615562</v>
      </c>
      <c r="BA3" s="70">
        <v>3350</v>
      </c>
      <c r="BB3" s="25"/>
      <c r="BC3" s="38"/>
      <c r="BD3" s="25"/>
      <c r="BE3" s="38"/>
      <c r="BF3" s="25"/>
      <c r="BG3" s="10"/>
    </row>
    <row r="4" spans="1:59" s="7" customFormat="1" ht="47.25" customHeight="1" thickBot="1" x14ac:dyDescent="0.4">
      <c r="A4" s="37" t="s">
        <v>36</v>
      </c>
      <c r="B4" s="36" t="s">
        <v>37</v>
      </c>
      <c r="C4" s="33" t="s">
        <v>29</v>
      </c>
      <c r="D4" s="33" t="s">
        <v>30</v>
      </c>
      <c r="E4" s="33" t="s">
        <v>38</v>
      </c>
      <c r="F4" s="33" t="s">
        <v>12</v>
      </c>
      <c r="G4" s="24" t="s">
        <v>39</v>
      </c>
      <c r="H4" s="34">
        <v>12.452999999999999</v>
      </c>
      <c r="I4" s="35">
        <v>0</v>
      </c>
      <c r="J4" s="35">
        <v>0</v>
      </c>
      <c r="K4" s="9">
        <f t="shared" si="0"/>
        <v>12.452999999999999</v>
      </c>
      <c r="L4" s="9">
        <v>0</v>
      </c>
      <c r="M4" s="9">
        <f t="shared" si="1"/>
        <v>0</v>
      </c>
      <c r="N4" s="32">
        <v>0</v>
      </c>
      <c r="O4" s="6">
        <f t="shared" si="2"/>
        <v>12.452999999999999</v>
      </c>
      <c r="P4" s="9">
        <v>19</v>
      </c>
      <c r="Q4" s="9">
        <f t="shared" si="3"/>
        <v>14.81907</v>
      </c>
      <c r="R4" s="39">
        <v>5.8999999999999997E-2</v>
      </c>
      <c r="S4" s="12">
        <v>7</v>
      </c>
      <c r="T4" s="41">
        <v>2.7E-2</v>
      </c>
      <c r="U4" s="16">
        <v>7</v>
      </c>
      <c r="V4" s="19">
        <f t="shared" si="4"/>
        <v>12.538999999999998</v>
      </c>
      <c r="W4" s="19">
        <f t="shared" si="5"/>
        <v>14.91109</v>
      </c>
      <c r="X4" s="21" t="s">
        <v>21</v>
      </c>
      <c r="Y4" s="22">
        <v>7.2284723762700906</v>
      </c>
      <c r="Z4" s="30">
        <v>1</v>
      </c>
      <c r="AA4" s="30">
        <v>0</v>
      </c>
      <c r="AB4" s="27">
        <f t="shared" si="6"/>
        <v>13.445378151260504</v>
      </c>
      <c r="AC4" s="27">
        <f t="shared" si="7"/>
        <v>16</v>
      </c>
      <c r="AD4" s="43">
        <v>1</v>
      </c>
      <c r="AE4" s="44">
        <v>0</v>
      </c>
      <c r="AF4" s="45">
        <f t="shared" ref="AF4:AF33" si="8">(AG4-N4)/(O4+R4)*(100/(100+P4))*100-100</f>
        <v>4.1017429989898915</v>
      </c>
      <c r="AG4" s="70">
        <v>15.5</v>
      </c>
      <c r="AH4" s="48">
        <v>1</v>
      </c>
      <c r="AI4" s="49">
        <v>0</v>
      </c>
      <c r="AJ4" s="50">
        <f t="shared" ref="AJ4:AJ33" si="9">(AK4-N4)/(O4+R4)*(100/(100+P4))*100-100</f>
        <v>5.4449912957510378</v>
      </c>
      <c r="AK4" s="70">
        <v>15.7</v>
      </c>
      <c r="AL4" s="55">
        <v>1</v>
      </c>
      <c r="AM4" s="56">
        <v>0</v>
      </c>
      <c r="AN4" s="57">
        <f t="shared" ref="AN4:AN33" si="10">(AO4-N4)/(O4+R4)*(100/(100+P4))*100-100</f>
        <v>5.4449912957510378</v>
      </c>
      <c r="AO4" s="70">
        <v>15.7</v>
      </c>
      <c r="AP4" s="65">
        <v>1</v>
      </c>
      <c r="AQ4" s="66">
        <v>0</v>
      </c>
      <c r="AR4" s="67">
        <f t="shared" ref="AR4:AR33" si="11">(AS4-N4)/(O4+R4+T4)*(100/(100+P4))*100-100</f>
        <v>7.2284723762700906</v>
      </c>
      <c r="AS4" s="70">
        <v>16</v>
      </c>
      <c r="AT4" s="48">
        <v>1</v>
      </c>
      <c r="AU4" s="49">
        <v>0</v>
      </c>
      <c r="AV4" s="50">
        <f t="shared" ref="AV4:AV33" si="12">(AW4-N4)/(O4+R4+T4)*(100/(100+P4))*100-100</f>
        <v>10.579362138028529</v>
      </c>
      <c r="AW4" s="70">
        <v>16.5</v>
      </c>
      <c r="AX4" s="60">
        <v>1</v>
      </c>
      <c r="AY4" s="61">
        <v>0</v>
      </c>
      <c r="AZ4" s="62">
        <f t="shared" ref="AZ4:AZ33" si="13">(BA4-N4)/(O4+R4+T4)*(100/(100+P4))*100-100</f>
        <v>13.930251899786967</v>
      </c>
      <c r="BA4" s="70">
        <v>17</v>
      </c>
      <c r="BB4" s="25"/>
      <c r="BC4" s="38"/>
      <c r="BD4" s="25"/>
      <c r="BE4" s="38"/>
      <c r="BF4" s="25"/>
      <c r="BG4" s="10"/>
    </row>
    <row r="5" spans="1:59" s="7" customFormat="1" ht="47.25" customHeight="1" thickBot="1" x14ac:dyDescent="0.4">
      <c r="A5" s="37" t="s">
        <v>40</v>
      </c>
      <c r="B5" s="36" t="s">
        <v>41</v>
      </c>
      <c r="C5" s="33" t="s">
        <v>29</v>
      </c>
      <c r="D5" s="33" t="s">
        <v>30</v>
      </c>
      <c r="E5" s="33" t="s">
        <v>42</v>
      </c>
      <c r="F5" s="33" t="s">
        <v>12</v>
      </c>
      <c r="G5" s="24" t="s">
        <v>39</v>
      </c>
      <c r="H5" s="34">
        <v>18.370999999999999</v>
      </c>
      <c r="I5" s="35">
        <v>0</v>
      </c>
      <c r="J5" s="35">
        <v>0</v>
      </c>
      <c r="K5" s="9">
        <f t="shared" si="0"/>
        <v>18.370999999999999</v>
      </c>
      <c r="L5" s="9">
        <v>0</v>
      </c>
      <c r="M5" s="9">
        <f t="shared" si="1"/>
        <v>0</v>
      </c>
      <c r="N5" s="32">
        <v>0</v>
      </c>
      <c r="O5" s="6">
        <f t="shared" si="2"/>
        <v>18.370999999999999</v>
      </c>
      <c r="P5" s="9">
        <v>19</v>
      </c>
      <c r="Q5" s="9">
        <f t="shared" si="3"/>
        <v>21.86149</v>
      </c>
      <c r="R5" s="39">
        <v>8.7999999999999995E-2</v>
      </c>
      <c r="S5" s="12">
        <v>7</v>
      </c>
      <c r="T5" s="41">
        <v>4.1000000000000002E-2</v>
      </c>
      <c r="U5" s="16">
        <v>7</v>
      </c>
      <c r="V5" s="19">
        <f t="shared" si="4"/>
        <v>18.5</v>
      </c>
      <c r="W5" s="19">
        <f t="shared" si="5"/>
        <v>21.999519999999997</v>
      </c>
      <c r="X5" s="21" t="s">
        <v>21</v>
      </c>
      <c r="Y5" s="22">
        <v>6.7454008630479052</v>
      </c>
      <c r="Z5" s="30">
        <v>1</v>
      </c>
      <c r="AA5" s="30">
        <v>0</v>
      </c>
      <c r="AB5" s="27">
        <f t="shared" si="6"/>
        <v>19.747899159663863</v>
      </c>
      <c r="AC5" s="27">
        <f t="shared" si="7"/>
        <v>23.499999999999996</v>
      </c>
      <c r="AD5" s="43">
        <v>1</v>
      </c>
      <c r="AE5" s="44">
        <v>0</v>
      </c>
      <c r="AF5" s="45">
        <f t="shared" si="8"/>
        <v>1.0643165115875775</v>
      </c>
      <c r="AG5" s="70">
        <v>22.2</v>
      </c>
      <c r="AH5" s="48">
        <v>1</v>
      </c>
      <c r="AI5" s="49">
        <v>0</v>
      </c>
      <c r="AJ5" s="50">
        <f t="shared" si="9"/>
        <v>2.4300505185009342</v>
      </c>
      <c r="AK5" s="70">
        <v>22.5</v>
      </c>
      <c r="AL5" s="55">
        <v>1</v>
      </c>
      <c r="AM5" s="56">
        <v>0</v>
      </c>
      <c r="AN5" s="57">
        <f t="shared" si="10"/>
        <v>2.4300505185009342</v>
      </c>
      <c r="AO5" s="70">
        <v>22.5</v>
      </c>
      <c r="AP5" s="65">
        <v>1</v>
      </c>
      <c r="AQ5" s="66">
        <v>0</v>
      </c>
      <c r="AR5" s="67">
        <f t="shared" si="11"/>
        <v>2.2030433795139857</v>
      </c>
      <c r="AS5" s="70">
        <v>22.5</v>
      </c>
      <c r="AT5" s="48">
        <v>1</v>
      </c>
      <c r="AU5" s="49">
        <v>0</v>
      </c>
      <c r="AV5" s="50">
        <f t="shared" si="12"/>
        <v>4.4742221212809454</v>
      </c>
      <c r="AW5" s="70">
        <v>23</v>
      </c>
      <c r="AX5" s="60">
        <v>1</v>
      </c>
      <c r="AY5" s="61">
        <v>0</v>
      </c>
      <c r="AZ5" s="62">
        <f t="shared" si="13"/>
        <v>6.7454008630479052</v>
      </c>
      <c r="BA5" s="70">
        <v>23.5</v>
      </c>
      <c r="BB5" s="25"/>
      <c r="BC5" s="38"/>
      <c r="BD5" s="25"/>
      <c r="BE5" s="38"/>
      <c r="BF5" s="25"/>
      <c r="BG5" s="10"/>
    </row>
    <row r="6" spans="1:59" s="7" customFormat="1" ht="47.25" customHeight="1" thickBot="1" x14ac:dyDescent="0.4">
      <c r="A6" s="37" t="s">
        <v>43</v>
      </c>
      <c r="B6" s="36" t="s">
        <v>44</v>
      </c>
      <c r="C6" s="33" t="s">
        <v>29</v>
      </c>
      <c r="D6" s="33" t="s">
        <v>30</v>
      </c>
      <c r="E6" s="33" t="s">
        <v>45</v>
      </c>
      <c r="F6" s="33" t="s">
        <v>12</v>
      </c>
      <c r="G6" s="24" t="s">
        <v>39</v>
      </c>
      <c r="H6" s="34">
        <v>25.815000000000001</v>
      </c>
      <c r="I6" s="35">
        <v>0</v>
      </c>
      <c r="J6" s="35">
        <v>0</v>
      </c>
      <c r="K6" s="9">
        <f t="shared" si="0"/>
        <v>25.815000000000001</v>
      </c>
      <c r="L6" s="9">
        <v>0</v>
      </c>
      <c r="M6" s="9">
        <f t="shared" si="1"/>
        <v>0</v>
      </c>
      <c r="N6" s="32">
        <v>0</v>
      </c>
      <c r="O6" s="6">
        <f t="shared" si="2"/>
        <v>25.815000000000001</v>
      </c>
      <c r="P6" s="9">
        <v>19</v>
      </c>
      <c r="Q6" s="9">
        <f t="shared" si="3"/>
        <v>30.719850000000001</v>
      </c>
      <c r="R6" s="39">
        <v>0.125</v>
      </c>
      <c r="S6" s="12">
        <v>7</v>
      </c>
      <c r="T6" s="41">
        <v>5.8000000000000003E-2</v>
      </c>
      <c r="U6" s="16">
        <v>7</v>
      </c>
      <c r="V6" s="19">
        <f t="shared" si="4"/>
        <v>25.998000000000001</v>
      </c>
      <c r="W6" s="19">
        <f t="shared" si="5"/>
        <v>30.915659999999999</v>
      </c>
      <c r="X6" s="21" t="s">
        <v>21</v>
      </c>
      <c r="Y6" s="22">
        <v>3.4339422360220482</v>
      </c>
      <c r="Z6" s="30">
        <v>1</v>
      </c>
      <c r="AA6" s="30">
        <v>0</v>
      </c>
      <c r="AB6" s="27">
        <f t="shared" si="6"/>
        <v>26.890756302521012</v>
      </c>
      <c r="AC6" s="27">
        <f t="shared" si="7"/>
        <v>32.000000000000007</v>
      </c>
      <c r="AD6" s="43">
        <v>1</v>
      </c>
      <c r="AE6" s="44">
        <v>0</v>
      </c>
      <c r="AF6" s="45">
        <f t="shared" si="8"/>
        <v>0.42567528167781177</v>
      </c>
      <c r="AG6" s="70">
        <v>31</v>
      </c>
      <c r="AH6" s="48">
        <v>1</v>
      </c>
      <c r="AI6" s="49">
        <v>0</v>
      </c>
      <c r="AJ6" s="50">
        <f t="shared" si="9"/>
        <v>2.0454442378339195</v>
      </c>
      <c r="AK6" s="70">
        <v>31.5</v>
      </c>
      <c r="AL6" s="55">
        <v>1</v>
      </c>
      <c r="AM6" s="56">
        <v>0</v>
      </c>
      <c r="AN6" s="57">
        <f t="shared" si="10"/>
        <v>2.0454442378339195</v>
      </c>
      <c r="AO6" s="70">
        <v>31.5</v>
      </c>
      <c r="AP6" s="65">
        <v>1</v>
      </c>
      <c r="AQ6" s="66">
        <v>0</v>
      </c>
      <c r="AR6" s="67">
        <f t="shared" si="11"/>
        <v>1.8177868885841804</v>
      </c>
      <c r="AS6" s="70">
        <v>31.5</v>
      </c>
      <c r="AT6" s="48">
        <v>1</v>
      </c>
      <c r="AU6" s="49">
        <v>0</v>
      </c>
      <c r="AV6" s="50">
        <f t="shared" si="12"/>
        <v>3.4339422360220482</v>
      </c>
      <c r="AW6" s="70">
        <v>32</v>
      </c>
      <c r="AX6" s="60">
        <v>1</v>
      </c>
      <c r="AY6" s="61">
        <v>0</v>
      </c>
      <c r="AZ6" s="62">
        <f t="shared" si="13"/>
        <v>5.0500975834598734</v>
      </c>
      <c r="BA6" s="70">
        <v>32.5</v>
      </c>
      <c r="BB6" s="25"/>
      <c r="BC6" s="38"/>
      <c r="BD6" s="25"/>
      <c r="BE6" s="38"/>
      <c r="BF6" s="25"/>
      <c r="BG6" s="10"/>
    </row>
    <row r="7" spans="1:59" s="7" customFormat="1" ht="47.25" customHeight="1" thickBot="1" x14ac:dyDescent="0.4">
      <c r="A7" s="37" t="s">
        <v>46</v>
      </c>
      <c r="B7" s="36" t="s">
        <v>47</v>
      </c>
      <c r="C7" s="33" t="s">
        <v>29</v>
      </c>
      <c r="D7" s="33" t="s">
        <v>30</v>
      </c>
      <c r="E7" s="33" t="s">
        <v>48</v>
      </c>
      <c r="F7" s="33" t="s">
        <v>12</v>
      </c>
      <c r="G7" s="24" t="s">
        <v>39</v>
      </c>
      <c r="H7" s="34">
        <v>35.667999999999999</v>
      </c>
      <c r="I7" s="35">
        <v>0</v>
      </c>
      <c r="J7" s="35">
        <v>0</v>
      </c>
      <c r="K7" s="9">
        <f t="shared" si="0"/>
        <v>35.667999999999999</v>
      </c>
      <c r="L7" s="9">
        <v>0</v>
      </c>
      <c r="M7" s="9">
        <f t="shared" si="1"/>
        <v>0</v>
      </c>
      <c r="N7" s="32">
        <v>0</v>
      </c>
      <c r="O7" s="6">
        <f t="shared" si="2"/>
        <v>35.667999999999999</v>
      </c>
      <c r="P7" s="9">
        <v>19</v>
      </c>
      <c r="Q7" s="9">
        <f t="shared" si="3"/>
        <v>42.444920000000003</v>
      </c>
      <c r="R7" s="39">
        <v>0.17399999999999999</v>
      </c>
      <c r="S7" s="12">
        <v>7</v>
      </c>
      <c r="T7" s="41">
        <v>0.08</v>
      </c>
      <c r="U7" s="16">
        <v>7</v>
      </c>
      <c r="V7" s="19">
        <f t="shared" si="4"/>
        <v>35.921999999999997</v>
      </c>
      <c r="W7" s="19">
        <f t="shared" si="5"/>
        <v>42.716700000000003</v>
      </c>
      <c r="X7" s="21" t="s">
        <v>21</v>
      </c>
      <c r="Y7" s="22">
        <v>6.4397698280915847</v>
      </c>
      <c r="Z7" s="30">
        <v>1</v>
      </c>
      <c r="AA7" s="30">
        <v>0</v>
      </c>
      <c r="AB7" s="27">
        <f t="shared" si="6"/>
        <v>38.235294117647051</v>
      </c>
      <c r="AC7" s="27">
        <f t="shared" si="7"/>
        <v>45.499999999999993</v>
      </c>
      <c r="AD7" s="43">
        <v>1</v>
      </c>
      <c r="AE7" s="44">
        <v>0</v>
      </c>
      <c r="AF7" s="45">
        <f t="shared" si="8"/>
        <v>2.6915983736276701</v>
      </c>
      <c r="AG7" s="70">
        <v>43.8</v>
      </c>
      <c r="AH7" s="48">
        <v>1</v>
      </c>
      <c r="AI7" s="49">
        <v>0</v>
      </c>
      <c r="AJ7" s="50">
        <f t="shared" si="9"/>
        <v>3.1605097817264181</v>
      </c>
      <c r="AK7" s="70">
        <v>44</v>
      </c>
      <c r="AL7" s="55">
        <v>1</v>
      </c>
      <c r="AM7" s="56">
        <v>0</v>
      </c>
      <c r="AN7" s="57">
        <f t="shared" si="10"/>
        <v>4.3327883019733235</v>
      </c>
      <c r="AO7" s="70">
        <v>44.5</v>
      </c>
      <c r="AP7" s="65">
        <v>1</v>
      </c>
      <c r="AQ7" s="66">
        <v>0</v>
      </c>
      <c r="AR7" s="67">
        <f t="shared" si="11"/>
        <v>4.1004342274741958</v>
      </c>
      <c r="AS7" s="70">
        <v>44.5</v>
      </c>
      <c r="AT7" s="48">
        <v>1</v>
      </c>
      <c r="AU7" s="49">
        <v>0</v>
      </c>
      <c r="AV7" s="50">
        <f t="shared" si="12"/>
        <v>5.2701020277828832</v>
      </c>
      <c r="AW7" s="70">
        <v>45</v>
      </c>
      <c r="AX7" s="60">
        <v>1</v>
      </c>
      <c r="AY7" s="61">
        <v>0</v>
      </c>
      <c r="AZ7" s="62">
        <f t="shared" si="13"/>
        <v>7.6094376284003005</v>
      </c>
      <c r="BA7" s="70">
        <v>46</v>
      </c>
      <c r="BB7" s="25"/>
      <c r="BC7" s="38"/>
      <c r="BD7" s="25"/>
      <c r="BE7" s="38"/>
      <c r="BF7" s="25"/>
      <c r="BG7" s="10"/>
    </row>
    <row r="8" spans="1:59" ht="24" thickBot="1" x14ac:dyDescent="0.4">
      <c r="A8" s="37" t="s">
        <v>49</v>
      </c>
      <c r="B8" s="36" t="s">
        <v>50</v>
      </c>
      <c r="C8" s="33" t="s">
        <v>29</v>
      </c>
      <c r="D8" s="33" t="s">
        <v>30</v>
      </c>
      <c r="E8" s="33" t="s">
        <v>51</v>
      </c>
      <c r="F8" s="33" t="s">
        <v>12</v>
      </c>
      <c r="G8" s="24" t="s">
        <v>39</v>
      </c>
      <c r="H8" s="34">
        <v>47.533000000000001</v>
      </c>
      <c r="I8" s="35">
        <v>0</v>
      </c>
      <c r="J8" s="35">
        <v>0</v>
      </c>
      <c r="K8" s="9">
        <f t="shared" si="0"/>
        <v>47.533000000000001</v>
      </c>
      <c r="L8" s="9">
        <v>0</v>
      </c>
      <c r="M8" s="9">
        <f t="shared" si="1"/>
        <v>0</v>
      </c>
      <c r="N8" s="32">
        <v>0</v>
      </c>
      <c r="O8" s="6">
        <f t="shared" si="2"/>
        <v>47.533000000000001</v>
      </c>
      <c r="P8" s="9">
        <v>19</v>
      </c>
      <c r="Q8" s="9">
        <f t="shared" si="3"/>
        <v>56.564270000000008</v>
      </c>
      <c r="R8" s="39">
        <v>0.23400000000000001</v>
      </c>
      <c r="S8" s="12">
        <v>7</v>
      </c>
      <c r="T8" s="41">
        <v>0.108</v>
      </c>
      <c r="U8" s="16">
        <v>7</v>
      </c>
      <c r="V8" s="19">
        <f t="shared" si="4"/>
        <v>47.875</v>
      </c>
      <c r="W8" s="19">
        <f t="shared" si="5"/>
        <v>56.93021000000001</v>
      </c>
      <c r="X8" s="21" t="s">
        <v>21</v>
      </c>
      <c r="Y8" s="22">
        <v>-0.82717159971038257</v>
      </c>
      <c r="Z8" s="30">
        <v>1</v>
      </c>
      <c r="AA8" s="30">
        <v>0</v>
      </c>
      <c r="AB8" s="27">
        <f t="shared" si="6"/>
        <v>47.47899159663865</v>
      </c>
      <c r="AC8" s="27">
        <f t="shared" si="7"/>
        <v>56.499999999999993</v>
      </c>
      <c r="AD8" s="43">
        <v>1</v>
      </c>
      <c r="AE8" s="44">
        <v>0</v>
      </c>
      <c r="AF8" s="45">
        <f t="shared" si="8"/>
        <v>-1.4825642610761349</v>
      </c>
      <c r="AG8" s="70">
        <v>56</v>
      </c>
      <c r="AH8" s="48">
        <v>1</v>
      </c>
      <c r="AI8" s="49">
        <v>0</v>
      </c>
      <c r="AJ8" s="50">
        <f t="shared" si="9"/>
        <v>0.276675662833199</v>
      </c>
      <c r="AK8" s="70">
        <v>57</v>
      </c>
      <c r="AL8" s="55">
        <v>1</v>
      </c>
      <c r="AM8" s="56">
        <v>0</v>
      </c>
      <c r="AN8" s="57">
        <f t="shared" si="10"/>
        <v>2.0359155867425898</v>
      </c>
      <c r="AO8" s="70">
        <v>58</v>
      </c>
      <c r="AP8" s="65">
        <v>1</v>
      </c>
      <c r="AQ8" s="66">
        <v>0</v>
      </c>
      <c r="AR8" s="67">
        <f t="shared" si="11"/>
        <v>3.5610066480900429</v>
      </c>
      <c r="AS8" s="70">
        <v>59</v>
      </c>
      <c r="AT8" s="48">
        <v>1</v>
      </c>
      <c r="AU8" s="49">
        <v>0</v>
      </c>
      <c r="AV8" s="50">
        <f t="shared" si="12"/>
        <v>5.3162779472102102</v>
      </c>
      <c r="AW8" s="70">
        <v>60</v>
      </c>
      <c r="AX8" s="60">
        <v>1</v>
      </c>
      <c r="AY8" s="61">
        <v>0</v>
      </c>
      <c r="AZ8" s="62">
        <f t="shared" si="13"/>
        <v>7.0715492463303775</v>
      </c>
      <c r="BA8" s="70">
        <v>61</v>
      </c>
      <c r="BB8" s="25"/>
      <c r="BC8" s="38"/>
      <c r="BD8" s="25"/>
      <c r="BE8" s="38"/>
      <c r="BF8" s="25"/>
    </row>
    <row r="9" spans="1:59" ht="24" thickBot="1" x14ac:dyDescent="0.4">
      <c r="A9" s="37" t="s">
        <v>52</v>
      </c>
      <c r="B9" s="36" t="s">
        <v>53</v>
      </c>
      <c r="C9" s="33" t="s">
        <v>29</v>
      </c>
      <c r="D9" s="33" t="s">
        <v>30</v>
      </c>
      <c r="E9" s="33" t="s">
        <v>31</v>
      </c>
      <c r="F9" s="33" t="s">
        <v>12</v>
      </c>
      <c r="G9" s="24" t="s">
        <v>32</v>
      </c>
      <c r="H9" s="34">
        <v>2981.1759999999999</v>
      </c>
      <c r="I9" s="35">
        <v>0</v>
      </c>
      <c r="J9" s="35">
        <v>0</v>
      </c>
      <c r="K9" s="9">
        <f t="shared" si="0"/>
        <v>2981.1759999999999</v>
      </c>
      <c r="L9" s="9">
        <v>0</v>
      </c>
      <c r="M9" s="9">
        <f t="shared" si="1"/>
        <v>0</v>
      </c>
      <c r="N9" s="32">
        <v>0</v>
      </c>
      <c r="O9" s="6">
        <f t="shared" si="2"/>
        <v>2981.1759999999999</v>
      </c>
      <c r="P9" s="9">
        <v>19</v>
      </c>
      <c r="Q9" s="9">
        <f t="shared" si="3"/>
        <v>3547.59944</v>
      </c>
      <c r="R9" s="41">
        <v>14</v>
      </c>
      <c r="S9" s="12">
        <v>7</v>
      </c>
      <c r="T9" s="41">
        <v>5.6</v>
      </c>
      <c r="U9" s="16">
        <v>7</v>
      </c>
      <c r="V9" s="19">
        <f t="shared" si="4"/>
        <v>3000.7759999999998</v>
      </c>
      <c r="W9" s="19">
        <f t="shared" si="5"/>
        <v>3568.5714400000002</v>
      </c>
      <c r="X9" s="21" t="s">
        <v>21</v>
      </c>
      <c r="Y9" s="22">
        <v>2.2144568856956539</v>
      </c>
      <c r="Z9" s="30">
        <v>1</v>
      </c>
      <c r="AA9" s="30">
        <v>0</v>
      </c>
      <c r="AB9" s="27">
        <f t="shared" si="6"/>
        <v>3067.2268907563021</v>
      </c>
      <c r="AC9" s="27">
        <f t="shared" si="7"/>
        <v>3649.9999999999995</v>
      </c>
      <c r="AD9" s="43">
        <v>1</v>
      </c>
      <c r="AE9" s="44">
        <v>0</v>
      </c>
      <c r="AF9" s="45">
        <f t="shared" si="8"/>
        <v>-100</v>
      </c>
      <c r="AG9" s="70"/>
      <c r="AH9" s="48">
        <v>1</v>
      </c>
      <c r="AI9" s="49">
        <v>0</v>
      </c>
      <c r="AJ9" s="50">
        <f t="shared" si="9"/>
        <v>-100</v>
      </c>
      <c r="AK9" s="70"/>
      <c r="AL9" s="55">
        <v>1</v>
      </c>
      <c r="AM9" s="56">
        <v>0</v>
      </c>
      <c r="AN9" s="57">
        <f t="shared" si="10"/>
        <v>-100</v>
      </c>
      <c r="AO9" s="70"/>
      <c r="AP9" s="65">
        <v>1</v>
      </c>
      <c r="AQ9" s="66">
        <v>0</v>
      </c>
      <c r="AR9" s="67">
        <f t="shared" si="11"/>
        <v>-100</v>
      </c>
      <c r="AS9" s="70"/>
      <c r="AT9" s="48">
        <v>1</v>
      </c>
      <c r="AU9" s="49">
        <v>0</v>
      </c>
      <c r="AV9" s="50">
        <f t="shared" si="12"/>
        <v>-100</v>
      </c>
      <c r="AW9" s="70"/>
      <c r="AX9" s="60">
        <v>1</v>
      </c>
      <c r="AY9" s="61">
        <v>0</v>
      </c>
      <c r="AZ9" s="62">
        <f t="shared" si="13"/>
        <v>-100</v>
      </c>
      <c r="BA9" s="70"/>
      <c r="BB9" s="25"/>
      <c r="BC9" s="38"/>
      <c r="BD9" s="25"/>
      <c r="BE9" s="38"/>
      <c r="BF9" s="25"/>
    </row>
    <row r="10" spans="1:59" ht="24" thickBot="1" x14ac:dyDescent="0.4">
      <c r="A10" s="37" t="s">
        <v>54</v>
      </c>
      <c r="B10" s="36" t="s">
        <v>55</v>
      </c>
      <c r="C10" s="33" t="s">
        <v>29</v>
      </c>
      <c r="D10" s="33" t="s">
        <v>30</v>
      </c>
      <c r="E10" s="33" t="s">
        <v>35</v>
      </c>
      <c r="F10" s="33" t="s">
        <v>12</v>
      </c>
      <c r="G10" s="24" t="s">
        <v>32</v>
      </c>
      <c r="H10" s="34">
        <v>2565.3130000000001</v>
      </c>
      <c r="I10" s="35">
        <v>0</v>
      </c>
      <c r="J10" s="35">
        <v>0</v>
      </c>
      <c r="K10" s="9">
        <f t="shared" si="0"/>
        <v>2565.3130000000001</v>
      </c>
      <c r="L10" s="9">
        <v>0</v>
      </c>
      <c r="M10" s="9">
        <f t="shared" si="1"/>
        <v>0</v>
      </c>
      <c r="N10" s="32">
        <v>0</v>
      </c>
      <c r="O10" s="6">
        <f t="shared" si="2"/>
        <v>2565.3130000000001</v>
      </c>
      <c r="P10" s="9">
        <v>19</v>
      </c>
      <c r="Q10" s="9">
        <f t="shared" si="3"/>
        <v>3052.7224700000002</v>
      </c>
      <c r="R10" s="41">
        <v>14</v>
      </c>
      <c r="S10" s="12">
        <v>7</v>
      </c>
      <c r="T10" s="41">
        <v>5.6</v>
      </c>
      <c r="U10" s="16">
        <v>7</v>
      </c>
      <c r="V10" s="19">
        <f t="shared" si="4"/>
        <v>2584.913</v>
      </c>
      <c r="W10" s="19">
        <f t="shared" si="5"/>
        <v>3073.6944700000004</v>
      </c>
      <c r="X10" s="21" t="s">
        <v>21</v>
      </c>
      <c r="Y10" s="22">
        <v>5.6551008476799751</v>
      </c>
      <c r="Z10" s="30">
        <v>1</v>
      </c>
      <c r="AA10" s="30">
        <v>0</v>
      </c>
      <c r="AB10" s="27">
        <f t="shared" si="6"/>
        <v>2731.0924369747895</v>
      </c>
      <c r="AC10" s="27">
        <f t="shared" si="7"/>
        <v>3249.9999999999995</v>
      </c>
      <c r="AD10" s="43">
        <v>1</v>
      </c>
      <c r="AE10" s="44">
        <v>0</v>
      </c>
      <c r="AF10" s="45">
        <f t="shared" si="8"/>
        <v>2.6265064972499204</v>
      </c>
      <c r="AG10" s="70">
        <v>3150</v>
      </c>
      <c r="AH10" s="48">
        <v>1</v>
      </c>
      <c r="AI10" s="49">
        <v>0</v>
      </c>
      <c r="AJ10" s="50">
        <f t="shared" si="9"/>
        <v>4.2554986638729417</v>
      </c>
      <c r="AK10" s="70">
        <v>3200</v>
      </c>
      <c r="AL10" s="55">
        <v>1</v>
      </c>
      <c r="AM10" s="56">
        <v>0</v>
      </c>
      <c r="AN10" s="57">
        <f t="shared" si="10"/>
        <v>4.2554986638729417</v>
      </c>
      <c r="AO10" s="70">
        <v>3200</v>
      </c>
      <c r="AP10" s="65">
        <v>1</v>
      </c>
      <c r="AQ10" s="66">
        <v>0</v>
      </c>
      <c r="AR10" s="67">
        <f t="shared" si="11"/>
        <v>5.6551008476799751</v>
      </c>
      <c r="AS10" s="70">
        <v>3250</v>
      </c>
      <c r="AT10" s="48">
        <v>1</v>
      </c>
      <c r="AU10" s="49">
        <v>0</v>
      </c>
      <c r="AV10" s="50">
        <f t="shared" si="12"/>
        <v>7.2805639376442741</v>
      </c>
      <c r="AW10" s="70">
        <v>3300</v>
      </c>
      <c r="AX10" s="60">
        <v>1</v>
      </c>
      <c r="AY10" s="61">
        <v>0</v>
      </c>
      <c r="AZ10" s="62">
        <f t="shared" si="13"/>
        <v>8.9060270276086158</v>
      </c>
      <c r="BA10" s="70">
        <v>3350</v>
      </c>
      <c r="BB10" s="25"/>
      <c r="BC10" s="38"/>
      <c r="BD10" s="25"/>
      <c r="BE10" s="38"/>
      <c r="BF10" s="25"/>
    </row>
    <row r="11" spans="1:59" ht="24" thickBot="1" x14ac:dyDescent="0.4">
      <c r="A11" s="37" t="s">
        <v>56</v>
      </c>
      <c r="B11" s="36" t="s">
        <v>57</v>
      </c>
      <c r="C11" s="33" t="s">
        <v>29</v>
      </c>
      <c r="D11" s="33" t="s">
        <v>30</v>
      </c>
      <c r="E11" s="33" t="s">
        <v>38</v>
      </c>
      <c r="F11" s="33" t="s">
        <v>12</v>
      </c>
      <c r="G11" s="24" t="s">
        <v>39</v>
      </c>
      <c r="H11" s="34">
        <v>12.273999999999999</v>
      </c>
      <c r="I11" s="35">
        <v>0</v>
      </c>
      <c r="J11" s="35">
        <v>0</v>
      </c>
      <c r="K11" s="9">
        <f t="shared" si="0"/>
        <v>12.273999999999999</v>
      </c>
      <c r="L11" s="9">
        <v>0</v>
      </c>
      <c r="M11" s="9">
        <f t="shared" si="1"/>
        <v>0</v>
      </c>
      <c r="N11" s="32">
        <v>0</v>
      </c>
      <c r="O11" s="6">
        <f t="shared" si="2"/>
        <v>12.273999999999999</v>
      </c>
      <c r="P11" s="9">
        <v>19</v>
      </c>
      <c r="Q11" s="9">
        <f t="shared" si="3"/>
        <v>14.606059999999999</v>
      </c>
      <c r="R11" s="41">
        <v>6.7000000000000004E-2</v>
      </c>
      <c r="S11" s="12">
        <v>7</v>
      </c>
      <c r="T11" s="41">
        <v>2.7E-2</v>
      </c>
      <c r="U11" s="16">
        <v>7</v>
      </c>
      <c r="V11" s="19">
        <f t="shared" si="4"/>
        <v>12.367999999999999</v>
      </c>
      <c r="W11" s="19">
        <f t="shared" si="5"/>
        <v>14.70664</v>
      </c>
      <c r="X11" s="21" t="s">
        <v>21</v>
      </c>
      <c r="Y11" s="22">
        <v>8.7110135127789903</v>
      </c>
      <c r="Z11" s="30">
        <v>1</v>
      </c>
      <c r="AA11" s="30">
        <v>0</v>
      </c>
      <c r="AB11" s="27">
        <f t="shared" si="6"/>
        <v>13.445378151260504</v>
      </c>
      <c r="AC11" s="27">
        <f t="shared" si="7"/>
        <v>16</v>
      </c>
      <c r="AD11" s="43">
        <v>1</v>
      </c>
      <c r="AE11" s="44">
        <v>0</v>
      </c>
      <c r="AF11" s="45">
        <f t="shared" si="8"/>
        <v>5.5442029335841028</v>
      </c>
      <c r="AG11" s="70">
        <v>15.5</v>
      </c>
      <c r="AH11" s="48">
        <v>1</v>
      </c>
      <c r="AI11" s="49">
        <v>0</v>
      </c>
      <c r="AJ11" s="50">
        <f t="shared" si="9"/>
        <v>6.9060636165980895</v>
      </c>
      <c r="AK11" s="70">
        <v>15.7</v>
      </c>
      <c r="AL11" s="55">
        <v>1</v>
      </c>
      <c r="AM11" s="56">
        <v>0</v>
      </c>
      <c r="AN11" s="57">
        <f t="shared" si="10"/>
        <v>6.9060636165980895</v>
      </c>
      <c r="AO11" s="70">
        <v>15.7</v>
      </c>
      <c r="AP11" s="65">
        <v>1</v>
      </c>
      <c r="AQ11" s="66">
        <v>0</v>
      </c>
      <c r="AR11" s="67">
        <f t="shared" si="11"/>
        <v>8.7110135127789903</v>
      </c>
      <c r="AS11" s="70">
        <v>16</v>
      </c>
      <c r="AT11" s="48">
        <v>1</v>
      </c>
      <c r="AU11" s="49">
        <v>0</v>
      </c>
      <c r="AV11" s="50">
        <f t="shared" si="12"/>
        <v>12.108232685053338</v>
      </c>
      <c r="AW11" s="70">
        <v>16.5</v>
      </c>
      <c r="AX11" s="60">
        <v>1</v>
      </c>
      <c r="AY11" s="61">
        <v>0</v>
      </c>
      <c r="AZ11" s="62">
        <f t="shared" si="13"/>
        <v>15.505451857327685</v>
      </c>
      <c r="BA11" s="70">
        <v>17</v>
      </c>
      <c r="BB11" s="25"/>
      <c r="BC11" s="38"/>
      <c r="BD11" s="25"/>
      <c r="BE11" s="38"/>
      <c r="BF11" s="25"/>
    </row>
    <row r="12" spans="1:59" ht="24" thickBot="1" x14ac:dyDescent="0.4">
      <c r="A12" s="37" t="s">
        <v>58</v>
      </c>
      <c r="B12" s="36" t="s">
        <v>59</v>
      </c>
      <c r="C12" s="33" t="s">
        <v>29</v>
      </c>
      <c r="D12" s="33" t="s">
        <v>30</v>
      </c>
      <c r="E12" s="33" t="s">
        <v>42</v>
      </c>
      <c r="F12" s="33" t="s">
        <v>12</v>
      </c>
      <c r="G12" s="24" t="s">
        <v>39</v>
      </c>
      <c r="H12" s="34">
        <v>18.504999999999999</v>
      </c>
      <c r="I12" s="35">
        <v>0</v>
      </c>
      <c r="J12" s="35">
        <v>0</v>
      </c>
      <c r="K12" s="9">
        <f t="shared" si="0"/>
        <v>18.504999999999999</v>
      </c>
      <c r="L12" s="9">
        <v>0</v>
      </c>
      <c r="M12" s="9">
        <f t="shared" si="1"/>
        <v>0</v>
      </c>
      <c r="N12" s="32">
        <v>0</v>
      </c>
      <c r="O12" s="6">
        <f t="shared" si="2"/>
        <v>18.504999999999999</v>
      </c>
      <c r="P12" s="9">
        <v>19</v>
      </c>
      <c r="Q12" s="9">
        <f t="shared" si="3"/>
        <v>22.020949999999999</v>
      </c>
      <c r="R12" s="41">
        <v>0.10199999999999999</v>
      </c>
      <c r="S12" s="12">
        <v>7</v>
      </c>
      <c r="T12" s="41">
        <v>4.1000000000000002E-2</v>
      </c>
      <c r="U12" s="16">
        <v>7</v>
      </c>
      <c r="V12" s="19">
        <f t="shared" si="4"/>
        <v>18.648</v>
      </c>
      <c r="W12" s="19">
        <f t="shared" si="5"/>
        <v>22.173959999999997</v>
      </c>
      <c r="X12" s="21" t="s">
        <v>21</v>
      </c>
      <c r="Y12" s="22">
        <v>5.8982151419126154</v>
      </c>
      <c r="Z12" s="30">
        <v>1</v>
      </c>
      <c r="AA12" s="30">
        <v>0</v>
      </c>
      <c r="AB12" s="27">
        <f t="shared" si="6"/>
        <v>19.747899159663863</v>
      </c>
      <c r="AC12" s="27">
        <f t="shared" si="7"/>
        <v>23.499999999999996</v>
      </c>
      <c r="AD12" s="43">
        <v>1</v>
      </c>
      <c r="AE12" s="44">
        <v>0</v>
      </c>
      <c r="AF12" s="45">
        <f t="shared" si="8"/>
        <v>0.26045136171306638</v>
      </c>
      <c r="AG12" s="70">
        <v>22.2</v>
      </c>
      <c r="AH12" s="48">
        <v>1</v>
      </c>
      <c r="AI12" s="49">
        <v>0</v>
      </c>
      <c r="AJ12" s="50">
        <f t="shared" si="9"/>
        <v>1.6153223260605358</v>
      </c>
      <c r="AK12" s="70">
        <v>22.5</v>
      </c>
      <c r="AL12" s="55">
        <v>1</v>
      </c>
      <c r="AM12" s="56">
        <v>0</v>
      </c>
      <c r="AN12" s="57">
        <f t="shared" si="10"/>
        <v>1.6153223260605358</v>
      </c>
      <c r="AO12" s="70">
        <v>22.5</v>
      </c>
      <c r="AP12" s="65">
        <v>1</v>
      </c>
      <c r="AQ12" s="66">
        <v>0</v>
      </c>
      <c r="AR12" s="67">
        <f t="shared" si="11"/>
        <v>1.3919081145972001</v>
      </c>
      <c r="AS12" s="70">
        <v>22.5</v>
      </c>
      <c r="AT12" s="48">
        <v>1</v>
      </c>
      <c r="AU12" s="49">
        <v>0</v>
      </c>
      <c r="AV12" s="50">
        <f t="shared" si="12"/>
        <v>3.6450616282549078</v>
      </c>
      <c r="AW12" s="70">
        <v>23</v>
      </c>
      <c r="AX12" s="60">
        <v>1</v>
      </c>
      <c r="AY12" s="61">
        <v>0</v>
      </c>
      <c r="AZ12" s="62">
        <f t="shared" si="13"/>
        <v>5.8982151419126154</v>
      </c>
      <c r="BA12" s="70">
        <v>23.5</v>
      </c>
      <c r="BB12" s="25"/>
      <c r="BC12" s="38"/>
      <c r="BD12" s="25"/>
      <c r="BE12" s="38"/>
      <c r="BF12" s="25"/>
    </row>
    <row r="13" spans="1:59" ht="24" thickBot="1" x14ac:dyDescent="0.4">
      <c r="A13" s="37" t="s">
        <v>60</v>
      </c>
      <c r="B13" s="36" t="s">
        <v>61</v>
      </c>
      <c r="C13" s="33" t="s">
        <v>29</v>
      </c>
      <c r="D13" s="33" t="s">
        <v>30</v>
      </c>
      <c r="E13" s="33" t="s">
        <v>45</v>
      </c>
      <c r="F13" s="33" t="s">
        <v>12</v>
      </c>
      <c r="G13" s="24" t="s">
        <v>39</v>
      </c>
      <c r="H13" s="34">
        <v>25.815000000000001</v>
      </c>
      <c r="I13" s="35">
        <v>0</v>
      </c>
      <c r="J13" s="35">
        <v>0</v>
      </c>
      <c r="K13" s="9">
        <f t="shared" si="0"/>
        <v>25.815000000000001</v>
      </c>
      <c r="L13" s="9">
        <v>0</v>
      </c>
      <c r="M13" s="9">
        <f t="shared" si="1"/>
        <v>0</v>
      </c>
      <c r="N13" s="32">
        <v>0</v>
      </c>
      <c r="O13" s="6">
        <f t="shared" si="2"/>
        <v>25.815000000000001</v>
      </c>
      <c r="P13" s="9">
        <v>19</v>
      </c>
      <c r="Q13" s="9">
        <f t="shared" si="3"/>
        <v>30.719850000000001</v>
      </c>
      <c r="R13" s="41">
        <v>0.14399999999999999</v>
      </c>
      <c r="S13" s="12">
        <v>7</v>
      </c>
      <c r="T13" s="41">
        <v>5.8000000000000003E-2</v>
      </c>
      <c r="U13" s="16">
        <v>7</v>
      </c>
      <c r="V13" s="19">
        <f t="shared" si="4"/>
        <v>26.016999999999999</v>
      </c>
      <c r="W13" s="19">
        <f t="shared" si="5"/>
        <v>30.93599</v>
      </c>
      <c r="X13" s="21" t="s">
        <v>21</v>
      </c>
      <c r="Y13" s="22">
        <v>3.3584052831648847</v>
      </c>
      <c r="Z13" s="30">
        <v>1</v>
      </c>
      <c r="AA13" s="30">
        <v>0</v>
      </c>
      <c r="AB13" s="27">
        <f t="shared" si="6"/>
        <v>26.890756302521009</v>
      </c>
      <c r="AC13" s="27">
        <f t="shared" si="7"/>
        <v>32</v>
      </c>
      <c r="AD13" s="43">
        <v>1</v>
      </c>
      <c r="AE13" s="44">
        <v>0</v>
      </c>
      <c r="AF13" s="45">
        <f t="shared" si="8"/>
        <v>0.35217137820112043</v>
      </c>
      <c r="AG13" s="70">
        <v>31</v>
      </c>
      <c r="AH13" s="48">
        <v>1</v>
      </c>
      <c r="AI13" s="49">
        <v>0</v>
      </c>
      <c r="AJ13" s="50">
        <f t="shared" si="9"/>
        <v>1.9707547875269285</v>
      </c>
      <c r="AK13" s="70">
        <v>31.5</v>
      </c>
      <c r="AL13" s="55">
        <v>1</v>
      </c>
      <c r="AM13" s="56">
        <v>0</v>
      </c>
      <c r="AN13" s="57">
        <f t="shared" si="10"/>
        <v>1.9707547875269285</v>
      </c>
      <c r="AO13" s="70">
        <v>31.5</v>
      </c>
      <c r="AP13" s="65">
        <v>1</v>
      </c>
      <c r="AQ13" s="66">
        <v>0</v>
      </c>
      <c r="AR13" s="67">
        <f t="shared" si="11"/>
        <v>1.7434302006154212</v>
      </c>
      <c r="AS13" s="70">
        <v>31.5</v>
      </c>
      <c r="AT13" s="48">
        <v>1</v>
      </c>
      <c r="AU13" s="49">
        <v>0</v>
      </c>
      <c r="AV13" s="50">
        <f t="shared" si="12"/>
        <v>3.3584052831648847</v>
      </c>
      <c r="AW13" s="70">
        <v>32</v>
      </c>
      <c r="AX13" s="60">
        <v>1</v>
      </c>
      <c r="AY13" s="61">
        <v>0</v>
      </c>
      <c r="AZ13" s="62">
        <f t="shared" si="13"/>
        <v>4.9733803657143341</v>
      </c>
      <c r="BA13" s="70">
        <v>32.5</v>
      </c>
      <c r="BB13" s="25"/>
      <c r="BC13" s="38"/>
      <c r="BD13" s="25"/>
      <c r="BE13" s="38"/>
      <c r="BF13" s="25"/>
    </row>
    <row r="14" spans="1:59" ht="24" thickBot="1" x14ac:dyDescent="0.4">
      <c r="A14" s="37" t="s">
        <v>62</v>
      </c>
      <c r="B14" s="36" t="s">
        <v>63</v>
      </c>
      <c r="C14" s="33" t="s">
        <v>29</v>
      </c>
      <c r="D14" s="33" t="s">
        <v>30</v>
      </c>
      <c r="E14" s="33" t="s">
        <v>48</v>
      </c>
      <c r="F14" s="33" t="s">
        <v>12</v>
      </c>
      <c r="G14" s="24" t="s">
        <v>39</v>
      </c>
      <c r="H14" s="34">
        <v>36.185000000000002</v>
      </c>
      <c r="I14" s="35">
        <v>0</v>
      </c>
      <c r="J14" s="35">
        <v>0</v>
      </c>
      <c r="K14" s="9">
        <f t="shared" si="0"/>
        <v>36.185000000000002</v>
      </c>
      <c r="L14" s="9">
        <v>0</v>
      </c>
      <c r="M14" s="9">
        <f t="shared" si="1"/>
        <v>0</v>
      </c>
      <c r="N14" s="32">
        <v>0</v>
      </c>
      <c r="O14" s="6">
        <f t="shared" si="2"/>
        <v>36.185000000000002</v>
      </c>
      <c r="P14" s="9">
        <v>19</v>
      </c>
      <c r="Q14" s="9">
        <f t="shared" si="3"/>
        <v>43.06015</v>
      </c>
      <c r="R14" s="41">
        <v>0.20300000000000001</v>
      </c>
      <c r="S14" s="12">
        <v>7</v>
      </c>
      <c r="T14" s="41">
        <v>8.1000000000000003E-2</v>
      </c>
      <c r="U14" s="16">
        <v>7</v>
      </c>
      <c r="V14" s="19">
        <f t="shared" si="4"/>
        <v>36.469000000000008</v>
      </c>
      <c r="W14" s="19">
        <f t="shared" si="5"/>
        <v>43.36403</v>
      </c>
      <c r="X14" s="21" t="s">
        <v>21</v>
      </c>
      <c r="Y14" s="22">
        <v>4.8432754329623862</v>
      </c>
      <c r="Z14" s="30">
        <v>1</v>
      </c>
      <c r="AA14" s="30">
        <v>0</v>
      </c>
      <c r="AB14" s="27">
        <f t="shared" si="6"/>
        <v>38.235294117647065</v>
      </c>
      <c r="AC14" s="27">
        <f t="shared" si="7"/>
        <v>45.500000000000007</v>
      </c>
      <c r="AD14" s="43">
        <v>1</v>
      </c>
      <c r="AE14" s="44">
        <v>0</v>
      </c>
      <c r="AF14" s="45">
        <f t="shared" si="8"/>
        <v>1.1507164149599447</v>
      </c>
      <c r="AG14" s="70">
        <v>43.8</v>
      </c>
      <c r="AH14" s="48">
        <v>1</v>
      </c>
      <c r="AI14" s="49">
        <v>0</v>
      </c>
      <c r="AJ14" s="50">
        <f t="shared" si="9"/>
        <v>1.6125918323798487</v>
      </c>
      <c r="AK14" s="70">
        <v>44</v>
      </c>
      <c r="AL14" s="55">
        <v>1</v>
      </c>
      <c r="AM14" s="56">
        <v>0</v>
      </c>
      <c r="AN14" s="57">
        <f t="shared" si="10"/>
        <v>2.7672803759296301</v>
      </c>
      <c r="AO14" s="70">
        <v>44.5</v>
      </c>
      <c r="AP14" s="65">
        <v>1</v>
      </c>
      <c r="AQ14" s="66">
        <v>0</v>
      </c>
      <c r="AR14" s="67">
        <f t="shared" si="11"/>
        <v>2.539027621248934</v>
      </c>
      <c r="AS14" s="70">
        <v>44.5</v>
      </c>
      <c r="AT14" s="48">
        <v>1</v>
      </c>
      <c r="AU14" s="49">
        <v>0</v>
      </c>
      <c r="AV14" s="50">
        <f t="shared" si="12"/>
        <v>3.6911515271056601</v>
      </c>
      <c r="AW14" s="70">
        <v>45</v>
      </c>
      <c r="AX14" s="60">
        <v>1</v>
      </c>
      <c r="AY14" s="61">
        <v>0</v>
      </c>
      <c r="AZ14" s="62">
        <f t="shared" si="13"/>
        <v>5.9953993388191122</v>
      </c>
      <c r="BA14" s="70">
        <v>46</v>
      </c>
      <c r="BB14" s="25"/>
      <c r="BC14" s="38"/>
      <c r="BD14" s="25"/>
      <c r="BE14" s="38"/>
      <c r="BF14" s="25"/>
    </row>
    <row r="15" spans="1:59" ht="24" thickBot="1" x14ac:dyDescent="0.4">
      <c r="A15" s="37" t="s">
        <v>64</v>
      </c>
      <c r="B15" s="36" t="s">
        <v>65</v>
      </c>
      <c r="C15" s="33" t="s">
        <v>29</v>
      </c>
      <c r="D15" s="33" t="s">
        <v>30</v>
      </c>
      <c r="E15" s="33" t="s">
        <v>51</v>
      </c>
      <c r="F15" s="33" t="s">
        <v>12</v>
      </c>
      <c r="G15" s="24" t="s">
        <v>39</v>
      </c>
      <c r="H15" s="34">
        <v>47.533000000000001</v>
      </c>
      <c r="I15" s="35">
        <v>0</v>
      </c>
      <c r="J15" s="35">
        <v>0</v>
      </c>
      <c r="K15" s="9">
        <f t="shared" si="0"/>
        <v>47.533000000000001</v>
      </c>
      <c r="L15" s="9">
        <v>0</v>
      </c>
      <c r="M15" s="9">
        <f t="shared" si="1"/>
        <v>0</v>
      </c>
      <c r="N15" s="32">
        <v>0</v>
      </c>
      <c r="O15" s="6">
        <f t="shared" si="2"/>
        <v>47.533000000000001</v>
      </c>
      <c r="P15" s="9">
        <v>19</v>
      </c>
      <c r="Q15" s="9">
        <f t="shared" si="3"/>
        <v>56.564270000000008</v>
      </c>
      <c r="R15" s="41">
        <v>0.26900000000000002</v>
      </c>
      <c r="S15" s="12">
        <v>7</v>
      </c>
      <c r="T15" s="41">
        <v>0.108</v>
      </c>
      <c r="U15" s="16">
        <v>7</v>
      </c>
      <c r="V15" s="19">
        <f t="shared" si="4"/>
        <v>47.91</v>
      </c>
      <c r="W15" s="19">
        <f t="shared" si="5"/>
        <v>56.967660000000009</v>
      </c>
      <c r="X15" s="21" t="s">
        <v>21</v>
      </c>
      <c r="Y15" s="22">
        <v>-0.89962096297504957</v>
      </c>
      <c r="Z15" s="30">
        <v>1</v>
      </c>
      <c r="AA15" s="30">
        <v>0</v>
      </c>
      <c r="AB15" s="27">
        <f t="shared" si="6"/>
        <v>47.47899159663865</v>
      </c>
      <c r="AC15" s="27">
        <f t="shared" si="7"/>
        <v>56.499999999999993</v>
      </c>
      <c r="AD15" s="43">
        <v>1</v>
      </c>
      <c r="AE15" s="44">
        <v>0</v>
      </c>
      <c r="AF15" s="45">
        <f t="shared" si="8"/>
        <v>-1.5546974406682494</v>
      </c>
      <c r="AG15" s="70">
        <v>56</v>
      </c>
      <c r="AH15" s="48">
        <v>1</v>
      </c>
      <c r="AI15" s="49">
        <v>0</v>
      </c>
      <c r="AJ15" s="50">
        <f t="shared" si="9"/>
        <v>0.20325439074839835</v>
      </c>
      <c r="AK15" s="70">
        <v>57</v>
      </c>
      <c r="AL15" s="55">
        <v>1</v>
      </c>
      <c r="AM15" s="56">
        <v>0</v>
      </c>
      <c r="AN15" s="57">
        <f t="shared" si="10"/>
        <v>1.9612062221650177</v>
      </c>
      <c r="AO15" s="70">
        <v>58</v>
      </c>
      <c r="AP15" s="65">
        <v>1</v>
      </c>
      <c r="AQ15" s="66">
        <v>0</v>
      </c>
      <c r="AR15" s="67">
        <f t="shared" si="11"/>
        <v>3.4853515607871373</v>
      </c>
      <c r="AS15" s="70">
        <v>59</v>
      </c>
      <c r="AT15" s="48">
        <v>1</v>
      </c>
      <c r="AU15" s="49">
        <v>0</v>
      </c>
      <c r="AV15" s="50">
        <f t="shared" si="12"/>
        <v>5.2393405702920006</v>
      </c>
      <c r="AW15" s="70">
        <v>60</v>
      </c>
      <c r="AX15" s="60">
        <v>1</v>
      </c>
      <c r="AY15" s="61">
        <v>0</v>
      </c>
      <c r="AZ15" s="62">
        <f t="shared" si="13"/>
        <v>6.9933295797968782</v>
      </c>
      <c r="BA15" s="70">
        <v>61</v>
      </c>
      <c r="BB15" s="25"/>
      <c r="BC15" s="38"/>
      <c r="BD15" s="25"/>
      <c r="BE15" s="38"/>
      <c r="BF15" s="25"/>
    </row>
    <row r="16" spans="1:59" ht="24" thickBot="1" x14ac:dyDescent="0.4">
      <c r="A16" s="37" t="s">
        <v>66</v>
      </c>
      <c r="B16" s="36" t="s">
        <v>67</v>
      </c>
      <c r="C16" s="33" t="s">
        <v>29</v>
      </c>
      <c r="D16" s="33" t="s">
        <v>30</v>
      </c>
      <c r="E16" s="33" t="s">
        <v>35</v>
      </c>
      <c r="F16" s="33" t="s">
        <v>12</v>
      </c>
      <c r="G16" s="24" t="s">
        <v>32</v>
      </c>
      <c r="H16" s="34">
        <v>2565.3130000000001</v>
      </c>
      <c r="I16" s="35">
        <v>0</v>
      </c>
      <c r="J16" s="35">
        <v>0</v>
      </c>
      <c r="K16" s="9">
        <f t="shared" si="0"/>
        <v>2565.3130000000001</v>
      </c>
      <c r="L16" s="9">
        <v>0</v>
      </c>
      <c r="M16" s="9">
        <f t="shared" si="1"/>
        <v>0</v>
      </c>
      <c r="N16" s="32">
        <v>0</v>
      </c>
      <c r="O16" s="6">
        <f t="shared" si="2"/>
        <v>2565.3130000000001</v>
      </c>
      <c r="P16" s="9">
        <v>19</v>
      </c>
      <c r="Q16" s="9">
        <f t="shared" si="3"/>
        <v>3052.7224700000002</v>
      </c>
      <c r="R16" s="39">
        <v>3.1150000000000002</v>
      </c>
      <c r="S16" s="12">
        <v>7</v>
      </c>
      <c r="T16" s="41">
        <v>5.6</v>
      </c>
      <c r="U16" s="16">
        <v>7</v>
      </c>
      <c r="V16" s="19">
        <f t="shared" si="4"/>
        <v>2574.0279999999998</v>
      </c>
      <c r="W16" s="19">
        <f t="shared" si="5"/>
        <v>3062.0475200000005</v>
      </c>
      <c r="X16" s="21" t="s">
        <v>21</v>
      </c>
      <c r="Y16" s="22">
        <v>6.101893101970532</v>
      </c>
      <c r="Z16" s="30">
        <v>1</v>
      </c>
      <c r="AA16" s="30">
        <v>0</v>
      </c>
      <c r="AB16" s="27">
        <f t="shared" si="6"/>
        <v>2731.0924369747895</v>
      </c>
      <c r="AC16" s="27">
        <f t="shared" si="7"/>
        <v>3249.9999999999995</v>
      </c>
      <c r="AD16" s="43">
        <v>1</v>
      </c>
      <c r="AE16" s="44">
        <v>0</v>
      </c>
      <c r="AF16" s="45">
        <f t="shared" si="8"/>
        <v>3.0614377171332734</v>
      </c>
      <c r="AG16" s="70">
        <v>3150</v>
      </c>
      <c r="AH16" s="48">
        <v>1</v>
      </c>
      <c r="AI16" s="49">
        <v>0</v>
      </c>
      <c r="AJ16" s="50">
        <f t="shared" si="9"/>
        <v>4.6973335539131682</v>
      </c>
      <c r="AK16" s="70">
        <v>3200</v>
      </c>
      <c r="AL16" s="55">
        <v>1</v>
      </c>
      <c r="AM16" s="56">
        <v>0</v>
      </c>
      <c r="AN16" s="57">
        <f t="shared" si="10"/>
        <v>4.6973335539131682</v>
      </c>
      <c r="AO16" s="70">
        <v>3200</v>
      </c>
      <c r="AP16" s="65">
        <v>1</v>
      </c>
      <c r="AQ16" s="66">
        <v>0</v>
      </c>
      <c r="AR16" s="67">
        <f t="shared" si="11"/>
        <v>6.101893101970532</v>
      </c>
      <c r="AS16" s="70">
        <v>3250</v>
      </c>
      <c r="AT16" s="48">
        <v>1</v>
      </c>
      <c r="AU16" s="49">
        <v>0</v>
      </c>
      <c r="AV16" s="50">
        <f t="shared" si="12"/>
        <v>7.7342299189239156</v>
      </c>
      <c r="AW16" s="70">
        <v>3300</v>
      </c>
      <c r="AX16" s="60">
        <v>1</v>
      </c>
      <c r="AY16" s="61">
        <v>0</v>
      </c>
      <c r="AZ16" s="62">
        <f t="shared" si="13"/>
        <v>9.3665667358773277</v>
      </c>
      <c r="BA16" s="70">
        <v>3350</v>
      </c>
      <c r="BB16" s="25"/>
      <c r="BC16" s="38"/>
      <c r="BD16" s="25"/>
      <c r="BE16" s="38"/>
      <c r="BF16" s="25"/>
    </row>
    <row r="17" spans="1:58" ht="24" thickBot="1" x14ac:dyDescent="0.4">
      <c r="A17" s="37" t="s">
        <v>68</v>
      </c>
      <c r="B17" s="36" t="s">
        <v>69</v>
      </c>
      <c r="C17" s="33" t="s">
        <v>29</v>
      </c>
      <c r="D17" s="33" t="s">
        <v>30</v>
      </c>
      <c r="E17" s="33" t="s">
        <v>38</v>
      </c>
      <c r="F17" s="33" t="s">
        <v>12</v>
      </c>
      <c r="G17" s="24" t="s">
        <v>39</v>
      </c>
      <c r="H17" s="34">
        <v>12.452999999999999</v>
      </c>
      <c r="I17" s="35">
        <v>0</v>
      </c>
      <c r="J17" s="35">
        <v>0</v>
      </c>
      <c r="K17" s="9">
        <f t="shared" si="0"/>
        <v>12.452999999999999</v>
      </c>
      <c r="L17" s="9">
        <v>0</v>
      </c>
      <c r="M17" s="9">
        <f t="shared" si="1"/>
        <v>0</v>
      </c>
      <c r="N17" s="32">
        <v>0</v>
      </c>
      <c r="O17" s="6">
        <f t="shared" si="2"/>
        <v>12.452999999999999</v>
      </c>
      <c r="P17" s="9">
        <v>19</v>
      </c>
      <c r="Q17" s="9">
        <f t="shared" si="3"/>
        <v>14.81907</v>
      </c>
      <c r="R17" s="39">
        <v>1.4999999999999999E-2</v>
      </c>
      <c r="S17" s="12">
        <v>7</v>
      </c>
      <c r="T17" s="41">
        <v>2.7E-2</v>
      </c>
      <c r="U17" s="16">
        <v>7</v>
      </c>
      <c r="V17" s="19">
        <f t="shared" si="4"/>
        <v>12.494999999999999</v>
      </c>
      <c r="W17" s="19">
        <f t="shared" si="5"/>
        <v>14.86401</v>
      </c>
      <c r="X17" s="21" t="s">
        <v>21</v>
      </c>
      <c r="Y17" s="22">
        <v>7.6060676371388922</v>
      </c>
      <c r="Z17" s="30">
        <v>1</v>
      </c>
      <c r="AA17" s="30">
        <v>0</v>
      </c>
      <c r="AB17" s="27">
        <f t="shared" si="6"/>
        <v>13.445378151260504</v>
      </c>
      <c r="AC17" s="27">
        <f t="shared" si="7"/>
        <v>16</v>
      </c>
      <c r="AD17" s="43">
        <v>1</v>
      </c>
      <c r="AE17" s="44">
        <v>0</v>
      </c>
      <c r="AF17" s="45">
        <f t="shared" si="8"/>
        <v>4.4691216236253979</v>
      </c>
      <c r="AG17" s="70">
        <v>15.5</v>
      </c>
      <c r="AH17" s="48">
        <v>1</v>
      </c>
      <c r="AI17" s="49">
        <v>0</v>
      </c>
      <c r="AJ17" s="50">
        <f t="shared" si="9"/>
        <v>5.8171102897366893</v>
      </c>
      <c r="AK17" s="70">
        <v>15.7</v>
      </c>
      <c r="AL17" s="55">
        <v>1</v>
      </c>
      <c r="AM17" s="56">
        <v>0</v>
      </c>
      <c r="AN17" s="57">
        <f t="shared" si="10"/>
        <v>5.8171102897366893</v>
      </c>
      <c r="AO17" s="70">
        <v>15.7</v>
      </c>
      <c r="AP17" s="65">
        <v>1</v>
      </c>
      <c r="AQ17" s="66">
        <v>0</v>
      </c>
      <c r="AR17" s="67">
        <f t="shared" si="11"/>
        <v>7.6060676371388922</v>
      </c>
      <c r="AS17" s="70">
        <v>16</v>
      </c>
      <c r="AT17" s="48">
        <v>1</v>
      </c>
      <c r="AU17" s="49">
        <v>0</v>
      </c>
      <c r="AV17" s="50">
        <f t="shared" si="12"/>
        <v>10.968757250799484</v>
      </c>
      <c r="AW17" s="70">
        <v>16.5</v>
      </c>
      <c r="AX17" s="60">
        <v>1</v>
      </c>
      <c r="AY17" s="61">
        <v>0</v>
      </c>
      <c r="AZ17" s="62">
        <f t="shared" si="13"/>
        <v>14.331446864460091</v>
      </c>
      <c r="BA17" s="70">
        <v>17</v>
      </c>
      <c r="BB17" s="25"/>
      <c r="BC17" s="38"/>
      <c r="BD17" s="25"/>
      <c r="BE17" s="38"/>
      <c r="BF17" s="25"/>
    </row>
    <row r="18" spans="1:58" ht="24" thickBot="1" x14ac:dyDescent="0.4">
      <c r="A18" s="37" t="s">
        <v>70</v>
      </c>
      <c r="B18" s="36" t="s">
        <v>71</v>
      </c>
      <c r="C18" s="33" t="s">
        <v>29</v>
      </c>
      <c r="D18" s="33" t="s">
        <v>30</v>
      </c>
      <c r="E18" s="33" t="s">
        <v>42</v>
      </c>
      <c r="F18" s="33" t="s">
        <v>12</v>
      </c>
      <c r="G18" s="24" t="s">
        <v>39</v>
      </c>
      <c r="H18" s="34">
        <v>18.370999999999999</v>
      </c>
      <c r="I18" s="35">
        <v>0</v>
      </c>
      <c r="J18" s="35">
        <v>0</v>
      </c>
      <c r="K18" s="9">
        <f t="shared" si="0"/>
        <v>18.370999999999999</v>
      </c>
      <c r="L18" s="9">
        <v>0</v>
      </c>
      <c r="M18" s="9">
        <f t="shared" si="1"/>
        <v>0</v>
      </c>
      <c r="N18" s="32">
        <v>0</v>
      </c>
      <c r="O18" s="6">
        <f t="shared" si="2"/>
        <v>18.370999999999999</v>
      </c>
      <c r="P18" s="9">
        <v>19</v>
      </c>
      <c r="Q18" s="9">
        <f t="shared" si="3"/>
        <v>21.86149</v>
      </c>
      <c r="R18" s="39">
        <v>2.3E-2</v>
      </c>
      <c r="S18" s="12">
        <v>7</v>
      </c>
      <c r="T18" s="41">
        <v>4.1000000000000002E-2</v>
      </c>
      <c r="U18" s="16">
        <v>7</v>
      </c>
      <c r="V18" s="19">
        <f t="shared" si="4"/>
        <v>18.434999999999999</v>
      </c>
      <c r="W18" s="19">
        <f t="shared" si="5"/>
        <v>21.929969999999997</v>
      </c>
      <c r="X18" s="21" t="s">
        <v>21</v>
      </c>
      <c r="Y18" s="22">
        <v>7.1217746659282284</v>
      </c>
      <c r="Z18" s="30">
        <v>1</v>
      </c>
      <c r="AA18" s="30">
        <v>0</v>
      </c>
      <c r="AB18" s="27">
        <f t="shared" si="6"/>
        <v>19.74789915966387</v>
      </c>
      <c r="AC18" s="27">
        <f t="shared" si="7"/>
        <v>23.500000000000004</v>
      </c>
      <c r="AD18" s="43">
        <v>1</v>
      </c>
      <c r="AE18" s="44">
        <v>0</v>
      </c>
      <c r="AF18" s="45">
        <f t="shared" si="8"/>
        <v>1.4214536526799577</v>
      </c>
      <c r="AG18" s="70">
        <v>22.2</v>
      </c>
      <c r="AH18" s="48">
        <v>1</v>
      </c>
      <c r="AI18" s="49">
        <v>0</v>
      </c>
      <c r="AJ18" s="50">
        <f t="shared" si="9"/>
        <v>2.7920138371756451</v>
      </c>
      <c r="AK18" s="70">
        <v>22.5</v>
      </c>
      <c r="AL18" s="55">
        <v>1</v>
      </c>
      <c r="AM18" s="56">
        <v>0</v>
      </c>
      <c r="AN18" s="57">
        <f t="shared" si="10"/>
        <v>2.7920138371756451</v>
      </c>
      <c r="AO18" s="70">
        <v>22.5</v>
      </c>
      <c r="AP18" s="65">
        <v>1</v>
      </c>
      <c r="AQ18" s="66">
        <v>0</v>
      </c>
      <c r="AR18" s="67">
        <f t="shared" si="11"/>
        <v>2.5634012758887224</v>
      </c>
      <c r="AS18" s="70">
        <v>22.5</v>
      </c>
      <c r="AT18" s="48">
        <v>1</v>
      </c>
      <c r="AU18" s="49">
        <v>0</v>
      </c>
      <c r="AV18" s="50">
        <f t="shared" si="12"/>
        <v>4.8425879709084825</v>
      </c>
      <c r="AW18" s="70">
        <v>23</v>
      </c>
      <c r="AX18" s="60">
        <v>1</v>
      </c>
      <c r="AY18" s="61">
        <v>0</v>
      </c>
      <c r="AZ18" s="62">
        <f t="shared" si="13"/>
        <v>7.1217746659282284</v>
      </c>
      <c r="BA18" s="70">
        <v>23.5</v>
      </c>
      <c r="BB18" s="25"/>
      <c r="BC18" s="38"/>
      <c r="BD18" s="25"/>
      <c r="BE18" s="38"/>
      <c r="BF18" s="25"/>
    </row>
    <row r="19" spans="1:58" ht="24" thickBot="1" x14ac:dyDescent="0.4">
      <c r="A19" s="37" t="s">
        <v>72</v>
      </c>
      <c r="B19" s="36" t="s">
        <v>73</v>
      </c>
      <c r="C19" s="33" t="s">
        <v>29</v>
      </c>
      <c r="D19" s="33" t="s">
        <v>30</v>
      </c>
      <c r="E19" s="33" t="s">
        <v>45</v>
      </c>
      <c r="F19" s="33" t="s">
        <v>12</v>
      </c>
      <c r="G19" s="24" t="s">
        <v>39</v>
      </c>
      <c r="H19" s="34">
        <v>25.815000000000001</v>
      </c>
      <c r="I19" s="35">
        <v>0</v>
      </c>
      <c r="J19" s="35">
        <v>0</v>
      </c>
      <c r="K19" s="9">
        <f t="shared" si="0"/>
        <v>25.815000000000001</v>
      </c>
      <c r="L19" s="9">
        <v>0</v>
      </c>
      <c r="M19" s="9">
        <f t="shared" si="1"/>
        <v>0</v>
      </c>
      <c r="N19" s="32">
        <v>0</v>
      </c>
      <c r="O19" s="6">
        <f t="shared" si="2"/>
        <v>25.815000000000001</v>
      </c>
      <c r="P19" s="9">
        <v>19</v>
      </c>
      <c r="Q19" s="9">
        <f t="shared" si="3"/>
        <v>30.719850000000001</v>
      </c>
      <c r="R19" s="39">
        <v>3.2000000000000001E-2</v>
      </c>
      <c r="S19" s="12">
        <v>7</v>
      </c>
      <c r="T19" s="41">
        <v>5.8000000000000003E-2</v>
      </c>
      <c r="U19" s="16">
        <v>7</v>
      </c>
      <c r="V19" s="19">
        <f t="shared" si="4"/>
        <v>25.905000000000001</v>
      </c>
      <c r="W19" s="19">
        <f t="shared" si="5"/>
        <v>30.81615</v>
      </c>
      <c r="X19" s="21" t="s">
        <v>21</v>
      </c>
      <c r="Y19" s="22">
        <v>3.805274281107927</v>
      </c>
      <c r="Z19" s="30">
        <v>1</v>
      </c>
      <c r="AA19" s="30">
        <v>0</v>
      </c>
      <c r="AB19" s="27">
        <f t="shared" si="6"/>
        <v>26.890756302521009</v>
      </c>
      <c r="AC19" s="27">
        <f t="shared" si="7"/>
        <v>32</v>
      </c>
      <c r="AD19" s="43">
        <v>1</v>
      </c>
      <c r="AE19" s="44">
        <v>0</v>
      </c>
      <c r="AF19" s="45">
        <f t="shared" si="8"/>
        <v>0.78701655150395311</v>
      </c>
      <c r="AG19" s="70">
        <v>31</v>
      </c>
      <c r="AH19" s="48">
        <v>1</v>
      </c>
      <c r="AI19" s="49">
        <v>0</v>
      </c>
      <c r="AJ19" s="50">
        <f t="shared" si="9"/>
        <v>2.4126135926572516</v>
      </c>
      <c r="AK19" s="70">
        <v>31.5</v>
      </c>
      <c r="AL19" s="55">
        <v>1</v>
      </c>
      <c r="AM19" s="56">
        <v>0</v>
      </c>
      <c r="AN19" s="57">
        <f t="shared" si="10"/>
        <v>2.4126135926572516</v>
      </c>
      <c r="AO19" s="70">
        <v>31.5</v>
      </c>
      <c r="AP19" s="65">
        <v>1</v>
      </c>
      <c r="AQ19" s="66">
        <v>0</v>
      </c>
      <c r="AR19" s="67">
        <f t="shared" si="11"/>
        <v>2.1833168704656174</v>
      </c>
      <c r="AS19" s="70">
        <v>31.5</v>
      </c>
      <c r="AT19" s="48">
        <v>1</v>
      </c>
      <c r="AU19" s="49">
        <v>0</v>
      </c>
      <c r="AV19" s="50">
        <f t="shared" si="12"/>
        <v>3.805274281107927</v>
      </c>
      <c r="AW19" s="70">
        <v>32</v>
      </c>
      <c r="AX19" s="60">
        <v>1</v>
      </c>
      <c r="AY19" s="61">
        <v>0</v>
      </c>
      <c r="AZ19" s="62">
        <f t="shared" si="13"/>
        <v>5.4272316917502366</v>
      </c>
      <c r="BA19" s="70">
        <v>32.5</v>
      </c>
      <c r="BB19" s="25"/>
      <c r="BC19" s="38"/>
      <c r="BD19" s="25"/>
      <c r="BE19" s="38"/>
      <c r="BF19" s="25"/>
    </row>
    <row r="20" spans="1:58" ht="24" thickBot="1" x14ac:dyDescent="0.4">
      <c r="A20" s="37" t="s">
        <v>74</v>
      </c>
      <c r="B20" s="36" t="s">
        <v>75</v>
      </c>
      <c r="C20" s="33" t="s">
        <v>29</v>
      </c>
      <c r="D20" s="33" t="s">
        <v>30</v>
      </c>
      <c r="E20" s="33" t="s">
        <v>48</v>
      </c>
      <c r="F20" s="33" t="s">
        <v>12</v>
      </c>
      <c r="G20" s="24" t="s">
        <v>39</v>
      </c>
      <c r="H20" s="34">
        <v>35.667999999999999</v>
      </c>
      <c r="I20" s="35">
        <v>0</v>
      </c>
      <c r="J20" s="35">
        <v>0</v>
      </c>
      <c r="K20" s="9">
        <f t="shared" si="0"/>
        <v>35.667999999999999</v>
      </c>
      <c r="L20" s="9">
        <v>0</v>
      </c>
      <c r="M20" s="9">
        <f t="shared" si="1"/>
        <v>0</v>
      </c>
      <c r="N20" s="32">
        <v>0</v>
      </c>
      <c r="O20" s="6">
        <f t="shared" si="2"/>
        <v>35.667999999999999</v>
      </c>
      <c r="P20" s="9">
        <v>19</v>
      </c>
      <c r="Q20" s="9">
        <f t="shared" si="3"/>
        <v>42.444920000000003</v>
      </c>
      <c r="R20" s="39">
        <v>4.4999999999999998E-2</v>
      </c>
      <c r="S20" s="12">
        <v>7</v>
      </c>
      <c r="T20" s="41">
        <v>0.08</v>
      </c>
      <c r="U20" s="16">
        <v>7</v>
      </c>
      <c r="V20" s="19">
        <f t="shared" si="4"/>
        <v>35.792999999999999</v>
      </c>
      <c r="W20" s="19">
        <f t="shared" si="5"/>
        <v>42.578670000000002</v>
      </c>
      <c r="X20" s="21" t="s">
        <v>21</v>
      </c>
      <c r="Y20" s="22">
        <v>6.8233847893360888</v>
      </c>
      <c r="Z20" s="30">
        <v>1</v>
      </c>
      <c r="AA20" s="30">
        <v>0</v>
      </c>
      <c r="AB20" s="27">
        <f t="shared" si="6"/>
        <v>38.235294117647065</v>
      </c>
      <c r="AC20" s="27">
        <f t="shared" si="7"/>
        <v>45.500000000000007</v>
      </c>
      <c r="AD20" s="43">
        <v>1</v>
      </c>
      <c r="AE20" s="44">
        <v>0</v>
      </c>
      <c r="AF20" s="45">
        <f t="shared" si="8"/>
        <v>3.0625337806278594</v>
      </c>
      <c r="AG20" s="70">
        <v>43.8</v>
      </c>
      <c r="AH20" s="48">
        <v>1</v>
      </c>
      <c r="AI20" s="49">
        <v>0</v>
      </c>
      <c r="AJ20" s="50">
        <f t="shared" si="9"/>
        <v>3.5331389577083456</v>
      </c>
      <c r="AK20" s="70">
        <v>44</v>
      </c>
      <c r="AL20" s="55">
        <v>1</v>
      </c>
      <c r="AM20" s="56">
        <v>0</v>
      </c>
      <c r="AN20" s="57">
        <f t="shared" si="10"/>
        <v>4.7096519004095967</v>
      </c>
      <c r="AO20" s="70">
        <v>44.5</v>
      </c>
      <c r="AP20" s="65">
        <v>1</v>
      </c>
      <c r="AQ20" s="66">
        <v>0</v>
      </c>
      <c r="AR20" s="67">
        <f t="shared" si="11"/>
        <v>4.475618090669343</v>
      </c>
      <c r="AS20" s="70">
        <v>44.5</v>
      </c>
      <c r="AT20" s="48">
        <v>1</v>
      </c>
      <c r="AU20" s="49">
        <v>0</v>
      </c>
      <c r="AV20" s="50">
        <f t="shared" si="12"/>
        <v>5.6495014400027088</v>
      </c>
      <c r="AW20" s="70">
        <v>45</v>
      </c>
      <c r="AX20" s="60">
        <v>1</v>
      </c>
      <c r="AY20" s="61">
        <v>0</v>
      </c>
      <c r="AZ20" s="62">
        <f t="shared" si="13"/>
        <v>7.9972681386694262</v>
      </c>
      <c r="BA20" s="70">
        <v>46</v>
      </c>
      <c r="BB20" s="25"/>
      <c r="BC20" s="38"/>
      <c r="BD20" s="25"/>
      <c r="BE20" s="38"/>
      <c r="BF20" s="25"/>
    </row>
    <row r="21" spans="1:58" ht="24" thickBot="1" x14ac:dyDescent="0.4">
      <c r="A21" s="37" t="s">
        <v>76</v>
      </c>
      <c r="B21" s="36" t="s">
        <v>77</v>
      </c>
      <c r="C21" s="33" t="s">
        <v>29</v>
      </c>
      <c r="D21" s="33" t="s">
        <v>30</v>
      </c>
      <c r="E21" s="33" t="s">
        <v>51</v>
      </c>
      <c r="F21" s="33" t="s">
        <v>12</v>
      </c>
      <c r="G21" s="24" t="s">
        <v>39</v>
      </c>
      <c r="H21" s="34">
        <v>47.533000000000001</v>
      </c>
      <c r="I21" s="35">
        <v>0</v>
      </c>
      <c r="J21" s="35">
        <v>0</v>
      </c>
      <c r="K21" s="9">
        <f t="shared" si="0"/>
        <v>47.533000000000001</v>
      </c>
      <c r="L21" s="9">
        <v>0</v>
      </c>
      <c r="M21" s="9">
        <f t="shared" si="1"/>
        <v>0</v>
      </c>
      <c r="N21" s="32">
        <v>0</v>
      </c>
      <c r="O21" s="6">
        <f t="shared" si="2"/>
        <v>47.533000000000001</v>
      </c>
      <c r="P21" s="9">
        <v>19</v>
      </c>
      <c r="Q21" s="9">
        <f t="shared" si="3"/>
        <v>56.564270000000008</v>
      </c>
      <c r="R21" s="39">
        <v>0.06</v>
      </c>
      <c r="S21" s="12">
        <v>7</v>
      </c>
      <c r="T21" s="41">
        <v>0.108</v>
      </c>
      <c r="U21" s="16">
        <v>7</v>
      </c>
      <c r="V21" s="19">
        <f t="shared" si="4"/>
        <v>47.701000000000001</v>
      </c>
      <c r="W21" s="19">
        <f t="shared" si="5"/>
        <v>56.744030000000009</v>
      </c>
      <c r="X21" s="21" t="s">
        <v>21</v>
      </c>
      <c r="Y21" s="22">
        <v>-0.46541666497840595</v>
      </c>
      <c r="Z21" s="30">
        <v>1</v>
      </c>
      <c r="AA21" s="30">
        <v>0</v>
      </c>
      <c r="AB21" s="27">
        <f t="shared" si="6"/>
        <v>47.47899159663865</v>
      </c>
      <c r="AC21" s="27">
        <f t="shared" si="7"/>
        <v>56.499999999999993</v>
      </c>
      <c r="AD21" s="43">
        <v>1</v>
      </c>
      <c r="AE21" s="44">
        <v>0</v>
      </c>
      <c r="AF21" s="45">
        <f t="shared" si="8"/>
        <v>-1.122384532574614</v>
      </c>
      <c r="AG21" s="70">
        <v>56</v>
      </c>
      <c r="AH21" s="48">
        <v>1</v>
      </c>
      <c r="AI21" s="49">
        <v>0</v>
      </c>
      <c r="AJ21" s="50">
        <f t="shared" si="9"/>
        <v>0.64328717220082865</v>
      </c>
      <c r="AK21" s="70">
        <v>57</v>
      </c>
      <c r="AL21" s="55">
        <v>1</v>
      </c>
      <c r="AM21" s="56">
        <v>0</v>
      </c>
      <c r="AN21" s="57">
        <f t="shared" si="10"/>
        <v>2.4089588769762713</v>
      </c>
      <c r="AO21" s="70">
        <v>58</v>
      </c>
      <c r="AP21" s="65">
        <v>1</v>
      </c>
      <c r="AQ21" s="66">
        <v>0</v>
      </c>
      <c r="AR21" s="67">
        <f t="shared" si="11"/>
        <v>3.9387684383411283</v>
      </c>
      <c r="AS21" s="70">
        <v>59</v>
      </c>
      <c r="AT21" s="48">
        <v>1</v>
      </c>
      <c r="AU21" s="49">
        <v>0</v>
      </c>
      <c r="AV21" s="50">
        <f t="shared" si="12"/>
        <v>5.7004424796689648</v>
      </c>
      <c r="AW21" s="70">
        <v>60</v>
      </c>
      <c r="AX21" s="60">
        <v>1</v>
      </c>
      <c r="AY21" s="61">
        <v>0</v>
      </c>
      <c r="AZ21" s="62">
        <f t="shared" si="13"/>
        <v>7.4621165209967728</v>
      </c>
      <c r="BA21" s="70">
        <v>61</v>
      </c>
      <c r="BB21" s="25"/>
      <c r="BC21" s="38"/>
      <c r="BD21" s="25"/>
      <c r="BE21" s="38"/>
      <c r="BF21" s="25"/>
    </row>
    <row r="22" spans="1:58" ht="24" thickBot="1" x14ac:dyDescent="0.4">
      <c r="A22" s="37" t="s">
        <v>78</v>
      </c>
      <c r="B22" s="36" t="s">
        <v>79</v>
      </c>
      <c r="C22" s="33" t="s">
        <v>29</v>
      </c>
      <c r="D22" s="33" t="s">
        <v>30</v>
      </c>
      <c r="E22" s="33" t="s">
        <v>35</v>
      </c>
      <c r="F22" s="33" t="s">
        <v>12</v>
      </c>
      <c r="G22" s="24" t="s">
        <v>32</v>
      </c>
      <c r="H22" s="34">
        <v>2565.3130000000001</v>
      </c>
      <c r="I22" s="35">
        <v>0</v>
      </c>
      <c r="J22" s="35">
        <v>0</v>
      </c>
      <c r="K22" s="9">
        <f t="shared" si="0"/>
        <v>2565.3130000000001</v>
      </c>
      <c r="L22" s="9">
        <v>0</v>
      </c>
      <c r="M22" s="9">
        <f t="shared" si="1"/>
        <v>0</v>
      </c>
      <c r="N22" s="32">
        <v>0</v>
      </c>
      <c r="O22" s="6">
        <f t="shared" si="2"/>
        <v>2565.3130000000001</v>
      </c>
      <c r="P22" s="9">
        <v>19</v>
      </c>
      <c r="Q22" s="9">
        <f t="shared" si="3"/>
        <v>3052.7224700000002</v>
      </c>
      <c r="R22" s="39">
        <v>6.23</v>
      </c>
      <c r="S22" s="12">
        <v>7</v>
      </c>
      <c r="T22" s="41">
        <v>5.6</v>
      </c>
      <c r="U22" s="16">
        <v>7</v>
      </c>
      <c r="V22" s="19">
        <f t="shared" si="4"/>
        <v>2577.143</v>
      </c>
      <c r="W22" s="19">
        <f t="shared" si="5"/>
        <v>3065.3805700000003</v>
      </c>
      <c r="X22" s="21" t="s">
        <v>21</v>
      </c>
      <c r="Y22" s="22">
        <v>5.973647445050176</v>
      </c>
      <c r="Z22" s="30">
        <v>1</v>
      </c>
      <c r="AA22" s="30">
        <v>0</v>
      </c>
      <c r="AB22" s="27">
        <f t="shared" si="6"/>
        <v>2731.0924369747895</v>
      </c>
      <c r="AC22" s="27">
        <f t="shared" si="7"/>
        <v>3249.9999999999995</v>
      </c>
      <c r="AD22" s="43">
        <v>1</v>
      </c>
      <c r="AE22" s="44">
        <v>0</v>
      </c>
      <c r="AF22" s="45">
        <f t="shared" si="8"/>
        <v>2.9365957920754795</v>
      </c>
      <c r="AG22" s="70">
        <v>3150</v>
      </c>
      <c r="AH22" s="48">
        <v>1</v>
      </c>
      <c r="AI22" s="49">
        <v>0</v>
      </c>
      <c r="AJ22" s="50">
        <f t="shared" si="9"/>
        <v>4.5705100109973245</v>
      </c>
      <c r="AK22" s="70">
        <v>3200</v>
      </c>
      <c r="AL22" s="55">
        <v>1</v>
      </c>
      <c r="AM22" s="56">
        <v>0</v>
      </c>
      <c r="AN22" s="57">
        <f t="shared" si="10"/>
        <v>4.5705100109973245</v>
      </c>
      <c r="AO22" s="70">
        <v>3200</v>
      </c>
      <c r="AP22" s="65">
        <v>1</v>
      </c>
      <c r="AQ22" s="66">
        <v>0</v>
      </c>
      <c r="AR22" s="67">
        <f t="shared" si="11"/>
        <v>5.973647445050176</v>
      </c>
      <c r="AS22" s="70">
        <v>3250</v>
      </c>
      <c r="AT22" s="48">
        <v>1</v>
      </c>
      <c r="AU22" s="49">
        <v>0</v>
      </c>
      <c r="AV22" s="50">
        <f t="shared" si="12"/>
        <v>7.6040112518971199</v>
      </c>
      <c r="AW22" s="70">
        <v>3300</v>
      </c>
      <c r="AX22" s="60">
        <v>1</v>
      </c>
      <c r="AY22" s="61">
        <v>0</v>
      </c>
      <c r="AZ22" s="62">
        <f t="shared" si="13"/>
        <v>9.2343750587440496</v>
      </c>
      <c r="BA22" s="70">
        <v>3350</v>
      </c>
      <c r="BB22" s="25"/>
      <c r="BC22" s="38"/>
      <c r="BD22" s="25"/>
      <c r="BE22" s="38"/>
      <c r="BF22" s="25"/>
    </row>
    <row r="23" spans="1:58" ht="24" thickBot="1" x14ac:dyDescent="0.4">
      <c r="A23" s="37" t="s">
        <v>80</v>
      </c>
      <c r="B23" s="36" t="s">
        <v>81</v>
      </c>
      <c r="C23" s="33" t="s">
        <v>29</v>
      </c>
      <c r="D23" s="33" t="s">
        <v>30</v>
      </c>
      <c r="E23" s="33" t="s">
        <v>38</v>
      </c>
      <c r="F23" s="33" t="s">
        <v>12</v>
      </c>
      <c r="G23" s="24" t="s">
        <v>39</v>
      </c>
      <c r="H23" s="34">
        <v>11.603999999999999</v>
      </c>
      <c r="I23" s="35">
        <v>0</v>
      </c>
      <c r="J23" s="35">
        <v>0</v>
      </c>
      <c r="K23" s="9">
        <f t="shared" si="0"/>
        <v>11.603999999999999</v>
      </c>
      <c r="L23" s="9">
        <v>0</v>
      </c>
      <c r="M23" s="9">
        <f t="shared" si="1"/>
        <v>0</v>
      </c>
      <c r="N23" s="32">
        <v>0</v>
      </c>
      <c r="O23" s="6">
        <f t="shared" si="2"/>
        <v>11.603999999999999</v>
      </c>
      <c r="P23" s="9">
        <v>19</v>
      </c>
      <c r="Q23" s="9">
        <f t="shared" si="3"/>
        <v>13.808759999999999</v>
      </c>
      <c r="R23" s="39">
        <v>2.8000000000000001E-2</v>
      </c>
      <c r="S23" s="12">
        <v>7</v>
      </c>
      <c r="T23" s="41">
        <v>2.5000000000000001E-2</v>
      </c>
      <c r="U23" s="16">
        <v>7</v>
      </c>
      <c r="V23" s="19">
        <f t="shared" si="4"/>
        <v>11.657</v>
      </c>
      <c r="W23" s="19">
        <f t="shared" si="5"/>
        <v>13.86547</v>
      </c>
      <c r="X23" s="21" t="s">
        <v>21</v>
      </c>
      <c r="Y23" s="22">
        <v>15.341667249382397</v>
      </c>
      <c r="Z23" s="30">
        <v>1</v>
      </c>
      <c r="AA23" s="30">
        <v>0</v>
      </c>
      <c r="AB23" s="27">
        <f t="shared" si="6"/>
        <v>13.445378151260506</v>
      </c>
      <c r="AC23" s="27">
        <f t="shared" si="7"/>
        <v>16.000000000000004</v>
      </c>
      <c r="AD23" s="43">
        <v>1</v>
      </c>
      <c r="AE23" s="44">
        <v>0</v>
      </c>
      <c r="AF23" s="45">
        <f t="shared" si="8"/>
        <v>11.977390681169297</v>
      </c>
      <c r="AG23" s="70">
        <v>15.5</v>
      </c>
      <c r="AH23" s="48">
        <v>1</v>
      </c>
      <c r="AI23" s="49">
        <v>0</v>
      </c>
      <c r="AJ23" s="50">
        <f t="shared" si="9"/>
        <v>13.422260238345672</v>
      </c>
      <c r="AK23" s="70">
        <v>15.7</v>
      </c>
      <c r="AL23" s="55">
        <v>1</v>
      </c>
      <c r="AM23" s="56">
        <v>0</v>
      </c>
      <c r="AN23" s="57">
        <f t="shared" si="10"/>
        <v>13.422260238345672</v>
      </c>
      <c r="AO23" s="70">
        <v>15.7</v>
      </c>
      <c r="AP23" s="65">
        <v>1</v>
      </c>
      <c r="AQ23" s="66">
        <v>0</v>
      </c>
      <c r="AR23" s="67">
        <f t="shared" si="11"/>
        <v>15.341667249382397</v>
      </c>
      <c r="AS23" s="70">
        <v>16</v>
      </c>
      <c r="AT23" s="48">
        <v>1</v>
      </c>
      <c r="AU23" s="49">
        <v>0</v>
      </c>
      <c r="AV23" s="50">
        <f t="shared" si="12"/>
        <v>18.946094350925577</v>
      </c>
      <c r="AW23" s="70">
        <v>16.5</v>
      </c>
      <c r="AX23" s="60">
        <v>1</v>
      </c>
      <c r="AY23" s="61">
        <v>0</v>
      </c>
      <c r="AZ23" s="62">
        <f t="shared" si="13"/>
        <v>22.550521452468786</v>
      </c>
      <c r="BA23" s="70">
        <v>17</v>
      </c>
      <c r="BB23" s="25"/>
      <c r="BC23" s="38"/>
      <c r="BD23" s="25"/>
      <c r="BE23" s="38"/>
      <c r="BF23" s="25"/>
    </row>
    <row r="24" spans="1:58" ht="24" thickBot="1" x14ac:dyDescent="0.4">
      <c r="A24" s="37" t="s">
        <v>82</v>
      </c>
      <c r="B24" s="36" t="s">
        <v>83</v>
      </c>
      <c r="C24" s="33" t="s">
        <v>29</v>
      </c>
      <c r="D24" s="33" t="s">
        <v>30</v>
      </c>
      <c r="E24" s="33" t="s">
        <v>42</v>
      </c>
      <c r="F24" s="33" t="s">
        <v>12</v>
      </c>
      <c r="G24" s="24" t="s">
        <v>39</v>
      </c>
      <c r="H24" s="34">
        <v>18.239000000000001</v>
      </c>
      <c r="I24" s="35">
        <v>0</v>
      </c>
      <c r="J24" s="35">
        <v>0</v>
      </c>
      <c r="K24" s="9">
        <f t="shared" si="0"/>
        <v>18.239000000000001</v>
      </c>
      <c r="L24" s="9">
        <v>0</v>
      </c>
      <c r="M24" s="9">
        <f t="shared" si="1"/>
        <v>0</v>
      </c>
      <c r="N24" s="32">
        <v>0</v>
      </c>
      <c r="O24" s="6">
        <f t="shared" si="2"/>
        <v>18.239000000000001</v>
      </c>
      <c r="P24" s="9">
        <v>19</v>
      </c>
      <c r="Q24" s="9">
        <f t="shared" si="3"/>
        <v>21.704410000000003</v>
      </c>
      <c r="R24" s="39">
        <v>4.4999999999999998E-2</v>
      </c>
      <c r="S24" s="12">
        <v>7</v>
      </c>
      <c r="T24" s="41">
        <v>0.04</v>
      </c>
      <c r="U24" s="16">
        <v>7</v>
      </c>
      <c r="V24" s="19">
        <f t="shared" si="4"/>
        <v>18.324000000000002</v>
      </c>
      <c r="W24" s="19">
        <f t="shared" si="5"/>
        <v>21.795360000000002</v>
      </c>
      <c r="X24" s="21" t="s">
        <v>21</v>
      </c>
      <c r="Y24" s="22">
        <v>7.7706786709444486</v>
      </c>
      <c r="Z24" s="30">
        <v>1</v>
      </c>
      <c r="AA24" s="30">
        <v>0</v>
      </c>
      <c r="AB24" s="27">
        <f t="shared" si="6"/>
        <v>19.747899159663863</v>
      </c>
      <c r="AC24" s="27">
        <f t="shared" si="7"/>
        <v>23.499999999999996</v>
      </c>
      <c r="AD24" s="43">
        <v>1</v>
      </c>
      <c r="AE24" s="44">
        <v>0</v>
      </c>
      <c r="AF24" s="45">
        <f t="shared" si="8"/>
        <v>2.0316242883064319</v>
      </c>
      <c r="AG24" s="70">
        <v>22.2</v>
      </c>
      <c r="AH24" s="48">
        <v>1</v>
      </c>
      <c r="AI24" s="49">
        <v>0</v>
      </c>
      <c r="AJ24" s="50">
        <f t="shared" si="9"/>
        <v>3.4104300219321999</v>
      </c>
      <c r="AK24" s="70">
        <v>22.5</v>
      </c>
      <c r="AL24" s="55">
        <v>1</v>
      </c>
      <c r="AM24" s="56">
        <v>0</v>
      </c>
      <c r="AN24" s="57">
        <f t="shared" si="10"/>
        <v>3.4104300219321999</v>
      </c>
      <c r="AO24" s="70">
        <v>22.5</v>
      </c>
      <c r="AP24" s="65">
        <v>1</v>
      </c>
      <c r="AQ24" s="66">
        <v>0</v>
      </c>
      <c r="AR24" s="67">
        <f t="shared" si="11"/>
        <v>3.1846923445212951</v>
      </c>
      <c r="AS24" s="70">
        <v>22.5</v>
      </c>
      <c r="AT24" s="48">
        <v>1</v>
      </c>
      <c r="AU24" s="49">
        <v>0</v>
      </c>
      <c r="AV24" s="50">
        <f t="shared" si="12"/>
        <v>5.4776855077328861</v>
      </c>
      <c r="AW24" s="70">
        <v>23</v>
      </c>
      <c r="AX24" s="60">
        <v>1</v>
      </c>
      <c r="AY24" s="61">
        <v>0</v>
      </c>
      <c r="AZ24" s="62">
        <f t="shared" si="13"/>
        <v>7.7706786709444486</v>
      </c>
      <c r="BA24" s="70">
        <v>23.5</v>
      </c>
      <c r="BB24" s="25"/>
      <c r="BC24" s="38"/>
      <c r="BD24" s="25"/>
      <c r="BE24" s="38"/>
      <c r="BF24" s="25"/>
    </row>
    <row r="25" spans="1:58" ht="24" thickBot="1" x14ac:dyDescent="0.4">
      <c r="A25" s="37" t="s">
        <v>84</v>
      </c>
      <c r="B25" s="36" t="s">
        <v>85</v>
      </c>
      <c r="C25" s="33" t="s">
        <v>29</v>
      </c>
      <c r="D25" s="33" t="s">
        <v>30</v>
      </c>
      <c r="E25" s="33" t="s">
        <v>45</v>
      </c>
      <c r="F25" s="33" t="s">
        <v>12</v>
      </c>
      <c r="G25" s="24" t="s">
        <v>39</v>
      </c>
      <c r="H25" s="34">
        <v>25.815000000000001</v>
      </c>
      <c r="I25" s="35">
        <v>0</v>
      </c>
      <c r="J25" s="35">
        <v>0</v>
      </c>
      <c r="K25" s="9">
        <f t="shared" si="0"/>
        <v>25.815000000000001</v>
      </c>
      <c r="L25" s="9">
        <v>0</v>
      </c>
      <c r="M25" s="9">
        <f t="shared" si="1"/>
        <v>0</v>
      </c>
      <c r="N25" s="32">
        <v>0</v>
      </c>
      <c r="O25" s="6">
        <f t="shared" si="2"/>
        <v>25.815000000000001</v>
      </c>
      <c r="P25" s="9">
        <v>19</v>
      </c>
      <c r="Q25" s="9">
        <f t="shared" si="3"/>
        <v>30.719850000000001</v>
      </c>
      <c r="R25" s="39">
        <v>6.4000000000000001E-2</v>
      </c>
      <c r="S25" s="12">
        <v>7</v>
      </c>
      <c r="T25" s="41">
        <v>5.8000000000000003E-2</v>
      </c>
      <c r="U25" s="16">
        <v>7</v>
      </c>
      <c r="V25" s="19">
        <f t="shared" si="4"/>
        <v>25.937000000000001</v>
      </c>
      <c r="W25" s="19">
        <f t="shared" si="5"/>
        <v>30.850390000000001</v>
      </c>
      <c r="X25" s="21" t="s">
        <v>21</v>
      </c>
      <c r="Y25" s="22">
        <v>3.6772036184639916</v>
      </c>
      <c r="Z25" s="30">
        <v>1</v>
      </c>
      <c r="AA25" s="30">
        <v>0</v>
      </c>
      <c r="AB25" s="27">
        <f t="shared" si="6"/>
        <v>26.890756302521009</v>
      </c>
      <c r="AC25" s="27">
        <f t="shared" si="7"/>
        <v>32</v>
      </c>
      <c r="AD25" s="43">
        <v>1</v>
      </c>
      <c r="AE25" s="44">
        <v>0</v>
      </c>
      <c r="AF25" s="45">
        <f t="shared" si="8"/>
        <v>0.66239100454895095</v>
      </c>
      <c r="AG25" s="70">
        <v>31</v>
      </c>
      <c r="AH25" s="48">
        <v>1</v>
      </c>
      <c r="AI25" s="49">
        <v>0</v>
      </c>
      <c r="AJ25" s="50">
        <f t="shared" si="9"/>
        <v>2.2859779562352145</v>
      </c>
      <c r="AK25" s="70">
        <v>31.5</v>
      </c>
      <c r="AL25" s="55">
        <v>1</v>
      </c>
      <c r="AM25" s="56">
        <v>0</v>
      </c>
      <c r="AN25" s="57">
        <f t="shared" si="10"/>
        <v>2.2859779562352145</v>
      </c>
      <c r="AO25" s="70">
        <v>31.5</v>
      </c>
      <c r="AP25" s="65">
        <v>1</v>
      </c>
      <c r="AQ25" s="66">
        <v>0</v>
      </c>
      <c r="AR25" s="67">
        <f t="shared" si="11"/>
        <v>2.0572473119254937</v>
      </c>
      <c r="AS25" s="70">
        <v>31.5</v>
      </c>
      <c r="AT25" s="48">
        <v>1</v>
      </c>
      <c r="AU25" s="49">
        <v>0</v>
      </c>
      <c r="AV25" s="50">
        <f t="shared" si="12"/>
        <v>3.6772036184639916</v>
      </c>
      <c r="AW25" s="70">
        <v>32</v>
      </c>
      <c r="AX25" s="60">
        <v>1</v>
      </c>
      <c r="AY25" s="61">
        <v>0</v>
      </c>
      <c r="AZ25" s="62">
        <f t="shared" si="13"/>
        <v>5.2971599250025037</v>
      </c>
      <c r="BA25" s="70">
        <v>32.5</v>
      </c>
      <c r="BB25" s="25"/>
      <c r="BC25" s="38"/>
      <c r="BD25" s="25"/>
      <c r="BE25" s="38"/>
      <c r="BF25" s="25"/>
    </row>
    <row r="26" spans="1:58" ht="24" thickBot="1" x14ac:dyDescent="0.4">
      <c r="A26" s="37" t="s">
        <v>86</v>
      </c>
      <c r="B26" s="36" t="s">
        <v>87</v>
      </c>
      <c r="C26" s="33" t="s">
        <v>29</v>
      </c>
      <c r="D26" s="33" t="s">
        <v>30</v>
      </c>
      <c r="E26" s="33" t="s">
        <v>48</v>
      </c>
      <c r="F26" s="33" t="s">
        <v>12</v>
      </c>
      <c r="G26" s="24" t="s">
        <v>39</v>
      </c>
      <c r="H26" s="34">
        <v>35.667999999999999</v>
      </c>
      <c r="I26" s="35">
        <v>0</v>
      </c>
      <c r="J26" s="35">
        <v>0</v>
      </c>
      <c r="K26" s="9">
        <f t="shared" si="0"/>
        <v>35.667999999999999</v>
      </c>
      <c r="L26" s="9">
        <v>0</v>
      </c>
      <c r="M26" s="9">
        <f t="shared" si="1"/>
        <v>0</v>
      </c>
      <c r="N26" s="32">
        <v>0</v>
      </c>
      <c r="O26" s="6">
        <f t="shared" si="2"/>
        <v>35.667999999999999</v>
      </c>
      <c r="P26" s="9">
        <v>19</v>
      </c>
      <c r="Q26" s="9">
        <f t="shared" si="3"/>
        <v>42.444920000000003</v>
      </c>
      <c r="R26" s="39">
        <v>8.8999999999999996E-2</v>
      </c>
      <c r="S26" s="12">
        <v>7</v>
      </c>
      <c r="T26" s="41">
        <v>0.08</v>
      </c>
      <c r="U26" s="16">
        <v>7</v>
      </c>
      <c r="V26" s="19">
        <f t="shared" si="4"/>
        <v>35.836999999999996</v>
      </c>
      <c r="W26" s="19">
        <f t="shared" si="5"/>
        <v>42.625750000000004</v>
      </c>
      <c r="X26" s="21" t="s">
        <v>21</v>
      </c>
      <c r="Y26" s="22">
        <v>6.6922290304631105</v>
      </c>
      <c r="Z26" s="30">
        <v>1</v>
      </c>
      <c r="AA26" s="30">
        <v>0</v>
      </c>
      <c r="AB26" s="27">
        <f t="shared" si="6"/>
        <v>38.235294117647065</v>
      </c>
      <c r="AC26" s="27">
        <f t="shared" si="7"/>
        <v>45.500000000000007</v>
      </c>
      <c r="AD26" s="43">
        <v>1</v>
      </c>
      <c r="AE26" s="44">
        <v>0</v>
      </c>
      <c r="AF26" s="45">
        <f t="shared" si="8"/>
        <v>2.9357124173606195</v>
      </c>
      <c r="AG26" s="70">
        <v>43.8</v>
      </c>
      <c r="AH26" s="48">
        <v>1</v>
      </c>
      <c r="AI26" s="49">
        <v>0</v>
      </c>
      <c r="AJ26" s="50">
        <f t="shared" si="9"/>
        <v>3.4057385014581314</v>
      </c>
      <c r="AK26" s="70">
        <v>44</v>
      </c>
      <c r="AL26" s="55">
        <v>1</v>
      </c>
      <c r="AM26" s="56">
        <v>0</v>
      </c>
      <c r="AN26" s="57">
        <f t="shared" si="10"/>
        <v>4.5808037117020035</v>
      </c>
      <c r="AO26" s="70">
        <v>44.5</v>
      </c>
      <c r="AP26" s="65">
        <v>1</v>
      </c>
      <c r="AQ26" s="66">
        <v>0</v>
      </c>
      <c r="AR26" s="67">
        <f t="shared" si="11"/>
        <v>4.347344875947428</v>
      </c>
      <c r="AS26" s="70">
        <v>44.5</v>
      </c>
      <c r="AT26" s="48">
        <v>1</v>
      </c>
      <c r="AU26" s="49">
        <v>0</v>
      </c>
      <c r="AV26" s="50">
        <f t="shared" si="12"/>
        <v>5.5197869532052692</v>
      </c>
      <c r="AW26" s="70">
        <v>45</v>
      </c>
      <c r="AX26" s="60">
        <v>1</v>
      </c>
      <c r="AY26" s="61">
        <v>0</v>
      </c>
      <c r="AZ26" s="62">
        <f t="shared" si="13"/>
        <v>7.8646711077209375</v>
      </c>
      <c r="BA26" s="70">
        <v>46</v>
      </c>
      <c r="BB26" s="25"/>
      <c r="BC26" s="38"/>
      <c r="BD26" s="25"/>
      <c r="BE26" s="38"/>
      <c r="BF26" s="25"/>
    </row>
    <row r="27" spans="1:58" ht="24" thickBot="1" x14ac:dyDescent="0.4">
      <c r="A27" s="37" t="s">
        <v>88</v>
      </c>
      <c r="B27" s="36" t="s">
        <v>89</v>
      </c>
      <c r="C27" s="33" t="s">
        <v>29</v>
      </c>
      <c r="D27" s="33" t="s">
        <v>30</v>
      </c>
      <c r="E27" s="33" t="s">
        <v>51</v>
      </c>
      <c r="F27" s="33" t="s">
        <v>12</v>
      </c>
      <c r="G27" s="24" t="s">
        <v>39</v>
      </c>
      <c r="H27" s="34">
        <v>47.533000000000001</v>
      </c>
      <c r="I27" s="35">
        <v>0</v>
      </c>
      <c r="J27" s="35">
        <v>0</v>
      </c>
      <c r="K27" s="9">
        <f t="shared" si="0"/>
        <v>47.533000000000001</v>
      </c>
      <c r="L27" s="9">
        <v>0</v>
      </c>
      <c r="M27" s="9">
        <f t="shared" si="1"/>
        <v>0</v>
      </c>
      <c r="N27" s="32">
        <v>0</v>
      </c>
      <c r="O27" s="6">
        <f t="shared" si="2"/>
        <v>47.533000000000001</v>
      </c>
      <c r="P27" s="9">
        <v>19</v>
      </c>
      <c r="Q27" s="9">
        <f t="shared" si="3"/>
        <v>56.564270000000008</v>
      </c>
      <c r="R27" s="39">
        <v>0.12</v>
      </c>
      <c r="S27" s="12">
        <v>7</v>
      </c>
      <c r="T27" s="41">
        <v>0.108</v>
      </c>
      <c r="U27" s="16">
        <v>7</v>
      </c>
      <c r="V27" s="19">
        <f t="shared" si="4"/>
        <v>47.760999999999996</v>
      </c>
      <c r="W27" s="19">
        <f t="shared" si="5"/>
        <v>56.808230000000009</v>
      </c>
      <c r="X27" s="21" t="s">
        <v>21</v>
      </c>
      <c r="Y27" s="22">
        <v>-0.59045749327137287</v>
      </c>
      <c r="Z27" s="30">
        <v>1</v>
      </c>
      <c r="AA27" s="30">
        <v>0</v>
      </c>
      <c r="AB27" s="27">
        <f t="shared" si="6"/>
        <v>47.47899159663865</v>
      </c>
      <c r="AC27" s="27">
        <f t="shared" si="7"/>
        <v>56.499999999999993</v>
      </c>
      <c r="AD27" s="43">
        <v>1</v>
      </c>
      <c r="AE27" s="44">
        <v>0</v>
      </c>
      <c r="AF27" s="45">
        <f t="shared" si="8"/>
        <v>-1.2468815616818034</v>
      </c>
      <c r="AG27" s="70">
        <v>56</v>
      </c>
      <c r="AH27" s="48">
        <v>1</v>
      </c>
      <c r="AI27" s="49">
        <v>0</v>
      </c>
      <c r="AJ27" s="50">
        <f t="shared" si="9"/>
        <v>0.51656698185958305</v>
      </c>
      <c r="AK27" s="70">
        <v>57</v>
      </c>
      <c r="AL27" s="55">
        <v>1</v>
      </c>
      <c r="AM27" s="56">
        <v>0</v>
      </c>
      <c r="AN27" s="57">
        <f t="shared" si="10"/>
        <v>2.2800155254009837</v>
      </c>
      <c r="AO27" s="70">
        <v>58</v>
      </c>
      <c r="AP27" s="65">
        <v>1</v>
      </c>
      <c r="AQ27" s="66">
        <v>0</v>
      </c>
      <c r="AR27" s="67">
        <f t="shared" si="11"/>
        <v>3.8081948300352053</v>
      </c>
      <c r="AS27" s="70">
        <v>59</v>
      </c>
      <c r="AT27" s="48">
        <v>1</v>
      </c>
      <c r="AU27" s="49">
        <v>0</v>
      </c>
      <c r="AV27" s="50">
        <f t="shared" si="12"/>
        <v>5.567655759357848</v>
      </c>
      <c r="AW27" s="70">
        <v>60</v>
      </c>
      <c r="AX27" s="60">
        <v>1</v>
      </c>
      <c r="AY27" s="61">
        <v>0</v>
      </c>
      <c r="AZ27" s="62">
        <f t="shared" si="13"/>
        <v>7.3271166886804622</v>
      </c>
      <c r="BA27" s="70">
        <v>61</v>
      </c>
      <c r="BB27" s="25"/>
      <c r="BC27" s="38"/>
      <c r="BD27" s="25"/>
      <c r="BE27" s="38"/>
      <c r="BF27" s="25"/>
    </row>
    <row r="28" spans="1:58" ht="24" thickBot="1" x14ac:dyDescent="0.4">
      <c r="A28" s="37" t="s">
        <v>90</v>
      </c>
      <c r="B28" s="36" t="s">
        <v>91</v>
      </c>
      <c r="C28" s="33" t="s">
        <v>29</v>
      </c>
      <c r="D28" s="33" t="s">
        <v>30</v>
      </c>
      <c r="E28" s="33" t="s">
        <v>35</v>
      </c>
      <c r="F28" s="33" t="s">
        <v>12</v>
      </c>
      <c r="G28" s="24" t="s">
        <v>32</v>
      </c>
      <c r="H28" s="34">
        <v>2565.3130000000001</v>
      </c>
      <c r="I28" s="35">
        <v>0</v>
      </c>
      <c r="J28" s="35">
        <v>0</v>
      </c>
      <c r="K28" s="9">
        <f t="shared" si="0"/>
        <v>2565.3130000000001</v>
      </c>
      <c r="L28" s="9">
        <v>0</v>
      </c>
      <c r="M28" s="9">
        <f t="shared" si="1"/>
        <v>0</v>
      </c>
      <c r="N28" s="32">
        <v>0</v>
      </c>
      <c r="O28" s="6">
        <f t="shared" si="2"/>
        <v>2565.3130000000001</v>
      </c>
      <c r="P28" s="9">
        <v>19</v>
      </c>
      <c r="Q28" s="9">
        <f t="shared" si="3"/>
        <v>3052.7224700000002</v>
      </c>
      <c r="R28" s="39">
        <v>6.23</v>
      </c>
      <c r="S28" s="12">
        <v>7</v>
      </c>
      <c r="T28" s="41">
        <v>5.6</v>
      </c>
      <c r="U28" s="16">
        <v>7</v>
      </c>
      <c r="V28" s="19">
        <f t="shared" si="4"/>
        <v>2577.143</v>
      </c>
      <c r="W28" s="19">
        <f t="shared" si="5"/>
        <v>3065.3805700000003</v>
      </c>
      <c r="X28" s="21" t="s">
        <v>21</v>
      </c>
      <c r="Y28" s="22">
        <v>5.973647445050176</v>
      </c>
      <c r="Z28" s="30">
        <v>1</v>
      </c>
      <c r="AA28" s="30">
        <v>0</v>
      </c>
      <c r="AB28" s="27">
        <f t="shared" si="6"/>
        <v>2731.0924369747895</v>
      </c>
      <c r="AC28" s="27">
        <f t="shared" si="7"/>
        <v>3249.9999999999995</v>
      </c>
      <c r="AD28" s="43">
        <v>1</v>
      </c>
      <c r="AE28" s="44">
        <v>0</v>
      </c>
      <c r="AF28" s="45">
        <f t="shared" si="8"/>
        <v>2.9365957920754795</v>
      </c>
      <c r="AG28" s="70">
        <v>3150</v>
      </c>
      <c r="AH28" s="48">
        <v>1</v>
      </c>
      <c r="AI28" s="49">
        <v>0</v>
      </c>
      <c r="AJ28" s="50">
        <f t="shared" si="9"/>
        <v>4.5705100109973245</v>
      </c>
      <c r="AK28" s="70">
        <v>3200</v>
      </c>
      <c r="AL28" s="55">
        <v>1</v>
      </c>
      <c r="AM28" s="56">
        <v>0</v>
      </c>
      <c r="AN28" s="57">
        <f t="shared" si="10"/>
        <v>4.5705100109973245</v>
      </c>
      <c r="AO28" s="70">
        <v>3200</v>
      </c>
      <c r="AP28" s="65">
        <v>1</v>
      </c>
      <c r="AQ28" s="66">
        <v>0</v>
      </c>
      <c r="AR28" s="67">
        <f t="shared" si="11"/>
        <v>4.3595872762717249</v>
      </c>
      <c r="AS28" s="70">
        <v>3200.5</v>
      </c>
      <c r="AT28" s="48">
        <v>1</v>
      </c>
      <c r="AU28" s="49">
        <v>0</v>
      </c>
      <c r="AV28" s="50">
        <f t="shared" si="12"/>
        <v>7.6040112518971199</v>
      </c>
      <c r="AW28" s="70">
        <v>3300</v>
      </c>
      <c r="AX28" s="60">
        <v>1</v>
      </c>
      <c r="AY28" s="61">
        <v>0</v>
      </c>
      <c r="AZ28" s="62">
        <f t="shared" si="13"/>
        <v>9.2343750587440496</v>
      </c>
      <c r="BA28" s="70">
        <v>3350</v>
      </c>
      <c r="BB28" s="25"/>
      <c r="BC28" s="38"/>
      <c r="BD28" s="25"/>
      <c r="BE28" s="38"/>
      <c r="BF28" s="25"/>
    </row>
    <row r="29" spans="1:58" ht="24" thickBot="1" x14ac:dyDescent="0.4">
      <c r="A29" s="37" t="s">
        <v>92</v>
      </c>
      <c r="B29" s="36" t="s">
        <v>93</v>
      </c>
      <c r="C29" s="33" t="s">
        <v>29</v>
      </c>
      <c r="D29" s="33" t="s">
        <v>30</v>
      </c>
      <c r="E29" s="33" t="s">
        <v>38</v>
      </c>
      <c r="F29" s="33" t="s">
        <v>12</v>
      </c>
      <c r="G29" s="24" t="s">
        <v>39</v>
      </c>
      <c r="H29" s="34">
        <v>11.603999999999999</v>
      </c>
      <c r="I29" s="35">
        <v>0</v>
      </c>
      <c r="J29" s="35">
        <v>0</v>
      </c>
      <c r="K29" s="9">
        <f t="shared" si="0"/>
        <v>11.603999999999999</v>
      </c>
      <c r="L29" s="9">
        <v>0</v>
      </c>
      <c r="M29" s="9">
        <f t="shared" si="1"/>
        <v>0</v>
      </c>
      <c r="N29" s="32">
        <v>0</v>
      </c>
      <c r="O29" s="6">
        <f t="shared" si="2"/>
        <v>11.603999999999999</v>
      </c>
      <c r="P29" s="9">
        <v>19</v>
      </c>
      <c r="Q29" s="9">
        <f t="shared" si="3"/>
        <v>13.808759999999999</v>
      </c>
      <c r="R29" s="39">
        <v>2.8000000000000001E-2</v>
      </c>
      <c r="S29" s="12">
        <v>7</v>
      </c>
      <c r="T29" s="41">
        <v>2.5000000000000001E-2</v>
      </c>
      <c r="U29" s="16">
        <v>7</v>
      </c>
      <c r="V29" s="19">
        <f t="shared" si="4"/>
        <v>11.657</v>
      </c>
      <c r="W29" s="19">
        <f t="shared" si="5"/>
        <v>13.86547</v>
      </c>
      <c r="X29" s="21" t="s">
        <v>21</v>
      </c>
      <c r="Y29" s="22">
        <v>15.341667249382397</v>
      </c>
      <c r="Z29" s="30">
        <v>1</v>
      </c>
      <c r="AA29" s="30">
        <v>0</v>
      </c>
      <c r="AB29" s="27">
        <f t="shared" si="6"/>
        <v>13.445378151260506</v>
      </c>
      <c r="AC29" s="27">
        <f t="shared" si="7"/>
        <v>16.000000000000004</v>
      </c>
      <c r="AD29" s="43">
        <v>1</v>
      </c>
      <c r="AE29" s="44">
        <v>0</v>
      </c>
      <c r="AF29" s="45">
        <f t="shared" si="8"/>
        <v>11.977390681169297</v>
      </c>
      <c r="AG29" s="70">
        <v>15.5</v>
      </c>
      <c r="AH29" s="48">
        <v>1</v>
      </c>
      <c r="AI29" s="49">
        <v>0</v>
      </c>
      <c r="AJ29" s="50">
        <f t="shared" si="9"/>
        <v>13.422260238345672</v>
      </c>
      <c r="AK29" s="70">
        <v>15.7</v>
      </c>
      <c r="AL29" s="55">
        <v>1</v>
      </c>
      <c r="AM29" s="56">
        <v>0</v>
      </c>
      <c r="AN29" s="57">
        <f t="shared" si="10"/>
        <v>13.422260238345672</v>
      </c>
      <c r="AO29" s="70">
        <v>15.7</v>
      </c>
      <c r="AP29" s="65">
        <v>1</v>
      </c>
      <c r="AQ29" s="66">
        <v>0</v>
      </c>
      <c r="AR29" s="67">
        <f t="shared" si="11"/>
        <v>15.341667249382397</v>
      </c>
      <c r="AS29" s="70">
        <v>16</v>
      </c>
      <c r="AT29" s="48">
        <v>1</v>
      </c>
      <c r="AU29" s="49">
        <v>0</v>
      </c>
      <c r="AV29" s="50">
        <f t="shared" si="12"/>
        <v>18.946094350925577</v>
      </c>
      <c r="AW29" s="70">
        <v>16.5</v>
      </c>
      <c r="AX29" s="60">
        <v>1</v>
      </c>
      <c r="AY29" s="61">
        <v>0</v>
      </c>
      <c r="AZ29" s="62">
        <f t="shared" si="13"/>
        <v>22.550521452468786</v>
      </c>
      <c r="BA29" s="70">
        <v>17</v>
      </c>
      <c r="BB29" s="25"/>
      <c r="BC29" s="38"/>
      <c r="BD29" s="25"/>
      <c r="BE29" s="38"/>
      <c r="BF29" s="25"/>
    </row>
    <row r="30" spans="1:58" ht="24" thickBot="1" x14ac:dyDescent="0.4">
      <c r="A30" s="37" t="s">
        <v>94</v>
      </c>
      <c r="B30" s="36" t="s">
        <v>95</v>
      </c>
      <c r="C30" s="33" t="s">
        <v>29</v>
      </c>
      <c r="D30" s="33" t="s">
        <v>30</v>
      </c>
      <c r="E30" s="33" t="s">
        <v>42</v>
      </c>
      <c r="F30" s="33" t="s">
        <v>12</v>
      </c>
      <c r="G30" s="24" t="s">
        <v>39</v>
      </c>
      <c r="H30" s="34">
        <v>18.109000000000002</v>
      </c>
      <c r="I30" s="35">
        <v>0</v>
      </c>
      <c r="J30" s="35">
        <v>0</v>
      </c>
      <c r="K30" s="9">
        <f t="shared" si="0"/>
        <v>18.109000000000002</v>
      </c>
      <c r="L30" s="9">
        <v>0</v>
      </c>
      <c r="M30" s="9">
        <f t="shared" si="1"/>
        <v>0</v>
      </c>
      <c r="N30" s="32">
        <v>0</v>
      </c>
      <c r="O30" s="6">
        <f t="shared" si="2"/>
        <v>18.109000000000002</v>
      </c>
      <c r="P30" s="9">
        <v>19</v>
      </c>
      <c r="Q30" s="9">
        <f t="shared" si="3"/>
        <v>21.549710000000001</v>
      </c>
      <c r="R30" s="39">
        <v>4.4999999999999998E-2</v>
      </c>
      <c r="S30" s="12">
        <v>7</v>
      </c>
      <c r="T30" s="41">
        <v>0.04</v>
      </c>
      <c r="U30" s="16">
        <v>7</v>
      </c>
      <c r="V30" s="19">
        <f t="shared" si="4"/>
        <v>18.194000000000003</v>
      </c>
      <c r="W30" s="19">
        <f t="shared" si="5"/>
        <v>21.64066</v>
      </c>
      <c r="X30" s="21" t="s">
        <v>21</v>
      </c>
      <c r="Y30" s="22">
        <v>8.5407230936784799</v>
      </c>
      <c r="Z30" s="30">
        <v>1</v>
      </c>
      <c r="AA30" s="30">
        <v>0</v>
      </c>
      <c r="AB30" s="27">
        <f t="shared" si="6"/>
        <v>19.747899159663866</v>
      </c>
      <c r="AC30" s="27">
        <f t="shared" si="7"/>
        <v>23.5</v>
      </c>
      <c r="AD30" s="43">
        <v>1</v>
      </c>
      <c r="AE30" s="44">
        <v>0</v>
      </c>
      <c r="AF30" s="45">
        <f t="shared" si="8"/>
        <v>2.762268287286247</v>
      </c>
      <c r="AG30" s="70">
        <v>22.2</v>
      </c>
      <c r="AH30" s="48">
        <v>1</v>
      </c>
      <c r="AI30" s="49">
        <v>0</v>
      </c>
      <c r="AJ30" s="50">
        <f t="shared" si="9"/>
        <v>4.1509475884657974</v>
      </c>
      <c r="AK30" s="70">
        <v>22.5</v>
      </c>
      <c r="AL30" s="55">
        <v>1</v>
      </c>
      <c r="AM30" s="56">
        <v>0</v>
      </c>
      <c r="AN30" s="57">
        <f t="shared" si="10"/>
        <v>4.1509475884657974</v>
      </c>
      <c r="AO30" s="70">
        <v>22.5</v>
      </c>
      <c r="AP30" s="65">
        <v>1</v>
      </c>
      <c r="AQ30" s="66">
        <v>0</v>
      </c>
      <c r="AR30" s="67">
        <f t="shared" si="11"/>
        <v>3.9219689194793972</v>
      </c>
      <c r="AS30" s="70">
        <v>22.5</v>
      </c>
      <c r="AT30" s="48">
        <v>1</v>
      </c>
      <c r="AU30" s="49">
        <v>0</v>
      </c>
      <c r="AV30" s="50">
        <f t="shared" si="12"/>
        <v>6.2313460065789315</v>
      </c>
      <c r="AW30" s="70">
        <v>23</v>
      </c>
      <c r="AX30" s="60">
        <v>1</v>
      </c>
      <c r="AY30" s="61">
        <v>0</v>
      </c>
      <c r="AZ30" s="62">
        <f t="shared" si="13"/>
        <v>8.5407230936784799</v>
      </c>
      <c r="BA30" s="70">
        <v>23.5</v>
      </c>
      <c r="BB30" s="25"/>
      <c r="BC30" s="38"/>
      <c r="BD30" s="25"/>
      <c r="BE30" s="38"/>
      <c r="BF30" s="25"/>
    </row>
    <row r="31" spans="1:58" ht="24" thickBot="1" x14ac:dyDescent="0.4">
      <c r="A31" s="37" t="s">
        <v>96</v>
      </c>
      <c r="B31" s="36" t="s">
        <v>97</v>
      </c>
      <c r="C31" s="33" t="s">
        <v>29</v>
      </c>
      <c r="D31" s="33" t="s">
        <v>30</v>
      </c>
      <c r="E31" s="33" t="s">
        <v>45</v>
      </c>
      <c r="F31" s="33" t="s">
        <v>12</v>
      </c>
      <c r="G31" s="24" t="s">
        <v>39</v>
      </c>
      <c r="H31" s="34">
        <v>25.294</v>
      </c>
      <c r="I31" s="35">
        <v>0</v>
      </c>
      <c r="J31" s="35">
        <v>0</v>
      </c>
      <c r="K31" s="9">
        <f t="shared" si="0"/>
        <v>25.294</v>
      </c>
      <c r="L31" s="9">
        <v>0</v>
      </c>
      <c r="M31" s="9">
        <f t="shared" si="1"/>
        <v>0</v>
      </c>
      <c r="N31" s="32">
        <v>0</v>
      </c>
      <c r="O31" s="6">
        <f t="shared" si="2"/>
        <v>25.294</v>
      </c>
      <c r="P31" s="9">
        <v>19</v>
      </c>
      <c r="Q31" s="9">
        <f t="shared" si="3"/>
        <v>30.09986</v>
      </c>
      <c r="R31" s="39">
        <v>6.3E-2</v>
      </c>
      <c r="S31" s="12">
        <v>7</v>
      </c>
      <c r="T31" s="41">
        <v>5.7000000000000002E-2</v>
      </c>
      <c r="U31" s="16">
        <v>7</v>
      </c>
      <c r="V31" s="19">
        <f t="shared" si="4"/>
        <v>25.413999999999998</v>
      </c>
      <c r="W31" s="19">
        <f t="shared" si="5"/>
        <v>30.228259999999999</v>
      </c>
      <c r="X31" s="21" t="s">
        <v>21</v>
      </c>
      <c r="Y31" s="22">
        <v>5.8107983887660737</v>
      </c>
      <c r="Z31" s="30">
        <v>1</v>
      </c>
      <c r="AA31" s="30">
        <v>0</v>
      </c>
      <c r="AB31" s="27">
        <f t="shared" si="6"/>
        <v>26.890756302521009</v>
      </c>
      <c r="AC31" s="27">
        <f t="shared" si="7"/>
        <v>32</v>
      </c>
      <c r="AD31" s="43">
        <v>1</v>
      </c>
      <c r="AE31" s="44">
        <v>0</v>
      </c>
      <c r="AF31" s="45">
        <f t="shared" si="8"/>
        <v>2.7346301536744591</v>
      </c>
      <c r="AG31" s="70">
        <v>31</v>
      </c>
      <c r="AH31" s="48">
        <v>1</v>
      </c>
      <c r="AI31" s="49">
        <v>0</v>
      </c>
      <c r="AJ31" s="50">
        <f t="shared" si="9"/>
        <v>4.3916403174433896</v>
      </c>
      <c r="AK31" s="70">
        <v>31.5</v>
      </c>
      <c r="AL31" s="55">
        <v>1</v>
      </c>
      <c r="AM31" s="56">
        <v>0</v>
      </c>
      <c r="AN31" s="57">
        <f t="shared" si="10"/>
        <v>4.3916403174433896</v>
      </c>
      <c r="AO31" s="70">
        <v>31.5</v>
      </c>
      <c r="AP31" s="65">
        <v>1</v>
      </c>
      <c r="AQ31" s="66">
        <v>0</v>
      </c>
      <c r="AR31" s="67">
        <f t="shared" si="11"/>
        <v>4.1575046639416229</v>
      </c>
      <c r="AS31" s="70">
        <v>31.5</v>
      </c>
      <c r="AT31" s="48">
        <v>1</v>
      </c>
      <c r="AU31" s="49">
        <v>0</v>
      </c>
      <c r="AV31" s="50">
        <f t="shared" si="12"/>
        <v>5.8107983887660737</v>
      </c>
      <c r="AW31" s="70">
        <v>32</v>
      </c>
      <c r="AX31" s="60">
        <v>1</v>
      </c>
      <c r="AY31" s="61">
        <v>0</v>
      </c>
      <c r="AZ31" s="62">
        <f t="shared" si="13"/>
        <v>7.4640921135905387</v>
      </c>
      <c r="BA31" s="70">
        <v>32.5</v>
      </c>
      <c r="BB31" s="25"/>
      <c r="BC31" s="38"/>
      <c r="BD31" s="25"/>
      <c r="BE31" s="38"/>
      <c r="BF31" s="25"/>
    </row>
    <row r="32" spans="1:58" ht="24" thickBot="1" x14ac:dyDescent="0.4">
      <c r="A32" s="37" t="s">
        <v>98</v>
      </c>
      <c r="B32" s="36" t="s">
        <v>99</v>
      </c>
      <c r="C32" s="33" t="s">
        <v>29</v>
      </c>
      <c r="D32" s="33" t="s">
        <v>30</v>
      </c>
      <c r="E32" s="33" t="s">
        <v>48</v>
      </c>
      <c r="F32" s="33" t="s">
        <v>12</v>
      </c>
      <c r="G32" s="24" t="s">
        <v>39</v>
      </c>
      <c r="H32" s="34">
        <v>35.667999999999999</v>
      </c>
      <c r="I32" s="35">
        <v>0</v>
      </c>
      <c r="J32" s="35">
        <v>0</v>
      </c>
      <c r="K32" s="9">
        <f t="shared" si="0"/>
        <v>35.667999999999999</v>
      </c>
      <c r="L32" s="9">
        <v>0</v>
      </c>
      <c r="M32" s="9">
        <f t="shared" si="1"/>
        <v>0</v>
      </c>
      <c r="N32" s="32">
        <v>0</v>
      </c>
      <c r="O32" s="6">
        <f t="shared" si="2"/>
        <v>35.667999999999999</v>
      </c>
      <c r="P32" s="9">
        <v>19</v>
      </c>
      <c r="Q32" s="9">
        <f t="shared" si="3"/>
        <v>42.444920000000003</v>
      </c>
      <c r="R32" s="39">
        <v>8.8999999999999996E-2</v>
      </c>
      <c r="S32" s="12">
        <v>7</v>
      </c>
      <c r="T32" s="41">
        <v>0.08</v>
      </c>
      <c r="U32" s="16">
        <v>7</v>
      </c>
      <c r="V32" s="19">
        <f t="shared" si="4"/>
        <v>35.836999999999996</v>
      </c>
      <c r="W32" s="19">
        <f t="shared" si="5"/>
        <v>42.625750000000004</v>
      </c>
      <c r="X32" s="21" t="s">
        <v>21</v>
      </c>
      <c r="Y32" s="22">
        <v>6.6922290304631105</v>
      </c>
      <c r="Z32" s="30">
        <v>1</v>
      </c>
      <c r="AA32" s="30">
        <v>0</v>
      </c>
      <c r="AB32" s="27">
        <f t="shared" si="6"/>
        <v>38.235294117647065</v>
      </c>
      <c r="AC32" s="27">
        <f t="shared" si="7"/>
        <v>45.500000000000007</v>
      </c>
      <c r="AD32" s="43">
        <v>1</v>
      </c>
      <c r="AE32" s="44">
        <v>0</v>
      </c>
      <c r="AF32" s="45">
        <f t="shared" si="8"/>
        <v>2.9357124173606195</v>
      </c>
      <c r="AG32" s="70">
        <v>43.8</v>
      </c>
      <c r="AH32" s="48">
        <v>1</v>
      </c>
      <c r="AI32" s="49">
        <v>0</v>
      </c>
      <c r="AJ32" s="50">
        <f t="shared" si="9"/>
        <v>3.4057385014581314</v>
      </c>
      <c r="AK32" s="70">
        <v>44</v>
      </c>
      <c r="AL32" s="55">
        <v>1</v>
      </c>
      <c r="AM32" s="56">
        <v>0</v>
      </c>
      <c r="AN32" s="57">
        <f t="shared" si="10"/>
        <v>4.5808037117020035</v>
      </c>
      <c r="AO32" s="70">
        <v>44.5</v>
      </c>
      <c r="AP32" s="65">
        <v>1</v>
      </c>
      <c r="AQ32" s="66">
        <v>0</v>
      </c>
      <c r="AR32" s="67">
        <f t="shared" si="11"/>
        <v>4.347344875947428</v>
      </c>
      <c r="AS32" s="70">
        <v>44.5</v>
      </c>
      <c r="AT32" s="48">
        <v>1</v>
      </c>
      <c r="AU32" s="49">
        <v>0</v>
      </c>
      <c r="AV32" s="50">
        <f t="shared" si="12"/>
        <v>5.5197869532052692</v>
      </c>
      <c r="AW32" s="70">
        <v>45</v>
      </c>
      <c r="AX32" s="60">
        <v>1</v>
      </c>
      <c r="AY32" s="61">
        <v>0</v>
      </c>
      <c r="AZ32" s="62">
        <f t="shared" si="13"/>
        <v>7.8646711077209375</v>
      </c>
      <c r="BA32" s="70">
        <v>46</v>
      </c>
      <c r="BB32" s="25"/>
      <c r="BC32" s="38"/>
      <c r="BD32" s="25"/>
      <c r="BE32" s="38"/>
      <c r="BF32" s="25"/>
    </row>
    <row r="33" spans="1:58" ht="23.25" x14ac:dyDescent="0.35">
      <c r="A33" s="37" t="s">
        <v>100</v>
      </c>
      <c r="B33" s="36" t="s">
        <v>101</v>
      </c>
      <c r="C33" s="33" t="s">
        <v>29</v>
      </c>
      <c r="D33" s="33" t="s">
        <v>30</v>
      </c>
      <c r="E33" s="33" t="s">
        <v>51</v>
      </c>
      <c r="F33" s="33" t="s">
        <v>12</v>
      </c>
      <c r="G33" s="24" t="s">
        <v>39</v>
      </c>
      <c r="H33" s="34">
        <v>47.533000000000001</v>
      </c>
      <c r="I33" s="35">
        <v>0</v>
      </c>
      <c r="J33" s="35">
        <v>0</v>
      </c>
      <c r="K33" s="9">
        <f t="shared" si="0"/>
        <v>47.533000000000001</v>
      </c>
      <c r="L33" s="9">
        <v>0</v>
      </c>
      <c r="M33" s="9">
        <f t="shared" si="1"/>
        <v>0</v>
      </c>
      <c r="N33" s="32">
        <v>0</v>
      </c>
      <c r="O33" s="6">
        <f t="shared" si="2"/>
        <v>47.533000000000001</v>
      </c>
      <c r="P33" s="9">
        <v>19</v>
      </c>
      <c r="Q33" s="9">
        <f t="shared" si="3"/>
        <v>56.564270000000008</v>
      </c>
      <c r="R33" s="39">
        <v>0.12</v>
      </c>
      <c r="S33" s="12">
        <v>7</v>
      </c>
      <c r="T33" s="41">
        <v>0.108</v>
      </c>
      <c r="U33" s="16">
        <v>7</v>
      </c>
      <c r="V33" s="19">
        <f t="shared" si="4"/>
        <v>47.760999999999996</v>
      </c>
      <c r="W33" s="19">
        <f t="shared" si="5"/>
        <v>56.808230000000009</v>
      </c>
      <c r="X33" s="21" t="s">
        <v>21</v>
      </c>
      <c r="Y33" s="22">
        <v>-0.59045749327137287</v>
      </c>
      <c r="Z33" s="30">
        <v>1</v>
      </c>
      <c r="AA33" s="30">
        <v>0</v>
      </c>
      <c r="AB33" s="27">
        <f t="shared" si="6"/>
        <v>47.47899159663865</v>
      </c>
      <c r="AC33" s="27">
        <f t="shared" si="7"/>
        <v>56.499999999999993</v>
      </c>
      <c r="AD33" s="43">
        <v>1</v>
      </c>
      <c r="AE33" s="44">
        <v>0</v>
      </c>
      <c r="AF33" s="45">
        <f t="shared" si="8"/>
        <v>-1.2468815616818034</v>
      </c>
      <c r="AG33" s="70">
        <v>56</v>
      </c>
      <c r="AH33" s="48">
        <v>1</v>
      </c>
      <c r="AI33" s="49">
        <v>0</v>
      </c>
      <c r="AJ33" s="50">
        <f t="shared" si="9"/>
        <v>0.51656698185958305</v>
      </c>
      <c r="AK33" s="70">
        <v>57</v>
      </c>
      <c r="AL33" s="55">
        <v>1</v>
      </c>
      <c r="AM33" s="56">
        <v>0</v>
      </c>
      <c r="AN33" s="57">
        <f t="shared" si="10"/>
        <v>2.2800155254009837</v>
      </c>
      <c r="AO33" s="70">
        <v>58</v>
      </c>
      <c r="AP33" s="65">
        <v>1</v>
      </c>
      <c r="AQ33" s="66">
        <v>0</v>
      </c>
      <c r="AR33" s="67">
        <f t="shared" si="11"/>
        <v>3.8081948300352053</v>
      </c>
      <c r="AS33" s="70">
        <v>59</v>
      </c>
      <c r="AT33" s="48">
        <v>1</v>
      </c>
      <c r="AU33" s="49">
        <v>0</v>
      </c>
      <c r="AV33" s="50">
        <f t="shared" si="12"/>
        <v>5.567655759357848</v>
      </c>
      <c r="AW33" s="70">
        <v>60</v>
      </c>
      <c r="AX33" s="60">
        <v>1</v>
      </c>
      <c r="AY33" s="61">
        <v>0</v>
      </c>
      <c r="AZ33" s="62">
        <f t="shared" si="13"/>
        <v>7.3271166886804622</v>
      </c>
      <c r="BA33" s="70">
        <v>61</v>
      </c>
      <c r="BB33" s="25"/>
      <c r="BC33" s="38"/>
      <c r="BD33" s="25"/>
      <c r="BE33" s="38"/>
      <c r="BF33" s="25"/>
    </row>
  </sheetData>
  <conditionalFormatting sqref="A2">
    <cfRule type="duplicateValues" dxfId="1" priority="15"/>
  </conditionalFormatting>
  <conditionalFormatting sqref="A3:A17">
    <cfRule type="duplicateValues" dxfId="0" priority="18"/>
  </conditionalFormatting>
  <pageMargins left="0.70866141732283472" right="0.70866141732283472" top="0.47244094488188981" bottom="0.39370078740157483" header="0.31496062992125984" footer="0.31496062992125984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STRUCTURE PV CIMENT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2022-10-13T15:52:13Z</dcterms:modified>
</cp:coreProperties>
</file>