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62DBD36-8720-4E10-9D71-8AD0AF414C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8" r:id="rId1"/>
    <sheet name="Feuil1" sheetId="7" r:id="rId2"/>
    <sheet name="STRUCTURE PV CIMENT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4" i="6" l="1"/>
  <c r="AJ5" i="6"/>
  <c r="AJ6" i="6"/>
  <c r="AJ7" i="6"/>
  <c r="AJ8" i="6"/>
  <c r="AJ9" i="6"/>
  <c r="AJ10" i="6"/>
  <c r="AV4" i="6"/>
  <c r="AV5" i="6"/>
  <c r="AV6" i="6"/>
  <c r="AV7" i="6"/>
  <c r="AV8" i="6"/>
  <c r="AV9" i="6"/>
  <c r="AV10" i="6"/>
  <c r="AR4" i="6"/>
  <c r="AR5" i="6"/>
  <c r="AR6" i="6"/>
  <c r="AR7" i="6"/>
  <c r="AR8" i="6"/>
  <c r="AR9" i="6"/>
  <c r="AR10" i="6"/>
  <c r="AN4" i="6"/>
  <c r="AN5" i="6"/>
  <c r="AN6" i="6"/>
  <c r="AN7" i="6"/>
  <c r="AN8" i="6"/>
  <c r="AN9" i="6"/>
  <c r="AN10" i="6"/>
  <c r="AJ3" i="6"/>
  <c r="AF3" i="6"/>
  <c r="AF4" i="6"/>
  <c r="AF5" i="6"/>
  <c r="AF6" i="6"/>
  <c r="AF7" i="6"/>
  <c r="AF8" i="6"/>
  <c r="AF9" i="6"/>
  <c r="AF10" i="6"/>
  <c r="AN3" i="6"/>
  <c r="AR3" i="6"/>
  <c r="AV3" i="6"/>
  <c r="AZ4" i="6"/>
  <c r="AZ5" i="6"/>
  <c r="AZ6" i="6"/>
  <c r="AZ7" i="6"/>
  <c r="AZ8" i="6"/>
  <c r="AZ9" i="6"/>
  <c r="AZ10" i="6"/>
  <c r="AZ3" i="6"/>
  <c r="K3" i="6"/>
  <c r="M3" i="6" s="1"/>
  <c r="O3" i="6" s="1"/>
  <c r="K4" i="6"/>
  <c r="M4" i="6" s="1"/>
  <c r="O4" i="6" s="1"/>
  <c r="W4" i="6" s="1"/>
  <c r="K5" i="6"/>
  <c r="M5" i="6" s="1"/>
  <c r="O5" i="6" s="1"/>
  <c r="K6" i="6"/>
  <c r="M6" i="6" s="1"/>
  <c r="O6" i="6" s="1"/>
  <c r="K7" i="6"/>
  <c r="M7" i="6" s="1"/>
  <c r="O7" i="6" s="1"/>
  <c r="K8" i="6"/>
  <c r="M8" i="6" s="1"/>
  <c r="O8" i="6" s="1"/>
  <c r="K9" i="6"/>
  <c r="M9" i="6" s="1"/>
  <c r="O9" i="6" s="1"/>
  <c r="K10" i="6"/>
  <c r="M10" i="6" s="1"/>
  <c r="O10" i="6" s="1"/>
  <c r="Q7" i="6" l="1"/>
  <c r="V7" i="6"/>
  <c r="W7" i="6"/>
  <c r="AC7" i="6"/>
  <c r="W3" i="6"/>
  <c r="AB3" i="6"/>
  <c r="V3" i="6"/>
  <c r="Q3" i="6"/>
  <c r="W6" i="6"/>
  <c r="AB6" i="6"/>
  <c r="V6" i="6"/>
  <c r="Q6" i="6"/>
  <c r="V9" i="6"/>
  <c r="Q9" i="6"/>
  <c r="W9" i="6"/>
  <c r="AB9" i="6"/>
  <c r="AB5" i="6"/>
  <c r="W5" i="6"/>
  <c r="V5" i="6"/>
  <c r="Q5" i="6"/>
  <c r="V8" i="6"/>
  <c r="Q8" i="6"/>
  <c r="W8" i="6"/>
  <c r="AC8" i="6"/>
  <c r="AC10" i="6"/>
  <c r="V10" i="6"/>
  <c r="Q10" i="6"/>
  <c r="W10" i="6"/>
  <c r="Q4" i="6"/>
  <c r="V4" i="6"/>
  <c r="AC4" i="6"/>
  <c r="AB8" i="6" l="1"/>
  <c r="AC5" i="6"/>
  <c r="AC6" i="6"/>
  <c r="AC3" i="6"/>
  <c r="AB4" i="6"/>
  <c r="AB10" i="6"/>
  <c r="AC9" i="6"/>
  <c r="AB7" i="6"/>
</calcChain>
</file>

<file path=xl/sharedStrings.xml><?xml version="1.0" encoding="utf-8"?>
<sst xmlns="http://schemas.openxmlformats.org/spreadsheetml/2006/main" count="326" uniqueCount="67">
  <si>
    <t>Nouveau code Article</t>
  </si>
  <si>
    <t>Nouvelle désignation Article</t>
  </si>
  <si>
    <t>Marge</t>
  </si>
  <si>
    <t>T TVA TR</t>
  </si>
  <si>
    <t>Prix Vente HT</t>
  </si>
  <si>
    <t>Prix Vente TTC</t>
  </si>
  <si>
    <t>TVA Article</t>
  </si>
  <si>
    <t>PrixRevient HT</t>
  </si>
  <si>
    <t>Prix revient TTC</t>
  </si>
  <si>
    <t>PrixAchat TTC</t>
  </si>
  <si>
    <t>Unite</t>
  </si>
  <si>
    <t>Categorie</t>
  </si>
  <si>
    <t>Famille</t>
  </si>
  <si>
    <t>Sous Famille</t>
  </si>
  <si>
    <t>Taux Fodec</t>
  </si>
  <si>
    <t>Remise fournisseur %</t>
  </si>
  <si>
    <t>Remise Fourn en Montant</t>
  </si>
  <si>
    <t>Redevance</t>
  </si>
  <si>
    <t>Marge Appliqué</t>
  </si>
  <si>
    <t>Revient</t>
  </si>
  <si>
    <t>Sans Remise</t>
  </si>
  <si>
    <t>Plafond  Remise</t>
  </si>
  <si>
    <t>Montant Fodec</t>
  </si>
  <si>
    <t>Type article</t>
  </si>
  <si>
    <t>Prix Fournisseur</t>
  </si>
  <si>
    <t>Prix Achat HT</t>
  </si>
  <si>
    <t>Prix F Apres Remise</t>
  </si>
  <si>
    <t>GR415JRD-S</t>
  </si>
  <si>
    <t xml:space="preserve">GRAVIER 4/15 JRADOU SEMI </t>
  </si>
  <si>
    <t>PRODUIT DE CARIERE</t>
  </si>
  <si>
    <t>GRAVIER</t>
  </si>
  <si>
    <t xml:space="preserve">GRAVIER 4/15 </t>
  </si>
  <si>
    <t xml:space="preserve">PRODUIT </t>
  </si>
  <si>
    <t>SEMI</t>
  </si>
  <si>
    <t>GR415JRD-M3</t>
  </si>
  <si>
    <t>GRAVIER4/15 JRADOU M3</t>
  </si>
  <si>
    <t xml:space="preserve">GRAVIER4/15 </t>
  </si>
  <si>
    <t>M3</t>
  </si>
  <si>
    <t>BLO2540JRD-S</t>
  </si>
  <si>
    <t>BLOCAGE 25/40 JRADOU SEMI</t>
  </si>
  <si>
    <t xml:space="preserve">BLOCAGE 25/40 </t>
  </si>
  <si>
    <t>BLO2540JRD-M3</t>
  </si>
  <si>
    <t>BLOCAGE 25/40 JRADOU M3</t>
  </si>
  <si>
    <t>GR48JRD-S</t>
  </si>
  <si>
    <t>GRAVIER 4/8 JRADOU SEMI</t>
  </si>
  <si>
    <t xml:space="preserve">GRAVIER 4/8 </t>
  </si>
  <si>
    <t>GR48JRD-M3</t>
  </si>
  <si>
    <t>GRAVIER 4/8 JRADOU M3</t>
  </si>
  <si>
    <t>SBL-NORAL-S</t>
  </si>
  <si>
    <t>SABLE NORMAL ALA SEMI</t>
  </si>
  <si>
    <t>SABLE</t>
  </si>
  <si>
    <t xml:space="preserve">SABLE NORMAL </t>
  </si>
  <si>
    <t>SBL-NORAL-M3</t>
  </si>
  <si>
    <t>SABLE NORMAL ALA M3</t>
  </si>
  <si>
    <t>Prix transport SEMI HTVA /Tonne</t>
  </si>
  <si>
    <t>prix transpor OM HT</t>
  </si>
  <si>
    <t>T TVA M% OM</t>
  </si>
  <si>
    <t>Gros permanent</t>
  </si>
  <si>
    <t xml:space="preserve">Gros </t>
  </si>
  <si>
    <t>Tacheron</t>
  </si>
  <si>
    <t>Particulier permanent</t>
  </si>
  <si>
    <t>Particulier</t>
  </si>
  <si>
    <t>Particulier a terme</t>
  </si>
  <si>
    <t>Transport wagon</t>
  </si>
  <si>
    <t>Transport Mahindra</t>
  </si>
  <si>
    <t>Type tiers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</si>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</sst>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&quot; &quot;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5" tint="-0.24997711111789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2" fillId="0" borderId="0" xfId="0" applyFont="1"/>
    <xf numFmtId="164" fontId="6" fillId="3" borderId="6" xfId="1" applyNumberFormat="1" applyFont="1" applyFill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 wrapText="1"/>
    </xf>
    <xf numFmtId="164" fontId="6" fillId="3" borderId="7" xfId="1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164" fontId="6" fillId="4" borderId="11" xfId="0" applyNumberFormat="1" applyFont="1" applyFill="1" applyBorder="1" applyAlignment="1">
      <alignment horizontal="center" vertical="center"/>
    </xf>
    <xf numFmtId="0" fontId="2" fillId="4" borderId="0" xfId="0" applyFont="1" applyFill="1"/>
    <xf numFmtId="164" fontId="4" fillId="6" borderId="8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164" fontId="6" fillId="6" borderId="11" xfId="1" applyNumberFormat="1" applyFont="1" applyFill="1" applyBorder="1" applyAlignment="1">
      <alignment horizontal="center" vertical="center"/>
    </xf>
    <xf numFmtId="0" fontId="2" fillId="6" borderId="0" xfId="0" applyFont="1" applyFill="1"/>
    <xf numFmtId="164" fontId="4" fillId="7" borderId="2" xfId="0" applyNumberFormat="1" applyFont="1" applyFill="1" applyBorder="1" applyAlignment="1">
      <alignment horizontal="center" vertical="center" wrapText="1"/>
    </xf>
    <xf numFmtId="164" fontId="6" fillId="7" borderId="11" xfId="1" applyNumberFormat="1" applyFont="1" applyFill="1" applyBorder="1" applyAlignment="1">
      <alignment horizontal="center" vertical="center"/>
    </xf>
    <xf numFmtId="0" fontId="2" fillId="7" borderId="0" xfId="0" applyFont="1" applyFill="1"/>
    <xf numFmtId="164" fontId="4" fillId="8" borderId="10" xfId="0" applyNumberFormat="1" applyFont="1" applyFill="1" applyBorder="1" applyAlignment="1">
      <alignment horizontal="center" vertical="center" wrapText="1"/>
    </xf>
    <xf numFmtId="164" fontId="6" fillId="8" borderId="7" xfId="1" applyNumberFormat="1" applyFont="1" applyFill="1" applyBorder="1" applyAlignment="1">
      <alignment horizontal="center" vertical="center"/>
    </xf>
    <xf numFmtId="0" fontId="2" fillId="8" borderId="0" xfId="0" applyFont="1" applyFill="1"/>
    <xf numFmtId="0" fontId="5" fillId="2" borderId="9" xfId="0" applyFont="1" applyFill="1" applyBorder="1" applyAlignment="1">
      <alignment horizontal="center" vertical="center"/>
    </xf>
    <xf numFmtId="164" fontId="4" fillId="9" borderId="2" xfId="0" applyNumberFormat="1" applyFont="1" applyFill="1" applyBorder="1" applyAlignment="1">
      <alignment horizontal="center" vertical="center" wrapText="1"/>
    </xf>
    <xf numFmtId="164" fontId="6" fillId="9" borderId="5" xfId="0" applyNumberFormat="1" applyFont="1" applyFill="1" applyBorder="1" applyAlignment="1">
      <alignment horizontal="center" vertical="center"/>
    </xf>
    <xf numFmtId="0" fontId="2" fillId="9" borderId="0" xfId="0" applyFont="1" applyFill="1"/>
    <xf numFmtId="164" fontId="4" fillId="10" borderId="10" xfId="0" applyNumberFormat="1" applyFont="1" applyFill="1" applyBorder="1" applyAlignment="1">
      <alignment horizontal="center" vertical="center" wrapText="1"/>
    </xf>
    <xf numFmtId="164" fontId="6" fillId="10" borderId="7" xfId="1" applyNumberFormat="1" applyFont="1" applyFill="1" applyBorder="1" applyAlignment="1">
      <alignment horizontal="center" vertical="center"/>
    </xf>
    <xf numFmtId="0" fontId="2" fillId="10" borderId="0" xfId="0" applyFont="1" applyFill="1"/>
    <xf numFmtId="164" fontId="7" fillId="3" borderId="6" xfId="1" applyNumberFormat="1" applyFont="1" applyFill="1" applyBorder="1" applyAlignment="1">
      <alignment horizontal="center" vertical="center"/>
    </xf>
    <xf numFmtId="164" fontId="5" fillId="7" borderId="7" xfId="1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7" borderId="4" xfId="1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/>
    </xf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164" fontId="4" fillId="4" borderId="12" xfId="0" applyNumberFormat="1" applyFont="1" applyFill="1" applyBorder="1" applyAlignment="1">
      <alignment horizontal="center" vertical="center" wrapText="1"/>
    </xf>
    <xf numFmtId="164" fontId="4" fillId="13" borderId="12" xfId="0" applyNumberFormat="1" applyFont="1" applyFill="1" applyBorder="1" applyAlignment="1">
      <alignment horizontal="center" vertical="center" wrapText="1"/>
    </xf>
    <xf numFmtId="164" fontId="4" fillId="15" borderId="12" xfId="0" applyNumberFormat="1" applyFont="1" applyFill="1" applyBorder="1" applyAlignment="1">
      <alignment horizontal="center" vertical="center" wrapText="1"/>
    </xf>
    <xf numFmtId="164" fontId="4" fillId="17" borderId="12" xfId="0" applyNumberFormat="1" applyFont="1" applyFill="1" applyBorder="1" applyAlignment="1">
      <alignment horizontal="center" vertical="center" wrapText="1"/>
    </xf>
    <xf numFmtId="164" fontId="4" fillId="8" borderId="12" xfId="0" applyNumberFormat="1" applyFont="1" applyFill="1" applyBorder="1" applyAlignment="1">
      <alignment horizontal="center" vertical="center" wrapText="1"/>
    </xf>
    <xf numFmtId="0" fontId="6" fillId="4" borderId="5" xfId="2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13" borderId="5" xfId="2" applyNumberFormat="1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164" fontId="6" fillId="13" borderId="5" xfId="0" applyNumberFormat="1" applyFont="1" applyFill="1" applyBorder="1" applyAlignment="1">
      <alignment horizontal="center" vertical="center"/>
    </xf>
    <xf numFmtId="0" fontId="6" fillId="15" borderId="5" xfId="2" applyNumberFormat="1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164" fontId="6" fillId="15" borderId="5" xfId="0" applyNumberFormat="1" applyFont="1" applyFill="1" applyBorder="1" applyAlignment="1">
      <alignment horizontal="center" vertical="center"/>
    </xf>
    <xf numFmtId="0" fontId="6" fillId="17" borderId="5" xfId="2" applyNumberFormat="1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164" fontId="6" fillId="17" borderId="5" xfId="0" applyNumberFormat="1" applyFont="1" applyFill="1" applyBorder="1" applyAlignment="1">
      <alignment horizontal="center" vertical="center"/>
    </xf>
    <xf numFmtId="0" fontId="6" fillId="8" borderId="5" xfId="2" applyNumberFormat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164" fontId="6" fillId="8" borderId="5" xfId="0" applyNumberFormat="1" applyFont="1" applyFill="1" applyBorder="1" applyAlignment="1">
      <alignment horizontal="center" vertical="center"/>
    </xf>
    <xf numFmtId="164" fontId="4" fillId="19" borderId="12" xfId="0" applyNumberFormat="1" applyFont="1" applyFill="1" applyBorder="1" applyAlignment="1">
      <alignment horizontal="center" vertical="center" wrapText="1"/>
    </xf>
    <xf numFmtId="164" fontId="6" fillId="19" borderId="5" xfId="0" applyNumberFormat="1" applyFont="1" applyFill="1" applyBorder="1" applyAlignment="1">
      <alignment horizontal="center" vertical="center"/>
    </xf>
  </cellXfs>
  <cellStyles count="3">
    <cellStyle name="Milliers" xfId="2" builtinId="3"/>
    <cellStyle name="Normal" xfId="0" builtinId="0"/>
    <cellStyle name="Pourcentage" xfId="1" builtinId="5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7534-3DAE-4377-B372-A0DA18D2021E}">
  <dimension ref="A1:E49"/>
  <sheetViews>
    <sheetView tabSelected="1" topLeftCell="A10" workbookViewId="0">
      <selection activeCell="F15" sqref="F15"/>
    </sheetView>
  </sheetViews>
  <sheetFormatPr baseColWidth="10" defaultRowHeight="15" x14ac:dyDescent="0.25"/>
  <sheetData>
    <row r="1" spans="1:5" x14ac:dyDescent="0.25">
      <c r="A1" t="s">
        <v>65</v>
      </c>
      <c r="B1" t="s">
        <v>66</v>
      </c>
      <c r="C1" t="s">
        <v>63</v>
      </c>
      <c r="D1" t="s">
        <v>64</v>
      </c>
      <c r="E1" t="s">
        <v>2</v>
      </c>
    </row>
    <row r="2" spans="1:5" x14ac:dyDescent="0.25">
      <c r="A2" t="s">
        <v>57</v>
      </c>
      <c r="B2" t="s">
        <v>27</v>
      </c>
      <c r="C2">
        <v>0</v>
      </c>
      <c r="D2">
        <v>1</v>
      </c>
      <c r="E2">
        <v>5</v>
      </c>
    </row>
    <row r="3" spans="1:5" x14ac:dyDescent="0.25">
      <c r="A3" t="s">
        <v>57</v>
      </c>
      <c r="B3" t="s">
        <v>34</v>
      </c>
      <c r="C3">
        <v>0</v>
      </c>
      <c r="D3">
        <v>1</v>
      </c>
      <c r="E3">
        <v>-20</v>
      </c>
    </row>
    <row r="4" spans="1:5" x14ac:dyDescent="0.25">
      <c r="A4" t="s">
        <v>57</v>
      </c>
      <c r="B4" t="s">
        <v>38</v>
      </c>
      <c r="C4">
        <v>0</v>
      </c>
      <c r="D4">
        <v>1</v>
      </c>
      <c r="E4">
        <v>10.000000000000014</v>
      </c>
    </row>
    <row r="5" spans="1:5" x14ac:dyDescent="0.25">
      <c r="A5" t="s">
        <v>57</v>
      </c>
      <c r="B5" t="s">
        <v>41</v>
      </c>
      <c r="C5">
        <v>0</v>
      </c>
      <c r="D5">
        <v>1</v>
      </c>
      <c r="E5">
        <v>-16.666666666666657</v>
      </c>
    </row>
    <row r="6" spans="1:5" x14ac:dyDescent="0.25">
      <c r="A6" t="s">
        <v>57</v>
      </c>
      <c r="B6" t="s">
        <v>43</v>
      </c>
      <c r="C6">
        <v>0</v>
      </c>
      <c r="D6">
        <v>1</v>
      </c>
      <c r="E6">
        <v>8.3333333333333286</v>
      </c>
    </row>
    <row r="7" spans="1:5" x14ac:dyDescent="0.25">
      <c r="A7" t="s">
        <v>57</v>
      </c>
      <c r="B7" t="s">
        <v>46</v>
      </c>
      <c r="C7">
        <v>0</v>
      </c>
      <c r="D7">
        <v>1</v>
      </c>
      <c r="E7">
        <v>-20</v>
      </c>
    </row>
    <row r="8" spans="1:5" x14ac:dyDescent="0.25">
      <c r="A8" t="s">
        <v>57</v>
      </c>
      <c r="B8" t="s">
        <v>48</v>
      </c>
      <c r="C8">
        <v>0</v>
      </c>
      <c r="D8">
        <v>1</v>
      </c>
      <c r="E8">
        <v>6</v>
      </c>
    </row>
    <row r="9" spans="1:5" x14ac:dyDescent="0.25">
      <c r="A9" t="s">
        <v>57</v>
      </c>
      <c r="B9" t="s">
        <v>52</v>
      </c>
      <c r="C9">
        <v>0</v>
      </c>
      <c r="D9">
        <v>1</v>
      </c>
      <c r="E9">
        <v>-3.2245577362288458</v>
      </c>
    </row>
    <row r="10" spans="1:5" x14ac:dyDescent="0.25">
      <c r="A10" t="s">
        <v>58</v>
      </c>
      <c r="B10" t="s">
        <v>27</v>
      </c>
      <c r="C10">
        <v>0</v>
      </c>
      <c r="D10">
        <v>1</v>
      </c>
      <c r="E10">
        <v>5</v>
      </c>
    </row>
    <row r="11" spans="1:5" x14ac:dyDescent="0.25">
      <c r="A11" t="s">
        <v>58</v>
      </c>
      <c r="B11" t="s">
        <v>34</v>
      </c>
      <c r="C11">
        <v>0</v>
      </c>
      <c r="D11">
        <v>1</v>
      </c>
      <c r="E11">
        <v>-20</v>
      </c>
    </row>
    <row r="12" spans="1:5" x14ac:dyDescent="0.25">
      <c r="A12" t="s">
        <v>58</v>
      </c>
      <c r="B12" t="s">
        <v>38</v>
      </c>
      <c r="C12">
        <v>0</v>
      </c>
      <c r="D12">
        <v>1</v>
      </c>
      <c r="E12">
        <v>10.000000000000014</v>
      </c>
    </row>
    <row r="13" spans="1:5" x14ac:dyDescent="0.25">
      <c r="A13" t="s">
        <v>58</v>
      </c>
      <c r="B13" t="s">
        <v>41</v>
      </c>
      <c r="C13">
        <v>0</v>
      </c>
      <c r="D13">
        <v>1</v>
      </c>
      <c r="E13">
        <v>-16.666666666666657</v>
      </c>
    </row>
    <row r="14" spans="1:5" x14ac:dyDescent="0.25">
      <c r="A14" t="s">
        <v>58</v>
      </c>
      <c r="B14" t="s">
        <v>43</v>
      </c>
      <c r="C14">
        <v>0</v>
      </c>
      <c r="D14">
        <v>1</v>
      </c>
      <c r="E14">
        <v>8.3333333333333286</v>
      </c>
    </row>
    <row r="15" spans="1:5" x14ac:dyDescent="0.25">
      <c r="A15" t="s">
        <v>58</v>
      </c>
      <c r="B15" t="s">
        <v>46</v>
      </c>
      <c r="C15">
        <v>0</v>
      </c>
      <c r="D15">
        <v>1</v>
      </c>
      <c r="E15">
        <v>-20</v>
      </c>
    </row>
    <row r="16" spans="1:5" x14ac:dyDescent="0.25">
      <c r="A16" t="s">
        <v>58</v>
      </c>
      <c r="B16" t="s">
        <v>48</v>
      </c>
      <c r="C16">
        <v>0</v>
      </c>
      <c r="D16">
        <v>1</v>
      </c>
      <c r="E16">
        <v>6</v>
      </c>
    </row>
    <row r="17" spans="1:5" x14ac:dyDescent="0.25">
      <c r="A17" t="s">
        <v>58</v>
      </c>
      <c r="B17" t="s">
        <v>52</v>
      </c>
      <c r="C17">
        <v>0</v>
      </c>
      <c r="D17">
        <v>1</v>
      </c>
      <c r="E17">
        <v>-3.2245577362288458</v>
      </c>
    </row>
    <row r="18" spans="1:5" x14ac:dyDescent="0.25">
      <c r="A18" t="s">
        <v>59</v>
      </c>
      <c r="B18" t="s">
        <v>27</v>
      </c>
      <c r="C18">
        <v>0</v>
      </c>
      <c r="D18">
        <v>1</v>
      </c>
      <c r="E18">
        <v>5</v>
      </c>
    </row>
    <row r="19" spans="1:5" x14ac:dyDescent="0.25">
      <c r="A19" t="s">
        <v>59</v>
      </c>
      <c r="B19" t="s">
        <v>34</v>
      </c>
      <c r="C19">
        <v>0</v>
      </c>
      <c r="D19">
        <v>1</v>
      </c>
      <c r="E19">
        <v>-20</v>
      </c>
    </row>
    <row r="20" spans="1:5" x14ac:dyDescent="0.25">
      <c r="A20" t="s">
        <v>59</v>
      </c>
      <c r="B20" t="s">
        <v>38</v>
      </c>
      <c r="C20">
        <v>0</v>
      </c>
      <c r="D20">
        <v>1</v>
      </c>
      <c r="E20">
        <v>10.000000000000014</v>
      </c>
    </row>
    <row r="21" spans="1:5" x14ac:dyDescent="0.25">
      <c r="A21" t="s">
        <v>59</v>
      </c>
      <c r="B21" t="s">
        <v>41</v>
      </c>
      <c r="C21">
        <v>0</v>
      </c>
      <c r="D21">
        <v>1</v>
      </c>
      <c r="E21">
        <v>-16.666666666666657</v>
      </c>
    </row>
    <row r="22" spans="1:5" x14ac:dyDescent="0.25">
      <c r="A22" t="s">
        <v>59</v>
      </c>
      <c r="B22" t="s">
        <v>43</v>
      </c>
      <c r="C22">
        <v>0</v>
      </c>
      <c r="D22">
        <v>1</v>
      </c>
      <c r="E22">
        <v>8.3333333333333286</v>
      </c>
    </row>
    <row r="23" spans="1:5" x14ac:dyDescent="0.25">
      <c r="A23" t="s">
        <v>59</v>
      </c>
      <c r="B23" t="s">
        <v>46</v>
      </c>
      <c r="C23">
        <v>0</v>
      </c>
      <c r="D23">
        <v>1</v>
      </c>
      <c r="E23">
        <v>-20</v>
      </c>
    </row>
    <row r="24" spans="1:5" x14ac:dyDescent="0.25">
      <c r="A24" t="s">
        <v>59</v>
      </c>
      <c r="B24" t="s">
        <v>48</v>
      </c>
      <c r="C24">
        <v>0</v>
      </c>
      <c r="D24">
        <v>1</v>
      </c>
      <c r="E24">
        <v>6</v>
      </c>
    </row>
    <row r="25" spans="1:5" x14ac:dyDescent="0.25">
      <c r="A25" t="s">
        <v>59</v>
      </c>
      <c r="B25" t="s">
        <v>52</v>
      </c>
      <c r="C25">
        <v>0</v>
      </c>
      <c r="D25">
        <v>1</v>
      </c>
      <c r="E25">
        <v>-3.2245577362288458</v>
      </c>
    </row>
    <row r="26" spans="1:5" x14ac:dyDescent="0.25">
      <c r="A26" t="s">
        <v>60</v>
      </c>
      <c r="B26" t="s">
        <v>27</v>
      </c>
      <c r="C26">
        <v>0</v>
      </c>
      <c r="D26">
        <v>1</v>
      </c>
      <c r="E26">
        <v>5</v>
      </c>
    </row>
    <row r="27" spans="1:5" x14ac:dyDescent="0.25">
      <c r="A27" t="s">
        <v>60</v>
      </c>
      <c r="B27" t="s">
        <v>34</v>
      </c>
      <c r="C27">
        <v>0</v>
      </c>
      <c r="D27">
        <v>1</v>
      </c>
      <c r="E27">
        <v>6.6666666666666714</v>
      </c>
    </row>
    <row r="28" spans="1:5" x14ac:dyDescent="0.25">
      <c r="A28" t="s">
        <v>60</v>
      </c>
      <c r="B28" t="s">
        <v>38</v>
      </c>
      <c r="C28">
        <v>0</v>
      </c>
      <c r="D28">
        <v>1</v>
      </c>
      <c r="E28">
        <v>10.000000000000014</v>
      </c>
    </row>
    <row r="29" spans="1:5" x14ac:dyDescent="0.25">
      <c r="A29" t="s">
        <v>60</v>
      </c>
      <c r="B29" t="s">
        <v>41</v>
      </c>
      <c r="C29">
        <v>0</v>
      </c>
      <c r="D29">
        <v>1</v>
      </c>
      <c r="E29">
        <v>25</v>
      </c>
    </row>
    <row r="30" spans="1:5" x14ac:dyDescent="0.25">
      <c r="A30" t="s">
        <v>60</v>
      </c>
      <c r="B30" t="s">
        <v>43</v>
      </c>
      <c r="C30">
        <v>0</v>
      </c>
      <c r="D30">
        <v>1</v>
      </c>
      <c r="E30">
        <v>8.3333333333333286</v>
      </c>
    </row>
    <row r="31" spans="1:5" x14ac:dyDescent="0.25">
      <c r="A31" t="s">
        <v>60</v>
      </c>
      <c r="B31" t="s">
        <v>46</v>
      </c>
      <c r="C31">
        <v>0</v>
      </c>
      <c r="D31">
        <v>1</v>
      </c>
      <c r="E31">
        <v>6.6666666666666714</v>
      </c>
    </row>
    <row r="32" spans="1:5" x14ac:dyDescent="0.25">
      <c r="A32" t="s">
        <v>60</v>
      </c>
      <c r="B32" t="s">
        <v>48</v>
      </c>
      <c r="C32">
        <v>0</v>
      </c>
      <c r="D32">
        <v>1</v>
      </c>
      <c r="E32">
        <v>6</v>
      </c>
    </row>
    <row r="33" spans="1:5" x14ac:dyDescent="0.25">
      <c r="A33" t="s">
        <v>60</v>
      </c>
      <c r="B33" t="s">
        <v>52</v>
      </c>
      <c r="C33">
        <v>0</v>
      </c>
      <c r="D33">
        <v>1</v>
      </c>
      <c r="E33">
        <v>35.485619169279602</v>
      </c>
    </row>
    <row r="34" spans="1:5" x14ac:dyDescent="0.25">
      <c r="A34" t="s">
        <v>61</v>
      </c>
      <c r="B34" t="s">
        <v>27</v>
      </c>
      <c r="C34">
        <v>0</v>
      </c>
      <c r="D34">
        <v>1</v>
      </c>
      <c r="E34">
        <v>5</v>
      </c>
    </row>
    <row r="35" spans="1:5" x14ac:dyDescent="0.25">
      <c r="A35" t="s">
        <v>61</v>
      </c>
      <c r="B35" t="s">
        <v>34</v>
      </c>
      <c r="C35">
        <v>0</v>
      </c>
      <c r="D35">
        <v>1</v>
      </c>
      <c r="E35">
        <v>6.6666666666666714</v>
      </c>
    </row>
    <row r="36" spans="1:5" x14ac:dyDescent="0.25">
      <c r="A36" t="s">
        <v>61</v>
      </c>
      <c r="B36" t="s">
        <v>38</v>
      </c>
      <c r="C36">
        <v>0</v>
      </c>
      <c r="D36">
        <v>1</v>
      </c>
      <c r="E36">
        <v>10.000000000000014</v>
      </c>
    </row>
    <row r="37" spans="1:5" x14ac:dyDescent="0.25">
      <c r="A37" t="s">
        <v>61</v>
      </c>
      <c r="B37" t="s">
        <v>41</v>
      </c>
      <c r="C37">
        <v>0</v>
      </c>
      <c r="D37">
        <v>1</v>
      </c>
      <c r="E37">
        <v>25</v>
      </c>
    </row>
    <row r="38" spans="1:5" x14ac:dyDescent="0.25">
      <c r="A38" t="s">
        <v>61</v>
      </c>
      <c r="B38" t="s">
        <v>43</v>
      </c>
      <c r="C38">
        <v>0</v>
      </c>
      <c r="D38">
        <v>1</v>
      </c>
      <c r="E38">
        <v>8.3333333333333286</v>
      </c>
    </row>
    <row r="39" spans="1:5" x14ac:dyDescent="0.25">
      <c r="A39" t="s">
        <v>61</v>
      </c>
      <c r="B39" t="s">
        <v>46</v>
      </c>
      <c r="C39">
        <v>0</v>
      </c>
      <c r="D39">
        <v>1</v>
      </c>
      <c r="E39">
        <v>6.6666666666666714</v>
      </c>
    </row>
    <row r="40" spans="1:5" x14ac:dyDescent="0.25">
      <c r="A40" t="s">
        <v>61</v>
      </c>
      <c r="B40" t="s">
        <v>48</v>
      </c>
      <c r="C40">
        <v>0</v>
      </c>
      <c r="D40">
        <v>1</v>
      </c>
      <c r="E40">
        <v>6</v>
      </c>
    </row>
    <row r="41" spans="1:5" x14ac:dyDescent="0.25">
      <c r="A41" t="s">
        <v>61</v>
      </c>
      <c r="B41" t="s">
        <v>52</v>
      </c>
      <c r="C41">
        <v>0</v>
      </c>
      <c r="D41">
        <v>1</v>
      </c>
      <c r="E41">
        <v>35.485619169279602</v>
      </c>
    </row>
    <row r="42" spans="1:5" x14ac:dyDescent="0.25">
      <c r="A42" t="s">
        <v>62</v>
      </c>
      <c r="B42" t="s">
        <v>27</v>
      </c>
      <c r="C42">
        <v>0</v>
      </c>
      <c r="D42">
        <v>1</v>
      </c>
      <c r="E42">
        <v>5</v>
      </c>
    </row>
    <row r="43" spans="1:5" x14ac:dyDescent="0.25">
      <c r="A43" t="s">
        <v>62</v>
      </c>
      <c r="B43" t="s">
        <v>34</v>
      </c>
      <c r="C43">
        <v>0</v>
      </c>
      <c r="D43">
        <v>1</v>
      </c>
      <c r="E43">
        <v>6.6666666666666714</v>
      </c>
    </row>
    <row r="44" spans="1:5" x14ac:dyDescent="0.25">
      <c r="A44" t="s">
        <v>62</v>
      </c>
      <c r="B44" t="s">
        <v>38</v>
      </c>
      <c r="C44">
        <v>0</v>
      </c>
      <c r="D44">
        <v>1</v>
      </c>
      <c r="E44">
        <v>10.000000000000014</v>
      </c>
    </row>
    <row r="45" spans="1:5" x14ac:dyDescent="0.25">
      <c r="A45" t="s">
        <v>62</v>
      </c>
      <c r="B45" t="s">
        <v>41</v>
      </c>
      <c r="C45">
        <v>0</v>
      </c>
      <c r="D45">
        <v>1</v>
      </c>
      <c r="E45">
        <v>25</v>
      </c>
    </row>
    <row r="46" spans="1:5" x14ac:dyDescent="0.25">
      <c r="A46" t="s">
        <v>62</v>
      </c>
      <c r="B46" t="s">
        <v>43</v>
      </c>
      <c r="C46">
        <v>0</v>
      </c>
      <c r="D46">
        <v>1</v>
      </c>
      <c r="E46">
        <v>8.3333333333333286</v>
      </c>
    </row>
    <row r="47" spans="1:5" x14ac:dyDescent="0.25">
      <c r="A47" t="s">
        <v>62</v>
      </c>
      <c r="B47" t="s">
        <v>46</v>
      </c>
      <c r="C47">
        <v>0</v>
      </c>
      <c r="D47">
        <v>1</v>
      </c>
      <c r="E47">
        <v>6.6666666666666714</v>
      </c>
    </row>
    <row r="48" spans="1:5" x14ac:dyDescent="0.25">
      <c r="A48" t="s">
        <v>62</v>
      </c>
      <c r="B48" t="s">
        <v>48</v>
      </c>
      <c r="C48">
        <v>0</v>
      </c>
      <c r="D48">
        <v>1</v>
      </c>
      <c r="E48">
        <v>6</v>
      </c>
    </row>
    <row r="49" spans="1:5" x14ac:dyDescent="0.25">
      <c r="A49" t="s">
        <v>62</v>
      </c>
      <c r="B49" t="s">
        <v>52</v>
      </c>
      <c r="C49">
        <v>0</v>
      </c>
      <c r="D49">
        <v>1</v>
      </c>
      <c r="E49">
        <v>35.485619169279602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ECCC-579C-4347-9CA2-DD8A7B1BDA6C}">
  <dimension ref="A1:F49"/>
  <sheetViews>
    <sheetView workbookViewId="0">
      <selection activeCell="A2" sqref="A1:F49"/>
    </sheetView>
  </sheetViews>
  <sheetFormatPr baseColWidth="10" defaultRowHeight="15" x14ac:dyDescent="0.25"/>
  <cols>
    <col min="1" max="1" width="21.140625" customWidth="1"/>
    <col min="2" max="2" width="20.5703125" customWidth="1"/>
  </cols>
  <sheetData>
    <row r="1" spans="1:6" x14ac:dyDescent="0.25">
      <c r="A1" t="s">
        <v>65</v>
      </c>
      <c r="B1" t="s">
        <v>66</v>
      </c>
      <c r="C1" t="s">
        <v>63</v>
      </c>
      <c r="D1" t="s">
        <v>64</v>
      </c>
      <c r="E1" t="s">
        <v>2</v>
      </c>
      <c r="F1" t="s">
        <v>5</v>
      </c>
    </row>
    <row r="2" spans="1:6" x14ac:dyDescent="0.25">
      <c r="A2" t="s">
        <v>57</v>
      </c>
      <c r="B2" t="s">
        <v>27</v>
      </c>
      <c r="C2">
        <v>0</v>
      </c>
      <c r="D2">
        <v>1</v>
      </c>
      <c r="E2">
        <v>5</v>
      </c>
      <c r="F2">
        <v>630</v>
      </c>
    </row>
    <row r="3" spans="1:6" x14ac:dyDescent="0.25">
      <c r="A3" t="s">
        <v>57</v>
      </c>
      <c r="B3" t="s">
        <v>34</v>
      </c>
      <c r="C3">
        <v>0</v>
      </c>
      <c r="D3">
        <v>1</v>
      </c>
      <c r="E3">
        <v>-20</v>
      </c>
      <c r="F3">
        <v>24</v>
      </c>
    </row>
    <row r="4" spans="1:6" x14ac:dyDescent="0.25">
      <c r="A4" t="s">
        <v>57</v>
      </c>
      <c r="B4" t="s">
        <v>38</v>
      </c>
      <c r="C4">
        <v>0</v>
      </c>
      <c r="D4">
        <v>1</v>
      </c>
      <c r="E4">
        <v>10.000000000000014</v>
      </c>
      <c r="F4">
        <v>550</v>
      </c>
    </row>
    <row r="5" spans="1:6" x14ac:dyDescent="0.25">
      <c r="A5" t="s">
        <v>57</v>
      </c>
      <c r="B5" t="s">
        <v>41</v>
      </c>
      <c r="C5">
        <v>0</v>
      </c>
      <c r="D5">
        <v>1</v>
      </c>
      <c r="E5">
        <v>-16.666666666666657</v>
      </c>
      <c r="F5">
        <v>20</v>
      </c>
    </row>
    <row r="6" spans="1:6" x14ac:dyDescent="0.25">
      <c r="A6" t="s">
        <v>57</v>
      </c>
      <c r="B6" t="s">
        <v>43</v>
      </c>
      <c r="C6">
        <v>0</v>
      </c>
      <c r="D6">
        <v>1</v>
      </c>
      <c r="E6">
        <v>8.3333333333333286</v>
      </c>
      <c r="F6">
        <v>650</v>
      </c>
    </row>
    <row r="7" spans="1:6" x14ac:dyDescent="0.25">
      <c r="A7" t="s">
        <v>57</v>
      </c>
      <c r="B7" t="s">
        <v>46</v>
      </c>
      <c r="C7">
        <v>0</v>
      </c>
      <c r="D7">
        <v>1</v>
      </c>
      <c r="E7">
        <v>-20</v>
      </c>
      <c r="F7">
        <v>24</v>
      </c>
    </row>
    <row r="8" spans="1:6" x14ac:dyDescent="0.25">
      <c r="A8" t="s">
        <v>57</v>
      </c>
      <c r="B8" t="s">
        <v>48</v>
      </c>
      <c r="C8">
        <v>0</v>
      </c>
      <c r="D8">
        <v>1</v>
      </c>
      <c r="E8">
        <v>6</v>
      </c>
      <c r="F8">
        <v>530</v>
      </c>
    </row>
    <row r="9" spans="1:6" x14ac:dyDescent="0.25">
      <c r="A9" t="s">
        <v>57</v>
      </c>
      <c r="B9" t="s">
        <v>52</v>
      </c>
      <c r="C9">
        <v>0</v>
      </c>
      <c r="D9">
        <v>1</v>
      </c>
      <c r="E9">
        <v>-3.2245577362288458</v>
      </c>
      <c r="F9">
        <v>25</v>
      </c>
    </row>
    <row r="10" spans="1:6" x14ac:dyDescent="0.25">
      <c r="A10" t="s">
        <v>58</v>
      </c>
      <c r="B10" t="s">
        <v>27</v>
      </c>
      <c r="C10">
        <v>0</v>
      </c>
      <c r="D10">
        <v>1</v>
      </c>
      <c r="E10">
        <v>5</v>
      </c>
      <c r="F10">
        <v>630</v>
      </c>
    </row>
    <row r="11" spans="1:6" x14ac:dyDescent="0.25">
      <c r="A11" t="s">
        <v>58</v>
      </c>
      <c r="B11" t="s">
        <v>34</v>
      </c>
      <c r="C11">
        <v>0</v>
      </c>
      <c r="D11">
        <v>1</v>
      </c>
      <c r="E11">
        <v>-20</v>
      </c>
      <c r="F11">
        <v>24</v>
      </c>
    </row>
    <row r="12" spans="1:6" x14ac:dyDescent="0.25">
      <c r="A12" t="s">
        <v>58</v>
      </c>
      <c r="B12" t="s">
        <v>38</v>
      </c>
      <c r="C12">
        <v>0</v>
      </c>
      <c r="D12">
        <v>1</v>
      </c>
      <c r="E12">
        <v>10.000000000000014</v>
      </c>
      <c r="F12">
        <v>550</v>
      </c>
    </row>
    <row r="13" spans="1:6" x14ac:dyDescent="0.25">
      <c r="A13" t="s">
        <v>58</v>
      </c>
      <c r="B13" t="s">
        <v>41</v>
      </c>
      <c r="C13">
        <v>0</v>
      </c>
      <c r="D13">
        <v>1</v>
      </c>
      <c r="E13">
        <v>-16.666666666666657</v>
      </c>
      <c r="F13">
        <v>20</v>
      </c>
    </row>
    <row r="14" spans="1:6" x14ac:dyDescent="0.25">
      <c r="A14" t="s">
        <v>58</v>
      </c>
      <c r="B14" t="s">
        <v>43</v>
      </c>
      <c r="C14">
        <v>0</v>
      </c>
      <c r="D14">
        <v>1</v>
      </c>
      <c r="E14">
        <v>8.3333333333333286</v>
      </c>
      <c r="F14">
        <v>650</v>
      </c>
    </row>
    <row r="15" spans="1:6" x14ac:dyDescent="0.25">
      <c r="A15" t="s">
        <v>58</v>
      </c>
      <c r="B15" t="s">
        <v>46</v>
      </c>
      <c r="C15">
        <v>0</v>
      </c>
      <c r="D15">
        <v>1</v>
      </c>
      <c r="E15">
        <v>-20</v>
      </c>
      <c r="F15">
        <v>24</v>
      </c>
    </row>
    <row r="16" spans="1:6" x14ac:dyDescent="0.25">
      <c r="A16" t="s">
        <v>58</v>
      </c>
      <c r="B16" t="s">
        <v>48</v>
      </c>
      <c r="C16">
        <v>0</v>
      </c>
      <c r="D16">
        <v>1</v>
      </c>
      <c r="E16">
        <v>6</v>
      </c>
      <c r="F16">
        <v>530</v>
      </c>
    </row>
    <row r="17" spans="1:6" x14ac:dyDescent="0.25">
      <c r="A17" t="s">
        <v>58</v>
      </c>
      <c r="B17" t="s">
        <v>52</v>
      </c>
      <c r="C17">
        <v>0</v>
      </c>
      <c r="D17">
        <v>1</v>
      </c>
      <c r="E17">
        <v>-3.2245577362288458</v>
      </c>
      <c r="F17">
        <v>25</v>
      </c>
    </row>
    <row r="18" spans="1:6" x14ac:dyDescent="0.25">
      <c r="A18" t="s">
        <v>59</v>
      </c>
      <c r="B18" t="s">
        <v>27</v>
      </c>
      <c r="C18">
        <v>0</v>
      </c>
      <c r="D18">
        <v>1</v>
      </c>
      <c r="E18">
        <v>5</v>
      </c>
      <c r="F18">
        <v>630</v>
      </c>
    </row>
    <row r="19" spans="1:6" x14ac:dyDescent="0.25">
      <c r="A19" t="s">
        <v>59</v>
      </c>
      <c r="B19" t="s">
        <v>34</v>
      </c>
      <c r="C19">
        <v>0</v>
      </c>
      <c r="D19">
        <v>1</v>
      </c>
      <c r="E19">
        <v>-20</v>
      </c>
      <c r="F19">
        <v>24</v>
      </c>
    </row>
    <row r="20" spans="1:6" x14ac:dyDescent="0.25">
      <c r="A20" t="s">
        <v>59</v>
      </c>
      <c r="B20" t="s">
        <v>38</v>
      </c>
      <c r="C20">
        <v>0</v>
      </c>
      <c r="D20">
        <v>1</v>
      </c>
      <c r="E20">
        <v>10.000000000000014</v>
      </c>
      <c r="F20">
        <v>550</v>
      </c>
    </row>
    <row r="21" spans="1:6" x14ac:dyDescent="0.25">
      <c r="A21" t="s">
        <v>59</v>
      </c>
      <c r="B21" t="s">
        <v>41</v>
      </c>
      <c r="C21">
        <v>0</v>
      </c>
      <c r="D21">
        <v>1</v>
      </c>
      <c r="E21">
        <v>-16.666666666666657</v>
      </c>
      <c r="F21">
        <v>20</v>
      </c>
    </row>
    <row r="22" spans="1:6" x14ac:dyDescent="0.25">
      <c r="A22" t="s">
        <v>59</v>
      </c>
      <c r="B22" t="s">
        <v>43</v>
      </c>
      <c r="C22">
        <v>0</v>
      </c>
      <c r="D22">
        <v>1</v>
      </c>
      <c r="E22">
        <v>8.3333333333333286</v>
      </c>
      <c r="F22">
        <v>650</v>
      </c>
    </row>
    <row r="23" spans="1:6" x14ac:dyDescent="0.25">
      <c r="A23" t="s">
        <v>59</v>
      </c>
      <c r="B23" t="s">
        <v>46</v>
      </c>
      <c r="C23">
        <v>0</v>
      </c>
      <c r="D23">
        <v>1</v>
      </c>
      <c r="E23">
        <v>-20</v>
      </c>
      <c r="F23">
        <v>24</v>
      </c>
    </row>
    <row r="24" spans="1:6" x14ac:dyDescent="0.25">
      <c r="A24" t="s">
        <v>59</v>
      </c>
      <c r="B24" t="s">
        <v>48</v>
      </c>
      <c r="C24">
        <v>0</v>
      </c>
      <c r="D24">
        <v>1</v>
      </c>
      <c r="E24">
        <v>6</v>
      </c>
      <c r="F24">
        <v>530</v>
      </c>
    </row>
    <row r="25" spans="1:6" x14ac:dyDescent="0.25">
      <c r="A25" t="s">
        <v>59</v>
      </c>
      <c r="B25" t="s">
        <v>52</v>
      </c>
      <c r="C25">
        <v>0</v>
      </c>
      <c r="D25">
        <v>1</v>
      </c>
      <c r="E25">
        <v>-3.2245577362288458</v>
      </c>
      <c r="F25">
        <v>25</v>
      </c>
    </row>
    <row r="26" spans="1:6" x14ac:dyDescent="0.25">
      <c r="A26" t="s">
        <v>60</v>
      </c>
      <c r="B26" t="s">
        <v>27</v>
      </c>
      <c r="C26">
        <v>0</v>
      </c>
      <c r="D26">
        <v>1</v>
      </c>
      <c r="E26">
        <v>5</v>
      </c>
      <c r="F26">
        <v>630</v>
      </c>
    </row>
    <row r="27" spans="1:6" x14ac:dyDescent="0.25">
      <c r="A27" t="s">
        <v>60</v>
      </c>
      <c r="B27" t="s">
        <v>34</v>
      </c>
      <c r="C27">
        <v>0</v>
      </c>
      <c r="D27">
        <v>1</v>
      </c>
      <c r="E27">
        <v>6.6666666666666714</v>
      </c>
      <c r="F27">
        <v>32</v>
      </c>
    </row>
    <row r="28" spans="1:6" x14ac:dyDescent="0.25">
      <c r="A28" t="s">
        <v>60</v>
      </c>
      <c r="B28" t="s">
        <v>38</v>
      </c>
      <c r="C28">
        <v>0</v>
      </c>
      <c r="D28">
        <v>1</v>
      </c>
      <c r="E28">
        <v>10.000000000000014</v>
      </c>
      <c r="F28">
        <v>550</v>
      </c>
    </row>
    <row r="29" spans="1:6" x14ac:dyDescent="0.25">
      <c r="A29" t="s">
        <v>60</v>
      </c>
      <c r="B29" t="s">
        <v>41</v>
      </c>
      <c r="C29">
        <v>0</v>
      </c>
      <c r="D29">
        <v>1</v>
      </c>
      <c r="E29">
        <v>25</v>
      </c>
      <c r="F29">
        <v>30</v>
      </c>
    </row>
    <row r="30" spans="1:6" x14ac:dyDescent="0.25">
      <c r="A30" t="s">
        <v>60</v>
      </c>
      <c r="B30" t="s">
        <v>43</v>
      </c>
      <c r="C30">
        <v>0</v>
      </c>
      <c r="D30">
        <v>1</v>
      </c>
      <c r="E30">
        <v>8.3333333333333286</v>
      </c>
      <c r="F30">
        <v>650</v>
      </c>
    </row>
    <row r="31" spans="1:6" x14ac:dyDescent="0.25">
      <c r="A31" t="s">
        <v>60</v>
      </c>
      <c r="B31" t="s">
        <v>46</v>
      </c>
      <c r="C31">
        <v>0</v>
      </c>
      <c r="D31">
        <v>1</v>
      </c>
      <c r="E31">
        <v>6.6666666666666714</v>
      </c>
      <c r="F31">
        <v>32</v>
      </c>
    </row>
    <row r="32" spans="1:6" x14ac:dyDescent="0.25">
      <c r="A32" t="s">
        <v>60</v>
      </c>
      <c r="B32" t="s">
        <v>48</v>
      </c>
      <c r="C32">
        <v>0</v>
      </c>
      <c r="D32">
        <v>1</v>
      </c>
      <c r="E32">
        <v>6</v>
      </c>
      <c r="F32">
        <v>530</v>
      </c>
    </row>
    <row r="33" spans="1:6" x14ac:dyDescent="0.25">
      <c r="A33" t="s">
        <v>60</v>
      </c>
      <c r="B33" t="s">
        <v>52</v>
      </c>
      <c r="C33">
        <v>0</v>
      </c>
      <c r="D33">
        <v>1</v>
      </c>
      <c r="E33">
        <v>35.485619169279602</v>
      </c>
      <c r="F33">
        <v>35</v>
      </c>
    </row>
    <row r="34" spans="1:6" x14ac:dyDescent="0.25">
      <c r="A34" t="s">
        <v>61</v>
      </c>
      <c r="B34" t="s">
        <v>27</v>
      </c>
      <c r="C34">
        <v>0</v>
      </c>
      <c r="D34">
        <v>1</v>
      </c>
      <c r="E34">
        <v>5</v>
      </c>
      <c r="F34">
        <v>630</v>
      </c>
    </row>
    <row r="35" spans="1:6" x14ac:dyDescent="0.25">
      <c r="A35" t="s">
        <v>61</v>
      </c>
      <c r="B35" t="s">
        <v>34</v>
      </c>
      <c r="C35">
        <v>0</v>
      </c>
      <c r="D35">
        <v>1</v>
      </c>
      <c r="E35">
        <v>6.6666666666666714</v>
      </c>
      <c r="F35">
        <v>32</v>
      </c>
    </row>
    <row r="36" spans="1:6" x14ac:dyDescent="0.25">
      <c r="A36" t="s">
        <v>61</v>
      </c>
      <c r="B36" t="s">
        <v>38</v>
      </c>
      <c r="C36">
        <v>0</v>
      </c>
      <c r="D36">
        <v>1</v>
      </c>
      <c r="E36">
        <v>10.000000000000014</v>
      </c>
      <c r="F36">
        <v>550</v>
      </c>
    </row>
    <row r="37" spans="1:6" x14ac:dyDescent="0.25">
      <c r="A37" t="s">
        <v>61</v>
      </c>
      <c r="B37" t="s">
        <v>41</v>
      </c>
      <c r="C37">
        <v>0</v>
      </c>
      <c r="D37">
        <v>1</v>
      </c>
      <c r="E37">
        <v>25</v>
      </c>
      <c r="F37">
        <v>30</v>
      </c>
    </row>
    <row r="38" spans="1:6" x14ac:dyDescent="0.25">
      <c r="A38" t="s">
        <v>61</v>
      </c>
      <c r="B38" t="s">
        <v>43</v>
      </c>
      <c r="C38">
        <v>0</v>
      </c>
      <c r="D38">
        <v>1</v>
      </c>
      <c r="E38">
        <v>8.3333333333333286</v>
      </c>
      <c r="F38">
        <v>650</v>
      </c>
    </row>
    <row r="39" spans="1:6" x14ac:dyDescent="0.25">
      <c r="A39" t="s">
        <v>61</v>
      </c>
      <c r="B39" t="s">
        <v>46</v>
      </c>
      <c r="C39">
        <v>0</v>
      </c>
      <c r="D39">
        <v>1</v>
      </c>
      <c r="E39">
        <v>6.6666666666666714</v>
      </c>
      <c r="F39">
        <v>32</v>
      </c>
    </row>
    <row r="40" spans="1:6" x14ac:dyDescent="0.25">
      <c r="A40" t="s">
        <v>61</v>
      </c>
      <c r="B40" t="s">
        <v>48</v>
      </c>
      <c r="C40">
        <v>0</v>
      </c>
      <c r="D40">
        <v>1</v>
      </c>
      <c r="E40">
        <v>6</v>
      </c>
      <c r="F40">
        <v>530</v>
      </c>
    </row>
    <row r="41" spans="1:6" x14ac:dyDescent="0.25">
      <c r="A41" t="s">
        <v>61</v>
      </c>
      <c r="B41" t="s">
        <v>52</v>
      </c>
      <c r="C41">
        <v>0</v>
      </c>
      <c r="D41">
        <v>1</v>
      </c>
      <c r="E41">
        <v>35.485619169279602</v>
      </c>
      <c r="F41">
        <v>35</v>
      </c>
    </row>
    <row r="42" spans="1:6" x14ac:dyDescent="0.25">
      <c r="A42" t="s">
        <v>62</v>
      </c>
      <c r="B42" t="s">
        <v>27</v>
      </c>
      <c r="C42">
        <v>0</v>
      </c>
      <c r="D42">
        <v>1</v>
      </c>
      <c r="E42">
        <v>5</v>
      </c>
      <c r="F42">
        <v>630</v>
      </c>
    </row>
    <row r="43" spans="1:6" x14ac:dyDescent="0.25">
      <c r="A43" t="s">
        <v>62</v>
      </c>
      <c r="B43" t="s">
        <v>34</v>
      </c>
      <c r="C43">
        <v>0</v>
      </c>
      <c r="D43">
        <v>1</v>
      </c>
      <c r="E43">
        <v>6.6666666666666714</v>
      </c>
      <c r="F43">
        <v>32</v>
      </c>
    </row>
    <row r="44" spans="1:6" x14ac:dyDescent="0.25">
      <c r="A44" t="s">
        <v>62</v>
      </c>
      <c r="B44" t="s">
        <v>38</v>
      </c>
      <c r="C44">
        <v>0</v>
      </c>
      <c r="D44">
        <v>1</v>
      </c>
      <c r="E44">
        <v>10.000000000000014</v>
      </c>
      <c r="F44">
        <v>550</v>
      </c>
    </row>
    <row r="45" spans="1:6" x14ac:dyDescent="0.25">
      <c r="A45" t="s">
        <v>62</v>
      </c>
      <c r="B45" t="s">
        <v>41</v>
      </c>
      <c r="C45">
        <v>0</v>
      </c>
      <c r="D45">
        <v>1</v>
      </c>
      <c r="E45">
        <v>25</v>
      </c>
      <c r="F45">
        <v>30</v>
      </c>
    </row>
    <row r="46" spans="1:6" x14ac:dyDescent="0.25">
      <c r="A46" t="s">
        <v>62</v>
      </c>
      <c r="B46" t="s">
        <v>43</v>
      </c>
      <c r="C46">
        <v>0</v>
      </c>
      <c r="D46">
        <v>1</v>
      </c>
      <c r="E46">
        <v>8.3333333333333286</v>
      </c>
      <c r="F46">
        <v>650</v>
      </c>
    </row>
    <row r="47" spans="1:6" x14ac:dyDescent="0.25">
      <c r="A47" t="s">
        <v>62</v>
      </c>
      <c r="B47" t="s">
        <v>46</v>
      </c>
      <c r="C47">
        <v>0</v>
      </c>
      <c r="D47">
        <v>1</v>
      </c>
      <c r="E47">
        <v>6.6666666666666714</v>
      </c>
      <c r="F47">
        <v>32</v>
      </c>
    </row>
    <row r="48" spans="1:6" x14ac:dyDescent="0.25">
      <c r="A48" t="s">
        <v>62</v>
      </c>
      <c r="B48" t="s">
        <v>48</v>
      </c>
      <c r="C48">
        <v>0</v>
      </c>
      <c r="D48">
        <v>1</v>
      </c>
      <c r="E48">
        <v>6</v>
      </c>
      <c r="F48">
        <v>530</v>
      </c>
    </row>
    <row r="49" spans="1:6" x14ac:dyDescent="0.25">
      <c r="A49" t="s">
        <v>62</v>
      </c>
      <c r="B49" t="s">
        <v>52</v>
      </c>
      <c r="C49">
        <v>0</v>
      </c>
      <c r="D49">
        <v>1</v>
      </c>
      <c r="E49">
        <v>35.485619169279602</v>
      </c>
      <c r="F4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view="pageBreakPreview" zoomScaleSheetLayoutView="100" workbookViewId="0">
      <selection activeCell="A3" sqref="A3:A10"/>
    </sheetView>
  </sheetViews>
  <sheetFormatPr baseColWidth="10" defaultRowHeight="21" x14ac:dyDescent="0.35"/>
  <cols>
    <col min="1" max="1" width="30.5703125" style="5" customWidth="1"/>
    <col min="2" max="2" width="38.42578125" style="5" customWidth="1"/>
    <col min="3" max="3" width="27.7109375" style="5" customWidth="1"/>
    <col min="4" max="4" width="17.7109375" style="5" customWidth="1"/>
    <col min="5" max="5" width="23.5703125" style="5" customWidth="1"/>
    <col min="6" max="6" width="22.5703125" style="5" customWidth="1"/>
    <col min="7" max="7" width="14.85546875" style="5" customWidth="1"/>
    <col min="8" max="8" width="17" style="5" customWidth="1"/>
    <col min="9" max="9" width="15.28515625" style="5" customWidth="1"/>
    <col min="10" max="10" width="13.85546875" style="5" customWidth="1"/>
    <col min="11" max="11" width="15" style="5" customWidth="1"/>
    <col min="12" max="12" width="12.5703125" style="5" customWidth="1"/>
    <col min="13" max="13" width="12.28515625" style="5" customWidth="1"/>
    <col min="14" max="14" width="12.85546875" style="5" customWidth="1"/>
    <col min="15" max="15" width="15.28515625" style="5" customWidth="1"/>
    <col min="16" max="16" width="12.5703125" style="5" customWidth="1"/>
    <col min="17" max="17" width="14.140625" style="5" customWidth="1"/>
    <col min="18" max="18" width="16.42578125" style="11" customWidth="1"/>
    <col min="19" max="19" width="15.85546875" style="11" customWidth="1"/>
    <col min="20" max="20" width="18.5703125" style="15" customWidth="1"/>
    <col min="21" max="21" width="19.5703125" style="15" customWidth="1"/>
    <col min="22" max="22" width="19.7109375" style="18" customWidth="1"/>
    <col min="23" max="24" width="24.7109375" style="18" customWidth="1"/>
    <col min="25" max="25" width="20" style="21" customWidth="1"/>
    <col min="26" max="27" width="20" style="28" customWidth="1"/>
    <col min="28" max="29" width="21.85546875" style="25" customWidth="1"/>
    <col min="30" max="32" width="21.85546875" style="11" customWidth="1"/>
    <col min="33" max="33" width="21.85546875" style="37" customWidth="1"/>
    <col min="34" max="36" width="21.85546875" style="38" customWidth="1"/>
    <col min="37" max="37" width="21.85546875" style="39" customWidth="1"/>
    <col min="38" max="40" width="21.85546875" style="40" customWidth="1"/>
    <col min="41" max="41" width="21.85546875" style="41" customWidth="1"/>
    <col min="42" max="44" width="21.85546875" style="42" customWidth="1"/>
    <col min="45" max="45" width="21.85546875" style="43" customWidth="1"/>
    <col min="46" max="48" width="21.85546875" style="38" customWidth="1"/>
    <col min="49" max="49" width="21.85546875" style="39" customWidth="1"/>
    <col min="50" max="52" width="21.85546875" style="21" customWidth="1"/>
    <col min="53" max="53" width="21.85546875" style="28" customWidth="1"/>
  </cols>
  <sheetData>
    <row r="1" spans="1:53" ht="21.75" thickBot="1" x14ac:dyDescent="0.4">
      <c r="AD1" s="11" t="s">
        <v>57</v>
      </c>
      <c r="AH1" s="38" t="s">
        <v>58</v>
      </c>
      <c r="AL1" s="40" t="s">
        <v>59</v>
      </c>
      <c r="AP1" s="42" t="s">
        <v>60</v>
      </c>
      <c r="AT1" s="38" t="s">
        <v>61</v>
      </c>
      <c r="AX1" s="21" t="s">
        <v>62</v>
      </c>
    </row>
    <row r="2" spans="1:53" s="1" customFormat="1" ht="60" customHeight="1" thickBot="1" x14ac:dyDescent="0.35">
      <c r="A2" s="2" t="s">
        <v>0</v>
      </c>
      <c r="B2" s="3" t="s">
        <v>1</v>
      </c>
      <c r="C2" s="3" t="s">
        <v>11</v>
      </c>
      <c r="D2" s="3" t="s">
        <v>12</v>
      </c>
      <c r="E2" s="3" t="s">
        <v>13</v>
      </c>
      <c r="F2" s="3" t="s">
        <v>23</v>
      </c>
      <c r="G2" s="22" t="s">
        <v>10</v>
      </c>
      <c r="H2" s="4" t="s">
        <v>24</v>
      </c>
      <c r="I2" s="7" t="s">
        <v>15</v>
      </c>
      <c r="J2" s="7" t="s">
        <v>16</v>
      </c>
      <c r="K2" s="7" t="s">
        <v>26</v>
      </c>
      <c r="L2" s="7" t="s">
        <v>14</v>
      </c>
      <c r="M2" s="7" t="s">
        <v>22</v>
      </c>
      <c r="N2" s="7" t="s">
        <v>17</v>
      </c>
      <c r="O2" s="4" t="s">
        <v>25</v>
      </c>
      <c r="P2" s="7" t="s">
        <v>6</v>
      </c>
      <c r="Q2" s="7" t="s">
        <v>9</v>
      </c>
      <c r="R2" s="9" t="s">
        <v>54</v>
      </c>
      <c r="S2" s="9" t="s">
        <v>3</v>
      </c>
      <c r="T2" s="12" t="s">
        <v>55</v>
      </c>
      <c r="U2" s="13" t="s">
        <v>56</v>
      </c>
      <c r="V2" s="16" t="s">
        <v>7</v>
      </c>
      <c r="W2" s="16" t="s">
        <v>8</v>
      </c>
      <c r="X2" s="19" t="s">
        <v>18</v>
      </c>
      <c r="Y2" s="19" t="s">
        <v>2</v>
      </c>
      <c r="Z2" s="26" t="s">
        <v>20</v>
      </c>
      <c r="AA2" s="26" t="s">
        <v>21</v>
      </c>
      <c r="AB2" s="23" t="s">
        <v>4</v>
      </c>
      <c r="AC2" s="23" t="s">
        <v>5</v>
      </c>
      <c r="AD2" s="44" t="s">
        <v>63</v>
      </c>
      <c r="AE2" s="44" t="s">
        <v>64</v>
      </c>
      <c r="AF2" s="44" t="s">
        <v>2</v>
      </c>
      <c r="AG2" s="64" t="s">
        <v>5</v>
      </c>
      <c r="AH2" s="45" t="s">
        <v>63</v>
      </c>
      <c r="AI2" s="45" t="s">
        <v>64</v>
      </c>
      <c r="AJ2" s="45" t="s">
        <v>2</v>
      </c>
      <c r="AK2" s="64" t="s">
        <v>5</v>
      </c>
      <c r="AL2" s="46" t="s">
        <v>63</v>
      </c>
      <c r="AM2" s="46" t="s">
        <v>64</v>
      </c>
      <c r="AN2" s="46" t="s">
        <v>2</v>
      </c>
      <c r="AO2" s="64" t="s">
        <v>5</v>
      </c>
      <c r="AP2" s="47" t="s">
        <v>63</v>
      </c>
      <c r="AQ2" s="47" t="s">
        <v>64</v>
      </c>
      <c r="AR2" s="47" t="s">
        <v>2</v>
      </c>
      <c r="AS2" s="64" t="s">
        <v>5</v>
      </c>
      <c r="AT2" s="45" t="s">
        <v>63</v>
      </c>
      <c r="AU2" s="45" t="s">
        <v>64</v>
      </c>
      <c r="AV2" s="45" t="s">
        <v>2</v>
      </c>
      <c r="AW2" s="64" t="s">
        <v>5</v>
      </c>
      <c r="AX2" s="48" t="s">
        <v>63</v>
      </c>
      <c r="AY2" s="48" t="s">
        <v>64</v>
      </c>
      <c r="AZ2" s="48" t="s">
        <v>2</v>
      </c>
      <c r="BA2" s="64" t="s">
        <v>5</v>
      </c>
    </row>
    <row r="3" spans="1:53" ht="24" thickBot="1" x14ac:dyDescent="0.4">
      <c r="A3" s="33" t="s">
        <v>27</v>
      </c>
      <c r="B3" s="34" t="s">
        <v>28</v>
      </c>
      <c r="C3" s="34" t="s">
        <v>29</v>
      </c>
      <c r="D3" s="3" t="s">
        <v>30</v>
      </c>
      <c r="E3" s="34" t="s">
        <v>31</v>
      </c>
      <c r="F3" s="35" t="s">
        <v>32</v>
      </c>
      <c r="G3" s="36" t="s">
        <v>33</v>
      </c>
      <c r="H3" s="29">
        <v>600</v>
      </c>
      <c r="I3" s="8">
        <v>0</v>
      </c>
      <c r="J3" s="8">
        <v>0</v>
      </c>
      <c r="K3" s="8">
        <f t="shared" ref="K3:K10" si="0">H3*(100-I3)/100 -J3</f>
        <v>600</v>
      </c>
      <c r="L3" s="8">
        <v>0</v>
      </c>
      <c r="M3" s="8">
        <f t="shared" ref="M3:M10" si="1">K3*L3/100</f>
        <v>0</v>
      </c>
      <c r="N3" s="30">
        <v>0</v>
      </c>
      <c r="O3" s="6">
        <f t="shared" ref="O3:O10" si="2">H3*(100-I3)/100-J3 +M3</f>
        <v>600</v>
      </c>
      <c r="P3" s="8">
        <v>0</v>
      </c>
      <c r="Q3" s="8">
        <f t="shared" ref="Q3:Q10" si="3">O3*(100+P3)/100+N3</f>
        <v>600</v>
      </c>
      <c r="R3" s="31">
        <v>0</v>
      </c>
      <c r="S3" s="10">
        <v>0</v>
      </c>
      <c r="T3" s="32">
        <v>0</v>
      </c>
      <c r="U3" s="14">
        <v>0</v>
      </c>
      <c r="V3" s="17">
        <f t="shared" ref="V3:V10" si="4">O3+R3+T3</f>
        <v>600</v>
      </c>
      <c r="W3" s="17">
        <f t="shared" ref="W3:W10" si="5">O3*(100+P3)/100 + R3*(100+S3)/100 + T3 * (100+U3)/100+N3</f>
        <v>600</v>
      </c>
      <c r="X3" s="19" t="s">
        <v>19</v>
      </c>
      <c r="Y3" s="20">
        <v>5</v>
      </c>
      <c r="Z3" s="27">
        <v>0</v>
      </c>
      <c r="AA3" s="27">
        <v>0</v>
      </c>
      <c r="AB3" s="24">
        <f t="shared" ref="AB3:AB10" si="6">(O3+R3+T3)*(100+Y3)/100</f>
        <v>630</v>
      </c>
      <c r="AC3" s="24">
        <f t="shared" ref="AC3:AC10" si="7">(O3+R3+T3)*(100+Y3)/100*(100+P3)/100+N3</f>
        <v>630</v>
      </c>
      <c r="AD3" s="49">
        <v>0</v>
      </c>
      <c r="AE3" s="50">
        <v>1</v>
      </c>
      <c r="AF3" s="51">
        <f>(AG3-N3)/(O3+R3+T3)*(100/(100+P3))*100-100</f>
        <v>5</v>
      </c>
      <c r="AG3" s="65">
        <v>630</v>
      </c>
      <c r="AH3" s="52">
        <v>0</v>
      </c>
      <c r="AI3" s="53">
        <v>1</v>
      </c>
      <c r="AJ3" s="54">
        <f>(AK3-N3)/(O3+R3+T3)*(100/(100+P3))*100-100</f>
        <v>5</v>
      </c>
      <c r="AK3" s="65">
        <v>630</v>
      </c>
      <c r="AL3" s="55">
        <v>0</v>
      </c>
      <c r="AM3" s="56">
        <v>1</v>
      </c>
      <c r="AN3" s="57">
        <f>(AO3-N3)/(O3+R3+T3)*(100/(100+P3))*100-100</f>
        <v>5</v>
      </c>
      <c r="AO3" s="65">
        <v>630</v>
      </c>
      <c r="AP3" s="58">
        <v>0</v>
      </c>
      <c r="AQ3" s="59">
        <v>1</v>
      </c>
      <c r="AR3" s="60">
        <f>(AS3-N3)/(O3+R3+T3)*(100/(100+P3))*100-100</f>
        <v>5</v>
      </c>
      <c r="AS3" s="65">
        <v>630</v>
      </c>
      <c r="AT3" s="52">
        <v>0</v>
      </c>
      <c r="AU3" s="53">
        <v>1</v>
      </c>
      <c r="AV3" s="54">
        <f>(AW3-N3)/(O3+R3+T3)*(100/(100+P3))*100-100</f>
        <v>5</v>
      </c>
      <c r="AW3" s="65">
        <v>630</v>
      </c>
      <c r="AX3" s="61">
        <v>0</v>
      </c>
      <c r="AY3" s="62">
        <v>1</v>
      </c>
      <c r="AZ3" s="63">
        <f>(BA3-N3)/(O3+R3+T3)*(100/(100+P3))*100-100</f>
        <v>5</v>
      </c>
      <c r="BA3" s="65">
        <v>630</v>
      </c>
    </row>
    <row r="4" spans="1:53" ht="24" thickBot="1" x14ac:dyDescent="0.4">
      <c r="A4" s="33" t="s">
        <v>34</v>
      </c>
      <c r="B4" s="34" t="s">
        <v>35</v>
      </c>
      <c r="C4" s="34" t="s">
        <v>29</v>
      </c>
      <c r="D4" s="3" t="s">
        <v>30</v>
      </c>
      <c r="E4" s="34" t="s">
        <v>36</v>
      </c>
      <c r="F4" s="35" t="s">
        <v>32</v>
      </c>
      <c r="G4" s="36" t="s">
        <v>37</v>
      </c>
      <c r="H4" s="29">
        <v>26</v>
      </c>
      <c r="I4" s="8">
        <v>0</v>
      </c>
      <c r="J4" s="8">
        <v>0</v>
      </c>
      <c r="K4" s="8">
        <f t="shared" si="0"/>
        <v>26</v>
      </c>
      <c r="L4" s="8">
        <v>0</v>
      </c>
      <c r="M4" s="8">
        <f t="shared" si="1"/>
        <v>0</v>
      </c>
      <c r="N4" s="30">
        <v>0</v>
      </c>
      <c r="O4" s="6">
        <f t="shared" si="2"/>
        <v>26</v>
      </c>
      <c r="P4" s="8">
        <v>0</v>
      </c>
      <c r="Q4" s="8">
        <f t="shared" si="3"/>
        <v>26</v>
      </c>
      <c r="R4" s="31">
        <v>0</v>
      </c>
      <c r="S4" s="10">
        <v>0</v>
      </c>
      <c r="T4" s="32">
        <v>4</v>
      </c>
      <c r="U4" s="14">
        <v>0</v>
      </c>
      <c r="V4" s="17">
        <f t="shared" si="4"/>
        <v>30</v>
      </c>
      <c r="W4" s="17">
        <f t="shared" si="5"/>
        <v>30</v>
      </c>
      <c r="X4" s="19" t="s">
        <v>19</v>
      </c>
      <c r="Y4" s="20">
        <v>6.6666666666666714</v>
      </c>
      <c r="Z4" s="27">
        <v>0</v>
      </c>
      <c r="AA4" s="27">
        <v>0</v>
      </c>
      <c r="AB4" s="24">
        <f t="shared" si="6"/>
        <v>32</v>
      </c>
      <c r="AC4" s="24">
        <f t="shared" si="7"/>
        <v>32</v>
      </c>
      <c r="AD4" s="49">
        <v>0</v>
      </c>
      <c r="AE4" s="50">
        <v>1</v>
      </c>
      <c r="AF4" s="51">
        <f t="shared" ref="AF4:AF10" si="8">(AG4-N4)/(O4+R4+T4)*(100/(100+P4))*100-100</f>
        <v>-20</v>
      </c>
      <c r="AG4" s="65">
        <v>24</v>
      </c>
      <c r="AH4" s="52">
        <v>0</v>
      </c>
      <c r="AI4" s="53">
        <v>1</v>
      </c>
      <c r="AJ4" s="54">
        <f t="shared" ref="AJ4:AJ10" si="9">(AK4-N4)/(O4+R4+T4)*(100/(100+P4))*100-100</f>
        <v>-20</v>
      </c>
      <c r="AK4" s="65">
        <v>24</v>
      </c>
      <c r="AL4" s="55">
        <v>0</v>
      </c>
      <c r="AM4" s="56">
        <v>1</v>
      </c>
      <c r="AN4" s="57">
        <f t="shared" ref="AN4:AN10" si="10">(AO4-N4)/(O4+R4+T4)*(100/(100+P4))*100-100</f>
        <v>-20</v>
      </c>
      <c r="AO4" s="65">
        <v>24</v>
      </c>
      <c r="AP4" s="58">
        <v>0</v>
      </c>
      <c r="AQ4" s="59">
        <v>1</v>
      </c>
      <c r="AR4" s="60">
        <f t="shared" ref="AR4:AR10" si="11">(AS4-N4)/(O4+R4+T4)*(100/(100+P4))*100-100</f>
        <v>6.6666666666666714</v>
      </c>
      <c r="AS4" s="65">
        <v>32</v>
      </c>
      <c r="AT4" s="52">
        <v>0</v>
      </c>
      <c r="AU4" s="53">
        <v>1</v>
      </c>
      <c r="AV4" s="54">
        <f t="shared" ref="AV4:AV10" si="12">(AW4-N4)/(O4+R4+T4)*(100/(100+P4))*100-100</f>
        <v>6.6666666666666714</v>
      </c>
      <c r="AW4" s="65">
        <v>32</v>
      </c>
      <c r="AX4" s="61">
        <v>0</v>
      </c>
      <c r="AY4" s="62">
        <v>1</v>
      </c>
      <c r="AZ4" s="63">
        <f t="shared" ref="AZ4:AZ10" si="13">(BA4-N4)/(O4+R4+T4)*(100/(100+P4))*100-100</f>
        <v>6.6666666666666714</v>
      </c>
      <c r="BA4" s="65">
        <v>32</v>
      </c>
    </row>
    <row r="5" spans="1:53" ht="24" thickBot="1" x14ac:dyDescent="0.4">
      <c r="A5" s="33" t="s">
        <v>38</v>
      </c>
      <c r="B5" s="34" t="s">
        <v>39</v>
      </c>
      <c r="C5" s="34" t="s">
        <v>29</v>
      </c>
      <c r="D5" s="3" t="s">
        <v>30</v>
      </c>
      <c r="E5" s="34" t="s">
        <v>40</v>
      </c>
      <c r="F5" s="35" t="s">
        <v>32</v>
      </c>
      <c r="G5" s="36" t="s">
        <v>33</v>
      </c>
      <c r="H5" s="29">
        <v>500</v>
      </c>
      <c r="I5" s="8">
        <v>0</v>
      </c>
      <c r="J5" s="8">
        <v>0</v>
      </c>
      <c r="K5" s="8">
        <f t="shared" si="0"/>
        <v>500</v>
      </c>
      <c r="L5" s="8">
        <v>0</v>
      </c>
      <c r="M5" s="8">
        <f t="shared" si="1"/>
        <v>0</v>
      </c>
      <c r="N5" s="30">
        <v>0</v>
      </c>
      <c r="O5" s="6">
        <f t="shared" si="2"/>
        <v>500</v>
      </c>
      <c r="P5" s="8">
        <v>0</v>
      </c>
      <c r="Q5" s="8">
        <f t="shared" si="3"/>
        <v>500</v>
      </c>
      <c r="R5" s="31">
        <v>0</v>
      </c>
      <c r="S5" s="10">
        <v>0</v>
      </c>
      <c r="T5" s="32">
        <v>0</v>
      </c>
      <c r="U5" s="14">
        <v>0</v>
      </c>
      <c r="V5" s="17">
        <f t="shared" si="4"/>
        <v>500</v>
      </c>
      <c r="W5" s="17">
        <f t="shared" si="5"/>
        <v>500</v>
      </c>
      <c r="X5" s="19" t="s">
        <v>19</v>
      </c>
      <c r="Y5" s="20">
        <v>10.000000000000014</v>
      </c>
      <c r="Z5" s="27">
        <v>0</v>
      </c>
      <c r="AA5" s="27">
        <v>0</v>
      </c>
      <c r="AB5" s="24">
        <f t="shared" si="6"/>
        <v>550.00000000000011</v>
      </c>
      <c r="AC5" s="24">
        <f t="shared" si="7"/>
        <v>550.00000000000011</v>
      </c>
      <c r="AD5" s="49">
        <v>0</v>
      </c>
      <c r="AE5" s="50">
        <v>1</v>
      </c>
      <c r="AF5" s="51">
        <f t="shared" si="8"/>
        <v>10.000000000000014</v>
      </c>
      <c r="AG5" s="65">
        <v>550</v>
      </c>
      <c r="AH5" s="52">
        <v>0</v>
      </c>
      <c r="AI5" s="53">
        <v>1</v>
      </c>
      <c r="AJ5" s="54">
        <f t="shared" si="9"/>
        <v>10.000000000000014</v>
      </c>
      <c r="AK5" s="65">
        <v>550</v>
      </c>
      <c r="AL5" s="55">
        <v>0</v>
      </c>
      <c r="AM5" s="56">
        <v>1</v>
      </c>
      <c r="AN5" s="57">
        <f t="shared" si="10"/>
        <v>10.000000000000014</v>
      </c>
      <c r="AO5" s="65">
        <v>550</v>
      </c>
      <c r="AP5" s="58">
        <v>0</v>
      </c>
      <c r="AQ5" s="59">
        <v>1</v>
      </c>
      <c r="AR5" s="60">
        <f t="shared" si="11"/>
        <v>10.000000000000014</v>
      </c>
      <c r="AS5" s="65">
        <v>550</v>
      </c>
      <c r="AT5" s="52">
        <v>0</v>
      </c>
      <c r="AU5" s="53">
        <v>1</v>
      </c>
      <c r="AV5" s="54">
        <f t="shared" si="12"/>
        <v>10.000000000000014</v>
      </c>
      <c r="AW5" s="65">
        <v>550</v>
      </c>
      <c r="AX5" s="61">
        <v>0</v>
      </c>
      <c r="AY5" s="62">
        <v>1</v>
      </c>
      <c r="AZ5" s="63">
        <f t="shared" si="13"/>
        <v>10.000000000000014</v>
      </c>
      <c r="BA5" s="65">
        <v>550</v>
      </c>
    </row>
    <row r="6" spans="1:53" ht="24" thickBot="1" x14ac:dyDescent="0.4">
      <c r="A6" s="33" t="s">
        <v>41</v>
      </c>
      <c r="B6" s="34" t="s">
        <v>42</v>
      </c>
      <c r="C6" s="34" t="s">
        <v>29</v>
      </c>
      <c r="D6" s="3" t="s">
        <v>30</v>
      </c>
      <c r="E6" s="34" t="s">
        <v>40</v>
      </c>
      <c r="F6" s="35" t="s">
        <v>32</v>
      </c>
      <c r="G6" s="36" t="s">
        <v>37</v>
      </c>
      <c r="H6" s="29">
        <v>20</v>
      </c>
      <c r="I6" s="8">
        <v>0</v>
      </c>
      <c r="J6" s="8">
        <v>0</v>
      </c>
      <c r="K6" s="8">
        <f t="shared" si="0"/>
        <v>20</v>
      </c>
      <c r="L6" s="8">
        <v>0</v>
      </c>
      <c r="M6" s="8">
        <f t="shared" si="1"/>
        <v>0</v>
      </c>
      <c r="N6" s="30">
        <v>0</v>
      </c>
      <c r="O6" s="6">
        <f t="shared" si="2"/>
        <v>20</v>
      </c>
      <c r="P6" s="8">
        <v>0</v>
      </c>
      <c r="Q6" s="8">
        <f t="shared" si="3"/>
        <v>20</v>
      </c>
      <c r="R6" s="31">
        <v>0</v>
      </c>
      <c r="S6" s="10">
        <v>0</v>
      </c>
      <c r="T6" s="32">
        <v>4</v>
      </c>
      <c r="U6" s="14">
        <v>0</v>
      </c>
      <c r="V6" s="17">
        <f t="shared" si="4"/>
        <v>24</v>
      </c>
      <c r="W6" s="17">
        <f t="shared" si="5"/>
        <v>24</v>
      </c>
      <c r="X6" s="19" t="s">
        <v>19</v>
      </c>
      <c r="Y6" s="20">
        <v>25</v>
      </c>
      <c r="Z6" s="27">
        <v>0</v>
      </c>
      <c r="AA6" s="27">
        <v>0</v>
      </c>
      <c r="AB6" s="24">
        <f t="shared" si="6"/>
        <v>30</v>
      </c>
      <c r="AC6" s="24">
        <f t="shared" si="7"/>
        <v>30</v>
      </c>
      <c r="AD6" s="49">
        <v>0</v>
      </c>
      <c r="AE6" s="50">
        <v>1</v>
      </c>
      <c r="AF6" s="51">
        <f t="shared" si="8"/>
        <v>-16.666666666666657</v>
      </c>
      <c r="AG6" s="65">
        <v>20</v>
      </c>
      <c r="AH6" s="52">
        <v>0</v>
      </c>
      <c r="AI6" s="53">
        <v>1</v>
      </c>
      <c r="AJ6" s="54">
        <f t="shared" si="9"/>
        <v>-16.666666666666657</v>
      </c>
      <c r="AK6" s="65">
        <v>20</v>
      </c>
      <c r="AL6" s="55">
        <v>0</v>
      </c>
      <c r="AM6" s="56">
        <v>1</v>
      </c>
      <c r="AN6" s="57">
        <f t="shared" si="10"/>
        <v>-16.666666666666657</v>
      </c>
      <c r="AO6" s="65">
        <v>20</v>
      </c>
      <c r="AP6" s="58">
        <v>0</v>
      </c>
      <c r="AQ6" s="59">
        <v>1</v>
      </c>
      <c r="AR6" s="60">
        <f t="shared" si="11"/>
        <v>25</v>
      </c>
      <c r="AS6" s="65">
        <v>30</v>
      </c>
      <c r="AT6" s="52">
        <v>0</v>
      </c>
      <c r="AU6" s="53">
        <v>1</v>
      </c>
      <c r="AV6" s="54">
        <f t="shared" si="12"/>
        <v>25</v>
      </c>
      <c r="AW6" s="65">
        <v>30</v>
      </c>
      <c r="AX6" s="61">
        <v>0</v>
      </c>
      <c r="AY6" s="62">
        <v>1</v>
      </c>
      <c r="AZ6" s="63">
        <f t="shared" si="13"/>
        <v>25</v>
      </c>
      <c r="BA6" s="65">
        <v>30</v>
      </c>
    </row>
    <row r="7" spans="1:53" ht="24" thickBot="1" x14ac:dyDescent="0.4">
      <c r="A7" s="33" t="s">
        <v>43</v>
      </c>
      <c r="B7" s="34" t="s">
        <v>44</v>
      </c>
      <c r="C7" s="34" t="s">
        <v>29</v>
      </c>
      <c r="D7" s="3" t="s">
        <v>30</v>
      </c>
      <c r="E7" s="34" t="s">
        <v>45</v>
      </c>
      <c r="F7" s="35" t="s">
        <v>32</v>
      </c>
      <c r="G7" s="36" t="s">
        <v>33</v>
      </c>
      <c r="H7" s="29">
        <v>600</v>
      </c>
      <c r="I7" s="8">
        <v>0</v>
      </c>
      <c r="J7" s="8">
        <v>0</v>
      </c>
      <c r="K7" s="8">
        <f t="shared" si="0"/>
        <v>600</v>
      </c>
      <c r="L7" s="8">
        <v>0</v>
      </c>
      <c r="M7" s="8">
        <f t="shared" si="1"/>
        <v>0</v>
      </c>
      <c r="N7" s="30">
        <v>0</v>
      </c>
      <c r="O7" s="6">
        <f t="shared" si="2"/>
        <v>600</v>
      </c>
      <c r="P7" s="8">
        <v>0</v>
      </c>
      <c r="Q7" s="8">
        <f t="shared" si="3"/>
        <v>600</v>
      </c>
      <c r="R7" s="31">
        <v>0</v>
      </c>
      <c r="S7" s="10">
        <v>0</v>
      </c>
      <c r="T7" s="32">
        <v>0</v>
      </c>
      <c r="U7" s="14">
        <v>0</v>
      </c>
      <c r="V7" s="17">
        <f t="shared" si="4"/>
        <v>600</v>
      </c>
      <c r="W7" s="17">
        <f t="shared" si="5"/>
        <v>600</v>
      </c>
      <c r="X7" s="19" t="s">
        <v>19</v>
      </c>
      <c r="Y7" s="20">
        <v>8.3333333333333286</v>
      </c>
      <c r="Z7" s="27">
        <v>0</v>
      </c>
      <c r="AA7" s="27">
        <v>0</v>
      </c>
      <c r="AB7" s="24">
        <f t="shared" si="6"/>
        <v>650</v>
      </c>
      <c r="AC7" s="24">
        <f t="shared" si="7"/>
        <v>650</v>
      </c>
      <c r="AD7" s="49">
        <v>0</v>
      </c>
      <c r="AE7" s="50">
        <v>1</v>
      </c>
      <c r="AF7" s="51">
        <f t="shared" si="8"/>
        <v>8.3333333333333286</v>
      </c>
      <c r="AG7" s="65">
        <v>650</v>
      </c>
      <c r="AH7" s="52">
        <v>0</v>
      </c>
      <c r="AI7" s="53">
        <v>1</v>
      </c>
      <c r="AJ7" s="54">
        <f t="shared" si="9"/>
        <v>8.3333333333333286</v>
      </c>
      <c r="AK7" s="65">
        <v>650</v>
      </c>
      <c r="AL7" s="55">
        <v>0</v>
      </c>
      <c r="AM7" s="56">
        <v>1</v>
      </c>
      <c r="AN7" s="57">
        <f t="shared" si="10"/>
        <v>8.3333333333333286</v>
      </c>
      <c r="AO7" s="65">
        <v>650</v>
      </c>
      <c r="AP7" s="58">
        <v>0</v>
      </c>
      <c r="AQ7" s="59">
        <v>1</v>
      </c>
      <c r="AR7" s="60">
        <f t="shared" si="11"/>
        <v>8.3333333333333286</v>
      </c>
      <c r="AS7" s="65">
        <v>650</v>
      </c>
      <c r="AT7" s="52">
        <v>0</v>
      </c>
      <c r="AU7" s="53">
        <v>1</v>
      </c>
      <c r="AV7" s="54">
        <f t="shared" si="12"/>
        <v>8.3333333333333286</v>
      </c>
      <c r="AW7" s="65">
        <v>650</v>
      </c>
      <c r="AX7" s="61">
        <v>0</v>
      </c>
      <c r="AY7" s="62">
        <v>1</v>
      </c>
      <c r="AZ7" s="63">
        <f t="shared" si="13"/>
        <v>8.3333333333333286</v>
      </c>
      <c r="BA7" s="65">
        <v>650</v>
      </c>
    </row>
    <row r="8" spans="1:53" ht="24" thickBot="1" x14ac:dyDescent="0.4">
      <c r="A8" s="33" t="s">
        <v>46</v>
      </c>
      <c r="B8" s="34" t="s">
        <v>47</v>
      </c>
      <c r="C8" s="34" t="s">
        <v>29</v>
      </c>
      <c r="D8" s="3" t="s">
        <v>30</v>
      </c>
      <c r="E8" s="34" t="s">
        <v>45</v>
      </c>
      <c r="F8" s="35" t="s">
        <v>32</v>
      </c>
      <c r="G8" s="36" t="s">
        <v>37</v>
      </c>
      <c r="H8" s="29">
        <v>26</v>
      </c>
      <c r="I8" s="8">
        <v>0</v>
      </c>
      <c r="J8" s="8">
        <v>0</v>
      </c>
      <c r="K8" s="8">
        <f t="shared" si="0"/>
        <v>26</v>
      </c>
      <c r="L8" s="8">
        <v>0</v>
      </c>
      <c r="M8" s="8">
        <f t="shared" si="1"/>
        <v>0</v>
      </c>
      <c r="N8" s="30">
        <v>0</v>
      </c>
      <c r="O8" s="6">
        <f t="shared" si="2"/>
        <v>26</v>
      </c>
      <c r="P8" s="8">
        <v>0</v>
      </c>
      <c r="Q8" s="8">
        <f t="shared" si="3"/>
        <v>26</v>
      </c>
      <c r="R8" s="31">
        <v>0</v>
      </c>
      <c r="S8" s="10">
        <v>0</v>
      </c>
      <c r="T8" s="32">
        <v>4</v>
      </c>
      <c r="U8" s="14">
        <v>0</v>
      </c>
      <c r="V8" s="17">
        <f t="shared" si="4"/>
        <v>30</v>
      </c>
      <c r="W8" s="17">
        <f t="shared" si="5"/>
        <v>30</v>
      </c>
      <c r="X8" s="19" t="s">
        <v>19</v>
      </c>
      <c r="Y8" s="20">
        <v>6.6666666666666714</v>
      </c>
      <c r="Z8" s="27">
        <v>0</v>
      </c>
      <c r="AA8" s="27">
        <v>0</v>
      </c>
      <c r="AB8" s="24">
        <f t="shared" si="6"/>
        <v>32</v>
      </c>
      <c r="AC8" s="24">
        <f t="shared" si="7"/>
        <v>32</v>
      </c>
      <c r="AD8" s="49">
        <v>0</v>
      </c>
      <c r="AE8" s="50">
        <v>1</v>
      </c>
      <c r="AF8" s="51">
        <f t="shared" si="8"/>
        <v>-20</v>
      </c>
      <c r="AG8" s="65">
        <v>24</v>
      </c>
      <c r="AH8" s="52">
        <v>0</v>
      </c>
      <c r="AI8" s="53">
        <v>1</v>
      </c>
      <c r="AJ8" s="54">
        <f t="shared" si="9"/>
        <v>-20</v>
      </c>
      <c r="AK8" s="65">
        <v>24</v>
      </c>
      <c r="AL8" s="55">
        <v>0</v>
      </c>
      <c r="AM8" s="56">
        <v>1</v>
      </c>
      <c r="AN8" s="57">
        <f t="shared" si="10"/>
        <v>-20</v>
      </c>
      <c r="AO8" s="65">
        <v>24</v>
      </c>
      <c r="AP8" s="58">
        <v>0</v>
      </c>
      <c r="AQ8" s="59">
        <v>1</v>
      </c>
      <c r="AR8" s="60">
        <f t="shared" si="11"/>
        <v>6.6666666666666714</v>
      </c>
      <c r="AS8" s="65">
        <v>32</v>
      </c>
      <c r="AT8" s="52">
        <v>0</v>
      </c>
      <c r="AU8" s="53">
        <v>1</v>
      </c>
      <c r="AV8" s="54">
        <f t="shared" si="12"/>
        <v>6.6666666666666714</v>
      </c>
      <c r="AW8" s="65">
        <v>32</v>
      </c>
      <c r="AX8" s="61">
        <v>0</v>
      </c>
      <c r="AY8" s="62">
        <v>1</v>
      </c>
      <c r="AZ8" s="63">
        <f t="shared" si="13"/>
        <v>6.6666666666666714</v>
      </c>
      <c r="BA8" s="65">
        <v>32</v>
      </c>
    </row>
    <row r="9" spans="1:53" ht="24" thickBot="1" x14ac:dyDescent="0.4">
      <c r="A9" s="33" t="s">
        <v>48</v>
      </c>
      <c r="B9" s="34" t="s">
        <v>49</v>
      </c>
      <c r="C9" s="34" t="s">
        <v>29</v>
      </c>
      <c r="D9" s="3" t="s">
        <v>50</v>
      </c>
      <c r="E9" s="34" t="s">
        <v>51</v>
      </c>
      <c r="F9" s="35" t="s">
        <v>32</v>
      </c>
      <c r="G9" s="36" t="s">
        <v>33</v>
      </c>
      <c r="H9" s="29">
        <v>500</v>
      </c>
      <c r="I9" s="8">
        <v>0</v>
      </c>
      <c r="J9" s="8">
        <v>0</v>
      </c>
      <c r="K9" s="8">
        <f t="shared" si="0"/>
        <v>500</v>
      </c>
      <c r="L9" s="8">
        <v>0</v>
      </c>
      <c r="M9" s="8">
        <f t="shared" si="1"/>
        <v>0</v>
      </c>
      <c r="N9" s="30">
        <v>0</v>
      </c>
      <c r="O9" s="6">
        <f t="shared" si="2"/>
        <v>500</v>
      </c>
      <c r="P9" s="8">
        <v>0</v>
      </c>
      <c r="Q9" s="8">
        <f t="shared" si="3"/>
        <v>500</v>
      </c>
      <c r="R9" s="31">
        <v>0</v>
      </c>
      <c r="S9" s="10">
        <v>0</v>
      </c>
      <c r="T9" s="32">
        <v>0</v>
      </c>
      <c r="U9" s="14">
        <v>0</v>
      </c>
      <c r="V9" s="17">
        <f t="shared" si="4"/>
        <v>500</v>
      </c>
      <c r="W9" s="17">
        <f t="shared" si="5"/>
        <v>500</v>
      </c>
      <c r="X9" s="19" t="s">
        <v>19</v>
      </c>
      <c r="Y9" s="20">
        <v>6</v>
      </c>
      <c r="Z9" s="27">
        <v>0</v>
      </c>
      <c r="AA9" s="27">
        <v>0</v>
      </c>
      <c r="AB9" s="24">
        <f t="shared" si="6"/>
        <v>530</v>
      </c>
      <c r="AC9" s="24">
        <f t="shared" si="7"/>
        <v>530</v>
      </c>
      <c r="AD9" s="49">
        <v>0</v>
      </c>
      <c r="AE9" s="50">
        <v>1</v>
      </c>
      <c r="AF9" s="51">
        <f t="shared" si="8"/>
        <v>6</v>
      </c>
      <c r="AG9" s="65">
        <v>530</v>
      </c>
      <c r="AH9" s="52">
        <v>0</v>
      </c>
      <c r="AI9" s="53">
        <v>1</v>
      </c>
      <c r="AJ9" s="54">
        <f t="shared" si="9"/>
        <v>6</v>
      </c>
      <c r="AK9" s="65">
        <v>530</v>
      </c>
      <c r="AL9" s="55">
        <v>0</v>
      </c>
      <c r="AM9" s="56">
        <v>1</v>
      </c>
      <c r="AN9" s="57">
        <f t="shared" si="10"/>
        <v>6</v>
      </c>
      <c r="AO9" s="65">
        <v>530</v>
      </c>
      <c r="AP9" s="58">
        <v>0</v>
      </c>
      <c r="AQ9" s="59">
        <v>1</v>
      </c>
      <c r="AR9" s="60">
        <f t="shared" si="11"/>
        <v>6</v>
      </c>
      <c r="AS9" s="65">
        <v>530</v>
      </c>
      <c r="AT9" s="52">
        <v>0</v>
      </c>
      <c r="AU9" s="53">
        <v>1</v>
      </c>
      <c r="AV9" s="54">
        <f t="shared" si="12"/>
        <v>6</v>
      </c>
      <c r="AW9" s="65">
        <v>530</v>
      </c>
      <c r="AX9" s="61">
        <v>0</v>
      </c>
      <c r="AY9" s="62">
        <v>1</v>
      </c>
      <c r="AZ9" s="63">
        <f t="shared" si="13"/>
        <v>6</v>
      </c>
      <c r="BA9" s="65">
        <v>530</v>
      </c>
    </row>
    <row r="10" spans="1:53" ht="23.25" x14ac:dyDescent="0.35">
      <c r="A10" s="33" t="s">
        <v>52</v>
      </c>
      <c r="B10" s="34" t="s">
        <v>53</v>
      </c>
      <c r="C10" s="34" t="s">
        <v>29</v>
      </c>
      <c r="D10" s="3" t="s">
        <v>50</v>
      </c>
      <c r="E10" s="34" t="s">
        <v>51</v>
      </c>
      <c r="F10" s="35" t="s">
        <v>32</v>
      </c>
      <c r="G10" s="36" t="s">
        <v>37</v>
      </c>
      <c r="H10" s="29">
        <v>20.832999999999998</v>
      </c>
      <c r="I10" s="8">
        <v>0</v>
      </c>
      <c r="J10" s="8">
        <v>0</v>
      </c>
      <c r="K10" s="8">
        <f t="shared" si="0"/>
        <v>20.832999999999998</v>
      </c>
      <c r="L10" s="8">
        <v>0</v>
      </c>
      <c r="M10" s="8">
        <f t="shared" si="1"/>
        <v>0</v>
      </c>
      <c r="N10" s="30">
        <v>0</v>
      </c>
      <c r="O10" s="6">
        <f t="shared" si="2"/>
        <v>20.832999999999998</v>
      </c>
      <c r="P10" s="8">
        <v>0</v>
      </c>
      <c r="Q10" s="8">
        <f t="shared" si="3"/>
        <v>20.832999999999998</v>
      </c>
      <c r="R10" s="31">
        <v>0</v>
      </c>
      <c r="S10" s="10">
        <v>0</v>
      </c>
      <c r="T10" s="32">
        <v>5</v>
      </c>
      <c r="U10" s="14">
        <v>0</v>
      </c>
      <c r="V10" s="17">
        <f t="shared" si="4"/>
        <v>25.832999999999998</v>
      </c>
      <c r="W10" s="17">
        <f t="shared" si="5"/>
        <v>25.832999999999998</v>
      </c>
      <c r="X10" s="19" t="s">
        <v>19</v>
      </c>
      <c r="Y10" s="20">
        <v>35.485619169279602</v>
      </c>
      <c r="Z10" s="27">
        <v>0</v>
      </c>
      <c r="AA10" s="27">
        <v>0</v>
      </c>
      <c r="AB10" s="24">
        <f t="shared" si="6"/>
        <v>34.999999999999993</v>
      </c>
      <c r="AC10" s="24">
        <f t="shared" si="7"/>
        <v>34.999999999999993</v>
      </c>
      <c r="AD10" s="49">
        <v>0</v>
      </c>
      <c r="AE10" s="50">
        <v>1</v>
      </c>
      <c r="AF10" s="51">
        <f t="shared" si="8"/>
        <v>-3.2245577362288458</v>
      </c>
      <c r="AG10" s="65">
        <v>25</v>
      </c>
      <c r="AH10" s="52">
        <v>0</v>
      </c>
      <c r="AI10" s="53">
        <v>1</v>
      </c>
      <c r="AJ10" s="54">
        <f t="shared" si="9"/>
        <v>-3.2245577362288458</v>
      </c>
      <c r="AK10" s="65">
        <v>25</v>
      </c>
      <c r="AL10" s="55">
        <v>0</v>
      </c>
      <c r="AM10" s="56">
        <v>1</v>
      </c>
      <c r="AN10" s="57">
        <f t="shared" si="10"/>
        <v>-3.2245577362288458</v>
      </c>
      <c r="AO10" s="65">
        <v>25</v>
      </c>
      <c r="AP10" s="58">
        <v>0</v>
      </c>
      <c r="AQ10" s="59">
        <v>1</v>
      </c>
      <c r="AR10" s="60">
        <f t="shared" si="11"/>
        <v>35.485619169279602</v>
      </c>
      <c r="AS10" s="65">
        <v>35</v>
      </c>
      <c r="AT10" s="52">
        <v>0</v>
      </c>
      <c r="AU10" s="53">
        <v>1</v>
      </c>
      <c r="AV10" s="54">
        <f t="shared" si="12"/>
        <v>35.485619169279602</v>
      </c>
      <c r="AW10" s="65">
        <v>35</v>
      </c>
      <c r="AX10" s="61">
        <v>0</v>
      </c>
      <c r="AY10" s="62">
        <v>1</v>
      </c>
      <c r="AZ10" s="63">
        <f t="shared" si="13"/>
        <v>35.485619169279602</v>
      </c>
      <c r="BA10" s="65">
        <v>35</v>
      </c>
    </row>
  </sheetData>
  <conditionalFormatting sqref="A2">
    <cfRule type="duplicateValues" dxfId="6" priority="21"/>
  </conditionalFormatting>
  <conditionalFormatting sqref="A3:A4">
    <cfRule type="duplicateValues" dxfId="5" priority="6"/>
  </conditionalFormatting>
  <conditionalFormatting sqref="A5:A6">
    <cfRule type="duplicateValues" dxfId="4" priority="5"/>
  </conditionalFormatting>
  <conditionalFormatting sqref="A7:A8">
    <cfRule type="duplicateValues" dxfId="3" priority="4"/>
  </conditionalFormatting>
  <conditionalFormatting sqref="A3:A10">
    <cfRule type="duplicateValues" dxfId="2" priority="3"/>
  </conditionalFormatting>
  <conditionalFormatting sqref="A3:A10">
    <cfRule type="duplicateValues" dxfId="1" priority="2"/>
  </conditionalFormatting>
  <conditionalFormatting sqref="A3:A10">
    <cfRule type="duplicateValues" dxfId="0" priority="1"/>
  </conditionalFormatting>
  <pageMargins left="0.17" right="0.17" top="0.47244094488188981" bottom="0.3937007874015748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Feuil1</vt:lpstr>
      <vt:lpstr>STRUCTURE PV CIMENT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2022-10-13T16:05:55Z</dcterms:modified>
</cp:coreProperties>
</file>