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bboomhower_ucsd_edu/Documents/"/>
    </mc:Choice>
  </mc:AlternateContent>
  <xr:revisionPtr revIDLastSave="4" documentId="13_ncr:1_{C7E0E5B5-9EEB-4F9E-994A-8834B867D6DE}" xr6:coauthVersionLast="45" xr6:coauthVersionMax="45" xr10:uidLastSave="{A1C780F9-CA7A-4239-9B80-DB979A746110}"/>
  <bookViews>
    <workbookView xWindow="11220" yWindow="492" windowWidth="10992" windowHeight="11208" xr2:uid="{153DCFDC-AB06-4FBC-8839-089CA9CEACA8}"/>
  </bookViews>
  <sheets>
    <sheet name="C01" sheetId="6" r:id="rId1"/>
    <sheet name="C02" sheetId="2" r:id="rId2"/>
    <sheet name="C03" sheetId="3" r:id="rId3"/>
    <sheet name="C04" sheetId="1" r:id="rId4"/>
    <sheet name="C05" sheetId="5" r:id="rId5"/>
    <sheet name="C07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6" i="6" l="1"/>
  <c r="AI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J55" i="6"/>
  <c r="AI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R54" i="6"/>
  <c r="AP54" i="6"/>
  <c r="AN54" i="6"/>
  <c r="AJ54" i="6"/>
  <c r="AI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A53" i="6"/>
  <c r="AS53" i="6"/>
  <c r="AQ53" i="6"/>
  <c r="AO53" i="6"/>
  <c r="AT53" i="6" s="1"/>
  <c r="AK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AF53" i="6" s="1"/>
  <c r="BA52" i="6"/>
  <c r="AS52" i="6"/>
  <c r="AQ52" i="6"/>
  <c r="AO52" i="6"/>
  <c r="AT52" i="6" s="1"/>
  <c r="AK52" i="6"/>
  <c r="AL52" i="6" s="1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AF52" i="6" s="1"/>
  <c r="BA51" i="6"/>
  <c r="AS51" i="6"/>
  <c r="AQ51" i="6"/>
  <c r="AO51" i="6"/>
  <c r="AT51" i="6" s="1"/>
  <c r="AK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AF51" i="6" s="1"/>
  <c r="BA50" i="6"/>
  <c r="AS50" i="6"/>
  <c r="AQ50" i="6"/>
  <c r="AO50" i="6"/>
  <c r="AT50" i="6" s="1"/>
  <c r="AK50" i="6"/>
  <c r="AL50" i="6" s="1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AF50" i="6" s="1"/>
  <c r="BA49" i="6"/>
  <c r="AS49" i="6"/>
  <c r="AQ49" i="6"/>
  <c r="AO49" i="6"/>
  <c r="AT49" i="6" s="1"/>
  <c r="AK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AF49" i="6" s="1"/>
  <c r="BA48" i="6"/>
  <c r="AS48" i="6"/>
  <c r="AQ48" i="6"/>
  <c r="AO48" i="6"/>
  <c r="AT48" i="6" s="1"/>
  <c r="AK48" i="6"/>
  <c r="AL48" i="6" s="1"/>
  <c r="AE48" i="6"/>
  <c r="AD48" i="6"/>
  <c r="AC48" i="6"/>
  <c r="AB48" i="6"/>
  <c r="AA48" i="6"/>
  <c r="Z48" i="6"/>
  <c r="Y48" i="6"/>
  <c r="X48" i="6"/>
  <c r="AF48" i="6" s="1"/>
  <c r="W48" i="6"/>
  <c r="V48" i="6"/>
  <c r="U48" i="6"/>
  <c r="T48" i="6"/>
  <c r="S48" i="6"/>
  <c r="R48" i="6"/>
  <c r="BA47" i="6"/>
  <c r="AT47" i="6"/>
  <c r="AS47" i="6"/>
  <c r="AQ47" i="6"/>
  <c r="AO47" i="6"/>
  <c r="AK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AF47" i="6" s="1"/>
  <c r="R47" i="6"/>
  <c r="BA46" i="6"/>
  <c r="AS46" i="6"/>
  <c r="AT46" i="6" s="1"/>
  <c r="AQ46" i="6"/>
  <c r="AO46" i="6"/>
  <c r="AK46" i="6"/>
  <c r="AL46" i="6" s="1"/>
  <c r="AE46" i="6"/>
  <c r="AD46" i="6"/>
  <c r="AC46" i="6"/>
  <c r="AB46" i="6"/>
  <c r="AA46" i="6"/>
  <c r="Z46" i="6"/>
  <c r="Y46" i="6"/>
  <c r="X46" i="6"/>
  <c r="W46" i="6"/>
  <c r="V46" i="6"/>
  <c r="AF46" i="6" s="1"/>
  <c r="AG46" i="6" s="1"/>
  <c r="U46" i="6"/>
  <c r="T46" i="6"/>
  <c r="S46" i="6"/>
  <c r="R46" i="6"/>
  <c r="BA45" i="6"/>
  <c r="AS45" i="6"/>
  <c r="AQ45" i="6"/>
  <c r="AT45" i="6" s="1"/>
  <c r="AO45" i="6"/>
  <c r="AK45" i="6"/>
  <c r="AL45" i="6" s="1"/>
  <c r="AE45" i="6"/>
  <c r="AD45" i="6"/>
  <c r="AC45" i="6"/>
  <c r="AB45" i="6"/>
  <c r="AA45" i="6"/>
  <c r="Z45" i="6"/>
  <c r="Y45" i="6"/>
  <c r="X45" i="6"/>
  <c r="W45" i="6"/>
  <c r="V45" i="6"/>
  <c r="U45" i="6"/>
  <c r="AF45" i="6" s="1"/>
  <c r="T45" i="6"/>
  <c r="S45" i="6"/>
  <c r="R45" i="6"/>
  <c r="BA44" i="6"/>
  <c r="AS44" i="6"/>
  <c r="AQ44" i="6"/>
  <c r="AO44" i="6"/>
  <c r="AT44" i="6" s="1"/>
  <c r="AK44" i="6"/>
  <c r="AL44" i="6" s="1"/>
  <c r="AE44" i="6"/>
  <c r="AD44" i="6"/>
  <c r="AC44" i="6"/>
  <c r="AB44" i="6"/>
  <c r="AA44" i="6"/>
  <c r="Z44" i="6"/>
  <c r="Y44" i="6"/>
  <c r="X44" i="6"/>
  <c r="W44" i="6"/>
  <c r="V44" i="6"/>
  <c r="U44" i="6"/>
  <c r="T44" i="6"/>
  <c r="AF44" i="6" s="1"/>
  <c r="S44" i="6"/>
  <c r="R44" i="6"/>
  <c r="BA43" i="6"/>
  <c r="AS43" i="6"/>
  <c r="AQ43" i="6"/>
  <c r="AO43" i="6"/>
  <c r="AT43" i="6" s="1"/>
  <c r="AK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AF43" i="6" s="1"/>
  <c r="R43" i="6"/>
  <c r="BA42" i="6"/>
  <c r="AS42" i="6"/>
  <c r="AQ42" i="6"/>
  <c r="AO42" i="6"/>
  <c r="AT42" i="6" s="1"/>
  <c r="AK42" i="6"/>
  <c r="AL42" i="6" s="1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AF42" i="6" s="1"/>
  <c r="BA41" i="6"/>
  <c r="AS41" i="6"/>
  <c r="AQ41" i="6"/>
  <c r="AO41" i="6"/>
  <c r="AT41" i="6" s="1"/>
  <c r="AK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AF41" i="6" s="1"/>
  <c r="BA40" i="6"/>
  <c r="AS40" i="6"/>
  <c r="AQ40" i="6"/>
  <c r="AO40" i="6"/>
  <c r="AT40" i="6" s="1"/>
  <c r="AK40" i="6"/>
  <c r="AL40" i="6" s="1"/>
  <c r="AE40" i="6"/>
  <c r="AD40" i="6"/>
  <c r="AC40" i="6"/>
  <c r="AB40" i="6"/>
  <c r="AA40" i="6"/>
  <c r="Z40" i="6"/>
  <c r="Y40" i="6"/>
  <c r="X40" i="6"/>
  <c r="AF40" i="6" s="1"/>
  <c r="AG40" i="6" s="1"/>
  <c r="W40" i="6"/>
  <c r="V40" i="6"/>
  <c r="U40" i="6"/>
  <c r="T40" i="6"/>
  <c r="S40" i="6"/>
  <c r="R40" i="6"/>
  <c r="BA39" i="6"/>
  <c r="AT39" i="6"/>
  <c r="AS39" i="6"/>
  <c r="AQ39" i="6"/>
  <c r="AO39" i="6"/>
  <c r="AK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AF39" i="6" s="1"/>
  <c r="BA38" i="6"/>
  <c r="AS38" i="6"/>
  <c r="AT38" i="6" s="1"/>
  <c r="AQ38" i="6"/>
  <c r="AO38" i="6"/>
  <c r="AK38" i="6"/>
  <c r="AL38" i="6" s="1"/>
  <c r="AE38" i="6"/>
  <c r="AD38" i="6"/>
  <c r="AC38" i="6"/>
  <c r="AB38" i="6"/>
  <c r="AA38" i="6"/>
  <c r="Z38" i="6"/>
  <c r="Y38" i="6"/>
  <c r="X38" i="6"/>
  <c r="W38" i="6"/>
  <c r="V38" i="6"/>
  <c r="AF38" i="6" s="1"/>
  <c r="U38" i="6"/>
  <c r="T38" i="6"/>
  <c r="S38" i="6"/>
  <c r="R38" i="6"/>
  <c r="BA37" i="6"/>
  <c r="AS37" i="6"/>
  <c r="AQ37" i="6"/>
  <c r="AT37" i="6" s="1"/>
  <c r="AO37" i="6"/>
  <c r="AK37" i="6"/>
  <c r="AL37" i="6" s="1"/>
  <c r="AE37" i="6"/>
  <c r="AD37" i="6"/>
  <c r="AC37" i="6"/>
  <c r="AB37" i="6"/>
  <c r="AA37" i="6"/>
  <c r="Z37" i="6"/>
  <c r="Y37" i="6"/>
  <c r="X37" i="6"/>
  <c r="W37" i="6"/>
  <c r="V37" i="6"/>
  <c r="U37" i="6"/>
  <c r="AF37" i="6" s="1"/>
  <c r="T37" i="6"/>
  <c r="S37" i="6"/>
  <c r="R37" i="6"/>
  <c r="BA36" i="6"/>
  <c r="AS36" i="6"/>
  <c r="AQ36" i="6"/>
  <c r="AO36" i="6"/>
  <c r="AT36" i="6" s="1"/>
  <c r="AK36" i="6"/>
  <c r="AL36" i="6" s="1"/>
  <c r="AE36" i="6"/>
  <c r="AD36" i="6"/>
  <c r="AC36" i="6"/>
  <c r="AB36" i="6"/>
  <c r="AA36" i="6"/>
  <c r="Z36" i="6"/>
  <c r="Y36" i="6"/>
  <c r="X36" i="6"/>
  <c r="W36" i="6"/>
  <c r="V36" i="6"/>
  <c r="U36" i="6"/>
  <c r="T36" i="6"/>
  <c r="AF36" i="6" s="1"/>
  <c r="S36" i="6"/>
  <c r="R36" i="6"/>
  <c r="BA35" i="6"/>
  <c r="AS35" i="6"/>
  <c r="AQ35" i="6"/>
  <c r="AO35" i="6"/>
  <c r="AT35" i="6" s="1"/>
  <c r="AK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AF35" i="6" s="1"/>
  <c r="R35" i="6"/>
  <c r="BA34" i="6"/>
  <c r="AS34" i="6"/>
  <c r="AQ34" i="6"/>
  <c r="AO34" i="6"/>
  <c r="AT34" i="6" s="1"/>
  <c r="AK34" i="6"/>
  <c r="AL43" i="6" s="1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AF34" i="6" s="1"/>
  <c r="BA33" i="6"/>
  <c r="AS33" i="6"/>
  <c r="AQ33" i="6"/>
  <c r="AO33" i="6"/>
  <c r="AT33" i="6" s="1"/>
  <c r="AK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AF33" i="6" s="1"/>
  <c r="BA32" i="6"/>
  <c r="AS32" i="6"/>
  <c r="AS54" i="6" s="1"/>
  <c r="AQ32" i="6"/>
  <c r="AQ54" i="6" s="1"/>
  <c r="AO32" i="6"/>
  <c r="AO54" i="6" s="1"/>
  <c r="AK32" i="6"/>
  <c r="AK56" i="6" s="1"/>
  <c r="AE32" i="6"/>
  <c r="AE56" i="6" s="1"/>
  <c r="AD32" i="6"/>
  <c r="AD54" i="6" s="1"/>
  <c r="AC32" i="6"/>
  <c r="AC55" i="6" s="1"/>
  <c r="AB32" i="6"/>
  <c r="AB56" i="6" s="1"/>
  <c r="AA32" i="6"/>
  <c r="AA56" i="6" s="1"/>
  <c r="Z32" i="6"/>
  <c r="Z56" i="6" s="1"/>
  <c r="Y32" i="6"/>
  <c r="Y56" i="6" s="1"/>
  <c r="X32" i="6"/>
  <c r="AF32" i="6" s="1"/>
  <c r="W32" i="6"/>
  <c r="W56" i="6" s="1"/>
  <c r="V32" i="6"/>
  <c r="V54" i="6" s="1"/>
  <c r="U32" i="6"/>
  <c r="U55" i="6" s="1"/>
  <c r="T32" i="6"/>
  <c r="T56" i="6" s="1"/>
  <c r="S32" i="6"/>
  <c r="S56" i="6" s="1"/>
  <c r="R32" i="6"/>
  <c r="R56" i="6" s="1"/>
  <c r="AR29" i="6"/>
  <c r="AP29" i="6"/>
  <c r="AN29" i="6"/>
  <c r="AJ29" i="6"/>
  <c r="AI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R28" i="6"/>
  <c r="AP28" i="6"/>
  <c r="AN28" i="6"/>
  <c r="AJ28" i="6"/>
  <c r="AI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R27" i="6"/>
  <c r="AP27" i="6"/>
  <c r="AN27" i="6"/>
  <c r="AJ27" i="6"/>
  <c r="AI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A26" i="6"/>
  <c r="AS26" i="6"/>
  <c r="AQ26" i="6"/>
  <c r="AO26" i="6"/>
  <c r="AT26" i="6" s="1"/>
  <c r="AK26" i="6"/>
  <c r="AL26" i="6" s="1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AF26" i="6" s="1"/>
  <c r="BA25" i="6"/>
  <c r="AS25" i="6"/>
  <c r="AQ25" i="6"/>
  <c r="AO25" i="6"/>
  <c r="AT25" i="6" s="1"/>
  <c r="AK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AF25" i="6" s="1"/>
  <c r="BA24" i="6"/>
  <c r="AS24" i="6"/>
  <c r="AQ24" i="6"/>
  <c r="AO24" i="6"/>
  <c r="AT24" i="6" s="1"/>
  <c r="AK24" i="6"/>
  <c r="AL24" i="6" s="1"/>
  <c r="AE24" i="6"/>
  <c r="AD24" i="6"/>
  <c r="AC24" i="6"/>
  <c r="AB24" i="6"/>
  <c r="AA24" i="6"/>
  <c r="Z24" i="6"/>
  <c r="Y24" i="6"/>
  <c r="X24" i="6"/>
  <c r="AF24" i="6" s="1"/>
  <c r="W24" i="6"/>
  <c r="V24" i="6"/>
  <c r="U24" i="6"/>
  <c r="T24" i="6"/>
  <c r="S24" i="6"/>
  <c r="R24" i="6"/>
  <c r="BA23" i="6"/>
  <c r="AT23" i="6"/>
  <c r="AS23" i="6"/>
  <c r="AQ23" i="6"/>
  <c r="AO23" i="6"/>
  <c r="AK23" i="6"/>
  <c r="AL23" i="6" s="1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AF23" i="6" s="1"/>
  <c r="BA22" i="6"/>
  <c r="AS22" i="6"/>
  <c r="AT22" i="6" s="1"/>
  <c r="AQ22" i="6"/>
  <c r="AO22" i="6"/>
  <c r="AK22" i="6"/>
  <c r="AL22" i="6" s="1"/>
  <c r="AE22" i="6"/>
  <c r="AD22" i="6"/>
  <c r="AC22" i="6"/>
  <c r="AB22" i="6"/>
  <c r="AA22" i="6"/>
  <c r="Z22" i="6"/>
  <c r="Y22" i="6"/>
  <c r="X22" i="6"/>
  <c r="W22" i="6"/>
  <c r="V22" i="6"/>
  <c r="AF22" i="6" s="1"/>
  <c r="U22" i="6"/>
  <c r="T22" i="6"/>
  <c r="S22" i="6"/>
  <c r="R22" i="6"/>
  <c r="BA21" i="6"/>
  <c r="AS21" i="6"/>
  <c r="AQ21" i="6"/>
  <c r="AT21" i="6" s="1"/>
  <c r="AO21" i="6"/>
  <c r="AK21" i="6"/>
  <c r="AL21" i="6" s="1"/>
  <c r="AE21" i="6"/>
  <c r="AD21" i="6"/>
  <c r="AC21" i="6"/>
  <c r="AB21" i="6"/>
  <c r="AA21" i="6"/>
  <c r="Z21" i="6"/>
  <c r="Y21" i="6"/>
  <c r="X21" i="6"/>
  <c r="W21" i="6"/>
  <c r="V21" i="6"/>
  <c r="U21" i="6"/>
  <c r="AF21" i="6" s="1"/>
  <c r="T21" i="6"/>
  <c r="S21" i="6"/>
  <c r="R21" i="6"/>
  <c r="BA20" i="6"/>
  <c r="AS20" i="6"/>
  <c r="AQ20" i="6"/>
  <c r="AO20" i="6"/>
  <c r="AT20" i="6" s="1"/>
  <c r="AK20" i="6"/>
  <c r="AL20" i="6" s="1"/>
  <c r="AE20" i="6"/>
  <c r="AD20" i="6"/>
  <c r="AC20" i="6"/>
  <c r="AB20" i="6"/>
  <c r="AA20" i="6"/>
  <c r="Z20" i="6"/>
  <c r="Y20" i="6"/>
  <c r="X20" i="6"/>
  <c r="W20" i="6"/>
  <c r="V20" i="6"/>
  <c r="U20" i="6"/>
  <c r="T20" i="6"/>
  <c r="AF20" i="6" s="1"/>
  <c r="S20" i="6"/>
  <c r="R20" i="6"/>
  <c r="BA19" i="6"/>
  <c r="AS19" i="6"/>
  <c r="AQ19" i="6"/>
  <c r="AO19" i="6"/>
  <c r="AT19" i="6" s="1"/>
  <c r="AK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AF19" i="6" s="1"/>
  <c r="R19" i="6"/>
  <c r="BA18" i="6"/>
  <c r="AS18" i="6"/>
  <c r="AQ18" i="6"/>
  <c r="AO18" i="6"/>
  <c r="AT18" i="6" s="1"/>
  <c r="AK18" i="6"/>
  <c r="AL18" i="6" s="1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AF18" i="6" s="1"/>
  <c r="BA17" i="6"/>
  <c r="AS17" i="6"/>
  <c r="AQ17" i="6"/>
  <c r="AO17" i="6"/>
  <c r="AT17" i="6" s="1"/>
  <c r="AK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AF17" i="6" s="1"/>
  <c r="BA16" i="6"/>
  <c r="AS16" i="6"/>
  <c r="AQ16" i="6"/>
  <c r="AO16" i="6"/>
  <c r="AT16" i="6" s="1"/>
  <c r="AK16" i="6"/>
  <c r="AL16" i="6" s="1"/>
  <c r="AE16" i="6"/>
  <c r="AD16" i="6"/>
  <c r="AC16" i="6"/>
  <c r="AB16" i="6"/>
  <c r="AA16" i="6"/>
  <c r="Z16" i="6"/>
  <c r="Y16" i="6"/>
  <c r="X16" i="6"/>
  <c r="AF16" i="6" s="1"/>
  <c r="W16" i="6"/>
  <c r="V16" i="6"/>
  <c r="U16" i="6"/>
  <c r="T16" i="6"/>
  <c r="S16" i="6"/>
  <c r="R16" i="6"/>
  <c r="BA15" i="6"/>
  <c r="AT15" i="6"/>
  <c r="AS15" i="6"/>
  <c r="AQ15" i="6"/>
  <c r="AO15" i="6"/>
  <c r="AK15" i="6"/>
  <c r="AL15" i="6" s="1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AF15" i="6" s="1"/>
  <c r="BA14" i="6"/>
  <c r="AS14" i="6"/>
  <c r="AT14" i="6" s="1"/>
  <c r="AQ14" i="6"/>
  <c r="AO14" i="6"/>
  <c r="AK14" i="6"/>
  <c r="AL14" i="6" s="1"/>
  <c r="AE14" i="6"/>
  <c r="AD14" i="6"/>
  <c r="AC14" i="6"/>
  <c r="AB14" i="6"/>
  <c r="AA14" i="6"/>
  <c r="Z14" i="6"/>
  <c r="Y14" i="6"/>
  <c r="X14" i="6"/>
  <c r="W14" i="6"/>
  <c r="V14" i="6"/>
  <c r="AF14" i="6" s="1"/>
  <c r="U14" i="6"/>
  <c r="T14" i="6"/>
  <c r="S14" i="6"/>
  <c r="R14" i="6"/>
  <c r="BA13" i="6"/>
  <c r="AS13" i="6"/>
  <c r="AQ13" i="6"/>
  <c r="AT13" i="6" s="1"/>
  <c r="AO13" i="6"/>
  <c r="AK13" i="6"/>
  <c r="AL13" i="6" s="1"/>
  <c r="AE13" i="6"/>
  <c r="AD13" i="6"/>
  <c r="AC13" i="6"/>
  <c r="AB13" i="6"/>
  <c r="AA13" i="6"/>
  <c r="Z13" i="6"/>
  <c r="Y13" i="6"/>
  <c r="X13" i="6"/>
  <c r="W13" i="6"/>
  <c r="V13" i="6"/>
  <c r="U13" i="6"/>
  <c r="AF13" i="6" s="1"/>
  <c r="T13" i="6"/>
  <c r="S13" i="6"/>
  <c r="R13" i="6"/>
  <c r="BA12" i="6"/>
  <c r="AS12" i="6"/>
  <c r="AQ12" i="6"/>
  <c r="AO12" i="6"/>
  <c r="AT12" i="6" s="1"/>
  <c r="AK12" i="6"/>
  <c r="AL12" i="6" s="1"/>
  <c r="AE12" i="6"/>
  <c r="AD12" i="6"/>
  <c r="AC12" i="6"/>
  <c r="AB12" i="6"/>
  <c r="AA12" i="6"/>
  <c r="Z12" i="6"/>
  <c r="Y12" i="6"/>
  <c r="X12" i="6"/>
  <c r="W12" i="6"/>
  <c r="V12" i="6"/>
  <c r="U12" i="6"/>
  <c r="T12" i="6"/>
  <c r="AF12" i="6" s="1"/>
  <c r="S12" i="6"/>
  <c r="R12" i="6"/>
  <c r="BA11" i="6"/>
  <c r="AS11" i="6"/>
  <c r="AQ11" i="6"/>
  <c r="AO11" i="6"/>
  <c r="AT11" i="6" s="1"/>
  <c r="AK11" i="6"/>
  <c r="AE11" i="6"/>
  <c r="AD11" i="6"/>
  <c r="AC11" i="6"/>
  <c r="AB11" i="6"/>
  <c r="AA11" i="6"/>
  <c r="AA29" i="6" s="1"/>
  <c r="Z11" i="6"/>
  <c r="Y11" i="6"/>
  <c r="X11" i="6"/>
  <c r="W11" i="6"/>
  <c r="V11" i="6"/>
  <c r="U11" i="6"/>
  <c r="T11" i="6"/>
  <c r="S11" i="6"/>
  <c r="AF11" i="6" s="1"/>
  <c r="R11" i="6"/>
  <c r="BA10" i="6"/>
  <c r="AS10" i="6"/>
  <c r="AQ10" i="6"/>
  <c r="AO10" i="6"/>
  <c r="AT10" i="6" s="1"/>
  <c r="AK10" i="6"/>
  <c r="AL11" i="6" s="1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AF10" i="6" s="1"/>
  <c r="BA9" i="6"/>
  <c r="AS9" i="6"/>
  <c r="AQ9" i="6"/>
  <c r="AO9" i="6"/>
  <c r="AT9" i="6" s="1"/>
  <c r="AK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AF9" i="6" s="1"/>
  <c r="AG9" i="6" s="1"/>
  <c r="BA8" i="6"/>
  <c r="AS8" i="6"/>
  <c r="AQ8" i="6"/>
  <c r="AO8" i="6"/>
  <c r="AT8" i="6" s="1"/>
  <c r="AK8" i="6"/>
  <c r="AL8" i="6" s="1"/>
  <c r="AE8" i="6"/>
  <c r="AD8" i="6"/>
  <c r="AC8" i="6"/>
  <c r="AB8" i="6"/>
  <c r="AA8" i="6"/>
  <c r="Z8" i="6"/>
  <c r="Y8" i="6"/>
  <c r="X8" i="6"/>
  <c r="AF8" i="6" s="1"/>
  <c r="W8" i="6"/>
  <c r="V8" i="6"/>
  <c r="U8" i="6"/>
  <c r="T8" i="6"/>
  <c r="S8" i="6"/>
  <c r="R8" i="6"/>
  <c r="BA7" i="6"/>
  <c r="AT7" i="6"/>
  <c r="AS7" i="6"/>
  <c r="AQ7" i="6"/>
  <c r="AO7" i="6"/>
  <c r="AK7" i="6"/>
  <c r="AL7" i="6" s="1"/>
  <c r="AE7" i="6"/>
  <c r="AD7" i="6"/>
  <c r="AC7" i="6"/>
  <c r="AB7" i="6"/>
  <c r="AA7" i="6"/>
  <c r="Z7" i="6"/>
  <c r="Y7" i="6"/>
  <c r="X7" i="6"/>
  <c r="W7" i="6"/>
  <c r="AF7" i="6" s="1"/>
  <c r="V7" i="6"/>
  <c r="U7" i="6"/>
  <c r="T7" i="6"/>
  <c r="S7" i="6"/>
  <c r="R7" i="6"/>
  <c r="BA6" i="6"/>
  <c r="AS6" i="6"/>
  <c r="AS29" i="6" s="1"/>
  <c r="AQ6" i="6"/>
  <c r="AO6" i="6"/>
  <c r="AK6" i="6"/>
  <c r="AL6" i="6" s="1"/>
  <c r="AE6" i="6"/>
  <c r="AD6" i="6"/>
  <c r="AC6" i="6"/>
  <c r="AB6" i="6"/>
  <c r="AA6" i="6"/>
  <c r="Z6" i="6"/>
  <c r="Y6" i="6"/>
  <c r="X6" i="6"/>
  <c r="W6" i="6"/>
  <c r="V6" i="6"/>
  <c r="AF6" i="6" s="1"/>
  <c r="U6" i="6"/>
  <c r="T6" i="6"/>
  <c r="S6" i="6"/>
  <c r="R6" i="6"/>
  <c r="BA5" i="6"/>
  <c r="AS5" i="6"/>
  <c r="AQ5" i="6"/>
  <c r="AT5" i="6" s="1"/>
  <c r="AO5" i="6"/>
  <c r="AK5" i="6"/>
  <c r="AL5" i="6" s="1"/>
  <c r="AE5" i="6"/>
  <c r="AE27" i="6" s="1"/>
  <c r="AD5" i="6"/>
  <c r="AC5" i="6"/>
  <c r="AC27" i="6" s="1"/>
  <c r="AB5" i="6"/>
  <c r="AA5" i="6"/>
  <c r="Z5" i="6"/>
  <c r="Y5" i="6"/>
  <c r="X5" i="6"/>
  <c r="W5" i="6"/>
  <c r="W27" i="6" s="1"/>
  <c r="V5" i="6"/>
  <c r="U5" i="6"/>
  <c r="AF5" i="6" s="1"/>
  <c r="T5" i="6"/>
  <c r="S5" i="6"/>
  <c r="R5" i="6"/>
  <c r="BA4" i="6"/>
  <c r="AS4" i="6"/>
  <c r="AS27" i="6" s="1"/>
  <c r="AQ4" i="6"/>
  <c r="AQ29" i="6" s="1"/>
  <c r="AO4" i="6"/>
  <c r="AT4" i="6" s="1"/>
  <c r="AK4" i="6"/>
  <c r="AK29" i="6" s="1"/>
  <c r="AE4" i="6"/>
  <c r="AE29" i="6" s="1"/>
  <c r="AD4" i="6"/>
  <c r="AD28" i="6" s="1"/>
  <c r="AC4" i="6"/>
  <c r="AC29" i="6" s="1"/>
  <c r="AB4" i="6"/>
  <c r="AB28" i="6" s="1"/>
  <c r="AA4" i="6"/>
  <c r="AA27" i="6" s="1"/>
  <c r="Z4" i="6"/>
  <c r="Z28" i="6" s="1"/>
  <c r="Y4" i="6"/>
  <c r="Y29" i="6" s="1"/>
  <c r="X4" i="6"/>
  <c r="X29" i="6" s="1"/>
  <c r="W4" i="6"/>
  <c r="W29" i="6" s="1"/>
  <c r="V4" i="6"/>
  <c r="V28" i="6" s="1"/>
  <c r="U4" i="6"/>
  <c r="U29" i="6" s="1"/>
  <c r="T4" i="6"/>
  <c r="AF4" i="6" s="1"/>
  <c r="S4" i="6"/>
  <c r="S27" i="6" s="1"/>
  <c r="R4" i="6"/>
  <c r="R28" i="6" s="1"/>
  <c r="AG21" i="6" l="1"/>
  <c r="AG42" i="6"/>
  <c r="AG44" i="6"/>
  <c r="AG47" i="6"/>
  <c r="AG17" i="6"/>
  <c r="AG48" i="6"/>
  <c r="AG50" i="6"/>
  <c r="AG15" i="6"/>
  <c r="AG25" i="6"/>
  <c r="AG53" i="6"/>
  <c r="AG6" i="6"/>
  <c r="AG10" i="6"/>
  <c r="AG14" i="6"/>
  <c r="AG23" i="6"/>
  <c r="AT55" i="6"/>
  <c r="AG35" i="6"/>
  <c r="AG37" i="6"/>
  <c r="AG8" i="6"/>
  <c r="AG12" i="6"/>
  <c r="AG16" i="6"/>
  <c r="AG18" i="6"/>
  <c r="AG20" i="6"/>
  <c r="AG22" i="6"/>
  <c r="AG33" i="6"/>
  <c r="AQ55" i="6"/>
  <c r="AQ56" i="6" s="1"/>
  <c r="AG43" i="6"/>
  <c r="AG45" i="6"/>
  <c r="AG51" i="6"/>
  <c r="AG19" i="6"/>
  <c r="AS56" i="6"/>
  <c r="AG4" i="6"/>
  <c r="AF29" i="6"/>
  <c r="AF28" i="6"/>
  <c r="AF27" i="6"/>
  <c r="AG24" i="6"/>
  <c r="AG26" i="6"/>
  <c r="AS55" i="6"/>
  <c r="AG41" i="6"/>
  <c r="AN56" i="6"/>
  <c r="AG5" i="6"/>
  <c r="AG7" i="6"/>
  <c r="AG39" i="6"/>
  <c r="AG49" i="6"/>
  <c r="AT28" i="6"/>
  <c r="AT29" i="6"/>
  <c r="AG11" i="6"/>
  <c r="AG13" i="6"/>
  <c r="AF56" i="6"/>
  <c r="AF55" i="6"/>
  <c r="AG32" i="6"/>
  <c r="AF54" i="6"/>
  <c r="AG34" i="6"/>
  <c r="AG36" i="6"/>
  <c r="AG38" i="6"/>
  <c r="AG52" i="6"/>
  <c r="AL19" i="6"/>
  <c r="S29" i="6"/>
  <c r="AL33" i="6"/>
  <c r="AL4" i="6"/>
  <c r="T27" i="6"/>
  <c r="AB27" i="6"/>
  <c r="AK27" i="6"/>
  <c r="S28" i="6"/>
  <c r="AA28" i="6"/>
  <c r="AS28" i="6"/>
  <c r="R29" i="6"/>
  <c r="Z29" i="6"/>
  <c r="AT32" i="6"/>
  <c r="AT54" i="6" s="1"/>
  <c r="AT56" i="6" s="1"/>
  <c r="W54" i="6"/>
  <c r="AE54" i="6"/>
  <c r="V55" i="6"/>
  <c r="AD55" i="6"/>
  <c r="AN55" i="6"/>
  <c r="U56" i="6"/>
  <c r="AC56" i="6"/>
  <c r="X54" i="6"/>
  <c r="W55" i="6"/>
  <c r="AE55" i="6"/>
  <c r="AO55" i="6"/>
  <c r="V56" i="6"/>
  <c r="AD56" i="6"/>
  <c r="U27" i="6"/>
  <c r="AK28" i="6"/>
  <c r="AL51" i="6"/>
  <c r="AT6" i="6"/>
  <c r="AT27" i="6" s="1"/>
  <c r="AL10" i="6"/>
  <c r="V27" i="6"/>
  <c r="AD27" i="6"/>
  <c r="U28" i="6"/>
  <c r="AC28" i="6"/>
  <c r="T29" i="6"/>
  <c r="AB29" i="6"/>
  <c r="AL34" i="6"/>
  <c r="Y54" i="6"/>
  <c r="X55" i="6"/>
  <c r="AP55" i="6"/>
  <c r="AP56" i="6" s="1"/>
  <c r="AO56" i="6"/>
  <c r="R54" i="6"/>
  <c r="Z54" i="6"/>
  <c r="Y55" i="6"/>
  <c r="X56" i="6"/>
  <c r="AL35" i="6"/>
  <c r="AL9" i="6"/>
  <c r="AL49" i="6"/>
  <c r="X27" i="6"/>
  <c r="W28" i="6"/>
  <c r="AE28" i="6"/>
  <c r="AO28" i="6"/>
  <c r="V29" i="6"/>
  <c r="AD29" i="6"/>
  <c r="AL32" i="6"/>
  <c r="S54" i="6"/>
  <c r="AA54" i="6"/>
  <c r="R55" i="6"/>
  <c r="Z55" i="6"/>
  <c r="AR55" i="6"/>
  <c r="AR56" i="6" s="1"/>
  <c r="AL25" i="6"/>
  <c r="AO27" i="6"/>
  <c r="Y27" i="6"/>
  <c r="AQ27" i="6"/>
  <c r="X28" i="6"/>
  <c r="AO29" i="6"/>
  <c r="AL39" i="6"/>
  <c r="AL47" i="6"/>
  <c r="T54" i="6"/>
  <c r="AB54" i="6"/>
  <c r="AK54" i="6"/>
  <c r="S55" i="6"/>
  <c r="AA55" i="6"/>
  <c r="AL17" i="6"/>
  <c r="R27" i="6"/>
  <c r="Z27" i="6"/>
  <c r="Y28" i="6"/>
  <c r="AQ28" i="6"/>
  <c r="U54" i="6"/>
  <c r="AC54" i="6"/>
  <c r="T55" i="6"/>
  <c r="AB55" i="6"/>
  <c r="AK55" i="6"/>
  <c r="T28" i="6"/>
  <c r="AL41" i="6"/>
  <c r="AL53" i="6"/>
  <c r="S7" i="5"/>
  <c r="AO69" i="5"/>
  <c r="AN69" i="5"/>
  <c r="AM69" i="5"/>
  <c r="AI69" i="5"/>
  <c r="AH69" i="5"/>
  <c r="AY68" i="5"/>
  <c r="AP68" i="5"/>
  <c r="AQ68" i="5" s="1"/>
  <c r="AJ68" i="5"/>
  <c r="AK68" i="5" s="1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AY67" i="5"/>
  <c r="AP67" i="5"/>
  <c r="AJ67" i="5"/>
  <c r="AD67" i="5"/>
  <c r="AC67" i="5"/>
  <c r="AB67" i="5"/>
  <c r="AE67" i="5" s="1"/>
  <c r="AA67" i="5"/>
  <c r="Z67" i="5"/>
  <c r="Y67" i="5"/>
  <c r="X67" i="5"/>
  <c r="W67" i="5"/>
  <c r="U67" i="5"/>
  <c r="S67" i="5"/>
  <c r="R67" i="5"/>
  <c r="Q67" i="5"/>
  <c r="AY66" i="5"/>
  <c r="AP66" i="5"/>
  <c r="AQ66" i="5" s="1"/>
  <c r="AJ66" i="5"/>
  <c r="AK66" i="5" s="1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AY65" i="5"/>
  <c r="AP65" i="5"/>
  <c r="AJ65" i="5"/>
  <c r="AD65" i="5"/>
  <c r="AC65" i="5"/>
  <c r="AB65" i="5"/>
  <c r="AE65" i="5" s="1"/>
  <c r="AA65" i="5"/>
  <c r="Z65" i="5"/>
  <c r="Y65" i="5"/>
  <c r="X65" i="5"/>
  <c r="W65" i="5"/>
  <c r="V65" i="5"/>
  <c r="U65" i="5"/>
  <c r="T65" i="5"/>
  <c r="S65" i="5"/>
  <c r="R65" i="5"/>
  <c r="Q65" i="5"/>
  <c r="AY64" i="5"/>
  <c r="AP64" i="5"/>
  <c r="AQ64" i="5" s="1"/>
  <c r="AJ64" i="5"/>
  <c r="AK64" i="5" s="1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AY63" i="5"/>
  <c r="AP63" i="5"/>
  <c r="AQ63" i="5" s="1"/>
  <c r="AJ63" i="5"/>
  <c r="AK63" i="5" s="1"/>
  <c r="AD63" i="5"/>
  <c r="AE63" i="5" s="1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AY62" i="5"/>
  <c r="AP62" i="5"/>
  <c r="AQ62" i="5" s="1"/>
  <c r="AJ62" i="5"/>
  <c r="AD62" i="5"/>
  <c r="AC62" i="5"/>
  <c r="AB62" i="5"/>
  <c r="AE62" i="5" s="1"/>
  <c r="AA62" i="5"/>
  <c r="Z62" i="5"/>
  <c r="Y62" i="5"/>
  <c r="X62" i="5"/>
  <c r="W62" i="5"/>
  <c r="V62" i="5"/>
  <c r="U62" i="5"/>
  <c r="T62" i="5"/>
  <c r="S62" i="5"/>
  <c r="R62" i="5"/>
  <c r="Q62" i="5"/>
  <c r="AY61" i="5"/>
  <c r="AP61" i="5"/>
  <c r="AQ61" i="5" s="1"/>
  <c r="AJ61" i="5"/>
  <c r="AK61" i="5" s="1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AY60" i="5"/>
  <c r="AP60" i="5"/>
  <c r="AJ60" i="5"/>
  <c r="AD60" i="5"/>
  <c r="AC60" i="5"/>
  <c r="AE60" i="5" s="1"/>
  <c r="AB60" i="5"/>
  <c r="AA60" i="5"/>
  <c r="Z60" i="5"/>
  <c r="Y60" i="5"/>
  <c r="X60" i="5"/>
  <c r="W60" i="5"/>
  <c r="V60" i="5"/>
  <c r="U60" i="5"/>
  <c r="T60" i="5"/>
  <c r="S60" i="5"/>
  <c r="R60" i="5"/>
  <c r="Q60" i="5"/>
  <c r="AY59" i="5"/>
  <c r="AP59" i="5"/>
  <c r="AQ59" i="5" s="1"/>
  <c r="AJ59" i="5"/>
  <c r="AD59" i="5"/>
  <c r="AC59" i="5"/>
  <c r="AB59" i="5"/>
  <c r="AE59" i="5" s="1"/>
  <c r="AA59" i="5"/>
  <c r="Z59" i="5"/>
  <c r="Y59" i="5"/>
  <c r="X59" i="5"/>
  <c r="W59" i="5"/>
  <c r="V59" i="5"/>
  <c r="U59" i="5"/>
  <c r="T59" i="5"/>
  <c r="S59" i="5"/>
  <c r="R59" i="5"/>
  <c r="Q59" i="5"/>
  <c r="AY58" i="5"/>
  <c r="AP58" i="5"/>
  <c r="AQ58" i="5" s="1"/>
  <c r="AJ58" i="5"/>
  <c r="AK58" i="5" s="1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AY57" i="5"/>
  <c r="AP57" i="5"/>
  <c r="AJ57" i="5"/>
  <c r="AD57" i="5"/>
  <c r="AC57" i="5"/>
  <c r="AB57" i="5"/>
  <c r="AE57" i="5" s="1"/>
  <c r="AA57" i="5"/>
  <c r="Z57" i="5"/>
  <c r="Y57" i="5"/>
  <c r="X57" i="5"/>
  <c r="W57" i="5"/>
  <c r="V57" i="5"/>
  <c r="U57" i="5"/>
  <c r="T57" i="5"/>
  <c r="S57" i="5"/>
  <c r="R57" i="5"/>
  <c r="Q57" i="5"/>
  <c r="AY56" i="5"/>
  <c r="AP56" i="5"/>
  <c r="AQ56" i="5" s="1"/>
  <c r="AJ56" i="5"/>
  <c r="AK56" i="5" s="1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AY55" i="5"/>
  <c r="AP55" i="5"/>
  <c r="AQ55" i="5" s="1"/>
  <c r="AJ55" i="5"/>
  <c r="AK55" i="5" s="1"/>
  <c r="AD55" i="5"/>
  <c r="AE55" i="5" s="1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AY54" i="5"/>
  <c r="AP54" i="5"/>
  <c r="AQ54" i="5" s="1"/>
  <c r="AJ54" i="5"/>
  <c r="AD54" i="5"/>
  <c r="AC54" i="5"/>
  <c r="AB54" i="5"/>
  <c r="AE54" i="5" s="1"/>
  <c r="AA54" i="5"/>
  <c r="Z54" i="5"/>
  <c r="Y54" i="5"/>
  <c r="X54" i="5"/>
  <c r="W54" i="5"/>
  <c r="V54" i="5"/>
  <c r="U54" i="5"/>
  <c r="T54" i="5"/>
  <c r="S54" i="5"/>
  <c r="R54" i="5"/>
  <c r="Q54" i="5"/>
  <c r="AY53" i="5"/>
  <c r="AP53" i="5"/>
  <c r="AQ53" i="5" s="1"/>
  <c r="AJ53" i="5"/>
  <c r="AK53" i="5" s="1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AY52" i="5"/>
  <c r="AP52" i="5"/>
  <c r="AJ52" i="5"/>
  <c r="AD52" i="5"/>
  <c r="AC52" i="5"/>
  <c r="AE52" i="5" s="1"/>
  <c r="AB52" i="5"/>
  <c r="AA52" i="5"/>
  <c r="Z52" i="5"/>
  <c r="Y52" i="5"/>
  <c r="X52" i="5"/>
  <c r="W52" i="5"/>
  <c r="V52" i="5"/>
  <c r="U52" i="5"/>
  <c r="T52" i="5"/>
  <c r="S52" i="5"/>
  <c r="R52" i="5"/>
  <c r="Q52" i="5"/>
  <c r="AY51" i="5"/>
  <c r="AP51" i="5"/>
  <c r="AQ51" i="5" s="1"/>
  <c r="AJ51" i="5"/>
  <c r="AD51" i="5"/>
  <c r="AC51" i="5"/>
  <c r="AB51" i="5"/>
  <c r="AE51" i="5" s="1"/>
  <c r="AA51" i="5"/>
  <c r="Z51" i="5"/>
  <c r="Y51" i="5"/>
  <c r="X51" i="5"/>
  <c r="W51" i="5"/>
  <c r="V51" i="5"/>
  <c r="U51" i="5"/>
  <c r="T51" i="5"/>
  <c r="S51" i="5"/>
  <c r="R51" i="5"/>
  <c r="Q51" i="5"/>
  <c r="AY50" i="5"/>
  <c r="AP50" i="5"/>
  <c r="AJ50" i="5"/>
  <c r="AK50" i="5" s="1"/>
  <c r="AE50" i="5"/>
  <c r="AF50" i="5" s="1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AY49" i="5"/>
  <c r="AP49" i="5"/>
  <c r="AJ49" i="5"/>
  <c r="AD49" i="5"/>
  <c r="AC49" i="5"/>
  <c r="AB49" i="5"/>
  <c r="AE49" i="5" s="1"/>
  <c r="AA49" i="5"/>
  <c r="Z49" i="5"/>
  <c r="Y49" i="5"/>
  <c r="X49" i="5"/>
  <c r="W49" i="5"/>
  <c r="V49" i="5"/>
  <c r="U49" i="5"/>
  <c r="T49" i="5"/>
  <c r="S49" i="5"/>
  <c r="R49" i="5"/>
  <c r="Q49" i="5"/>
  <c r="AY48" i="5"/>
  <c r="AP48" i="5"/>
  <c r="AQ48" i="5" s="1"/>
  <c r="AJ48" i="5"/>
  <c r="AK48" i="5" s="1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AY47" i="5"/>
  <c r="AP47" i="5"/>
  <c r="AJ47" i="5"/>
  <c r="AK47" i="5" s="1"/>
  <c r="AD47" i="5"/>
  <c r="AE47" i="5" s="1"/>
  <c r="AC47" i="5"/>
  <c r="AB47" i="5"/>
  <c r="AA47" i="5"/>
  <c r="Z47" i="5"/>
  <c r="Y47" i="5"/>
  <c r="X47" i="5"/>
  <c r="W47" i="5"/>
  <c r="U47" i="5"/>
  <c r="T47" i="5"/>
  <c r="S47" i="5"/>
  <c r="R47" i="5"/>
  <c r="Q47" i="5"/>
  <c r="AY46" i="5"/>
  <c r="AP46" i="5"/>
  <c r="AQ46" i="5" s="1"/>
  <c r="AJ46" i="5"/>
  <c r="AD46" i="5"/>
  <c r="AC46" i="5"/>
  <c r="AB46" i="5"/>
  <c r="AE46" i="5" s="1"/>
  <c r="AA46" i="5"/>
  <c r="Z46" i="5"/>
  <c r="Z69" i="5" s="1"/>
  <c r="Y46" i="5"/>
  <c r="X46" i="5"/>
  <c r="W46" i="5"/>
  <c r="V46" i="5"/>
  <c r="U46" i="5"/>
  <c r="T46" i="5"/>
  <c r="S46" i="5"/>
  <c r="R46" i="5"/>
  <c r="R69" i="5" s="1"/>
  <c r="Q46" i="5"/>
  <c r="AY45" i="5"/>
  <c r="AP45" i="5"/>
  <c r="AQ45" i="5" s="1"/>
  <c r="AJ45" i="5"/>
  <c r="AK45" i="5" s="1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AY44" i="5"/>
  <c r="AP44" i="5"/>
  <c r="AJ44" i="5"/>
  <c r="AD44" i="5"/>
  <c r="AC44" i="5"/>
  <c r="AB44" i="5"/>
  <c r="AE44" i="5" s="1"/>
  <c r="AA44" i="5"/>
  <c r="Z44" i="5"/>
  <c r="Y44" i="5"/>
  <c r="X44" i="5"/>
  <c r="W44" i="5"/>
  <c r="V44" i="5"/>
  <c r="U44" i="5"/>
  <c r="T44" i="5"/>
  <c r="S44" i="5"/>
  <c r="R44" i="5"/>
  <c r="Q44" i="5"/>
  <c r="AY43" i="5"/>
  <c r="AP43" i="5"/>
  <c r="AQ43" i="5" s="1"/>
  <c r="AJ43" i="5"/>
  <c r="AK59" i="5" s="1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AY42" i="5"/>
  <c r="AP42" i="5"/>
  <c r="AJ42" i="5"/>
  <c r="AD42" i="5"/>
  <c r="AE42" i="5" s="1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AY41" i="5"/>
  <c r="AP41" i="5"/>
  <c r="AQ67" i="5" s="1"/>
  <c r="AJ41" i="5"/>
  <c r="AK41" i="5" s="1"/>
  <c r="AD41" i="5"/>
  <c r="AC41" i="5"/>
  <c r="AB41" i="5"/>
  <c r="AE41" i="5" s="1"/>
  <c r="AA41" i="5"/>
  <c r="AA69" i="5" s="1"/>
  <c r="Z41" i="5"/>
  <c r="Y41" i="5"/>
  <c r="X41" i="5"/>
  <c r="W41" i="5"/>
  <c r="V41" i="5"/>
  <c r="U41" i="5"/>
  <c r="T41" i="5"/>
  <c r="S41" i="5"/>
  <c r="S69" i="5" s="1"/>
  <c r="R41" i="5"/>
  <c r="Q41" i="5"/>
  <c r="AY40" i="5"/>
  <c r="AP40" i="5"/>
  <c r="AJ40" i="5"/>
  <c r="AK40" i="5" s="1"/>
  <c r="AD40" i="5"/>
  <c r="AE40" i="5" s="1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AY39" i="5"/>
  <c r="AP39" i="5"/>
  <c r="AQ60" i="5" s="1"/>
  <c r="AJ39" i="5"/>
  <c r="AK62" i="5" s="1"/>
  <c r="AD39" i="5"/>
  <c r="AD69" i="5" s="1"/>
  <c r="AC39" i="5"/>
  <c r="AE39" i="5" s="1"/>
  <c r="AB39" i="5"/>
  <c r="AB69" i="5" s="1"/>
  <c r="AA39" i="5"/>
  <c r="Z39" i="5"/>
  <c r="Y39" i="5"/>
  <c r="Y69" i="5" s="1"/>
  <c r="X39" i="5"/>
  <c r="X69" i="5" s="1"/>
  <c r="W39" i="5"/>
  <c r="W69" i="5" s="1"/>
  <c r="V39" i="5"/>
  <c r="V69" i="5" s="1"/>
  <c r="U39" i="5"/>
  <c r="U69" i="5" s="1"/>
  <c r="T39" i="5"/>
  <c r="T69" i="5" s="1"/>
  <c r="S39" i="5"/>
  <c r="R39" i="5"/>
  <c r="Q39" i="5"/>
  <c r="Q69" i="5" s="1"/>
  <c r="AO34" i="5"/>
  <c r="AN34" i="5"/>
  <c r="AM34" i="5"/>
  <c r="AI34" i="5"/>
  <c r="AH34" i="5"/>
  <c r="AY33" i="5"/>
  <c r="AP33" i="5"/>
  <c r="AQ33" i="5" s="1"/>
  <c r="AJ33" i="5"/>
  <c r="AK33" i="5" s="1"/>
  <c r="AD33" i="5"/>
  <c r="AC33" i="5"/>
  <c r="AB33" i="5"/>
  <c r="AE33" i="5" s="1"/>
  <c r="AA33" i="5"/>
  <c r="Z33" i="5"/>
  <c r="Y33" i="5"/>
  <c r="X33" i="5"/>
  <c r="W33" i="5"/>
  <c r="V33" i="5"/>
  <c r="U33" i="5"/>
  <c r="T33" i="5"/>
  <c r="S33" i="5"/>
  <c r="R33" i="5"/>
  <c r="Q33" i="5"/>
  <c r="AY32" i="5"/>
  <c r="AP32" i="5"/>
  <c r="AQ32" i="5" s="1"/>
  <c r="AJ32" i="5"/>
  <c r="AK32" i="5" s="1"/>
  <c r="AD32" i="5"/>
  <c r="AE32" i="5" s="1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AY31" i="5"/>
  <c r="AP31" i="5"/>
  <c r="AQ31" i="5" s="1"/>
  <c r="AJ31" i="5"/>
  <c r="AK31" i="5" s="1"/>
  <c r="AD31" i="5"/>
  <c r="AC31" i="5"/>
  <c r="AE31" i="5" s="1"/>
  <c r="AB31" i="5"/>
  <c r="AA31" i="5"/>
  <c r="Z31" i="5"/>
  <c r="Y31" i="5"/>
  <c r="X31" i="5"/>
  <c r="W31" i="5"/>
  <c r="V31" i="5"/>
  <c r="U31" i="5"/>
  <c r="T31" i="5"/>
  <c r="S31" i="5"/>
  <c r="R31" i="5"/>
  <c r="Q31" i="5"/>
  <c r="AY30" i="5"/>
  <c r="AP30" i="5"/>
  <c r="AQ30" i="5" s="1"/>
  <c r="AJ30" i="5"/>
  <c r="AD30" i="5"/>
  <c r="AC30" i="5"/>
  <c r="AB30" i="5"/>
  <c r="AE30" i="5" s="1"/>
  <c r="AA30" i="5"/>
  <c r="Z30" i="5"/>
  <c r="Y30" i="5"/>
  <c r="X30" i="5"/>
  <c r="W30" i="5"/>
  <c r="V30" i="5"/>
  <c r="U30" i="5"/>
  <c r="T30" i="5"/>
  <c r="S30" i="5"/>
  <c r="R30" i="5"/>
  <c r="Q30" i="5"/>
  <c r="AY29" i="5"/>
  <c r="AP29" i="5"/>
  <c r="AQ29" i="5" s="1"/>
  <c r="AJ29" i="5"/>
  <c r="AK29" i="5" s="1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AE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AY27" i="5"/>
  <c r="AP27" i="5"/>
  <c r="AQ27" i="5" s="1"/>
  <c r="AJ27" i="5"/>
  <c r="AK27" i="5" s="1"/>
  <c r="AD27" i="5"/>
  <c r="AC27" i="5"/>
  <c r="AB27" i="5"/>
  <c r="AE27" i="5" s="1"/>
  <c r="AA27" i="5"/>
  <c r="Z27" i="5"/>
  <c r="Y27" i="5"/>
  <c r="X27" i="5"/>
  <c r="W27" i="5"/>
  <c r="U27" i="5"/>
  <c r="T27" i="5"/>
  <c r="S27" i="5"/>
  <c r="R27" i="5"/>
  <c r="Q27" i="5"/>
  <c r="AY26" i="5"/>
  <c r="AP26" i="5"/>
  <c r="AQ26" i="5" s="1"/>
  <c r="AJ26" i="5"/>
  <c r="AK26" i="5" s="1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AY25" i="5"/>
  <c r="AP25" i="5"/>
  <c r="AJ25" i="5"/>
  <c r="AC25" i="5"/>
  <c r="AB25" i="5"/>
  <c r="AE25" i="5" s="1"/>
  <c r="AA25" i="5"/>
  <c r="Z25" i="5"/>
  <c r="Y25" i="5"/>
  <c r="W25" i="5"/>
  <c r="V25" i="5"/>
  <c r="U25" i="5"/>
  <c r="T25" i="5"/>
  <c r="S25" i="5"/>
  <c r="R25" i="5"/>
  <c r="Q25" i="5"/>
  <c r="AY24" i="5"/>
  <c r="AP24" i="5"/>
  <c r="AQ24" i="5" s="1"/>
  <c r="AJ24" i="5"/>
  <c r="AK24" i="5" s="1"/>
  <c r="AE24" i="5"/>
  <c r="AB24" i="5"/>
  <c r="AA24" i="5"/>
  <c r="Z24" i="5"/>
  <c r="Y24" i="5"/>
  <c r="X24" i="5"/>
  <c r="W24" i="5"/>
  <c r="V24" i="5"/>
  <c r="U24" i="5"/>
  <c r="T24" i="5"/>
  <c r="S24" i="5"/>
  <c r="R24" i="5"/>
  <c r="Q24" i="5"/>
  <c r="AY23" i="5"/>
  <c r="AP23" i="5"/>
  <c r="AQ23" i="5" s="1"/>
  <c r="AJ23" i="5"/>
  <c r="AC23" i="5"/>
  <c r="AB23" i="5"/>
  <c r="AE23" i="5" s="1"/>
  <c r="AA23" i="5"/>
  <c r="Z23" i="5"/>
  <c r="Y23" i="5"/>
  <c r="X23" i="5"/>
  <c r="W23" i="5"/>
  <c r="V23" i="5"/>
  <c r="U23" i="5"/>
  <c r="T23" i="5"/>
  <c r="S23" i="5"/>
  <c r="R23" i="5"/>
  <c r="Q23" i="5"/>
  <c r="AY22" i="5"/>
  <c r="AP22" i="5"/>
  <c r="AJ22" i="5"/>
  <c r="AB22" i="5"/>
  <c r="AE22" i="5" s="1"/>
  <c r="Y22" i="5"/>
  <c r="X22" i="5"/>
  <c r="W22" i="5"/>
  <c r="V22" i="5"/>
  <c r="U22" i="5"/>
  <c r="T22" i="5"/>
  <c r="S22" i="5"/>
  <c r="R22" i="5"/>
  <c r="Q22" i="5"/>
  <c r="AY21" i="5"/>
  <c r="AP21" i="5"/>
  <c r="AQ21" i="5" s="1"/>
  <c r="AJ21" i="5"/>
  <c r="AK21" i="5" s="1"/>
  <c r="AE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AC20" i="5"/>
  <c r="AE20" i="5" s="1"/>
  <c r="AB20" i="5"/>
  <c r="AA20" i="5"/>
  <c r="Z20" i="5"/>
  <c r="Y20" i="5"/>
  <c r="X20" i="5"/>
  <c r="W20" i="5"/>
  <c r="V20" i="5"/>
  <c r="U20" i="5"/>
  <c r="T20" i="5"/>
  <c r="S20" i="5"/>
  <c r="R20" i="5"/>
  <c r="Q20" i="5"/>
  <c r="AY18" i="5"/>
  <c r="AP18" i="5"/>
  <c r="AQ18" i="5" s="1"/>
  <c r="AJ18" i="5"/>
  <c r="AD18" i="5"/>
  <c r="AC18" i="5"/>
  <c r="AB18" i="5"/>
  <c r="AE18" i="5" s="1"/>
  <c r="AA18" i="5"/>
  <c r="Z18" i="5"/>
  <c r="Y18" i="5"/>
  <c r="X18" i="5"/>
  <c r="W18" i="5"/>
  <c r="V18" i="5"/>
  <c r="U18" i="5"/>
  <c r="T18" i="5"/>
  <c r="S18" i="5"/>
  <c r="R18" i="5"/>
  <c r="Q18" i="5"/>
  <c r="AY17" i="5"/>
  <c r="AP17" i="5"/>
  <c r="AQ17" i="5" s="1"/>
  <c r="AJ17" i="5"/>
  <c r="AK17" i="5" s="1"/>
  <c r="AE17" i="5"/>
  <c r="AD17" i="5"/>
  <c r="AC17" i="5"/>
  <c r="AB17" i="5"/>
  <c r="AA17" i="5"/>
  <c r="Z17" i="5"/>
  <c r="Y17" i="5"/>
  <c r="X17" i="5"/>
  <c r="W17" i="5"/>
  <c r="U17" i="5"/>
  <c r="T17" i="5"/>
  <c r="S17" i="5"/>
  <c r="R17" i="5"/>
  <c r="Q17" i="5"/>
  <c r="AY16" i="5"/>
  <c r="AP16" i="5"/>
  <c r="AQ5" i="5" s="1"/>
  <c r="AJ16" i="5"/>
  <c r="AK16" i="5" s="1"/>
  <c r="AD16" i="5"/>
  <c r="AC16" i="5"/>
  <c r="AB16" i="5"/>
  <c r="AE16" i="5" s="1"/>
  <c r="AA16" i="5"/>
  <c r="Z16" i="5"/>
  <c r="Y16" i="5"/>
  <c r="X16" i="5"/>
  <c r="W16" i="5"/>
  <c r="V16" i="5"/>
  <c r="U16" i="5"/>
  <c r="T16" i="5"/>
  <c r="S16" i="5"/>
  <c r="R16" i="5"/>
  <c r="Q16" i="5"/>
  <c r="AY15" i="5"/>
  <c r="AP15" i="5"/>
  <c r="AJ15" i="5"/>
  <c r="AK15" i="5" s="1"/>
  <c r="AD15" i="5"/>
  <c r="AE15" i="5" s="1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AY14" i="5"/>
  <c r="AP14" i="5"/>
  <c r="AQ14" i="5" s="1"/>
  <c r="AJ14" i="5"/>
  <c r="AK14" i="5" s="1"/>
  <c r="AD14" i="5"/>
  <c r="AC14" i="5"/>
  <c r="AE14" i="5" s="1"/>
  <c r="AB14" i="5"/>
  <c r="AA14" i="5"/>
  <c r="Z14" i="5"/>
  <c r="Y14" i="5"/>
  <c r="X14" i="5"/>
  <c r="W14" i="5"/>
  <c r="V14" i="5"/>
  <c r="U14" i="5"/>
  <c r="T14" i="5"/>
  <c r="S14" i="5"/>
  <c r="R14" i="5"/>
  <c r="Q14" i="5"/>
  <c r="AY13" i="5"/>
  <c r="AP13" i="5"/>
  <c r="AQ13" i="5" s="1"/>
  <c r="AJ13" i="5"/>
  <c r="AD13" i="5"/>
  <c r="AC13" i="5"/>
  <c r="AB13" i="5"/>
  <c r="AE13" i="5" s="1"/>
  <c r="AA13" i="5"/>
  <c r="Z13" i="5"/>
  <c r="Y13" i="5"/>
  <c r="X13" i="5"/>
  <c r="W13" i="5"/>
  <c r="V13" i="5"/>
  <c r="U13" i="5"/>
  <c r="T13" i="5"/>
  <c r="S13" i="5"/>
  <c r="R13" i="5"/>
  <c r="Q13" i="5"/>
  <c r="AY12" i="5"/>
  <c r="AP12" i="5"/>
  <c r="AQ12" i="5" s="1"/>
  <c r="AJ12" i="5"/>
  <c r="AK12" i="5" s="1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AY11" i="5"/>
  <c r="AQ11" i="5"/>
  <c r="AP11" i="5"/>
  <c r="AJ11" i="5"/>
  <c r="AD11" i="5"/>
  <c r="AC11" i="5"/>
  <c r="AB11" i="5"/>
  <c r="AE11" i="5" s="1"/>
  <c r="AA11" i="5"/>
  <c r="Z11" i="5"/>
  <c r="Y11" i="5"/>
  <c r="X11" i="5"/>
  <c r="W11" i="5"/>
  <c r="V11" i="5"/>
  <c r="U11" i="5"/>
  <c r="T11" i="5"/>
  <c r="S11" i="5"/>
  <c r="R11" i="5"/>
  <c r="Q11" i="5"/>
  <c r="Y10" i="5"/>
  <c r="X10" i="5"/>
  <c r="W10" i="5"/>
  <c r="V10" i="5"/>
  <c r="V34" i="5" s="1"/>
  <c r="U10" i="5"/>
  <c r="S10" i="5"/>
  <c r="R10" i="5"/>
  <c r="Q10" i="5"/>
  <c r="AY9" i="5"/>
  <c r="AP9" i="5"/>
  <c r="AQ9" i="5" s="1"/>
  <c r="AJ9" i="5"/>
  <c r="AD9" i="5"/>
  <c r="AC9" i="5"/>
  <c r="AB9" i="5"/>
  <c r="AE9" i="5" s="1"/>
  <c r="AF9" i="5" s="1"/>
  <c r="AA9" i="5"/>
  <c r="Z9" i="5"/>
  <c r="Y9" i="5"/>
  <c r="X9" i="5"/>
  <c r="W9" i="5"/>
  <c r="V9" i="5"/>
  <c r="U9" i="5"/>
  <c r="T9" i="5"/>
  <c r="S9" i="5"/>
  <c r="R9" i="5"/>
  <c r="Q9" i="5"/>
  <c r="AY8" i="5"/>
  <c r="AP8" i="5"/>
  <c r="AQ8" i="5" s="1"/>
  <c r="AJ8" i="5"/>
  <c r="AK8" i="5" s="1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AY7" i="5"/>
  <c r="AQ7" i="5"/>
  <c r="AP7" i="5"/>
  <c r="AJ7" i="5"/>
  <c r="AD7" i="5"/>
  <c r="AC7" i="5"/>
  <c r="AB7" i="5"/>
  <c r="AE7" i="5" s="1"/>
  <c r="AA7" i="5"/>
  <c r="Z7" i="5"/>
  <c r="Y7" i="5"/>
  <c r="X7" i="5"/>
  <c r="W7" i="5"/>
  <c r="V7" i="5"/>
  <c r="U7" i="5"/>
  <c r="T7" i="5"/>
  <c r="R7" i="5"/>
  <c r="Q7" i="5"/>
  <c r="AY6" i="5"/>
  <c r="AP6" i="5"/>
  <c r="AQ6" i="5" s="1"/>
  <c r="AJ6" i="5"/>
  <c r="AK6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AY5" i="5"/>
  <c r="AP5" i="5"/>
  <c r="AJ5" i="5"/>
  <c r="AD5" i="5"/>
  <c r="AD34" i="5" s="1"/>
  <c r="AC5" i="5"/>
  <c r="AB5" i="5"/>
  <c r="AE5" i="5" s="1"/>
  <c r="AA5" i="5"/>
  <c r="Z5" i="5"/>
  <c r="Y5" i="5"/>
  <c r="X5" i="5"/>
  <c r="U5" i="5"/>
  <c r="T5" i="5"/>
  <c r="S5" i="5"/>
  <c r="R5" i="5"/>
  <c r="Q5" i="5"/>
  <c r="AY4" i="5"/>
  <c r="AP4" i="5"/>
  <c r="AQ22" i="5" s="1"/>
  <c r="AJ4" i="5"/>
  <c r="AK25" i="5" s="1"/>
  <c r="AE4" i="5"/>
  <c r="AD4" i="5"/>
  <c r="AC4" i="5"/>
  <c r="AC34" i="5" s="1"/>
  <c r="AB4" i="5"/>
  <c r="AB34" i="5" s="1"/>
  <c r="AE34" i="5" s="1"/>
  <c r="AA4" i="5"/>
  <c r="AA34" i="5" s="1"/>
  <c r="Z4" i="5"/>
  <c r="Z34" i="5" s="1"/>
  <c r="Y4" i="5"/>
  <c r="Y34" i="5" s="1"/>
  <c r="X4" i="5"/>
  <c r="X34" i="5" s="1"/>
  <c r="W4" i="5"/>
  <c r="W34" i="5" s="1"/>
  <c r="V4" i="5"/>
  <c r="U4" i="5"/>
  <c r="U34" i="5" s="1"/>
  <c r="T4" i="5"/>
  <c r="T34" i="5" s="1"/>
  <c r="S4" i="5"/>
  <c r="R4" i="5"/>
  <c r="R34" i="5" s="1"/>
  <c r="Q4" i="5"/>
  <c r="Q34" i="5" s="1"/>
  <c r="AR53" i="1"/>
  <c r="AQ53" i="1"/>
  <c r="AP53" i="1"/>
  <c r="AK53" i="1"/>
  <c r="AJ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E40" i="1" s="1"/>
  <c r="AR52" i="1"/>
  <c r="AQ52" i="1"/>
  <c r="AP52" i="1"/>
  <c r="AK52" i="1"/>
  <c r="AJ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R51" i="1"/>
  <c r="AQ51" i="1"/>
  <c r="AP51" i="1"/>
  <c r="AK51" i="1"/>
  <c r="AJ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A50" i="1"/>
  <c r="AS50" i="1"/>
  <c r="AL50" i="1"/>
  <c r="U50" i="1"/>
  <c r="BA49" i="1"/>
  <c r="AS49" i="1"/>
  <c r="AL49" i="1"/>
  <c r="BA48" i="1"/>
  <c r="AS48" i="1"/>
  <c r="AL48" i="1"/>
  <c r="BA47" i="1"/>
  <c r="AS47" i="1"/>
  <c r="AL47" i="1"/>
  <c r="BA46" i="1"/>
  <c r="AS46" i="1"/>
  <c r="AL46" i="1"/>
  <c r="BA45" i="1"/>
  <c r="AS45" i="1"/>
  <c r="AL45" i="1"/>
  <c r="AD45" i="1"/>
  <c r="BA44" i="1"/>
  <c r="AS44" i="1"/>
  <c r="AL44" i="1"/>
  <c r="BA43" i="1"/>
  <c r="AS43" i="1"/>
  <c r="AL43" i="1"/>
  <c r="BA42" i="1"/>
  <c r="AS42" i="1"/>
  <c r="AL42" i="1"/>
  <c r="BA41" i="1"/>
  <c r="AS41" i="1"/>
  <c r="AL41" i="1"/>
  <c r="BA40" i="1"/>
  <c r="AS40" i="1"/>
  <c r="AL40" i="1"/>
  <c r="BA39" i="1"/>
  <c r="AS39" i="1"/>
  <c r="AL39" i="1"/>
  <c r="AB39" i="1"/>
  <c r="BA38" i="1"/>
  <c r="AS38" i="1"/>
  <c r="AL38" i="1"/>
  <c r="BA37" i="1"/>
  <c r="AS37" i="1"/>
  <c r="AL37" i="1"/>
  <c r="BA36" i="1"/>
  <c r="AS36" i="1"/>
  <c r="AL36" i="1"/>
  <c r="AA36" i="1"/>
  <c r="BA35" i="1"/>
  <c r="AS35" i="1"/>
  <c r="AL35" i="1"/>
  <c r="BA34" i="1"/>
  <c r="AS34" i="1"/>
  <c r="AL34" i="1"/>
  <c r="BA33" i="1"/>
  <c r="AS33" i="1"/>
  <c r="AS52" i="1" s="1"/>
  <c r="AL33" i="1"/>
  <c r="Z33" i="1"/>
  <c r="BA32" i="1"/>
  <c r="AS32" i="1"/>
  <c r="AL32" i="1"/>
  <c r="BA31" i="1"/>
  <c r="AS31" i="1"/>
  <c r="AL31" i="1"/>
  <c r="BA30" i="1"/>
  <c r="AS30" i="1"/>
  <c r="AL30" i="1"/>
  <c r="Y30" i="1"/>
  <c r="AR23" i="1"/>
  <c r="AQ23" i="1"/>
  <c r="AP23" i="1"/>
  <c r="AK23" i="1"/>
  <c r="AJ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R22" i="1"/>
  <c r="AQ22" i="1"/>
  <c r="AP22" i="1"/>
  <c r="AK22" i="1"/>
  <c r="AJ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R21" i="1"/>
  <c r="AQ21" i="1"/>
  <c r="AP21" i="1"/>
  <c r="AK21" i="1"/>
  <c r="AJ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 s="1"/>
  <c r="BA20" i="1"/>
  <c r="AS20" i="1"/>
  <c r="AL20" i="1"/>
  <c r="BA19" i="1"/>
  <c r="AS19" i="1"/>
  <c r="AL19" i="1"/>
  <c r="BA18" i="1"/>
  <c r="AS18" i="1"/>
  <c r="AL18" i="1"/>
  <c r="BA17" i="1"/>
  <c r="AS17" i="1"/>
  <c r="AL17" i="1"/>
  <c r="T17" i="1"/>
  <c r="BA16" i="1"/>
  <c r="AS16" i="1"/>
  <c r="AL16" i="1"/>
  <c r="AE16" i="1"/>
  <c r="S16" i="1"/>
  <c r="BA15" i="1"/>
  <c r="AS15" i="1"/>
  <c r="AL15" i="1"/>
  <c r="Z15" i="1"/>
  <c r="BA14" i="1"/>
  <c r="AS14" i="1"/>
  <c r="AL14" i="1"/>
  <c r="Y14" i="1"/>
  <c r="BA13" i="1"/>
  <c r="AS13" i="1"/>
  <c r="AL13" i="1"/>
  <c r="T13" i="1"/>
  <c r="BA12" i="1"/>
  <c r="AS12" i="1"/>
  <c r="AL12" i="1"/>
  <c r="U12" i="1"/>
  <c r="BA11" i="1"/>
  <c r="AS11" i="1"/>
  <c r="AL11" i="1"/>
  <c r="AD11" i="1"/>
  <c r="T11" i="1"/>
  <c r="BA10" i="1"/>
  <c r="AS10" i="1"/>
  <c r="AL10" i="1"/>
  <c r="X10" i="1"/>
  <c r="BA9" i="1"/>
  <c r="AS9" i="1"/>
  <c r="AL9" i="1"/>
  <c r="AC9" i="1"/>
  <c r="U9" i="1"/>
  <c r="BA8" i="1"/>
  <c r="AS8" i="1"/>
  <c r="AL8" i="1"/>
  <c r="Z8" i="1"/>
  <c r="R8" i="1"/>
  <c r="BA7" i="1"/>
  <c r="AS7" i="1"/>
  <c r="AL7" i="1"/>
  <c r="AE7" i="1"/>
  <c r="W7" i="1"/>
  <c r="BA6" i="1"/>
  <c r="AS6" i="1"/>
  <c r="AL6" i="1"/>
  <c r="AB6" i="1"/>
  <c r="T6" i="1"/>
  <c r="BA5" i="1"/>
  <c r="AS5" i="1"/>
  <c r="AL5" i="1"/>
  <c r="Y5" i="1"/>
  <c r="BA4" i="1"/>
  <c r="AS4" i="1"/>
  <c r="AL4" i="1"/>
  <c r="AD4" i="1"/>
  <c r="V4" i="1"/>
  <c r="BA3" i="1"/>
  <c r="AS3" i="1"/>
  <c r="AL3" i="1"/>
  <c r="AA3" i="1"/>
  <c r="S3" i="1"/>
  <c r="AN66" i="4"/>
  <c r="AM66" i="4"/>
  <c r="AI66" i="4"/>
  <c r="AH66" i="4"/>
  <c r="Y66" i="4"/>
  <c r="X66" i="4"/>
  <c r="Q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N65" i="4"/>
  <c r="AM65" i="4"/>
  <c r="AI65" i="4"/>
  <c r="AH65" i="4"/>
  <c r="AD65" i="4"/>
  <c r="AC65" i="4"/>
  <c r="V65" i="4"/>
  <c r="U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V64" i="4"/>
  <c r="AO64" i="4"/>
  <c r="AK64" i="4"/>
  <c r="AJ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AV63" i="4"/>
  <c r="AO63" i="4"/>
  <c r="AJ63" i="4"/>
  <c r="AK63" i="4" s="1"/>
  <c r="AD63" i="4"/>
  <c r="AC63" i="4"/>
  <c r="AB63" i="4"/>
  <c r="AA63" i="4"/>
  <c r="AE63" i="4" s="1"/>
  <c r="Z63" i="4"/>
  <c r="Y63" i="4"/>
  <c r="X63" i="4"/>
  <c r="W63" i="4"/>
  <c r="V63" i="4"/>
  <c r="U63" i="4"/>
  <c r="T63" i="4"/>
  <c r="S63" i="4"/>
  <c r="R63" i="4"/>
  <c r="Q63" i="4"/>
  <c r="AV62" i="4"/>
  <c r="AO62" i="4"/>
  <c r="AK62" i="4"/>
  <c r="AJ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AV61" i="4"/>
  <c r="AO61" i="4"/>
  <c r="AJ61" i="4"/>
  <c r="AK61" i="4" s="1"/>
  <c r="AD61" i="4"/>
  <c r="AC61" i="4"/>
  <c r="AB61" i="4"/>
  <c r="AA61" i="4"/>
  <c r="AE61" i="4" s="1"/>
  <c r="Z61" i="4"/>
  <c r="Y61" i="4"/>
  <c r="X61" i="4"/>
  <c r="W61" i="4"/>
  <c r="V61" i="4"/>
  <c r="U61" i="4"/>
  <c r="T61" i="4"/>
  <c r="S61" i="4"/>
  <c r="R61" i="4"/>
  <c r="Q61" i="4"/>
  <c r="AV60" i="4"/>
  <c r="AO60" i="4"/>
  <c r="AK60" i="4"/>
  <c r="AJ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AV59" i="4"/>
  <c r="AO59" i="4"/>
  <c r="AJ59" i="4"/>
  <c r="AK59" i="4" s="1"/>
  <c r="AD59" i="4"/>
  <c r="AC59" i="4"/>
  <c r="AB59" i="4"/>
  <c r="AA59" i="4"/>
  <c r="AE59" i="4" s="1"/>
  <c r="Z59" i="4"/>
  <c r="Y59" i="4"/>
  <c r="X59" i="4"/>
  <c r="W59" i="4"/>
  <c r="V59" i="4"/>
  <c r="U59" i="4"/>
  <c r="T59" i="4"/>
  <c r="S59" i="4"/>
  <c r="R59" i="4"/>
  <c r="Q59" i="4"/>
  <c r="AV58" i="4"/>
  <c r="AO58" i="4"/>
  <c r="AK58" i="4"/>
  <c r="AJ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AV57" i="4"/>
  <c r="AO57" i="4"/>
  <c r="AJ57" i="4"/>
  <c r="AK57" i="4" s="1"/>
  <c r="AD57" i="4"/>
  <c r="AC57" i="4"/>
  <c r="AB57" i="4"/>
  <c r="AA57" i="4"/>
  <c r="AE57" i="4" s="1"/>
  <c r="Z57" i="4"/>
  <c r="Y57" i="4"/>
  <c r="X57" i="4"/>
  <c r="W57" i="4"/>
  <c r="V57" i="4"/>
  <c r="U57" i="4"/>
  <c r="T57" i="4"/>
  <c r="S57" i="4"/>
  <c r="R57" i="4"/>
  <c r="Q57" i="4"/>
  <c r="AV56" i="4"/>
  <c r="AO56" i="4"/>
  <c r="AK56" i="4"/>
  <c r="AJ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AV55" i="4"/>
  <c r="AO55" i="4"/>
  <c r="AJ55" i="4"/>
  <c r="AK55" i="4" s="1"/>
  <c r="AD55" i="4"/>
  <c r="AC55" i="4"/>
  <c r="AB55" i="4"/>
  <c r="AA55" i="4"/>
  <c r="AE55" i="4" s="1"/>
  <c r="Z55" i="4"/>
  <c r="Y55" i="4"/>
  <c r="X55" i="4"/>
  <c r="W55" i="4"/>
  <c r="V55" i="4"/>
  <c r="U55" i="4"/>
  <c r="T55" i="4"/>
  <c r="S55" i="4"/>
  <c r="R55" i="4"/>
  <c r="Q55" i="4"/>
  <c r="AV54" i="4"/>
  <c r="AO54" i="4"/>
  <c r="AK54" i="4"/>
  <c r="AJ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AV53" i="4"/>
  <c r="AO53" i="4"/>
  <c r="AJ53" i="4"/>
  <c r="AK53" i="4" s="1"/>
  <c r="AD53" i="4"/>
  <c r="AC53" i="4"/>
  <c r="AB53" i="4"/>
  <c r="AA53" i="4"/>
  <c r="AE53" i="4" s="1"/>
  <c r="Z53" i="4"/>
  <c r="Y53" i="4"/>
  <c r="X53" i="4"/>
  <c r="W53" i="4"/>
  <c r="V53" i="4"/>
  <c r="U53" i="4"/>
  <c r="T53" i="4"/>
  <c r="S53" i="4"/>
  <c r="R53" i="4"/>
  <c r="Q53" i="4"/>
  <c r="AV52" i="4"/>
  <c r="AO52" i="4"/>
  <c r="AK52" i="4"/>
  <c r="AJ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AV51" i="4"/>
  <c r="AO51" i="4"/>
  <c r="AJ51" i="4"/>
  <c r="AK51" i="4" s="1"/>
  <c r="AD51" i="4"/>
  <c r="AC51" i="4"/>
  <c r="AB51" i="4"/>
  <c r="AA51" i="4"/>
  <c r="AE51" i="4" s="1"/>
  <c r="Z51" i="4"/>
  <c r="Y51" i="4"/>
  <c r="X51" i="4"/>
  <c r="W51" i="4"/>
  <c r="V51" i="4"/>
  <c r="U51" i="4"/>
  <c r="T51" i="4"/>
  <c r="S51" i="4"/>
  <c r="R51" i="4"/>
  <c r="Q51" i="4"/>
  <c r="AV50" i="4"/>
  <c r="AO50" i="4"/>
  <c r="AK50" i="4"/>
  <c r="AJ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AV49" i="4"/>
  <c r="AO49" i="4"/>
  <c r="AJ49" i="4"/>
  <c r="AK49" i="4" s="1"/>
  <c r="AD49" i="4"/>
  <c r="AC49" i="4"/>
  <c r="AB49" i="4"/>
  <c r="AA49" i="4"/>
  <c r="AE49" i="4" s="1"/>
  <c r="Z49" i="4"/>
  <c r="Y49" i="4"/>
  <c r="X49" i="4"/>
  <c r="W49" i="4"/>
  <c r="V49" i="4"/>
  <c r="U49" i="4"/>
  <c r="T49" i="4"/>
  <c r="S49" i="4"/>
  <c r="R49" i="4"/>
  <c r="Q49" i="4"/>
  <c r="AV48" i="4"/>
  <c r="AO48" i="4"/>
  <c r="AK48" i="4"/>
  <c r="AJ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AV47" i="4"/>
  <c r="AO47" i="4"/>
  <c r="AJ47" i="4"/>
  <c r="AK47" i="4" s="1"/>
  <c r="AD47" i="4"/>
  <c r="AC47" i="4"/>
  <c r="AB47" i="4"/>
  <c r="AA47" i="4"/>
  <c r="AE47" i="4" s="1"/>
  <c r="Z47" i="4"/>
  <c r="Y47" i="4"/>
  <c r="X47" i="4"/>
  <c r="W47" i="4"/>
  <c r="V47" i="4"/>
  <c r="U47" i="4"/>
  <c r="T47" i="4"/>
  <c r="S47" i="4"/>
  <c r="R47" i="4"/>
  <c r="Q47" i="4"/>
  <c r="AV46" i="4"/>
  <c r="AO46" i="4"/>
  <c r="AK46" i="4"/>
  <c r="AJ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AV45" i="4"/>
  <c r="AO45" i="4"/>
  <c r="AJ45" i="4"/>
  <c r="AK45" i="4" s="1"/>
  <c r="AD45" i="4"/>
  <c r="AC45" i="4"/>
  <c r="AB45" i="4"/>
  <c r="AA45" i="4"/>
  <c r="AE45" i="4" s="1"/>
  <c r="Z45" i="4"/>
  <c r="Y45" i="4"/>
  <c r="X45" i="4"/>
  <c r="W45" i="4"/>
  <c r="V45" i="4"/>
  <c r="U45" i="4"/>
  <c r="T45" i="4"/>
  <c r="S45" i="4"/>
  <c r="R45" i="4"/>
  <c r="Q45" i="4"/>
  <c r="AV44" i="4"/>
  <c r="AO44" i="4"/>
  <c r="AK44" i="4"/>
  <c r="AJ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AV43" i="4"/>
  <c r="AO43" i="4"/>
  <c r="AJ43" i="4"/>
  <c r="AK43" i="4" s="1"/>
  <c r="AD43" i="4"/>
  <c r="AC43" i="4"/>
  <c r="AB43" i="4"/>
  <c r="AA43" i="4"/>
  <c r="AE43" i="4" s="1"/>
  <c r="Z43" i="4"/>
  <c r="Y43" i="4"/>
  <c r="X43" i="4"/>
  <c r="W43" i="4"/>
  <c r="V43" i="4"/>
  <c r="U43" i="4"/>
  <c r="T43" i="4"/>
  <c r="S43" i="4"/>
  <c r="R43" i="4"/>
  <c r="Q43" i="4"/>
  <c r="AV42" i="4"/>
  <c r="AO42" i="4"/>
  <c r="AK42" i="4"/>
  <c r="AJ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AV41" i="4"/>
  <c r="AO41" i="4"/>
  <c r="AJ41" i="4"/>
  <c r="AK41" i="4" s="1"/>
  <c r="AD41" i="4"/>
  <c r="AC41" i="4"/>
  <c r="AB41" i="4"/>
  <c r="AA41" i="4"/>
  <c r="AE41" i="4" s="1"/>
  <c r="Z41" i="4"/>
  <c r="Y41" i="4"/>
  <c r="X41" i="4"/>
  <c r="W41" i="4"/>
  <c r="V41" i="4"/>
  <c r="U41" i="4"/>
  <c r="T41" i="4"/>
  <c r="S41" i="4"/>
  <c r="R41" i="4"/>
  <c r="Q41" i="4"/>
  <c r="AV40" i="4"/>
  <c r="AO40" i="4"/>
  <c r="AK40" i="4"/>
  <c r="AJ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AV39" i="4"/>
  <c r="AO39" i="4"/>
  <c r="AJ39" i="4"/>
  <c r="AK39" i="4" s="1"/>
  <c r="AD39" i="4"/>
  <c r="AC39" i="4"/>
  <c r="AB39" i="4"/>
  <c r="AA39" i="4"/>
  <c r="AE39" i="4" s="1"/>
  <c r="Z39" i="4"/>
  <c r="Y39" i="4"/>
  <c r="X39" i="4"/>
  <c r="W39" i="4"/>
  <c r="V39" i="4"/>
  <c r="U39" i="4"/>
  <c r="T39" i="4"/>
  <c r="S39" i="4"/>
  <c r="R39" i="4"/>
  <c r="Q39" i="4"/>
  <c r="AV38" i="4"/>
  <c r="AO38" i="4"/>
  <c r="AK38" i="4"/>
  <c r="AJ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AV37" i="4"/>
  <c r="AO37" i="4"/>
  <c r="AJ37" i="4"/>
  <c r="AK37" i="4" s="1"/>
  <c r="AD37" i="4"/>
  <c r="AC37" i="4"/>
  <c r="AB37" i="4"/>
  <c r="AA37" i="4"/>
  <c r="AE37" i="4" s="1"/>
  <c r="Z37" i="4"/>
  <c r="Y37" i="4"/>
  <c r="X37" i="4"/>
  <c r="W37" i="4"/>
  <c r="V37" i="4"/>
  <c r="U37" i="4"/>
  <c r="T37" i="4"/>
  <c r="S37" i="4"/>
  <c r="R37" i="4"/>
  <c r="Q37" i="4"/>
  <c r="AV36" i="4"/>
  <c r="AO36" i="4"/>
  <c r="AK36" i="4"/>
  <c r="AJ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AV35" i="4"/>
  <c r="AO35" i="4"/>
  <c r="AO66" i="4" s="1"/>
  <c r="AJ35" i="4"/>
  <c r="AK35" i="4" s="1"/>
  <c r="AD35" i="4"/>
  <c r="AD66" i="4" s="1"/>
  <c r="AC35" i="4"/>
  <c r="AC66" i="4" s="1"/>
  <c r="AB35" i="4"/>
  <c r="AB65" i="4" s="1"/>
  <c r="AA35" i="4"/>
  <c r="AA65" i="4" s="1"/>
  <c r="Z35" i="4"/>
  <c r="Z65" i="4" s="1"/>
  <c r="Y35" i="4"/>
  <c r="Y65" i="4" s="1"/>
  <c r="X35" i="4"/>
  <c r="X65" i="4" s="1"/>
  <c r="W35" i="4"/>
  <c r="W66" i="4" s="1"/>
  <c r="V35" i="4"/>
  <c r="V66" i="4" s="1"/>
  <c r="U35" i="4"/>
  <c r="U66" i="4" s="1"/>
  <c r="T35" i="4"/>
  <c r="T65" i="4" s="1"/>
  <c r="S35" i="4"/>
  <c r="S65" i="4" s="1"/>
  <c r="R35" i="4"/>
  <c r="R65" i="4" s="1"/>
  <c r="Q35" i="4"/>
  <c r="Q65" i="4" s="1"/>
  <c r="AN33" i="4"/>
  <c r="AM33" i="4"/>
  <c r="AI33" i="4"/>
  <c r="AH33" i="4"/>
  <c r="Z33" i="4"/>
  <c r="R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O32" i="4"/>
  <c r="AN32" i="4"/>
  <c r="AM32" i="4"/>
  <c r="AI32" i="4"/>
  <c r="AH32" i="4"/>
  <c r="W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V31" i="4"/>
  <c r="AO31" i="4"/>
  <c r="AJ31" i="4"/>
  <c r="AK31" i="4" s="1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AV30" i="4"/>
  <c r="AO30" i="4"/>
  <c r="AK30" i="4"/>
  <c r="AJ30" i="4"/>
  <c r="AD30" i="4"/>
  <c r="AC30" i="4"/>
  <c r="AB30" i="4"/>
  <c r="AA30" i="4"/>
  <c r="AE30" i="4" s="1"/>
  <c r="Z30" i="4"/>
  <c r="Y30" i="4"/>
  <c r="X30" i="4"/>
  <c r="W30" i="4"/>
  <c r="V30" i="4"/>
  <c r="U30" i="4"/>
  <c r="T30" i="4"/>
  <c r="S30" i="4"/>
  <c r="R30" i="4"/>
  <c r="Q30" i="4"/>
  <c r="AV29" i="4"/>
  <c r="AO29" i="4"/>
  <c r="AJ29" i="4"/>
  <c r="AK29" i="4" s="1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AV28" i="4"/>
  <c r="AO28" i="4"/>
  <c r="AK28" i="4"/>
  <c r="AJ28" i="4"/>
  <c r="AD28" i="4"/>
  <c r="AC28" i="4"/>
  <c r="AB28" i="4"/>
  <c r="AA28" i="4"/>
  <c r="AE28" i="4" s="1"/>
  <c r="Z28" i="4"/>
  <c r="Y28" i="4"/>
  <c r="X28" i="4"/>
  <c r="W28" i="4"/>
  <c r="V28" i="4"/>
  <c r="U28" i="4"/>
  <c r="T28" i="4"/>
  <c r="S28" i="4"/>
  <c r="R28" i="4"/>
  <c r="Q28" i="4"/>
  <c r="AV27" i="4"/>
  <c r="AO27" i="4"/>
  <c r="AJ27" i="4"/>
  <c r="AK27" i="4" s="1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AV26" i="4"/>
  <c r="AO26" i="4"/>
  <c r="AK26" i="4"/>
  <c r="AJ26" i="4"/>
  <c r="AD26" i="4"/>
  <c r="AC26" i="4"/>
  <c r="AB26" i="4"/>
  <c r="AA26" i="4"/>
  <c r="AE26" i="4" s="1"/>
  <c r="Z26" i="4"/>
  <c r="Y26" i="4"/>
  <c r="X26" i="4"/>
  <c r="W26" i="4"/>
  <c r="V26" i="4"/>
  <c r="U26" i="4"/>
  <c r="T26" i="4"/>
  <c r="S26" i="4"/>
  <c r="R26" i="4"/>
  <c r="Q26" i="4"/>
  <c r="AV25" i="4"/>
  <c r="AO25" i="4"/>
  <c r="AJ25" i="4"/>
  <c r="AK25" i="4" s="1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AV24" i="4"/>
  <c r="AO24" i="4"/>
  <c r="AK24" i="4"/>
  <c r="AJ24" i="4"/>
  <c r="AD24" i="4"/>
  <c r="AC24" i="4"/>
  <c r="AB24" i="4"/>
  <c r="AA24" i="4"/>
  <c r="AE24" i="4" s="1"/>
  <c r="Z24" i="4"/>
  <c r="Y24" i="4"/>
  <c r="X24" i="4"/>
  <c r="W24" i="4"/>
  <c r="V24" i="4"/>
  <c r="U24" i="4"/>
  <c r="T24" i="4"/>
  <c r="S24" i="4"/>
  <c r="R24" i="4"/>
  <c r="Q24" i="4"/>
  <c r="AV23" i="4"/>
  <c r="AO23" i="4"/>
  <c r="AJ23" i="4"/>
  <c r="AK23" i="4" s="1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AV22" i="4"/>
  <c r="AO22" i="4"/>
  <c r="AK22" i="4"/>
  <c r="AJ22" i="4"/>
  <c r="AD22" i="4"/>
  <c r="AC22" i="4"/>
  <c r="AB22" i="4"/>
  <c r="AA22" i="4"/>
  <c r="AE22" i="4" s="1"/>
  <c r="Z22" i="4"/>
  <c r="Y22" i="4"/>
  <c r="X22" i="4"/>
  <c r="W22" i="4"/>
  <c r="V22" i="4"/>
  <c r="U22" i="4"/>
  <c r="T22" i="4"/>
  <c r="S22" i="4"/>
  <c r="R22" i="4"/>
  <c r="Q22" i="4"/>
  <c r="AV21" i="4"/>
  <c r="AO21" i="4"/>
  <c r="AJ21" i="4"/>
  <c r="AK21" i="4" s="1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AV20" i="4"/>
  <c r="AO20" i="4"/>
  <c r="AK20" i="4"/>
  <c r="AJ20" i="4"/>
  <c r="AD20" i="4"/>
  <c r="AC20" i="4"/>
  <c r="AB20" i="4"/>
  <c r="AA20" i="4"/>
  <c r="AE20" i="4" s="1"/>
  <c r="Z20" i="4"/>
  <c r="Y20" i="4"/>
  <c r="X20" i="4"/>
  <c r="W20" i="4"/>
  <c r="V20" i="4"/>
  <c r="U20" i="4"/>
  <c r="T20" i="4"/>
  <c r="S20" i="4"/>
  <c r="R20" i="4"/>
  <c r="Q20" i="4"/>
  <c r="AV19" i="4"/>
  <c r="AO19" i="4"/>
  <c r="AJ19" i="4"/>
  <c r="AK19" i="4" s="1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AV18" i="4"/>
  <c r="AO18" i="4"/>
  <c r="AK18" i="4"/>
  <c r="AJ18" i="4"/>
  <c r="AD18" i="4"/>
  <c r="AC18" i="4"/>
  <c r="AB18" i="4"/>
  <c r="AA18" i="4"/>
  <c r="AE18" i="4" s="1"/>
  <c r="Z18" i="4"/>
  <c r="Y18" i="4"/>
  <c r="X18" i="4"/>
  <c r="W18" i="4"/>
  <c r="V18" i="4"/>
  <c r="U18" i="4"/>
  <c r="T18" i="4"/>
  <c r="S18" i="4"/>
  <c r="R18" i="4"/>
  <c r="Q18" i="4"/>
  <c r="AV17" i="4"/>
  <c r="AO17" i="4"/>
  <c r="AJ17" i="4"/>
  <c r="AK17" i="4" s="1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AV16" i="4"/>
  <c r="AO16" i="4"/>
  <c r="AK16" i="4"/>
  <c r="AJ16" i="4"/>
  <c r="AD16" i="4"/>
  <c r="AC16" i="4"/>
  <c r="AB16" i="4"/>
  <c r="AA16" i="4"/>
  <c r="AE16" i="4" s="1"/>
  <c r="Z16" i="4"/>
  <c r="Y16" i="4"/>
  <c r="X16" i="4"/>
  <c r="W16" i="4"/>
  <c r="V16" i="4"/>
  <c r="U16" i="4"/>
  <c r="T16" i="4"/>
  <c r="S16" i="4"/>
  <c r="R16" i="4"/>
  <c r="Q16" i="4"/>
  <c r="AV15" i="4"/>
  <c r="AO15" i="4"/>
  <c r="AJ15" i="4"/>
  <c r="AK15" i="4" s="1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AV14" i="4"/>
  <c r="AO14" i="4"/>
  <c r="AK14" i="4"/>
  <c r="AJ14" i="4"/>
  <c r="AD14" i="4"/>
  <c r="AC14" i="4"/>
  <c r="AB14" i="4"/>
  <c r="AA14" i="4"/>
  <c r="AE14" i="4" s="1"/>
  <c r="Z14" i="4"/>
  <c r="Y14" i="4"/>
  <c r="X14" i="4"/>
  <c r="W14" i="4"/>
  <c r="V14" i="4"/>
  <c r="U14" i="4"/>
  <c r="T14" i="4"/>
  <c r="S14" i="4"/>
  <c r="R14" i="4"/>
  <c r="Q14" i="4"/>
  <c r="AV13" i="4"/>
  <c r="AO13" i="4"/>
  <c r="AJ13" i="4"/>
  <c r="AK13" i="4" s="1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AV12" i="4"/>
  <c r="AO12" i="4"/>
  <c r="AK12" i="4"/>
  <c r="AJ12" i="4"/>
  <c r="AD12" i="4"/>
  <c r="AC12" i="4"/>
  <c r="AB12" i="4"/>
  <c r="AA12" i="4"/>
  <c r="AE12" i="4" s="1"/>
  <c r="Z12" i="4"/>
  <c r="Y12" i="4"/>
  <c r="X12" i="4"/>
  <c r="W12" i="4"/>
  <c r="V12" i="4"/>
  <c r="U12" i="4"/>
  <c r="T12" i="4"/>
  <c r="S12" i="4"/>
  <c r="R12" i="4"/>
  <c r="Q12" i="4"/>
  <c r="AV11" i="4"/>
  <c r="AO11" i="4"/>
  <c r="AJ11" i="4"/>
  <c r="AK11" i="4" s="1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AV10" i="4"/>
  <c r="AO10" i="4"/>
  <c r="AK10" i="4"/>
  <c r="AJ10" i="4"/>
  <c r="AD10" i="4"/>
  <c r="AC10" i="4"/>
  <c r="AB10" i="4"/>
  <c r="AA10" i="4"/>
  <c r="AE10" i="4" s="1"/>
  <c r="Z10" i="4"/>
  <c r="Y10" i="4"/>
  <c r="X10" i="4"/>
  <c r="W10" i="4"/>
  <c r="V10" i="4"/>
  <c r="U10" i="4"/>
  <c r="T10" i="4"/>
  <c r="S10" i="4"/>
  <c r="R10" i="4"/>
  <c r="Q10" i="4"/>
  <c r="AV9" i="4"/>
  <c r="AO9" i="4"/>
  <c r="AJ9" i="4"/>
  <c r="AK9" i="4" s="1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AV8" i="4"/>
  <c r="AO8" i="4"/>
  <c r="AK8" i="4"/>
  <c r="AJ8" i="4"/>
  <c r="AD8" i="4"/>
  <c r="AC8" i="4"/>
  <c r="AB8" i="4"/>
  <c r="AA8" i="4"/>
  <c r="AE8" i="4" s="1"/>
  <c r="Z8" i="4"/>
  <c r="Y8" i="4"/>
  <c r="X8" i="4"/>
  <c r="W8" i="4"/>
  <c r="V8" i="4"/>
  <c r="U8" i="4"/>
  <c r="T8" i="4"/>
  <c r="S8" i="4"/>
  <c r="R8" i="4"/>
  <c r="Q8" i="4"/>
  <c r="AV7" i="4"/>
  <c r="AO7" i="4"/>
  <c r="AJ7" i="4"/>
  <c r="AK7" i="4" s="1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V6" i="4"/>
  <c r="AO6" i="4"/>
  <c r="AK6" i="4"/>
  <c r="AJ6" i="4"/>
  <c r="AD6" i="4"/>
  <c r="AC6" i="4"/>
  <c r="AB6" i="4"/>
  <c r="AA6" i="4"/>
  <c r="AE6" i="4" s="1"/>
  <c r="Z6" i="4"/>
  <c r="Y6" i="4"/>
  <c r="X6" i="4"/>
  <c r="W6" i="4"/>
  <c r="V6" i="4"/>
  <c r="U6" i="4"/>
  <c r="T6" i="4"/>
  <c r="S6" i="4"/>
  <c r="R6" i="4"/>
  <c r="Q6" i="4"/>
  <c r="AV5" i="4"/>
  <c r="AO5" i="4"/>
  <c r="AJ5" i="4"/>
  <c r="AK5" i="4" s="1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V4" i="4"/>
  <c r="AO4" i="4"/>
  <c r="AK4" i="4"/>
  <c r="AJ4" i="4"/>
  <c r="AD4" i="4"/>
  <c r="AC4" i="4"/>
  <c r="AB4" i="4"/>
  <c r="AA4" i="4"/>
  <c r="AE4" i="4" s="1"/>
  <c r="Z4" i="4"/>
  <c r="Y4" i="4"/>
  <c r="X4" i="4"/>
  <c r="W4" i="4"/>
  <c r="V4" i="4"/>
  <c r="U4" i="4"/>
  <c r="T4" i="4"/>
  <c r="S4" i="4"/>
  <c r="R4" i="4"/>
  <c r="Q4" i="4"/>
  <c r="AV3" i="4"/>
  <c r="AO3" i="4"/>
  <c r="AJ3" i="4"/>
  <c r="AK3" i="4" s="1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AV2" i="4"/>
  <c r="AO2" i="4"/>
  <c r="AO33" i="4" s="1"/>
  <c r="AK2" i="4"/>
  <c r="AJ2" i="4"/>
  <c r="AJ32" i="4" s="1"/>
  <c r="AD2" i="4"/>
  <c r="AD33" i="4" s="1"/>
  <c r="AC2" i="4"/>
  <c r="AC32" i="4" s="1"/>
  <c r="AB2" i="4"/>
  <c r="AB32" i="4" s="1"/>
  <c r="AA2" i="4"/>
  <c r="AA32" i="4" s="1"/>
  <c r="Z2" i="4"/>
  <c r="Z32" i="4" s="1"/>
  <c r="Y2" i="4"/>
  <c r="Y32" i="4" s="1"/>
  <c r="X2" i="4"/>
  <c r="X33" i="4" s="1"/>
  <c r="W2" i="4"/>
  <c r="W33" i="4" s="1"/>
  <c r="V2" i="4"/>
  <c r="V33" i="4" s="1"/>
  <c r="U2" i="4"/>
  <c r="U32" i="4" s="1"/>
  <c r="T2" i="4"/>
  <c r="T32" i="4" s="1"/>
  <c r="S2" i="4"/>
  <c r="S32" i="4" s="1"/>
  <c r="R2" i="4"/>
  <c r="R32" i="4" s="1"/>
  <c r="Q2" i="4"/>
  <c r="Q32" i="4" s="1"/>
  <c r="AL29" i="6" l="1"/>
  <c r="AL27" i="6"/>
  <c r="AL28" i="6"/>
  <c r="AG29" i="6"/>
  <c r="AG28" i="6"/>
  <c r="AG27" i="6"/>
  <c r="AG56" i="6"/>
  <c r="AG55" i="6"/>
  <c r="AG54" i="6"/>
  <c r="AL55" i="6"/>
  <c r="AL54" i="6"/>
  <c r="AL56" i="6"/>
  <c r="S34" i="5"/>
  <c r="AF16" i="5"/>
  <c r="AF26" i="5"/>
  <c r="AF46" i="5"/>
  <c r="AF52" i="5"/>
  <c r="AF63" i="5"/>
  <c r="AF65" i="5"/>
  <c r="AF40" i="5"/>
  <c r="AF47" i="5"/>
  <c r="AF54" i="5"/>
  <c r="AF58" i="5"/>
  <c r="AF67" i="5"/>
  <c r="AF49" i="5"/>
  <c r="AF60" i="5"/>
  <c r="AF5" i="5"/>
  <c r="AF11" i="5"/>
  <c r="AF15" i="5"/>
  <c r="AF28" i="5"/>
  <c r="AF18" i="5"/>
  <c r="AF33" i="5"/>
  <c r="AF17" i="5"/>
  <c r="AF20" i="5"/>
  <c r="AF6" i="5"/>
  <c r="AF13" i="5"/>
  <c r="AF25" i="5"/>
  <c r="AF42" i="5"/>
  <c r="AF8" i="5"/>
  <c r="AF21" i="5"/>
  <c r="AF41" i="5"/>
  <c r="AF45" i="5"/>
  <c r="AF59" i="5"/>
  <c r="AF32" i="5"/>
  <c r="AF4" i="5"/>
  <c r="AF7" i="5"/>
  <c r="AF12" i="5"/>
  <c r="AF23" i="5"/>
  <c r="AF27" i="5"/>
  <c r="AF44" i="5"/>
  <c r="AF55" i="5"/>
  <c r="AF62" i="5"/>
  <c r="AF66" i="5"/>
  <c r="AF29" i="5"/>
  <c r="AF31" i="5"/>
  <c r="AF64" i="5"/>
  <c r="AF56" i="5"/>
  <c r="AF48" i="5"/>
  <c r="AF43" i="5"/>
  <c r="AF53" i="5"/>
  <c r="AE69" i="5"/>
  <c r="AF61" i="5"/>
  <c r="AF39" i="5"/>
  <c r="AF14" i="5"/>
  <c r="AF22" i="5"/>
  <c r="AF24" i="5"/>
  <c r="AF30" i="5"/>
  <c r="AF51" i="5"/>
  <c r="AF57" i="5"/>
  <c r="AF68" i="5"/>
  <c r="AK18" i="5"/>
  <c r="AK30" i="5"/>
  <c r="AQ49" i="5"/>
  <c r="AJ69" i="5"/>
  <c r="AQ4" i="5"/>
  <c r="AC69" i="5"/>
  <c r="AK23" i="5"/>
  <c r="AK51" i="5"/>
  <c r="AQ65" i="5"/>
  <c r="AK4" i="5"/>
  <c r="AQ16" i="5"/>
  <c r="AK5" i="5"/>
  <c r="AF10" i="5"/>
  <c r="AQ15" i="5"/>
  <c r="AK22" i="5"/>
  <c r="AQ40" i="5"/>
  <c r="AK42" i="5"/>
  <c r="AQ41" i="5"/>
  <c r="AK43" i="5"/>
  <c r="AP34" i="5"/>
  <c r="AJ34" i="5"/>
  <c r="AK39" i="5"/>
  <c r="AQ50" i="5"/>
  <c r="AK52" i="5"/>
  <c r="AK60" i="5"/>
  <c r="AK9" i="5"/>
  <c r="AK13" i="5"/>
  <c r="AQ25" i="5"/>
  <c r="AQ57" i="5"/>
  <c r="AK7" i="5"/>
  <c r="AK11" i="5"/>
  <c r="AQ42" i="5"/>
  <c r="AK44" i="5"/>
  <c r="AQ47" i="5"/>
  <c r="AK49" i="5"/>
  <c r="AK57" i="5"/>
  <c r="AK65" i="5"/>
  <c r="AK67" i="5"/>
  <c r="AP69" i="5"/>
  <c r="AQ44" i="5"/>
  <c r="AK46" i="5"/>
  <c r="AQ39" i="5"/>
  <c r="AQ52" i="5"/>
  <c r="AK54" i="5"/>
  <c r="AM13" i="1"/>
  <c r="AM10" i="1"/>
  <c r="Y18" i="1"/>
  <c r="T3" i="1"/>
  <c r="R5" i="1"/>
  <c r="U11" i="1"/>
  <c r="Z18" i="1"/>
  <c r="S44" i="1"/>
  <c r="AC50" i="1"/>
  <c r="U3" i="1"/>
  <c r="R3" i="1"/>
  <c r="Z3" i="1"/>
  <c r="AL21" i="1"/>
  <c r="AL22" i="1"/>
  <c r="AL23" i="1"/>
  <c r="U4" i="1"/>
  <c r="AC4" i="1"/>
  <c r="X5" i="1"/>
  <c r="S6" i="1"/>
  <c r="AA6" i="1"/>
  <c r="V7" i="1"/>
  <c r="AD7" i="1"/>
  <c r="Y8" i="1"/>
  <c r="T9" i="1"/>
  <c r="AB9" i="1"/>
  <c r="W10" i="1"/>
  <c r="AE10" i="1"/>
  <c r="R11" i="1"/>
  <c r="AC11" i="1"/>
  <c r="S12" i="1"/>
  <c r="S13" i="1"/>
  <c r="W14" i="1"/>
  <c r="Y15" i="1"/>
  <c r="AC16" i="1"/>
  <c r="R17" i="1"/>
  <c r="AE17" i="1"/>
  <c r="W18" i="1"/>
  <c r="X19" i="1"/>
  <c r="AC20" i="1"/>
  <c r="R33" i="1"/>
  <c r="S36" i="1"/>
  <c r="T39" i="1"/>
  <c r="AC42" i="1"/>
  <c r="V45" i="1"/>
  <c r="AE48" i="1"/>
  <c r="Z5" i="1"/>
  <c r="AD9" i="1"/>
  <c r="T16" i="1"/>
  <c r="AS22" i="1"/>
  <c r="S5" i="1"/>
  <c r="AA5" i="1"/>
  <c r="V6" i="1"/>
  <c r="Y7" i="1"/>
  <c r="W9" i="1"/>
  <c r="AE9" i="1"/>
  <c r="R10" i="1"/>
  <c r="Z10" i="1"/>
  <c r="V11" i="1"/>
  <c r="X12" i="1"/>
  <c r="X13" i="1"/>
  <c r="AC14" i="1"/>
  <c r="AD15" i="1"/>
  <c r="U16" i="1"/>
  <c r="W17" i="1"/>
  <c r="AA18" i="1"/>
  <c r="AC19" i="1"/>
  <c r="U20" i="1"/>
  <c r="W32" i="1"/>
  <c r="X35" i="1"/>
  <c r="Y38" i="1"/>
  <c r="Z41" i="1"/>
  <c r="AA44" i="1"/>
  <c r="AT45" i="1"/>
  <c r="AB47" i="1"/>
  <c r="AM42" i="1"/>
  <c r="W4" i="1"/>
  <c r="V9" i="1"/>
  <c r="AL51" i="1"/>
  <c r="AM39" i="1" s="1"/>
  <c r="AL52" i="1"/>
  <c r="R41" i="1"/>
  <c r="AT48" i="1"/>
  <c r="V3" i="1"/>
  <c r="AD3" i="1"/>
  <c r="Y4" i="1"/>
  <c r="T5" i="1"/>
  <c r="AB5" i="1"/>
  <c r="W6" i="1"/>
  <c r="AE6" i="1"/>
  <c r="R7" i="1"/>
  <c r="Z7" i="1"/>
  <c r="U8" i="1"/>
  <c r="AC8" i="1"/>
  <c r="X9" i="1"/>
  <c r="S10" i="1"/>
  <c r="AA10" i="1"/>
  <c r="X11" i="1"/>
  <c r="Y12" i="1"/>
  <c r="Z13" i="1"/>
  <c r="AD14" i="1"/>
  <c r="R15" i="1"/>
  <c r="W16" i="1"/>
  <c r="X17" i="1"/>
  <c r="AC18" i="1"/>
  <c r="R19" i="1"/>
  <c r="AD19" i="1"/>
  <c r="W20" i="1"/>
  <c r="AE32" i="1"/>
  <c r="R49" i="1"/>
  <c r="AL53" i="1"/>
  <c r="AM31" i="1" s="1"/>
  <c r="Z19" i="1"/>
  <c r="AE20" i="1"/>
  <c r="AB3" i="1"/>
  <c r="AE4" i="1"/>
  <c r="AC6" i="1"/>
  <c r="AF6" i="1" s="1"/>
  <c r="X7" i="1"/>
  <c r="AA8" i="1"/>
  <c r="Y10" i="1"/>
  <c r="V13" i="1"/>
  <c r="AB15" i="1"/>
  <c r="X4" i="1"/>
  <c r="AB8" i="1"/>
  <c r="W3" i="1"/>
  <c r="AE3" i="1"/>
  <c r="R4" i="1"/>
  <c r="Z4" i="1"/>
  <c r="U5" i="1"/>
  <c r="AC5" i="1"/>
  <c r="X6" i="1"/>
  <c r="S7" i="1"/>
  <c r="AA7" i="1"/>
  <c r="V8" i="1"/>
  <c r="AD8" i="1"/>
  <c r="Y9" i="1"/>
  <c r="T10" i="1"/>
  <c r="AB10" i="1"/>
  <c r="Y11" i="1"/>
  <c r="AA12" i="1"/>
  <c r="AA13" i="1"/>
  <c r="S14" i="1"/>
  <c r="AE14" i="1"/>
  <c r="T15" i="1"/>
  <c r="Y16" i="1"/>
  <c r="Z17" i="1"/>
  <c r="R18" i="1"/>
  <c r="AE18" i="1"/>
  <c r="T19" i="1"/>
  <c r="X20" i="1"/>
  <c r="U34" i="1"/>
  <c r="AM35" i="1"/>
  <c r="W40" i="1"/>
  <c r="X43" i="1"/>
  <c r="Y46" i="1"/>
  <c r="Z49" i="1"/>
  <c r="W12" i="1"/>
  <c r="AM17" i="1"/>
  <c r="S20" i="1"/>
  <c r="T47" i="1"/>
  <c r="T8" i="1"/>
  <c r="X3" i="1"/>
  <c r="S4" i="1"/>
  <c r="S21" i="1" s="1"/>
  <c r="AA4" i="1"/>
  <c r="AA22" i="1" s="1"/>
  <c r="V5" i="1"/>
  <c r="AD5" i="1"/>
  <c r="Y6" i="1"/>
  <c r="T7" i="1"/>
  <c r="AB7" i="1"/>
  <c r="W8" i="1"/>
  <c r="AE8" i="1"/>
  <c r="R9" i="1"/>
  <c r="Z9" i="1"/>
  <c r="U10" i="1"/>
  <c r="AC10" i="1"/>
  <c r="Z11" i="1"/>
  <c r="AC12" i="1"/>
  <c r="AB13" i="1"/>
  <c r="U14" i="1"/>
  <c r="V15" i="1"/>
  <c r="AM15" i="1"/>
  <c r="AA16" i="1"/>
  <c r="AB17" i="1"/>
  <c r="S18" i="1"/>
  <c r="U19" i="1"/>
  <c r="T31" i="1"/>
  <c r="AC34" i="1"/>
  <c r="V37" i="1"/>
  <c r="AD20" i="1"/>
  <c r="V20" i="1"/>
  <c r="AA19" i="1"/>
  <c r="S19" i="1"/>
  <c r="X18" i="1"/>
  <c r="AC17" i="1"/>
  <c r="U17" i="1"/>
  <c r="Z16" i="1"/>
  <c r="R16" i="1"/>
  <c r="AE15" i="1"/>
  <c r="W15" i="1"/>
  <c r="AB14" i="1"/>
  <c r="T14" i="1"/>
  <c r="Y13" i="1"/>
  <c r="AD12" i="1"/>
  <c r="V12" i="1"/>
  <c r="AA11" i="1"/>
  <c r="S11" i="1"/>
  <c r="AB20" i="1"/>
  <c r="T20" i="1"/>
  <c r="Y19" i="1"/>
  <c r="AD18" i="1"/>
  <c r="V18" i="1"/>
  <c r="AA17" i="1"/>
  <c r="S17" i="1"/>
  <c r="X16" i="1"/>
  <c r="AC15" i="1"/>
  <c r="U15" i="1"/>
  <c r="Z14" i="1"/>
  <c r="R14" i="1"/>
  <c r="AE13" i="1"/>
  <c r="W13" i="1"/>
  <c r="AB12" i="1"/>
  <c r="T12" i="1"/>
  <c r="Z20" i="1"/>
  <c r="R20" i="1"/>
  <c r="AE19" i="1"/>
  <c r="W19" i="1"/>
  <c r="AB18" i="1"/>
  <c r="T18" i="1"/>
  <c r="Y17" i="1"/>
  <c r="AD16" i="1"/>
  <c r="V16" i="1"/>
  <c r="AA15" i="1"/>
  <c r="S15" i="1"/>
  <c r="X14" i="1"/>
  <c r="AC13" i="1"/>
  <c r="U13" i="1"/>
  <c r="Z12" i="1"/>
  <c r="R12" i="1"/>
  <c r="AE11" i="1"/>
  <c r="W11" i="1"/>
  <c r="AS21" i="1"/>
  <c r="AT4" i="1" s="1"/>
  <c r="AS23" i="1"/>
  <c r="U6" i="1"/>
  <c r="S8" i="1"/>
  <c r="AA14" i="1"/>
  <c r="V17" i="1"/>
  <c r="AB19" i="1"/>
  <c r="AA50" i="1"/>
  <c r="S50" i="1"/>
  <c r="X49" i="1"/>
  <c r="AC48" i="1"/>
  <c r="U48" i="1"/>
  <c r="Z47" i="1"/>
  <c r="R47" i="1"/>
  <c r="AE46" i="1"/>
  <c r="W46" i="1"/>
  <c r="AB45" i="1"/>
  <c r="AF45" i="1" s="1"/>
  <c r="T45" i="1"/>
  <c r="Y44" i="1"/>
  <c r="AD43" i="1"/>
  <c r="V43" i="1"/>
  <c r="AA42" i="1"/>
  <c r="S42" i="1"/>
  <c r="X41" i="1"/>
  <c r="AC40" i="1"/>
  <c r="U40" i="1"/>
  <c r="Z39" i="1"/>
  <c r="R39" i="1"/>
  <c r="AE38" i="1"/>
  <c r="W38" i="1"/>
  <c r="AB37" i="1"/>
  <c r="T37" i="1"/>
  <c r="Y36" i="1"/>
  <c r="AD35" i="1"/>
  <c r="V35" i="1"/>
  <c r="AA34" i="1"/>
  <c r="S34" i="1"/>
  <c r="X33" i="1"/>
  <c r="AC32" i="1"/>
  <c r="U32" i="1"/>
  <c r="Z31" i="1"/>
  <c r="R31" i="1"/>
  <c r="AE30" i="1"/>
  <c r="W30" i="1"/>
  <c r="Z50" i="1"/>
  <c r="R50" i="1"/>
  <c r="AE49" i="1"/>
  <c r="W49" i="1"/>
  <c r="AB48" i="1"/>
  <c r="AF48" i="1" s="1"/>
  <c r="T48" i="1"/>
  <c r="Y47" i="1"/>
  <c r="AD46" i="1"/>
  <c r="V46" i="1"/>
  <c r="AA45" i="1"/>
  <c r="S45" i="1"/>
  <c r="X44" i="1"/>
  <c r="AC43" i="1"/>
  <c r="U43" i="1"/>
  <c r="Z42" i="1"/>
  <c r="R42" i="1"/>
  <c r="AE41" i="1"/>
  <c r="W41" i="1"/>
  <c r="AB40" i="1"/>
  <c r="T40" i="1"/>
  <c r="Y39" i="1"/>
  <c r="AD38" i="1"/>
  <c r="V38" i="1"/>
  <c r="AA37" i="1"/>
  <c r="S37" i="1"/>
  <c r="X36" i="1"/>
  <c r="AC35" i="1"/>
  <c r="U35" i="1"/>
  <c r="Z34" i="1"/>
  <c r="Z51" i="1" s="1"/>
  <c r="R34" i="1"/>
  <c r="AE33" i="1"/>
  <c r="W33" i="1"/>
  <c r="AB32" i="1"/>
  <c r="T32" i="1"/>
  <c r="Y31" i="1"/>
  <c r="AD30" i="1"/>
  <c r="V30" i="1"/>
  <c r="Y50" i="1"/>
  <c r="AD49" i="1"/>
  <c r="V49" i="1"/>
  <c r="AA48" i="1"/>
  <c r="S48" i="1"/>
  <c r="X47" i="1"/>
  <c r="AC46" i="1"/>
  <c r="U46" i="1"/>
  <c r="Z45" i="1"/>
  <c r="R45" i="1"/>
  <c r="AE44" i="1"/>
  <c r="W44" i="1"/>
  <c r="AB43" i="1"/>
  <c r="T43" i="1"/>
  <c r="Y42" i="1"/>
  <c r="AD41" i="1"/>
  <c r="V41" i="1"/>
  <c r="AA40" i="1"/>
  <c r="S40" i="1"/>
  <c r="X39" i="1"/>
  <c r="AC38" i="1"/>
  <c r="U38" i="1"/>
  <c r="Z37" i="1"/>
  <c r="R37" i="1"/>
  <c r="AE36" i="1"/>
  <c r="W36" i="1"/>
  <c r="AB35" i="1"/>
  <c r="T35" i="1"/>
  <c r="Y34" i="1"/>
  <c r="AD33" i="1"/>
  <c r="V33" i="1"/>
  <c r="AA32" i="1"/>
  <c r="S32" i="1"/>
  <c r="X31" i="1"/>
  <c r="AC30" i="1"/>
  <c r="U30" i="1"/>
  <c r="AB38" i="1"/>
  <c r="T38" i="1"/>
  <c r="Y37" i="1"/>
  <c r="AD36" i="1"/>
  <c r="V36" i="1"/>
  <c r="AA35" i="1"/>
  <c r="S35" i="1"/>
  <c r="X34" i="1"/>
  <c r="AC33" i="1"/>
  <c r="U33" i="1"/>
  <c r="Z32" i="1"/>
  <c r="R32" i="1"/>
  <c r="AE31" i="1"/>
  <c r="W31" i="1"/>
  <c r="AB30" i="1"/>
  <c r="T30" i="1"/>
  <c r="AE50" i="1"/>
  <c r="W50" i="1"/>
  <c r="AB49" i="1"/>
  <c r="AF49" i="1" s="1"/>
  <c r="T49" i="1"/>
  <c r="Y48" i="1"/>
  <c r="AD47" i="1"/>
  <c r="V47" i="1"/>
  <c r="AA46" i="1"/>
  <c r="S46" i="1"/>
  <c r="X45" i="1"/>
  <c r="AC44" i="1"/>
  <c r="U44" i="1"/>
  <c r="Z43" i="1"/>
  <c r="R43" i="1"/>
  <c r="AE42" i="1"/>
  <c r="W42" i="1"/>
  <c r="AB41" i="1"/>
  <c r="T41" i="1"/>
  <c r="Y40" i="1"/>
  <c r="AD39" i="1"/>
  <c r="AF39" i="1" s="1"/>
  <c r="V39" i="1"/>
  <c r="AA38" i="1"/>
  <c r="S38" i="1"/>
  <c r="X37" i="1"/>
  <c r="AC36" i="1"/>
  <c r="U36" i="1"/>
  <c r="Z35" i="1"/>
  <c r="R35" i="1"/>
  <c r="AE34" i="1"/>
  <c r="W34" i="1"/>
  <c r="AB33" i="1"/>
  <c r="T33" i="1"/>
  <c r="Y32" i="1"/>
  <c r="AD31" i="1"/>
  <c r="V31" i="1"/>
  <c r="AA30" i="1"/>
  <c r="S30" i="1"/>
  <c r="U39" i="1"/>
  <c r="Z38" i="1"/>
  <c r="R38" i="1"/>
  <c r="AE37" i="1"/>
  <c r="W37" i="1"/>
  <c r="AB36" i="1"/>
  <c r="T36" i="1"/>
  <c r="Y35" i="1"/>
  <c r="AD34" i="1"/>
  <c r="V34" i="1"/>
  <c r="AA33" i="1"/>
  <c r="S33" i="1"/>
  <c r="X32" i="1"/>
  <c r="AC31" i="1"/>
  <c r="U31" i="1"/>
  <c r="Z30" i="1"/>
  <c r="R30" i="1"/>
  <c r="X38" i="1"/>
  <c r="AC37" i="1"/>
  <c r="U37" i="1"/>
  <c r="Z36" i="1"/>
  <c r="R36" i="1"/>
  <c r="AE35" i="1"/>
  <c r="W35" i="1"/>
  <c r="AB34" i="1"/>
  <c r="T34" i="1"/>
  <c r="Y33" i="1"/>
  <c r="AD32" i="1"/>
  <c r="V32" i="1"/>
  <c r="AA31" i="1"/>
  <c r="S31" i="1"/>
  <c r="X30" i="1"/>
  <c r="AC3" i="1"/>
  <c r="AD6" i="1"/>
  <c r="Y3" i="1"/>
  <c r="T4" i="1"/>
  <c r="AB4" i="1"/>
  <c r="AF4" i="1" s="1"/>
  <c r="W5" i="1"/>
  <c r="AE5" i="1"/>
  <c r="R6" i="1"/>
  <c r="Z6" i="1"/>
  <c r="U7" i="1"/>
  <c r="AC7" i="1"/>
  <c r="X8" i="1"/>
  <c r="S9" i="1"/>
  <c r="AA9" i="1"/>
  <c r="V10" i="1"/>
  <c r="AD10" i="1"/>
  <c r="AB11" i="1"/>
  <c r="AE12" i="1"/>
  <c r="R13" i="1"/>
  <c r="AD13" i="1"/>
  <c r="V14" i="1"/>
  <c r="X15" i="1"/>
  <c r="AT15" i="1"/>
  <c r="AB16" i="1"/>
  <c r="AF16" i="1" s="1"/>
  <c r="AD17" i="1"/>
  <c r="U18" i="1"/>
  <c r="V19" i="1"/>
  <c r="AA20" i="1"/>
  <c r="AB31" i="1"/>
  <c r="AM34" i="1"/>
  <c r="AD37" i="1"/>
  <c r="U42" i="1"/>
  <c r="AM43" i="1"/>
  <c r="W48" i="1"/>
  <c r="AT49" i="1"/>
  <c r="X50" i="1"/>
  <c r="S39" i="1"/>
  <c r="AA39" i="1"/>
  <c r="V40" i="1"/>
  <c r="AD40" i="1"/>
  <c r="Y41" i="1"/>
  <c r="T42" i="1"/>
  <c r="AB42" i="1"/>
  <c r="W43" i="1"/>
  <c r="AE43" i="1"/>
  <c r="R44" i="1"/>
  <c r="Z44" i="1"/>
  <c r="U45" i="1"/>
  <c r="AC45" i="1"/>
  <c r="X46" i="1"/>
  <c r="S47" i="1"/>
  <c r="AA47" i="1"/>
  <c r="V48" i="1"/>
  <c r="AD48" i="1"/>
  <c r="Y49" i="1"/>
  <c r="T50" i="1"/>
  <c r="AB50" i="1"/>
  <c r="AS51" i="1"/>
  <c r="AT39" i="1" s="1"/>
  <c r="AC39" i="1"/>
  <c r="X40" i="1"/>
  <c r="S41" i="1"/>
  <c r="AA41" i="1"/>
  <c r="V42" i="1"/>
  <c r="AD42" i="1"/>
  <c r="Y43" i="1"/>
  <c r="T44" i="1"/>
  <c r="AB44" i="1"/>
  <c r="W45" i="1"/>
  <c r="AE45" i="1"/>
  <c r="R46" i="1"/>
  <c r="Z46" i="1"/>
  <c r="U47" i="1"/>
  <c r="AC47" i="1"/>
  <c r="X48" i="1"/>
  <c r="S49" i="1"/>
  <c r="AA49" i="1"/>
  <c r="V50" i="1"/>
  <c r="AD50" i="1"/>
  <c r="AT33" i="1"/>
  <c r="W39" i="1"/>
  <c r="AE39" i="1"/>
  <c r="R40" i="1"/>
  <c r="Z40" i="1"/>
  <c r="U41" i="1"/>
  <c r="AC41" i="1"/>
  <c r="X42" i="1"/>
  <c r="S43" i="1"/>
  <c r="AA43" i="1"/>
  <c r="V44" i="1"/>
  <c r="AD44" i="1"/>
  <c r="Y45" i="1"/>
  <c r="T46" i="1"/>
  <c r="AB46" i="1"/>
  <c r="W47" i="1"/>
  <c r="AE47" i="1"/>
  <c r="R48" i="1"/>
  <c r="Z48" i="1"/>
  <c r="U49" i="1"/>
  <c r="AC49" i="1"/>
  <c r="AS53" i="1"/>
  <c r="AF10" i="4"/>
  <c r="AK65" i="4"/>
  <c r="AK66" i="4"/>
  <c r="AF18" i="4"/>
  <c r="AF30" i="4"/>
  <c r="AF12" i="4"/>
  <c r="AF20" i="4"/>
  <c r="AF39" i="4"/>
  <c r="AF51" i="4"/>
  <c r="AF55" i="4"/>
  <c r="AF63" i="4"/>
  <c r="AF22" i="4"/>
  <c r="AF45" i="4"/>
  <c r="AF24" i="4"/>
  <c r="AK32" i="4"/>
  <c r="AF37" i="4"/>
  <c r="AF49" i="4"/>
  <c r="AF61" i="4"/>
  <c r="AF14" i="4"/>
  <c r="AF26" i="4"/>
  <c r="V32" i="4"/>
  <c r="AD32" i="4"/>
  <c r="Q33" i="4"/>
  <c r="Y33" i="4"/>
  <c r="X32" i="4"/>
  <c r="S33" i="4"/>
  <c r="AA33" i="4"/>
  <c r="AK33" i="4"/>
  <c r="W65" i="4"/>
  <c r="AO65" i="4"/>
  <c r="R66" i="4"/>
  <c r="Z66" i="4"/>
  <c r="AJ33" i="4"/>
  <c r="AE2" i="4"/>
  <c r="T33" i="4"/>
  <c r="AB33" i="4"/>
  <c r="S66" i="4"/>
  <c r="AA66" i="4"/>
  <c r="AJ66" i="4"/>
  <c r="U33" i="4"/>
  <c r="AC33" i="4"/>
  <c r="AE35" i="4"/>
  <c r="AF41" i="4" s="1"/>
  <c r="T66" i="4"/>
  <c r="AB66" i="4"/>
  <c r="AJ65" i="4"/>
  <c r="AK69" i="5" l="1"/>
  <c r="AF34" i="5"/>
  <c r="AQ34" i="5"/>
  <c r="AQ69" i="5"/>
  <c r="AK34" i="5"/>
  <c r="AF69" i="5"/>
  <c r="V51" i="1"/>
  <c r="V52" i="1"/>
  <c r="V53" i="1"/>
  <c r="AM9" i="1"/>
  <c r="AM3" i="1"/>
  <c r="AM20" i="1"/>
  <c r="AM16" i="1"/>
  <c r="AM12" i="1"/>
  <c r="AM18" i="1"/>
  <c r="AM14" i="1"/>
  <c r="AF18" i="1"/>
  <c r="AM49" i="1"/>
  <c r="AF17" i="1"/>
  <c r="AT31" i="1"/>
  <c r="AD22" i="1"/>
  <c r="AD23" i="1"/>
  <c r="AD21" i="1"/>
  <c r="AF47" i="1"/>
  <c r="AT13" i="1"/>
  <c r="AA21" i="1"/>
  <c r="AT6" i="1"/>
  <c r="AT8" i="1"/>
  <c r="AF31" i="1"/>
  <c r="U51" i="1"/>
  <c r="U52" i="1"/>
  <c r="U53" i="1"/>
  <c r="AD51" i="1"/>
  <c r="AD52" i="1"/>
  <c r="AD53" i="1"/>
  <c r="AF40" i="1"/>
  <c r="AF37" i="1"/>
  <c r="AF19" i="1"/>
  <c r="AF14" i="1"/>
  <c r="AT32" i="1"/>
  <c r="AE22" i="1"/>
  <c r="AE23" i="1"/>
  <c r="AE21" i="1"/>
  <c r="Z53" i="1"/>
  <c r="AT17" i="1"/>
  <c r="AT40" i="1"/>
  <c r="Z21" i="1"/>
  <c r="Z22" i="1"/>
  <c r="Z23" i="1"/>
  <c r="AM5" i="1"/>
  <c r="AT20" i="1"/>
  <c r="AT7" i="1"/>
  <c r="AT10" i="1"/>
  <c r="AT12" i="1"/>
  <c r="AT18" i="1"/>
  <c r="AT19" i="1"/>
  <c r="AT14" i="1"/>
  <c r="AT9" i="1"/>
  <c r="V22" i="1"/>
  <c r="V23" i="1"/>
  <c r="V21" i="1"/>
  <c r="Z52" i="1"/>
  <c r="AM6" i="1"/>
  <c r="AF46" i="1"/>
  <c r="S51" i="1"/>
  <c r="S53" i="1"/>
  <c r="S52" i="1"/>
  <c r="AF41" i="1"/>
  <c r="AC51" i="1"/>
  <c r="AC52" i="1"/>
  <c r="AC53" i="1"/>
  <c r="AF38" i="1"/>
  <c r="AF43" i="1"/>
  <c r="X51" i="1"/>
  <c r="X52" i="1"/>
  <c r="X53" i="1"/>
  <c r="AF20" i="1"/>
  <c r="AT47" i="1"/>
  <c r="W22" i="1"/>
  <c r="W23" i="1"/>
  <c r="W21" i="1"/>
  <c r="AM33" i="1"/>
  <c r="S23" i="1"/>
  <c r="R22" i="1"/>
  <c r="R21" i="1"/>
  <c r="R23" i="1"/>
  <c r="T22" i="1"/>
  <c r="T23" i="1"/>
  <c r="T21" i="1"/>
  <c r="AT3" i="1"/>
  <c r="AF44" i="1"/>
  <c r="AF42" i="1"/>
  <c r="Y21" i="1"/>
  <c r="Y23" i="1"/>
  <c r="Y22" i="1"/>
  <c r="Y52" i="1"/>
  <c r="Y53" i="1"/>
  <c r="Y51" i="1"/>
  <c r="AA51" i="1"/>
  <c r="AA53" i="1"/>
  <c r="AA52" i="1"/>
  <c r="T51" i="1"/>
  <c r="T52" i="1"/>
  <c r="T53" i="1"/>
  <c r="AF32" i="1"/>
  <c r="AM19" i="1"/>
  <c r="AF13" i="1"/>
  <c r="X23" i="1"/>
  <c r="X22" i="1"/>
  <c r="X21" i="1"/>
  <c r="AF8" i="1"/>
  <c r="AM47" i="1"/>
  <c r="AF5" i="1"/>
  <c r="S22" i="1"/>
  <c r="U22" i="1"/>
  <c r="U23" i="1"/>
  <c r="U21" i="1"/>
  <c r="AM8" i="1"/>
  <c r="AM4" i="1"/>
  <c r="AF36" i="1"/>
  <c r="AT43" i="1"/>
  <c r="AT35" i="1"/>
  <c r="AT46" i="1"/>
  <c r="AT38" i="1"/>
  <c r="AT30" i="1"/>
  <c r="AT44" i="1"/>
  <c r="AT36" i="1"/>
  <c r="AT50" i="1"/>
  <c r="AT42" i="1"/>
  <c r="AT34" i="1"/>
  <c r="AT53" i="1" s="1"/>
  <c r="AF33" i="1"/>
  <c r="AB51" i="1"/>
  <c r="AB52" i="1"/>
  <c r="AB53" i="1"/>
  <c r="AF30" i="1"/>
  <c r="AF35" i="1"/>
  <c r="W51" i="1"/>
  <c r="W52" i="1"/>
  <c r="W53" i="1"/>
  <c r="AF12" i="1"/>
  <c r="AF7" i="1"/>
  <c r="AB21" i="1"/>
  <c r="AB22" i="1"/>
  <c r="AB23" i="1"/>
  <c r="AF3" i="1"/>
  <c r="AM41" i="1"/>
  <c r="AM45" i="1"/>
  <c r="AM37" i="1"/>
  <c r="AM48" i="1"/>
  <c r="AM40" i="1"/>
  <c r="AM32" i="1"/>
  <c r="AM46" i="1"/>
  <c r="AM38" i="1"/>
  <c r="AM30" i="1"/>
  <c r="AM44" i="1"/>
  <c r="AM36" i="1"/>
  <c r="R53" i="1"/>
  <c r="R52" i="1"/>
  <c r="R51" i="1"/>
  <c r="AF9" i="1"/>
  <c r="AA23" i="1"/>
  <c r="AT5" i="1"/>
  <c r="AT16" i="1"/>
  <c r="AM11" i="1"/>
  <c r="AF50" i="1"/>
  <c r="AF11" i="1"/>
  <c r="AC22" i="1"/>
  <c r="AC23" i="1"/>
  <c r="AC21" i="1"/>
  <c r="AF34" i="1"/>
  <c r="AE51" i="1"/>
  <c r="AE52" i="1"/>
  <c r="AE53" i="1"/>
  <c r="AT41" i="1"/>
  <c r="AF10" i="1"/>
  <c r="AF15" i="1"/>
  <c r="AT37" i="1"/>
  <c r="AM50" i="1"/>
  <c r="AT11" i="1"/>
  <c r="AM7" i="1"/>
  <c r="AF6" i="4"/>
  <c r="AF59" i="4"/>
  <c r="AE66" i="4"/>
  <c r="AF58" i="4"/>
  <c r="AF35" i="4"/>
  <c r="AF56" i="4"/>
  <c r="AF52" i="4"/>
  <c r="AF48" i="4"/>
  <c r="AF42" i="4"/>
  <c r="AF40" i="4"/>
  <c r="AF38" i="4"/>
  <c r="AF46" i="4"/>
  <c r="AF62" i="4"/>
  <c r="AF44" i="4"/>
  <c r="AF36" i="4"/>
  <c r="AE65" i="4"/>
  <c r="AF64" i="4"/>
  <c r="AF60" i="4"/>
  <c r="AF54" i="4"/>
  <c r="AF50" i="4"/>
  <c r="AF31" i="4"/>
  <c r="AF29" i="4"/>
  <c r="AF27" i="4"/>
  <c r="AF25" i="4"/>
  <c r="AF23" i="4"/>
  <c r="AF21" i="4"/>
  <c r="AF19" i="4"/>
  <c r="AF17" i="4"/>
  <c r="AF15" i="4"/>
  <c r="AF13" i="4"/>
  <c r="AF11" i="4"/>
  <c r="AF9" i="4"/>
  <c r="AF7" i="4"/>
  <c r="AF5" i="4"/>
  <c r="AF3" i="4"/>
  <c r="AE33" i="4"/>
  <c r="AF2" i="4"/>
  <c r="AF32" i="4" s="1"/>
  <c r="AE32" i="4"/>
  <c r="AF28" i="4"/>
  <c r="AF16" i="4"/>
  <c r="AF47" i="4"/>
  <c r="AF57" i="4"/>
  <c r="AF8" i="4"/>
  <c r="AF4" i="4"/>
  <c r="AF43" i="4"/>
  <c r="AF53" i="4"/>
  <c r="AF51" i="1" l="1"/>
  <c r="AF52" i="1"/>
  <c r="AF53" i="1"/>
  <c r="AG41" i="1" s="1"/>
  <c r="AG34" i="1"/>
  <c r="AG42" i="1"/>
  <c r="AG31" i="1"/>
  <c r="AF23" i="1"/>
  <c r="AF22" i="1"/>
  <c r="AF21" i="1"/>
  <c r="AG43" i="1"/>
  <c r="AT51" i="1"/>
  <c r="AG35" i="1"/>
  <c r="AG38" i="1"/>
  <c r="AM22" i="1"/>
  <c r="AM23" i="1"/>
  <c r="AM21" i="1"/>
  <c r="AT52" i="1"/>
  <c r="AG44" i="1"/>
  <c r="AT21" i="1"/>
  <c r="AT22" i="1"/>
  <c r="AT23" i="1"/>
  <c r="AG30" i="1"/>
  <c r="AM51" i="1"/>
  <c r="AM52" i="1"/>
  <c r="AM53" i="1"/>
  <c r="AG36" i="1"/>
  <c r="AG47" i="1"/>
  <c r="AG50" i="1"/>
  <c r="AG20" i="1"/>
  <c r="AG37" i="1"/>
  <c r="AF65" i="4"/>
  <c r="AF66" i="4"/>
  <c r="AG4" i="1" l="1"/>
  <c r="AG6" i="1"/>
  <c r="AG16" i="1"/>
  <c r="AG12" i="1"/>
  <c r="AG11" i="1"/>
  <c r="AG8" i="1"/>
  <c r="AG17" i="1"/>
  <c r="AG13" i="1"/>
  <c r="AG33" i="1"/>
  <c r="AG3" i="1"/>
  <c r="AG9" i="1"/>
  <c r="AG18" i="1"/>
  <c r="AG7" i="1"/>
  <c r="AG14" i="1"/>
  <c r="AG15" i="1"/>
  <c r="AG10" i="1"/>
  <c r="AG32" i="1"/>
  <c r="AG40" i="1"/>
  <c r="AG19" i="1"/>
  <c r="AG46" i="1"/>
  <c r="AG5" i="1"/>
  <c r="AG39" i="1"/>
  <c r="AG48" i="1"/>
  <c r="AG45" i="1"/>
  <c r="AG49" i="1"/>
  <c r="AG21" i="1" l="1"/>
  <c r="AG23" i="1"/>
  <c r="AG22" i="1"/>
  <c r="AG52" i="1"/>
  <c r="AG53" i="1"/>
  <c r="AG51" i="1"/>
  <c r="AO59" i="3"/>
  <c r="AN59" i="3"/>
  <c r="AM59" i="3"/>
  <c r="AI59" i="3"/>
  <c r="AH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O58" i="3"/>
  <c r="AN58" i="3"/>
  <c r="AM58" i="3"/>
  <c r="AI58" i="3"/>
  <c r="AH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O57" i="3"/>
  <c r="AN57" i="3"/>
  <c r="AM57" i="3"/>
  <c r="AI57" i="3"/>
  <c r="AH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P56" i="3"/>
  <c r="AJ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AE56" i="3" s="1"/>
  <c r="AY55" i="3"/>
  <c r="AP55" i="3"/>
  <c r="AJ55" i="3"/>
  <c r="AD55" i="3"/>
  <c r="AC55" i="3"/>
  <c r="AB55" i="3"/>
  <c r="AA55" i="3"/>
  <c r="Z55" i="3"/>
  <c r="Y55" i="3"/>
  <c r="X55" i="3"/>
  <c r="W55" i="3"/>
  <c r="AE55" i="3" s="1"/>
  <c r="V55" i="3"/>
  <c r="U55" i="3"/>
  <c r="T55" i="3"/>
  <c r="S55" i="3"/>
  <c r="R55" i="3"/>
  <c r="Q55" i="3"/>
  <c r="AY54" i="3"/>
  <c r="AP54" i="3"/>
  <c r="AJ54" i="3"/>
  <c r="AK54" i="3" s="1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AE54" i="3" s="1"/>
  <c r="AY53" i="3"/>
  <c r="AP53" i="3"/>
  <c r="AJ53" i="3"/>
  <c r="AK53" i="3" s="1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AE53" i="3" s="1"/>
  <c r="AY52" i="3"/>
  <c r="AP52" i="3"/>
  <c r="AQ52" i="3" s="1"/>
  <c r="AJ52" i="3"/>
  <c r="AK52" i="3" s="1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AE52" i="3" s="1"/>
  <c r="AY51" i="3"/>
  <c r="AP51" i="3"/>
  <c r="AQ51" i="3" s="1"/>
  <c r="AJ51" i="3"/>
  <c r="AK51" i="3" s="1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AE51" i="3" s="1"/>
  <c r="AY50" i="3"/>
  <c r="AP50" i="3"/>
  <c r="AQ50" i="3" s="1"/>
  <c r="AJ50" i="3"/>
  <c r="AD50" i="3"/>
  <c r="AC50" i="3"/>
  <c r="AB50" i="3"/>
  <c r="AA50" i="3"/>
  <c r="Z50" i="3"/>
  <c r="Y50" i="3"/>
  <c r="X50" i="3"/>
  <c r="W50" i="3"/>
  <c r="V50" i="3"/>
  <c r="U50" i="3"/>
  <c r="T50" i="3"/>
  <c r="S50" i="3"/>
  <c r="AE50" i="3" s="1"/>
  <c r="R50" i="3"/>
  <c r="Q50" i="3"/>
  <c r="AY49" i="3"/>
  <c r="AP49" i="3"/>
  <c r="AQ49" i="3" s="1"/>
  <c r="AJ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AE49" i="3" s="1"/>
  <c r="AY48" i="3"/>
  <c r="AP48" i="3"/>
  <c r="AQ48" i="3" s="1"/>
  <c r="AJ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AE48" i="3" s="1"/>
  <c r="AY47" i="3"/>
  <c r="AP47" i="3"/>
  <c r="AJ47" i="3"/>
  <c r="AD47" i="3"/>
  <c r="AC47" i="3"/>
  <c r="AB47" i="3"/>
  <c r="AA47" i="3"/>
  <c r="Z47" i="3"/>
  <c r="Y47" i="3"/>
  <c r="X47" i="3"/>
  <c r="W47" i="3"/>
  <c r="AE47" i="3" s="1"/>
  <c r="V47" i="3"/>
  <c r="U47" i="3"/>
  <c r="T47" i="3"/>
  <c r="S47" i="3"/>
  <c r="R47" i="3"/>
  <c r="Q47" i="3"/>
  <c r="AY46" i="3"/>
  <c r="AP46" i="3"/>
  <c r="AJ46" i="3"/>
  <c r="AK46" i="3" s="1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AE46" i="3" s="1"/>
  <c r="AY45" i="3"/>
  <c r="AP45" i="3"/>
  <c r="AJ45" i="3"/>
  <c r="AK45" i="3" s="1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AE45" i="3" s="1"/>
  <c r="AY44" i="3"/>
  <c r="AP44" i="3"/>
  <c r="AQ44" i="3" s="1"/>
  <c r="AJ44" i="3"/>
  <c r="AK44" i="3" s="1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AE44" i="3" s="1"/>
  <c r="AY43" i="3"/>
  <c r="AD43" i="3"/>
  <c r="AC43" i="3"/>
  <c r="AB43" i="3"/>
  <c r="AA43" i="3"/>
  <c r="Z43" i="3"/>
  <c r="Y43" i="3"/>
  <c r="X43" i="3"/>
  <c r="W43" i="3"/>
  <c r="AE43" i="3" s="1"/>
  <c r="V43" i="3"/>
  <c r="U43" i="3"/>
  <c r="T43" i="3"/>
  <c r="S43" i="3"/>
  <c r="R43" i="3"/>
  <c r="Q43" i="3"/>
  <c r="AY42" i="3"/>
  <c r="AP42" i="3"/>
  <c r="AJ42" i="3"/>
  <c r="AK42" i="3" s="1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AE42" i="3" s="1"/>
  <c r="AY41" i="3"/>
  <c r="AP41" i="3"/>
  <c r="AJ41" i="3"/>
  <c r="AK34" i="3" s="1"/>
  <c r="AD41" i="3"/>
  <c r="AC41" i="3"/>
  <c r="AB41" i="3"/>
  <c r="AA41" i="3"/>
  <c r="Z41" i="3"/>
  <c r="Y41" i="3"/>
  <c r="Y58" i="3" s="1"/>
  <c r="X41" i="3"/>
  <c r="W41" i="3"/>
  <c r="V41" i="3"/>
  <c r="U41" i="3"/>
  <c r="T41" i="3"/>
  <c r="S41" i="3"/>
  <c r="R41" i="3"/>
  <c r="Q41" i="3"/>
  <c r="AE41" i="3" s="1"/>
  <c r="AY40" i="3"/>
  <c r="AP40" i="3"/>
  <c r="AQ40" i="3" s="1"/>
  <c r="AJ40" i="3"/>
  <c r="AK40" i="3" s="1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AE40" i="3" s="1"/>
  <c r="AY39" i="3"/>
  <c r="AP39" i="3"/>
  <c r="AQ46" i="3" s="1"/>
  <c r="AJ39" i="3"/>
  <c r="AK39" i="3" s="1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AE39" i="3" s="1"/>
  <c r="AY38" i="3"/>
  <c r="AP38" i="3"/>
  <c r="AQ38" i="3" s="1"/>
  <c r="AJ38" i="3"/>
  <c r="AD38" i="3"/>
  <c r="AC38" i="3"/>
  <c r="AB38" i="3"/>
  <c r="AA38" i="3"/>
  <c r="Z38" i="3"/>
  <c r="Y38" i="3"/>
  <c r="X38" i="3"/>
  <c r="X57" i="3" s="1"/>
  <c r="W38" i="3"/>
  <c r="V38" i="3"/>
  <c r="U38" i="3"/>
  <c r="T38" i="3"/>
  <c r="S38" i="3"/>
  <c r="AE38" i="3" s="1"/>
  <c r="R38" i="3"/>
  <c r="Q38" i="3"/>
  <c r="AY37" i="3"/>
  <c r="AP37" i="3"/>
  <c r="AQ37" i="3" s="1"/>
  <c r="AJ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E37" i="3" s="1"/>
  <c r="AY36" i="3"/>
  <c r="AP36" i="3"/>
  <c r="AQ36" i="3" s="1"/>
  <c r="AK36" i="3"/>
  <c r="AJ36" i="3"/>
  <c r="AD36" i="3"/>
  <c r="AC36" i="3"/>
  <c r="AB36" i="3"/>
  <c r="AA36" i="3"/>
  <c r="Z36" i="3"/>
  <c r="Z59" i="3" s="1"/>
  <c r="Y36" i="3"/>
  <c r="X36" i="3"/>
  <c r="W36" i="3"/>
  <c r="V36" i="3"/>
  <c r="U36" i="3"/>
  <c r="T36" i="3"/>
  <c r="S36" i="3"/>
  <c r="R36" i="3"/>
  <c r="R59" i="3" s="1"/>
  <c r="Q36" i="3"/>
  <c r="AE36" i="3" s="1"/>
  <c r="AY35" i="3"/>
  <c r="AP35" i="3"/>
  <c r="AJ35" i="3"/>
  <c r="AD35" i="3"/>
  <c r="AC35" i="3"/>
  <c r="AB35" i="3"/>
  <c r="AA35" i="3"/>
  <c r="Z35" i="3"/>
  <c r="Y35" i="3"/>
  <c r="X35" i="3"/>
  <c r="W35" i="3"/>
  <c r="AE35" i="3" s="1"/>
  <c r="V35" i="3"/>
  <c r="U35" i="3"/>
  <c r="T35" i="3"/>
  <c r="S35" i="3"/>
  <c r="R35" i="3"/>
  <c r="Q35" i="3"/>
  <c r="AY34" i="3"/>
  <c r="AQ34" i="3"/>
  <c r="AP34" i="3"/>
  <c r="AP58" i="3" s="1"/>
  <c r="AJ34" i="3"/>
  <c r="AK49" i="3" s="1"/>
  <c r="AD34" i="3"/>
  <c r="AD57" i="3" s="1"/>
  <c r="AC34" i="3"/>
  <c r="AC57" i="3" s="1"/>
  <c r="AB34" i="3"/>
  <c r="AB57" i="3" s="1"/>
  <c r="AA34" i="3"/>
  <c r="AA57" i="3" s="1"/>
  <c r="Z34" i="3"/>
  <c r="Z57" i="3" s="1"/>
  <c r="Y34" i="3"/>
  <c r="Y59" i="3" s="1"/>
  <c r="X34" i="3"/>
  <c r="X58" i="3" s="1"/>
  <c r="W34" i="3"/>
  <c r="W57" i="3" s="1"/>
  <c r="V34" i="3"/>
  <c r="V57" i="3" s="1"/>
  <c r="U34" i="3"/>
  <c r="U57" i="3" s="1"/>
  <c r="T34" i="3"/>
  <c r="T57" i="3" s="1"/>
  <c r="S34" i="3"/>
  <c r="S57" i="3" s="1"/>
  <c r="R34" i="3"/>
  <c r="R57" i="3" s="1"/>
  <c r="Q34" i="3"/>
  <c r="Q59" i="3" s="1"/>
  <c r="AO28" i="3"/>
  <c r="AN28" i="3"/>
  <c r="AM28" i="3"/>
  <c r="AI28" i="3"/>
  <c r="AH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O27" i="3"/>
  <c r="AN27" i="3"/>
  <c r="AM27" i="3"/>
  <c r="AI27" i="3"/>
  <c r="AH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O26" i="3"/>
  <c r="AN26" i="3"/>
  <c r="AM26" i="3"/>
  <c r="AI26" i="3"/>
  <c r="AH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Y25" i="3"/>
  <c r="AP25" i="3"/>
  <c r="AJ25" i="3"/>
  <c r="AK25" i="3" s="1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AE25" i="3" s="1"/>
  <c r="AY24" i="3"/>
  <c r="AP24" i="3"/>
  <c r="AQ24" i="3" s="1"/>
  <c r="AJ24" i="3"/>
  <c r="AK24" i="3" s="1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AE24" i="3" s="1"/>
  <c r="AY23" i="3"/>
  <c r="AP23" i="3"/>
  <c r="AQ23" i="3" s="1"/>
  <c r="AJ23" i="3"/>
  <c r="AK23" i="3" s="1"/>
  <c r="AD23" i="3"/>
  <c r="AC23" i="3"/>
  <c r="AB23" i="3"/>
  <c r="AA23" i="3"/>
  <c r="Z23" i="3"/>
  <c r="Y23" i="3"/>
  <c r="X23" i="3"/>
  <c r="W23" i="3"/>
  <c r="V23" i="3"/>
  <c r="U23" i="3"/>
  <c r="T23" i="3"/>
  <c r="S23" i="3"/>
  <c r="AE23" i="3" s="1"/>
  <c r="R23" i="3"/>
  <c r="Q23" i="3"/>
  <c r="AY22" i="3"/>
  <c r="AP22" i="3"/>
  <c r="AQ22" i="3" s="1"/>
  <c r="AJ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AE22" i="3" s="1"/>
  <c r="AY21" i="3"/>
  <c r="AP21" i="3"/>
  <c r="AQ21" i="3" s="1"/>
  <c r="AJ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AE21" i="3" s="1"/>
  <c r="AY20" i="3"/>
  <c r="AP20" i="3"/>
  <c r="AJ20" i="3"/>
  <c r="AD20" i="3"/>
  <c r="AC20" i="3"/>
  <c r="AB20" i="3"/>
  <c r="AA20" i="3"/>
  <c r="Z20" i="3"/>
  <c r="Y20" i="3"/>
  <c r="X20" i="3"/>
  <c r="W20" i="3"/>
  <c r="AE20" i="3" s="1"/>
  <c r="V20" i="3"/>
  <c r="U20" i="3"/>
  <c r="T20" i="3"/>
  <c r="S20" i="3"/>
  <c r="R20" i="3"/>
  <c r="Q20" i="3"/>
  <c r="AY19" i="3"/>
  <c r="AP19" i="3"/>
  <c r="AJ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AE19" i="3" s="1"/>
  <c r="AY18" i="3"/>
  <c r="AP18" i="3"/>
  <c r="AJ18" i="3"/>
  <c r="AK18" i="3" s="1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AE18" i="3" s="1"/>
  <c r="AY17" i="3"/>
  <c r="AP17" i="3"/>
  <c r="AJ17" i="3"/>
  <c r="AK17" i="3" s="1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AE17" i="3" s="1"/>
  <c r="AY16" i="3"/>
  <c r="AP16" i="3"/>
  <c r="AQ16" i="3" s="1"/>
  <c r="AJ16" i="3"/>
  <c r="AK16" i="3" s="1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AE16" i="3" s="1"/>
  <c r="AY15" i="3"/>
  <c r="AP15" i="3"/>
  <c r="AQ15" i="3" s="1"/>
  <c r="AJ15" i="3"/>
  <c r="AK15" i="3" s="1"/>
  <c r="AD15" i="3"/>
  <c r="AC15" i="3"/>
  <c r="AB15" i="3"/>
  <c r="AA15" i="3"/>
  <c r="Z15" i="3"/>
  <c r="Y15" i="3"/>
  <c r="X15" i="3"/>
  <c r="W15" i="3"/>
  <c r="V15" i="3"/>
  <c r="U15" i="3"/>
  <c r="T15" i="3"/>
  <c r="S15" i="3"/>
  <c r="AE15" i="3" s="1"/>
  <c r="R15" i="3"/>
  <c r="Q15" i="3"/>
  <c r="AY14" i="3"/>
  <c r="AP14" i="3"/>
  <c r="AQ14" i="3" s="1"/>
  <c r="AJ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E14" i="3" s="1"/>
  <c r="AY13" i="3"/>
  <c r="AP13" i="3"/>
  <c r="AQ13" i="3" s="1"/>
  <c r="AJ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E13" i="3" s="1"/>
  <c r="AY12" i="3"/>
  <c r="AP12" i="3"/>
  <c r="AJ12" i="3"/>
  <c r="AD12" i="3"/>
  <c r="AC12" i="3"/>
  <c r="AB12" i="3"/>
  <c r="AA12" i="3"/>
  <c r="Z12" i="3"/>
  <c r="Y12" i="3"/>
  <c r="X12" i="3"/>
  <c r="W12" i="3"/>
  <c r="AE12" i="3" s="1"/>
  <c r="V12" i="3"/>
  <c r="U12" i="3"/>
  <c r="T12" i="3"/>
  <c r="S12" i="3"/>
  <c r="R12" i="3"/>
  <c r="Q12" i="3"/>
  <c r="AY11" i="3"/>
  <c r="AP11" i="3"/>
  <c r="AJ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E11" i="3" s="1"/>
  <c r="AY10" i="3"/>
  <c r="AP10" i="3"/>
  <c r="AJ10" i="3"/>
  <c r="AK3" i="3" s="1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E10" i="3" s="1"/>
  <c r="AY9" i="3"/>
  <c r="AP9" i="3"/>
  <c r="AQ9" i="3" s="1"/>
  <c r="AJ9" i="3"/>
  <c r="AK9" i="3" s="1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E9" i="3" s="1"/>
  <c r="AY8" i="3"/>
  <c r="AP8" i="3"/>
  <c r="AQ19" i="3" s="1"/>
  <c r="AJ8" i="3"/>
  <c r="AK8" i="3" s="1"/>
  <c r="AD8" i="3"/>
  <c r="AC8" i="3"/>
  <c r="AB8" i="3"/>
  <c r="AA8" i="3"/>
  <c r="AA26" i="3" s="1"/>
  <c r="Z8" i="3"/>
  <c r="Y8" i="3"/>
  <c r="X8" i="3"/>
  <c r="W8" i="3"/>
  <c r="V8" i="3"/>
  <c r="U8" i="3"/>
  <c r="T8" i="3"/>
  <c r="S8" i="3"/>
  <c r="S26" i="3" s="1"/>
  <c r="R8" i="3"/>
  <c r="Q8" i="3"/>
  <c r="AE8" i="3" s="1"/>
  <c r="AY7" i="3"/>
  <c r="AP7" i="3"/>
  <c r="AQ7" i="3" s="1"/>
  <c r="AJ7" i="3"/>
  <c r="AK7" i="3" s="1"/>
  <c r="AD7" i="3"/>
  <c r="AC7" i="3"/>
  <c r="AB7" i="3"/>
  <c r="AA7" i="3"/>
  <c r="Z7" i="3"/>
  <c r="Y7" i="3"/>
  <c r="X7" i="3"/>
  <c r="W7" i="3"/>
  <c r="V7" i="3"/>
  <c r="U7" i="3"/>
  <c r="T7" i="3"/>
  <c r="S7" i="3"/>
  <c r="AE7" i="3" s="1"/>
  <c r="R7" i="3"/>
  <c r="Q7" i="3"/>
  <c r="AY6" i="3"/>
  <c r="AP6" i="3"/>
  <c r="AQ6" i="3" s="1"/>
  <c r="AJ6" i="3"/>
  <c r="AD6" i="3"/>
  <c r="AC6" i="3"/>
  <c r="AC28" i="3" s="1"/>
  <c r="AB6" i="3"/>
  <c r="AA6" i="3"/>
  <c r="Z6" i="3"/>
  <c r="Y6" i="3"/>
  <c r="X6" i="3"/>
  <c r="W6" i="3"/>
  <c r="V6" i="3"/>
  <c r="U6" i="3"/>
  <c r="U28" i="3" s="1"/>
  <c r="T6" i="3"/>
  <c r="S6" i="3"/>
  <c r="R6" i="3"/>
  <c r="Q6" i="3"/>
  <c r="AE6" i="3" s="1"/>
  <c r="AY5" i="3"/>
  <c r="AP5" i="3"/>
  <c r="AQ5" i="3" s="1"/>
  <c r="AK5" i="3"/>
  <c r="AJ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E5" i="3" s="1"/>
  <c r="AY4" i="3"/>
  <c r="AP4" i="3"/>
  <c r="AJ4" i="3"/>
  <c r="AD4" i="3"/>
  <c r="AC4" i="3"/>
  <c r="AB4" i="3"/>
  <c r="AA4" i="3"/>
  <c r="Z4" i="3"/>
  <c r="Y4" i="3"/>
  <c r="X4" i="3"/>
  <c r="W4" i="3"/>
  <c r="AE4" i="3" s="1"/>
  <c r="V4" i="3"/>
  <c r="U4" i="3"/>
  <c r="T4" i="3"/>
  <c r="S4" i="3"/>
  <c r="R4" i="3"/>
  <c r="Q4" i="3"/>
  <c r="AY3" i="3"/>
  <c r="AQ3" i="3"/>
  <c r="AP3" i="3"/>
  <c r="AQ25" i="3" s="1"/>
  <c r="AJ3" i="3"/>
  <c r="AJ27" i="3" s="1"/>
  <c r="AD3" i="3"/>
  <c r="AD26" i="3" s="1"/>
  <c r="AC3" i="3"/>
  <c r="AC26" i="3" s="1"/>
  <c r="AB3" i="3"/>
  <c r="AB28" i="3" s="1"/>
  <c r="AA3" i="3"/>
  <c r="AA27" i="3" s="1"/>
  <c r="Z3" i="3"/>
  <c r="Z26" i="3" s="1"/>
  <c r="Y3" i="3"/>
  <c r="Y26" i="3" s="1"/>
  <c r="X3" i="3"/>
  <c r="X26" i="3" s="1"/>
  <c r="W3" i="3"/>
  <c r="W26" i="3" s="1"/>
  <c r="V3" i="3"/>
  <c r="V26" i="3" s="1"/>
  <c r="U3" i="3"/>
  <c r="U26" i="3" s="1"/>
  <c r="T3" i="3"/>
  <c r="T28" i="3" s="1"/>
  <c r="S3" i="3"/>
  <c r="S27" i="3" s="1"/>
  <c r="R3" i="3"/>
  <c r="R26" i="3" s="1"/>
  <c r="Q3" i="3"/>
  <c r="Q26" i="3" s="1"/>
  <c r="AT57" i="2"/>
  <c r="AR57" i="2"/>
  <c r="AP57" i="2"/>
  <c r="AK57" i="2"/>
  <c r="AJ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T56" i="2"/>
  <c r="AR56" i="2"/>
  <c r="AP56" i="2"/>
  <c r="AK56" i="2"/>
  <c r="AJ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T55" i="2"/>
  <c r="AR55" i="2"/>
  <c r="AP55" i="2"/>
  <c r="AK55" i="2"/>
  <c r="AJ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C54" i="2"/>
  <c r="AU54" i="2"/>
  <c r="AS54" i="2"/>
  <c r="AQ54" i="2"/>
  <c r="AV54" i="2" s="1"/>
  <c r="AL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AF54" i="2" s="1"/>
  <c r="BC53" i="2"/>
  <c r="AU53" i="2"/>
  <c r="AS53" i="2"/>
  <c r="AQ53" i="2"/>
  <c r="AV53" i="2" s="1"/>
  <c r="AL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AF53" i="2" s="1"/>
  <c r="BC52" i="2"/>
  <c r="AU52" i="2"/>
  <c r="AS52" i="2"/>
  <c r="AQ52" i="2"/>
  <c r="AV52" i="2" s="1"/>
  <c r="AL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AF52" i="2" s="1"/>
  <c r="BC51" i="2"/>
  <c r="AV51" i="2"/>
  <c r="AU51" i="2"/>
  <c r="AS51" i="2"/>
  <c r="AQ51" i="2"/>
  <c r="AL51" i="2"/>
  <c r="AM51" i="2" s="1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AF51" i="2" s="1"/>
  <c r="BC50" i="2"/>
  <c r="AV50" i="2"/>
  <c r="AU50" i="2"/>
  <c r="AS50" i="2"/>
  <c r="AQ50" i="2"/>
  <c r="AL50" i="2"/>
  <c r="AM50" i="2" s="1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AF50" i="2" s="1"/>
  <c r="BC49" i="2"/>
  <c r="AV49" i="2"/>
  <c r="AU49" i="2"/>
  <c r="AS49" i="2"/>
  <c r="AQ49" i="2"/>
  <c r="AL49" i="2"/>
  <c r="AM49" i="2" s="1"/>
  <c r="AE49" i="2"/>
  <c r="AD49" i="2"/>
  <c r="AC49" i="2"/>
  <c r="AB49" i="2"/>
  <c r="AA49" i="2"/>
  <c r="Z49" i="2"/>
  <c r="Y49" i="2"/>
  <c r="X49" i="2"/>
  <c r="AF49" i="2" s="1"/>
  <c r="W49" i="2"/>
  <c r="V49" i="2"/>
  <c r="U49" i="2"/>
  <c r="T49" i="2"/>
  <c r="S49" i="2"/>
  <c r="R49" i="2"/>
  <c r="BC48" i="2"/>
  <c r="AV48" i="2"/>
  <c r="AU48" i="2"/>
  <c r="AS48" i="2"/>
  <c r="AQ48" i="2"/>
  <c r="AL48" i="2"/>
  <c r="AE48" i="2"/>
  <c r="AD48" i="2"/>
  <c r="AC48" i="2"/>
  <c r="AB48" i="2"/>
  <c r="AA48" i="2"/>
  <c r="Z48" i="2"/>
  <c r="Y48" i="2"/>
  <c r="X48" i="2"/>
  <c r="W48" i="2"/>
  <c r="AF48" i="2" s="1"/>
  <c r="V48" i="2"/>
  <c r="U48" i="2"/>
  <c r="T48" i="2"/>
  <c r="S48" i="2"/>
  <c r="R48" i="2"/>
  <c r="BC47" i="2"/>
  <c r="AU47" i="2"/>
  <c r="AV47" i="2" s="1"/>
  <c r="AS47" i="2"/>
  <c r="AQ47" i="2"/>
  <c r="AL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AF47" i="2" s="1"/>
  <c r="BC46" i="2"/>
  <c r="AU46" i="2"/>
  <c r="AS46" i="2"/>
  <c r="AQ46" i="2"/>
  <c r="AV46" i="2" s="1"/>
  <c r="AL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AF46" i="2" s="1"/>
  <c r="BC45" i="2"/>
  <c r="AU45" i="2"/>
  <c r="AS45" i="2"/>
  <c r="AQ45" i="2"/>
  <c r="AV45" i="2" s="1"/>
  <c r="AL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AF45" i="2" s="1"/>
  <c r="BC44" i="2"/>
  <c r="AU44" i="2"/>
  <c r="AS44" i="2"/>
  <c r="AQ44" i="2"/>
  <c r="AV44" i="2" s="1"/>
  <c r="AL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AF44" i="2" s="1"/>
  <c r="BC43" i="2"/>
  <c r="AV43" i="2"/>
  <c r="AU43" i="2"/>
  <c r="AS43" i="2"/>
  <c r="AQ43" i="2"/>
  <c r="AL43" i="2"/>
  <c r="AM43" i="2" s="1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AF43" i="2" s="1"/>
  <c r="BC42" i="2"/>
  <c r="AV42" i="2"/>
  <c r="AU42" i="2"/>
  <c r="AS42" i="2"/>
  <c r="AQ42" i="2"/>
  <c r="AL42" i="2"/>
  <c r="AM42" i="2" s="1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AF42" i="2" s="1"/>
  <c r="BC41" i="2"/>
  <c r="AV41" i="2"/>
  <c r="AU41" i="2"/>
  <c r="AS41" i="2"/>
  <c r="AQ41" i="2"/>
  <c r="AL41" i="2"/>
  <c r="AE41" i="2"/>
  <c r="AD41" i="2"/>
  <c r="AC41" i="2"/>
  <c r="AB41" i="2"/>
  <c r="AA41" i="2"/>
  <c r="Z41" i="2"/>
  <c r="Y41" i="2"/>
  <c r="X41" i="2"/>
  <c r="AF41" i="2" s="1"/>
  <c r="W41" i="2"/>
  <c r="V41" i="2"/>
  <c r="U41" i="2"/>
  <c r="T41" i="2"/>
  <c r="S41" i="2"/>
  <c r="R41" i="2"/>
  <c r="BC40" i="2"/>
  <c r="AV40" i="2"/>
  <c r="AU40" i="2"/>
  <c r="AS40" i="2"/>
  <c r="AQ40" i="2"/>
  <c r="AL40" i="2"/>
  <c r="AE40" i="2"/>
  <c r="AE56" i="2" s="1"/>
  <c r="AD40" i="2"/>
  <c r="AC40" i="2"/>
  <c r="AB40" i="2"/>
  <c r="AA40" i="2"/>
  <c r="Z40" i="2"/>
  <c r="Y40" i="2"/>
  <c r="X40" i="2"/>
  <c r="W40" i="2"/>
  <c r="W56" i="2" s="1"/>
  <c r="V40" i="2"/>
  <c r="U40" i="2"/>
  <c r="T40" i="2"/>
  <c r="S40" i="2"/>
  <c r="R40" i="2"/>
  <c r="BC39" i="2"/>
  <c r="AU39" i="2"/>
  <c r="AV39" i="2" s="1"/>
  <c r="AS39" i="2"/>
  <c r="AQ39" i="2"/>
  <c r="AL39" i="2"/>
  <c r="AE39" i="2"/>
  <c r="AE57" i="2" s="1"/>
  <c r="AD39" i="2"/>
  <c r="AD57" i="2" s="1"/>
  <c r="AC39" i="2"/>
  <c r="AB39" i="2"/>
  <c r="AA39" i="2"/>
  <c r="Z39" i="2"/>
  <c r="Y39" i="2"/>
  <c r="X39" i="2"/>
  <c r="W39" i="2"/>
  <c r="W57" i="2" s="1"/>
  <c r="V39" i="2"/>
  <c r="V57" i="2" s="1"/>
  <c r="U39" i="2"/>
  <c r="T39" i="2"/>
  <c r="S39" i="2"/>
  <c r="R39" i="2"/>
  <c r="AF39" i="2" s="1"/>
  <c r="BC38" i="2"/>
  <c r="AU38" i="2"/>
  <c r="AS38" i="2"/>
  <c r="AQ38" i="2"/>
  <c r="AV38" i="2" s="1"/>
  <c r="AL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AF38" i="2" s="1"/>
  <c r="BC37" i="2"/>
  <c r="AU37" i="2"/>
  <c r="AS37" i="2"/>
  <c r="AS55" i="2" s="1"/>
  <c r="AQ37" i="2"/>
  <c r="AV37" i="2" s="1"/>
  <c r="AL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AF37" i="2" s="1"/>
  <c r="BC36" i="2"/>
  <c r="AU36" i="2"/>
  <c r="AS36" i="2"/>
  <c r="AQ36" i="2"/>
  <c r="AV36" i="2" s="1"/>
  <c r="AL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AF36" i="2" s="1"/>
  <c r="BC35" i="2"/>
  <c r="AU35" i="2"/>
  <c r="AS35" i="2"/>
  <c r="AV35" i="2" s="1"/>
  <c r="AQ35" i="2"/>
  <c r="AL35" i="2"/>
  <c r="AM35" i="2" s="1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AF35" i="2" s="1"/>
  <c r="BC34" i="2"/>
  <c r="AV34" i="2"/>
  <c r="AU34" i="2"/>
  <c r="AS34" i="2"/>
  <c r="AQ34" i="2"/>
  <c r="AL34" i="2"/>
  <c r="AM38" i="2" s="1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AF34" i="2" s="1"/>
  <c r="BC33" i="2"/>
  <c r="AV33" i="2"/>
  <c r="AU33" i="2"/>
  <c r="AU57" i="2" s="1"/>
  <c r="AS33" i="2"/>
  <c r="AS57" i="2" s="1"/>
  <c r="AQ33" i="2"/>
  <c r="AQ55" i="2" s="1"/>
  <c r="AL33" i="2"/>
  <c r="AL57" i="2" s="1"/>
  <c r="AE33" i="2"/>
  <c r="AE55" i="2" s="1"/>
  <c r="AD33" i="2"/>
  <c r="AD55" i="2" s="1"/>
  <c r="AC33" i="2"/>
  <c r="AC56" i="2" s="1"/>
  <c r="AB33" i="2"/>
  <c r="AB57" i="2" s="1"/>
  <c r="AA33" i="2"/>
  <c r="AA57" i="2" s="1"/>
  <c r="Z33" i="2"/>
  <c r="Z57" i="2" s="1"/>
  <c r="Y33" i="2"/>
  <c r="Y57" i="2" s="1"/>
  <c r="X33" i="2"/>
  <c r="X56" i="2" s="1"/>
  <c r="W33" i="2"/>
  <c r="W55" i="2" s="1"/>
  <c r="V33" i="2"/>
  <c r="V55" i="2" s="1"/>
  <c r="U33" i="2"/>
  <c r="U56" i="2" s="1"/>
  <c r="T33" i="2"/>
  <c r="T57" i="2" s="1"/>
  <c r="S33" i="2"/>
  <c r="S57" i="2" s="1"/>
  <c r="R33" i="2"/>
  <c r="R57" i="2" s="1"/>
  <c r="AT28" i="2"/>
  <c r="AR28" i="2"/>
  <c r="AP28" i="2"/>
  <c r="AK28" i="2"/>
  <c r="AJ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T27" i="2"/>
  <c r="AR27" i="2"/>
  <c r="AP27" i="2"/>
  <c r="AK27" i="2"/>
  <c r="AJ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T26" i="2"/>
  <c r="AR26" i="2"/>
  <c r="AP26" i="2"/>
  <c r="AK26" i="2"/>
  <c r="AJ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C25" i="2"/>
  <c r="AU25" i="2"/>
  <c r="AS25" i="2"/>
  <c r="AV25" i="2" s="1"/>
  <c r="AQ25" i="2"/>
  <c r="AL25" i="2"/>
  <c r="AM25" i="2" s="1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AF25" i="2" s="1"/>
  <c r="BC24" i="2"/>
  <c r="AU24" i="2"/>
  <c r="AS24" i="2"/>
  <c r="AQ24" i="2"/>
  <c r="AV24" i="2" s="1"/>
  <c r="AL24" i="2"/>
  <c r="AM24" i="2" s="1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AF24" i="2" s="1"/>
  <c r="BC23" i="2"/>
  <c r="AU23" i="2"/>
  <c r="AV23" i="2" s="1"/>
  <c r="AS23" i="2"/>
  <c r="AQ23" i="2"/>
  <c r="AL23" i="2"/>
  <c r="AE23" i="2"/>
  <c r="AD23" i="2"/>
  <c r="AC23" i="2"/>
  <c r="AB23" i="2"/>
  <c r="AA23" i="2"/>
  <c r="Z23" i="2"/>
  <c r="Y23" i="2"/>
  <c r="X23" i="2"/>
  <c r="AF23" i="2" s="1"/>
  <c r="W23" i="2"/>
  <c r="V23" i="2"/>
  <c r="U23" i="2"/>
  <c r="T23" i="2"/>
  <c r="S23" i="2"/>
  <c r="R23" i="2"/>
  <c r="BC22" i="2"/>
  <c r="AV22" i="2"/>
  <c r="AU22" i="2"/>
  <c r="AS22" i="2"/>
  <c r="AQ22" i="2"/>
  <c r="AL22" i="2"/>
  <c r="AM22" i="2" s="1"/>
  <c r="AE22" i="2"/>
  <c r="AD22" i="2"/>
  <c r="AC22" i="2"/>
  <c r="AB22" i="2"/>
  <c r="AA22" i="2"/>
  <c r="Z22" i="2"/>
  <c r="Y22" i="2"/>
  <c r="X22" i="2"/>
  <c r="W22" i="2"/>
  <c r="AF22" i="2" s="1"/>
  <c r="V22" i="2"/>
  <c r="U22" i="2"/>
  <c r="T22" i="2"/>
  <c r="S22" i="2"/>
  <c r="R22" i="2"/>
  <c r="BC21" i="2"/>
  <c r="AU21" i="2"/>
  <c r="AV21" i="2" s="1"/>
  <c r="AS21" i="2"/>
  <c r="AQ21" i="2"/>
  <c r="AL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AF21" i="2" s="1"/>
  <c r="BC20" i="2"/>
  <c r="AU20" i="2"/>
  <c r="AS20" i="2"/>
  <c r="AQ20" i="2"/>
  <c r="AV20" i="2" s="1"/>
  <c r="AL20" i="2"/>
  <c r="AE20" i="2"/>
  <c r="AD20" i="2"/>
  <c r="AC20" i="2"/>
  <c r="AB20" i="2"/>
  <c r="AA20" i="2"/>
  <c r="Z20" i="2"/>
  <c r="Y20" i="2"/>
  <c r="X20" i="2"/>
  <c r="W20" i="2"/>
  <c r="V20" i="2"/>
  <c r="U20" i="2"/>
  <c r="AF20" i="2" s="1"/>
  <c r="T20" i="2"/>
  <c r="S20" i="2"/>
  <c r="R20" i="2"/>
  <c r="BC19" i="2"/>
  <c r="AU19" i="2"/>
  <c r="AS19" i="2"/>
  <c r="AQ19" i="2"/>
  <c r="AV19" i="2" s="1"/>
  <c r="AL19" i="2"/>
  <c r="AM19" i="2" s="1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AF19" i="2" s="1"/>
  <c r="BC18" i="2"/>
  <c r="AU18" i="2"/>
  <c r="AS18" i="2"/>
  <c r="AQ18" i="2"/>
  <c r="AV18" i="2" s="1"/>
  <c r="AL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AF18" i="2" s="1"/>
  <c r="BC17" i="2"/>
  <c r="AU17" i="2"/>
  <c r="AS17" i="2"/>
  <c r="AV17" i="2" s="1"/>
  <c r="AQ17" i="2"/>
  <c r="AL17" i="2"/>
  <c r="AM17" i="2" s="1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AF17" i="2" s="1"/>
  <c r="BC16" i="2"/>
  <c r="AU16" i="2"/>
  <c r="AS16" i="2"/>
  <c r="AQ16" i="2"/>
  <c r="AV16" i="2" s="1"/>
  <c r="AL16" i="2"/>
  <c r="AM16" i="2" s="1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AF16" i="2" s="1"/>
  <c r="BC15" i="2"/>
  <c r="AU15" i="2"/>
  <c r="AV15" i="2" s="1"/>
  <c r="AS15" i="2"/>
  <c r="AQ15" i="2"/>
  <c r="AL15" i="2"/>
  <c r="AE15" i="2"/>
  <c r="AD15" i="2"/>
  <c r="AC15" i="2"/>
  <c r="AB15" i="2"/>
  <c r="AA15" i="2"/>
  <c r="Z15" i="2"/>
  <c r="Y15" i="2"/>
  <c r="X15" i="2"/>
  <c r="AF15" i="2" s="1"/>
  <c r="W15" i="2"/>
  <c r="V15" i="2"/>
  <c r="U15" i="2"/>
  <c r="T15" i="2"/>
  <c r="S15" i="2"/>
  <c r="R15" i="2"/>
  <c r="BC14" i="2"/>
  <c r="AV14" i="2"/>
  <c r="AU14" i="2"/>
  <c r="AS14" i="2"/>
  <c r="AQ14" i="2"/>
  <c r="AL14" i="2"/>
  <c r="AM14" i="2" s="1"/>
  <c r="AE14" i="2"/>
  <c r="AD14" i="2"/>
  <c r="AC14" i="2"/>
  <c r="AB14" i="2"/>
  <c r="AA14" i="2"/>
  <c r="Z14" i="2"/>
  <c r="Y14" i="2"/>
  <c r="X14" i="2"/>
  <c r="W14" i="2"/>
  <c r="AF14" i="2" s="1"/>
  <c r="V14" i="2"/>
  <c r="U14" i="2"/>
  <c r="T14" i="2"/>
  <c r="S14" i="2"/>
  <c r="R14" i="2"/>
  <c r="BC13" i="2"/>
  <c r="AU13" i="2"/>
  <c r="AV13" i="2" s="1"/>
  <c r="AS13" i="2"/>
  <c r="AQ13" i="2"/>
  <c r="AL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AF13" i="2" s="1"/>
  <c r="BC12" i="2"/>
  <c r="AU12" i="2"/>
  <c r="AS12" i="2"/>
  <c r="AQ12" i="2"/>
  <c r="AV12" i="2" s="1"/>
  <c r="AL12" i="2"/>
  <c r="AE12" i="2"/>
  <c r="AD12" i="2"/>
  <c r="AC12" i="2"/>
  <c r="AB12" i="2"/>
  <c r="AA12" i="2"/>
  <c r="Z12" i="2"/>
  <c r="Y12" i="2"/>
  <c r="X12" i="2"/>
  <c r="W12" i="2"/>
  <c r="V12" i="2"/>
  <c r="U12" i="2"/>
  <c r="AF12" i="2" s="1"/>
  <c r="AG12" i="2" s="1"/>
  <c r="T12" i="2"/>
  <c r="S12" i="2"/>
  <c r="R12" i="2"/>
  <c r="BC11" i="2"/>
  <c r="AU11" i="2"/>
  <c r="AS11" i="2"/>
  <c r="AQ11" i="2"/>
  <c r="AV11" i="2" s="1"/>
  <c r="AL11" i="2"/>
  <c r="AE11" i="2"/>
  <c r="AD11" i="2"/>
  <c r="AC11" i="2"/>
  <c r="AB11" i="2"/>
  <c r="AB27" i="2" s="1"/>
  <c r="AA11" i="2"/>
  <c r="Z11" i="2"/>
  <c r="Y11" i="2"/>
  <c r="X11" i="2"/>
  <c r="W11" i="2"/>
  <c r="V11" i="2"/>
  <c r="U11" i="2"/>
  <c r="T11" i="2"/>
  <c r="T27" i="2" s="1"/>
  <c r="S11" i="2"/>
  <c r="R11" i="2"/>
  <c r="AF11" i="2" s="1"/>
  <c r="BC10" i="2"/>
  <c r="AU10" i="2"/>
  <c r="AS10" i="2"/>
  <c r="AQ10" i="2"/>
  <c r="AV10" i="2" s="1"/>
  <c r="AL10" i="2"/>
  <c r="AE10" i="2"/>
  <c r="AD10" i="2"/>
  <c r="AC10" i="2"/>
  <c r="AB10" i="2"/>
  <c r="AB28" i="2" s="1"/>
  <c r="AA10" i="2"/>
  <c r="AA28" i="2" s="1"/>
  <c r="Z10" i="2"/>
  <c r="Y10" i="2"/>
  <c r="X10" i="2"/>
  <c r="W10" i="2"/>
  <c r="V10" i="2"/>
  <c r="U10" i="2"/>
  <c r="T10" i="2"/>
  <c r="T28" i="2" s="1"/>
  <c r="S10" i="2"/>
  <c r="S28" i="2" s="1"/>
  <c r="R10" i="2"/>
  <c r="AF10" i="2" s="1"/>
  <c r="BC9" i="2"/>
  <c r="AU9" i="2"/>
  <c r="AS9" i="2"/>
  <c r="AV9" i="2" s="1"/>
  <c r="AQ9" i="2"/>
  <c r="AL9" i="2"/>
  <c r="AM18" i="2" s="1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AF9" i="2" s="1"/>
  <c r="BC8" i="2"/>
  <c r="AU8" i="2"/>
  <c r="AS8" i="2"/>
  <c r="AQ8" i="2"/>
  <c r="AV8" i="2" s="1"/>
  <c r="AL8" i="2"/>
  <c r="AL28" i="2" s="1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AF8" i="2" s="1"/>
  <c r="BC7" i="2"/>
  <c r="AU7" i="2"/>
  <c r="AV7" i="2" s="1"/>
  <c r="AS7" i="2"/>
  <c r="AQ7" i="2"/>
  <c r="AL7" i="2"/>
  <c r="AE7" i="2"/>
  <c r="AD7" i="2"/>
  <c r="AC7" i="2"/>
  <c r="AB7" i="2"/>
  <c r="AA7" i="2"/>
  <c r="Z7" i="2"/>
  <c r="Y7" i="2"/>
  <c r="X7" i="2"/>
  <c r="AF7" i="2" s="1"/>
  <c r="W7" i="2"/>
  <c r="V7" i="2"/>
  <c r="U7" i="2"/>
  <c r="T7" i="2"/>
  <c r="S7" i="2"/>
  <c r="R7" i="2"/>
  <c r="BC6" i="2"/>
  <c r="AV6" i="2"/>
  <c r="AU6" i="2"/>
  <c r="AS6" i="2"/>
  <c r="AQ6" i="2"/>
  <c r="AL6" i="2"/>
  <c r="AM4" i="2" s="1"/>
  <c r="AE6" i="2"/>
  <c r="AD6" i="2"/>
  <c r="AC6" i="2"/>
  <c r="AB6" i="2"/>
  <c r="AA6" i="2"/>
  <c r="Z6" i="2"/>
  <c r="Y6" i="2"/>
  <c r="X6" i="2"/>
  <c r="W6" i="2"/>
  <c r="AF6" i="2" s="1"/>
  <c r="V6" i="2"/>
  <c r="U6" i="2"/>
  <c r="T6" i="2"/>
  <c r="S6" i="2"/>
  <c r="R6" i="2"/>
  <c r="BC5" i="2"/>
  <c r="AU5" i="2"/>
  <c r="AV5" i="2" s="1"/>
  <c r="AS5" i="2"/>
  <c r="AQ5" i="2"/>
  <c r="AL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AF5" i="2" s="1"/>
  <c r="BC4" i="2"/>
  <c r="AU4" i="2"/>
  <c r="AU26" i="2" s="1"/>
  <c r="AS4" i="2"/>
  <c r="AS28" i="2" s="1"/>
  <c r="AQ4" i="2"/>
  <c r="AQ28" i="2" s="1"/>
  <c r="AL4" i="2"/>
  <c r="AM20" i="2" s="1"/>
  <c r="AE4" i="2"/>
  <c r="AE28" i="2" s="1"/>
  <c r="AD4" i="2"/>
  <c r="AD26" i="2" s="1"/>
  <c r="AC4" i="2"/>
  <c r="AC27" i="2" s="1"/>
  <c r="AB4" i="2"/>
  <c r="AB26" i="2" s="1"/>
  <c r="AA4" i="2"/>
  <c r="AA26" i="2" s="1"/>
  <c r="Z4" i="2"/>
  <c r="Z27" i="2" s="1"/>
  <c r="Y4" i="2"/>
  <c r="Y28" i="2" s="1"/>
  <c r="X4" i="2"/>
  <c r="X28" i="2" s="1"/>
  <c r="W4" i="2"/>
  <c r="W28" i="2" s="1"/>
  <c r="V4" i="2"/>
  <c r="V26" i="2" s="1"/>
  <c r="U4" i="2"/>
  <c r="AF4" i="2" s="1"/>
  <c r="T4" i="2"/>
  <c r="T26" i="2" s="1"/>
  <c r="S4" i="2"/>
  <c r="S26" i="2" s="1"/>
  <c r="R4" i="2"/>
  <c r="R27" i="2" s="1"/>
  <c r="AF7" i="3" l="1"/>
  <c r="AF15" i="3"/>
  <c r="AF10" i="3"/>
  <c r="AF12" i="3"/>
  <c r="AF18" i="3"/>
  <c r="AF19" i="3"/>
  <c r="AF35" i="3"/>
  <c r="AF6" i="3"/>
  <c r="AF14" i="3"/>
  <c r="AF46" i="3"/>
  <c r="AF8" i="3"/>
  <c r="AF9" i="3"/>
  <c r="AF17" i="3"/>
  <c r="AF25" i="3"/>
  <c r="AQ54" i="3"/>
  <c r="AQ8" i="3"/>
  <c r="AK10" i="3"/>
  <c r="T26" i="3"/>
  <c r="AB26" i="3"/>
  <c r="U27" i="3"/>
  <c r="AC27" i="3"/>
  <c r="V28" i="3"/>
  <c r="AD28" i="3"/>
  <c r="AQ39" i="3"/>
  <c r="AK41" i="3"/>
  <c r="Q57" i="3"/>
  <c r="Y57" i="3"/>
  <c r="R58" i="3"/>
  <c r="Z58" i="3"/>
  <c r="S59" i="3"/>
  <c r="AA59" i="3"/>
  <c r="AJ59" i="3"/>
  <c r="AK56" i="3"/>
  <c r="AP57" i="3"/>
  <c r="Q58" i="3"/>
  <c r="V27" i="3"/>
  <c r="AD27" i="3"/>
  <c r="W28" i="3"/>
  <c r="AK38" i="3"/>
  <c r="AK50" i="3"/>
  <c r="AQ56" i="3"/>
  <c r="S58" i="3"/>
  <c r="AA58" i="3"/>
  <c r="AJ58" i="3"/>
  <c r="T59" i="3"/>
  <c r="AB59" i="3"/>
  <c r="AQ11" i="3"/>
  <c r="AK21" i="3"/>
  <c r="AJ26" i="3"/>
  <c r="AQ42" i="3"/>
  <c r="AK48" i="3"/>
  <c r="AE3" i="3"/>
  <c r="AF23" i="3" s="1"/>
  <c r="AK4" i="3"/>
  <c r="AK27" i="3" s="1"/>
  <c r="AQ10" i="3"/>
  <c r="AK12" i="3"/>
  <c r="AQ18" i="3"/>
  <c r="AK20" i="3"/>
  <c r="W27" i="3"/>
  <c r="X28" i="3"/>
  <c r="AP28" i="3"/>
  <c r="AE34" i="3"/>
  <c r="AF51" i="3" s="1"/>
  <c r="AK35" i="3"/>
  <c r="AK57" i="3" s="1"/>
  <c r="AQ41" i="3"/>
  <c r="AQ45" i="3"/>
  <c r="AK47" i="3"/>
  <c r="AQ53" i="3"/>
  <c r="AK55" i="3"/>
  <c r="AJ57" i="3"/>
  <c r="T58" i="3"/>
  <c r="AB58" i="3"/>
  <c r="U59" i="3"/>
  <c r="AC59" i="3"/>
  <c r="AK13" i="3"/>
  <c r="AB27" i="3"/>
  <c r="X27" i="3"/>
  <c r="AP27" i="3"/>
  <c r="Q28" i="3"/>
  <c r="Y28" i="3"/>
  <c r="U58" i="3"/>
  <c r="AC58" i="3"/>
  <c r="V59" i="3"/>
  <c r="AD59" i="3"/>
  <c r="T27" i="3"/>
  <c r="AQ4" i="3"/>
  <c r="AQ26" i="3" s="1"/>
  <c r="AK6" i="3"/>
  <c r="AK28" i="3" s="1"/>
  <c r="AQ12" i="3"/>
  <c r="AK14" i="3"/>
  <c r="AQ20" i="3"/>
  <c r="AK22" i="3"/>
  <c r="AP26" i="3"/>
  <c r="Q27" i="3"/>
  <c r="Y27" i="3"/>
  <c r="R28" i="3"/>
  <c r="Z28" i="3"/>
  <c r="AQ35" i="3"/>
  <c r="AQ59" i="3" s="1"/>
  <c r="AK37" i="3"/>
  <c r="AQ47" i="3"/>
  <c r="AQ55" i="3"/>
  <c r="V58" i="3"/>
  <c r="AD58" i="3"/>
  <c r="W59" i="3"/>
  <c r="AK11" i="3"/>
  <c r="AQ17" i="3"/>
  <c r="AQ27" i="3" s="1"/>
  <c r="AK19" i="3"/>
  <c r="R27" i="3"/>
  <c r="Z27" i="3"/>
  <c r="S28" i="3"/>
  <c r="AA28" i="3"/>
  <c r="AJ28" i="3"/>
  <c r="W58" i="3"/>
  <c r="X59" i="3"/>
  <c r="AP59" i="3"/>
  <c r="AF28" i="2"/>
  <c r="AF27" i="2"/>
  <c r="AG4" i="2"/>
  <c r="AF26" i="2"/>
  <c r="AG5" i="2"/>
  <c r="AG6" i="2"/>
  <c r="AG10" i="2"/>
  <c r="AG13" i="2"/>
  <c r="AG8" i="2"/>
  <c r="AG20" i="2"/>
  <c r="AG21" i="2"/>
  <c r="AG22" i="2"/>
  <c r="AG11" i="2"/>
  <c r="AG16" i="2"/>
  <c r="AG47" i="2"/>
  <c r="AG48" i="2"/>
  <c r="AG14" i="2"/>
  <c r="AG19" i="2"/>
  <c r="AG24" i="2"/>
  <c r="AG38" i="2"/>
  <c r="AG41" i="2"/>
  <c r="AG7" i="2"/>
  <c r="AG9" i="2"/>
  <c r="AV57" i="2"/>
  <c r="AG15" i="2"/>
  <c r="AG17" i="2"/>
  <c r="AG43" i="2"/>
  <c r="AG52" i="2"/>
  <c r="AG18" i="2"/>
  <c r="AG23" i="2"/>
  <c r="AG25" i="2"/>
  <c r="AG34" i="2"/>
  <c r="AU28" i="2"/>
  <c r="AM52" i="2"/>
  <c r="AQ56" i="2"/>
  <c r="U27" i="2"/>
  <c r="AM11" i="2"/>
  <c r="AL26" i="2"/>
  <c r="S27" i="2"/>
  <c r="AA27" i="2"/>
  <c r="AU27" i="2"/>
  <c r="R28" i="2"/>
  <c r="Z28" i="2"/>
  <c r="AM37" i="2"/>
  <c r="AM45" i="2"/>
  <c r="AM53" i="2"/>
  <c r="V56" i="2"/>
  <c r="AD56" i="2"/>
  <c r="U57" i="2"/>
  <c r="AC57" i="2"/>
  <c r="Y55" i="2"/>
  <c r="AQ57" i="2"/>
  <c r="AV4" i="2"/>
  <c r="AM8" i="2"/>
  <c r="W26" i="2"/>
  <c r="AE26" i="2"/>
  <c r="AQ26" i="2"/>
  <c r="V27" i="2"/>
  <c r="AD27" i="2"/>
  <c r="U28" i="2"/>
  <c r="AC28" i="2"/>
  <c r="AM34" i="2"/>
  <c r="R55" i="2"/>
  <c r="Z55" i="2"/>
  <c r="Y56" i="2"/>
  <c r="AS56" i="2"/>
  <c r="X57" i="2"/>
  <c r="AL27" i="2"/>
  <c r="AF33" i="2"/>
  <c r="AG46" i="2" s="1"/>
  <c r="AM15" i="2"/>
  <c r="AM23" i="2"/>
  <c r="X26" i="2"/>
  <c r="W27" i="2"/>
  <c r="AE27" i="2"/>
  <c r="AQ27" i="2"/>
  <c r="V28" i="2"/>
  <c r="AD28" i="2"/>
  <c r="AM33" i="2"/>
  <c r="AM41" i="2"/>
  <c r="S55" i="2"/>
  <c r="AA55" i="2"/>
  <c r="AU55" i="2"/>
  <c r="R56" i="2"/>
  <c r="Z56" i="2"/>
  <c r="AM10" i="2"/>
  <c r="U26" i="2"/>
  <c r="AM44" i="2"/>
  <c r="X55" i="2"/>
  <c r="AM9" i="2"/>
  <c r="AF40" i="2"/>
  <c r="AM7" i="2"/>
  <c r="AM28" i="2" s="1"/>
  <c r="AM6" i="2"/>
  <c r="Y26" i="2"/>
  <c r="AS26" i="2"/>
  <c r="X27" i="2"/>
  <c r="AM40" i="2"/>
  <c r="AM48" i="2"/>
  <c r="T55" i="2"/>
  <c r="AB55" i="2"/>
  <c r="AL55" i="2"/>
  <c r="AV55" i="2"/>
  <c r="S56" i="2"/>
  <c r="AA56" i="2"/>
  <c r="AU56" i="2"/>
  <c r="AM36" i="2"/>
  <c r="AM5" i="2"/>
  <c r="AM26" i="2" s="1"/>
  <c r="AM13" i="2"/>
  <c r="AM21" i="2"/>
  <c r="R26" i="2"/>
  <c r="Z26" i="2"/>
  <c r="Y27" i="2"/>
  <c r="AS27" i="2"/>
  <c r="AM39" i="2"/>
  <c r="AM47" i="2"/>
  <c r="U55" i="2"/>
  <c r="AC55" i="2"/>
  <c r="T56" i="2"/>
  <c r="AB56" i="2"/>
  <c r="AL56" i="2"/>
  <c r="AV56" i="2"/>
  <c r="AC26" i="2"/>
  <c r="AM12" i="2"/>
  <c r="AM46" i="2"/>
  <c r="AM54" i="2"/>
  <c r="AF55" i="3" l="1"/>
  <c r="AF52" i="3"/>
  <c r="AF49" i="3"/>
  <c r="AQ28" i="3"/>
  <c r="AF4" i="3"/>
  <c r="AF53" i="3"/>
  <c r="AF50" i="3"/>
  <c r="AF11" i="3"/>
  <c r="AK59" i="3"/>
  <c r="AF47" i="3"/>
  <c r="AF44" i="3"/>
  <c r="AK58" i="3"/>
  <c r="AE57" i="3"/>
  <c r="AE58" i="3"/>
  <c r="AE59" i="3"/>
  <c r="AF34" i="3"/>
  <c r="AF37" i="3"/>
  <c r="AF42" i="3"/>
  <c r="AF43" i="3"/>
  <c r="AE26" i="3"/>
  <c r="AF3" i="3"/>
  <c r="AE27" i="3"/>
  <c r="AE28" i="3"/>
  <c r="AF56" i="3"/>
  <c r="AF24" i="3"/>
  <c r="AF36" i="3"/>
  <c r="AF21" i="3"/>
  <c r="AF41" i="3"/>
  <c r="AF39" i="3"/>
  <c r="AF45" i="3"/>
  <c r="AQ58" i="3"/>
  <c r="AF48" i="3"/>
  <c r="AF16" i="3"/>
  <c r="AF22" i="3"/>
  <c r="AF13" i="3"/>
  <c r="AF5" i="3"/>
  <c r="AF20" i="3"/>
  <c r="AK26" i="3"/>
  <c r="AQ57" i="3"/>
  <c r="AF54" i="3"/>
  <c r="AF38" i="3"/>
  <c r="AF40" i="3"/>
  <c r="AG39" i="2"/>
  <c r="AG36" i="2"/>
  <c r="AG54" i="2"/>
  <c r="AM27" i="2"/>
  <c r="AG42" i="2"/>
  <c r="AF55" i="2"/>
  <c r="AF57" i="2"/>
  <c r="AF56" i="2"/>
  <c r="AG33" i="2"/>
  <c r="AV28" i="2"/>
  <c r="AV26" i="2"/>
  <c r="AV27" i="2"/>
  <c r="AG37" i="2"/>
  <c r="AG35" i="2"/>
  <c r="AG45" i="2"/>
  <c r="AG53" i="2"/>
  <c r="AG28" i="2"/>
  <c r="AG27" i="2"/>
  <c r="AG26" i="2"/>
  <c r="AM56" i="2"/>
  <c r="AM55" i="2"/>
  <c r="AM57" i="2"/>
  <c r="AG40" i="2"/>
  <c r="AG50" i="2"/>
  <c r="AG51" i="2"/>
  <c r="AG44" i="2"/>
  <c r="AG49" i="2"/>
  <c r="AF58" i="3" l="1"/>
  <c r="AF59" i="3"/>
  <c r="AF57" i="3"/>
  <c r="AF26" i="3"/>
  <c r="AF27" i="3"/>
  <c r="AF28" i="3"/>
  <c r="AG55" i="2"/>
  <c r="AG57" i="2"/>
  <c r="AG56" i="2"/>
</calcChain>
</file>

<file path=xl/sharedStrings.xml><?xml version="1.0" encoding="utf-8"?>
<sst xmlns="http://schemas.openxmlformats.org/spreadsheetml/2006/main" count="1497" uniqueCount="387">
  <si>
    <t>Mean</t>
  </si>
  <si>
    <t>SEM</t>
  </si>
  <si>
    <t>STDEV</t>
  </si>
  <si>
    <t>RFID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</si>
  <si>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</si>
  <si>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</si>
  <si>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</si>
  <si>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</si>
  <si>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</si>
  <si>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</si>
  <si>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</si>
  <si>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</si>
  <si>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</si>
  <si>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</si>
  <si>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</si>
  <si>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</si>
  <si>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</si>
  <si>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</si>
  <si>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Rewards</t>
  </si>
  <si>
    <t>Escalation</t>
  </si>
  <si>
    <t>Z-score</t>
  </si>
  <si>
    <t>FR 6 hours</t>
  </si>
  <si>
    <t>PR</t>
  </si>
  <si>
    <t>Rats</t>
  </si>
  <si>
    <t>Average Zscore</t>
  </si>
  <si>
    <t>FR score</t>
  </si>
  <si>
    <t>DAY  1</t>
  </si>
  <si>
    <t>DAY  2</t>
  </si>
  <si>
    <t>Average</t>
  </si>
  <si>
    <t>Z score PR</t>
  </si>
  <si>
    <t>Z score 0.1</t>
  </si>
  <si>
    <t>0. 2</t>
  </si>
  <si>
    <t>Z score 0.2</t>
  </si>
  <si>
    <t>Z score 0.3</t>
  </si>
  <si>
    <t>Z score Shock</t>
  </si>
  <si>
    <t>FR Zscore</t>
  </si>
  <si>
    <t>Addiction index</t>
  </si>
  <si>
    <t>HSF78</t>
  </si>
  <si>
    <t>HSF79</t>
  </si>
  <si>
    <t>HSF83</t>
  </si>
  <si>
    <t>HSF84</t>
  </si>
  <si>
    <t>HSF85</t>
  </si>
  <si>
    <t>HSF86</t>
  </si>
  <si>
    <t>HSF87</t>
  </si>
  <si>
    <t>HSF88</t>
  </si>
  <si>
    <t>HSF89</t>
  </si>
  <si>
    <t>HSF90</t>
  </si>
  <si>
    <t>HSF105</t>
  </si>
  <si>
    <t>HSF92</t>
  </si>
  <si>
    <t>HSF93</t>
  </si>
  <si>
    <t>HSF96</t>
  </si>
  <si>
    <t>HSF97</t>
  </si>
  <si>
    <t>HSF98</t>
  </si>
  <si>
    <t>HSF99</t>
  </si>
  <si>
    <t>HSF100</t>
  </si>
  <si>
    <t>HSF101</t>
  </si>
  <si>
    <t>HSF102</t>
  </si>
  <si>
    <t>HSF103</t>
  </si>
  <si>
    <t>HSF104</t>
  </si>
  <si>
    <t>HSM153</t>
  </si>
  <si>
    <t>HSM154</t>
  </si>
  <si>
    <t>HSM155</t>
  </si>
  <si>
    <t>HSM156</t>
  </si>
  <si>
    <t>HSM160</t>
  </si>
  <si>
    <t>HSM161</t>
  </si>
  <si>
    <t>HSM162</t>
  </si>
  <si>
    <t>HSM163</t>
  </si>
  <si>
    <t>HSM164</t>
  </si>
  <si>
    <t>HSM165</t>
  </si>
  <si>
    <t>HSM166</t>
  </si>
  <si>
    <t>HSM167</t>
  </si>
  <si>
    <t>HSM168</t>
  </si>
  <si>
    <t>HSM169</t>
  </si>
  <si>
    <t>HSM170</t>
  </si>
  <si>
    <t>HSM171</t>
  </si>
  <si>
    <t>HSM172</t>
  </si>
  <si>
    <t>HSM173</t>
  </si>
  <si>
    <t>HSM174</t>
  </si>
  <si>
    <t>HSM175</t>
  </si>
  <si>
    <t>HSM176</t>
  </si>
  <si>
    <t>HSM177</t>
  </si>
  <si>
    <t>Z intake</t>
  </si>
  <si>
    <t>PR 2</t>
  </si>
  <si>
    <t>PR 3</t>
  </si>
  <si>
    <t>Average PR</t>
  </si>
  <si>
    <t>z PR</t>
  </si>
  <si>
    <t>Shock 0.1</t>
  </si>
  <si>
    <t>Shock 0.2</t>
  </si>
  <si>
    <t>Shock 0.3</t>
  </si>
  <si>
    <t>average</t>
  </si>
  <si>
    <t>Z shock</t>
  </si>
  <si>
    <t>Addiction Index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</si>
  <si>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</si>
  <si>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</si>
  <si>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</si>
  <si>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</si>
  <si>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</si>
  <si>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</si>
  <si>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</si>
  <si>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</si>
  <si>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</si>
  <si>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</si>
  <si>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</si>
  <si>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</si>
  <si>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</si>
  <si>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</si>
  <si>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</si>
  <si>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</si>
  <si>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</si>
  <si>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</si>
  <si>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</si>
  <si>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</si>
  <si>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</si>
  <si>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</si>
  <si>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</si>
  <si>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z intake</t>
  </si>
  <si>
    <t>PR2</t>
  </si>
  <si>
    <t>PR3</t>
  </si>
  <si>
    <t>Z PR</t>
  </si>
  <si>
    <t>Z Shock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</si>
  <si>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</si>
  <si>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</si>
  <si>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</si>
  <si>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</si>
  <si>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</si>
  <si>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</si>
  <si>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</si>
  <si>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</si>
  <si>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</si>
  <si>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</si>
  <si>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</si>
  <si>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</si>
  <si>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</si>
  <si>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</si>
  <si>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</si>
  <si>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</si>
  <si>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</si>
  <si>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</si>
  <si>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</si>
  <si>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</si>
  <si>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</si>
  <si>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</si>
  <si>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</si>
  <si>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LgA1</t>
  </si>
  <si>
    <t>LgA2</t>
  </si>
  <si>
    <t>LgA3</t>
  </si>
  <si>
    <t>LgA4</t>
  </si>
  <si>
    <t>LgA5</t>
  </si>
  <si>
    <t>LgA6</t>
  </si>
  <si>
    <t>LgA7</t>
  </si>
  <si>
    <t>LgA8</t>
  </si>
  <si>
    <t>LgA9</t>
  </si>
  <si>
    <t>LgA10</t>
  </si>
  <si>
    <t>LgA11</t>
  </si>
  <si>
    <t>LgA12</t>
  </si>
  <si>
    <t>LgA13</t>
  </si>
  <si>
    <t>LgA14</t>
  </si>
  <si>
    <t>Average 11-14</t>
  </si>
  <si>
    <t>Z ESC</t>
  </si>
  <si>
    <t>MAX PR</t>
  </si>
  <si>
    <t>ZPR</t>
  </si>
  <si>
    <t>BSL Shock</t>
  </si>
  <si>
    <t>Shock</t>
  </si>
  <si>
    <t>ADD IND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</si>
  <si>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</si>
  <si>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</si>
  <si>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</si>
  <si>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</si>
  <si>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</si>
  <si>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</si>
  <si>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</si>
  <si>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</si>
  <si>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</si>
  <si>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</si>
  <si>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</si>
  <si>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</si>
  <si>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</si>
  <si>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</si>
  <si>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</si>
  <si>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</si>
  <si>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</si>
  <si>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</si>
  <si>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</si>
  <si>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</si>
  <si>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</si>
  <si>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</si>
  <si>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</si>
  <si>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</si>
  <si>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</si>
  <si>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</si>
  <si>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</si>
  <si>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</si>
  <si>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</si>
  <si>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</si>
  <si>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</si>
  <si>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</si>
  <si>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</si>
  <si>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</si>
  <si>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</si>
  <si>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</si>
  <si>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</si>
  <si>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</si>
  <si>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</si>
  <si>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</si>
  <si>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</si>
  <si>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</si>
  <si>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</si>
  <si>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</si>
  <si>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</si>
  <si>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</si>
  <si>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</si>
  <si>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</si>
  <si>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</si>
  <si>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</si>
  <si>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</si>
  <si>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</si>
  <si>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</si>
  <si>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</si>
  <si>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</si>
  <si>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</si>
  <si>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</si>
  <si>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</si>
  <si>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</si>
  <si>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</si>
  <si>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RAT</t>
  </si>
  <si>
    <t>LgA01</t>
  </si>
  <si>
    <t>LgA02</t>
  </si>
  <si>
    <t>LgA03</t>
  </si>
  <si>
    <t>LgA04</t>
  </si>
  <si>
    <t>LgA05</t>
  </si>
  <si>
    <t>LgA06</t>
  </si>
  <si>
    <t>LgA07</t>
  </si>
  <si>
    <t>LgA08</t>
  </si>
  <si>
    <t>LgA09</t>
  </si>
  <si>
    <t>PR 1</t>
  </si>
  <si>
    <t>Max PR</t>
  </si>
  <si>
    <t>F401</t>
  </si>
  <si>
    <t>F403</t>
  </si>
  <si>
    <t>F405</t>
  </si>
  <si>
    <t>F406</t>
  </si>
  <si>
    <t>F408</t>
  </si>
  <si>
    <t>F409</t>
  </si>
  <si>
    <t>62*</t>
  </si>
  <si>
    <t>F410</t>
  </si>
  <si>
    <t>F411</t>
  </si>
  <si>
    <t>328*</t>
  </si>
  <si>
    <t>F412</t>
  </si>
  <si>
    <t>F413</t>
  </si>
  <si>
    <t>F424</t>
  </si>
  <si>
    <t>F415</t>
  </si>
  <si>
    <t>F416</t>
  </si>
  <si>
    <t>F417</t>
  </si>
  <si>
    <t>F419</t>
  </si>
  <si>
    <t>F421</t>
  </si>
  <si>
    <t>F422</t>
  </si>
  <si>
    <t>F423</t>
  </si>
  <si>
    <t>PR1</t>
  </si>
  <si>
    <t>Max Pr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</si>
  <si>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</si>
  <si>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</si>
  <si>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</si>
  <si>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</si>
  <si>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</si>
  <si>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</si>
  <si>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</si>
  <si>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</si>
  <si>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</si>
  <si>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</si>
  <si>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</si>
  <si>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</si>
  <si>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</si>
  <si>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M466</t>
  </si>
  <si>
    <t>M467</t>
  </si>
  <si>
    <t>M468</t>
  </si>
  <si>
    <t>M469</t>
  </si>
  <si>
    <t>M470</t>
  </si>
  <si>
    <t>M471</t>
  </si>
  <si>
    <t>M472</t>
  </si>
  <si>
    <t>M473</t>
  </si>
  <si>
    <t>F501</t>
  </si>
  <si>
    <t>F502</t>
  </si>
  <si>
    <t>n/a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</si>
  <si>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</si>
  <si>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</si>
  <si>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</si>
  <si>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</si>
  <si>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</si>
  <si>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</si>
  <si>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</si>
  <si>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</si>
  <si>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</si>
  <si>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</si>
  <si>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F532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</si>
  <si>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</si>
  <si>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</si>
  <si>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</si>
  <si>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</si>
  <si>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</si>
  <si>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</si>
  <si>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</si>
  <si>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</si>
  <si>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</si>
  <si>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</si>
  <si>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</si>
  <si>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</si>
  <si>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</si>
  <si>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</si>
  <si>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</si>
  <si>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</si>
  <si>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</si>
  <si>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</si>
  <si>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</si>
  <si>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</si>
  <si>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</si>
  <si>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</si>
  <si>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</si>
  <si>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</si>
  <si>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</si>
  <si>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</si>
  <si>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</si>
  <si>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</si>
  <si>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</si>
  <si>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</si>
  <si>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</si>
  <si>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</si>
  <si>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</si>
  <si>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</si>
  <si>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</si>
  <si>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</si>
  <si>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</si>
  <si>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</si>
  <si>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</si>
  <si>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</si>
  <si>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</si>
  <si>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</si>
  <si>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</si>
  <si>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</si>
  <si>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</si>
  <si>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</si>
  <si>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</si>
  <si>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Females</t>
  </si>
  <si>
    <t>z scores</t>
  </si>
  <si>
    <t>C01F1</t>
  </si>
  <si>
    <t>C01F2</t>
  </si>
  <si>
    <t>C01F3</t>
  </si>
  <si>
    <t>C01F4</t>
  </si>
  <si>
    <t>C01F5</t>
  </si>
  <si>
    <t>C01F6</t>
  </si>
  <si>
    <t>C01F7</t>
  </si>
  <si>
    <t>C01F8</t>
  </si>
  <si>
    <t>C01F9</t>
  </si>
  <si>
    <t>C01F10</t>
  </si>
  <si>
    <t>C01F11</t>
  </si>
  <si>
    <t>C01F12</t>
  </si>
  <si>
    <t>C01F13</t>
  </si>
  <si>
    <t>C01F14</t>
  </si>
  <si>
    <t>C01F15</t>
  </si>
  <si>
    <t>C01F16</t>
  </si>
  <si>
    <t>C01F18</t>
  </si>
  <si>
    <t>C01F26</t>
  </si>
  <si>
    <t>C01F19</t>
  </si>
  <si>
    <t>C01F20</t>
  </si>
  <si>
    <t>C01F21</t>
  </si>
  <si>
    <t>C01F22</t>
  </si>
  <si>
    <t>C01F23</t>
  </si>
  <si>
    <t>C01M1</t>
  </si>
  <si>
    <t>C01M2</t>
  </si>
  <si>
    <t>C01M7</t>
  </si>
  <si>
    <t>C01M8</t>
  </si>
  <si>
    <t>C01M13</t>
  </si>
  <si>
    <t>C01M14</t>
  </si>
  <si>
    <t>C01M21</t>
  </si>
  <si>
    <t>C01M22</t>
  </si>
  <si>
    <t>C01M27</t>
  </si>
  <si>
    <t>C01M28</t>
  </si>
  <si>
    <t>C01M31</t>
  </si>
  <si>
    <t>C01M34</t>
  </si>
  <si>
    <t>C01M50</t>
  </si>
  <si>
    <t>C01M51</t>
  </si>
  <si>
    <t>C01M54</t>
  </si>
  <si>
    <t>C01M55</t>
  </si>
  <si>
    <t>C01M58</t>
  </si>
  <si>
    <t>C01M59</t>
  </si>
  <si>
    <t>C01M61</t>
  </si>
  <si>
    <t>C01M65</t>
  </si>
  <si>
    <t>C01M66</t>
  </si>
  <si>
    <t>C01M69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</si>
</sst>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625BC"/>
        <bgColor indexed="64"/>
      </patternFill>
    </fill>
    <fill>
      <patternFill patternType="solid">
        <fgColor rgb="FFFF18F7"/>
        <bgColor indexed="64"/>
      </patternFill>
    </fill>
    <fill>
      <patternFill patternType="solid">
        <fgColor rgb="FF52A0FF"/>
        <bgColor indexed="64"/>
      </patternFill>
    </fill>
    <fill>
      <patternFill patternType="solid">
        <fgColor rgb="FF52A0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2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DD8"/>
        <bgColor indexed="64"/>
      </patternFill>
    </fill>
    <fill>
      <patternFill patternType="solid">
        <fgColor rgb="FF00B0F0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2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9" borderId="3" xfId="2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5" fillId="0" borderId="2" xfId="0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7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" fillId="0" borderId="0" xfId="1" applyFont="1" applyFill="1" applyAlignment="1">
      <alignment horizontal="center"/>
    </xf>
    <xf numFmtId="0" fontId="0" fillId="0" borderId="3" xfId="0" applyBorder="1"/>
    <xf numFmtId="2" fontId="0" fillId="0" borderId="0" xfId="0" applyNumberFormat="1" applyAlignment="1">
      <alignment horizontal="center"/>
    </xf>
    <xf numFmtId="0" fontId="0" fillId="11" borderId="3" xfId="0" applyFill="1" applyBorder="1"/>
    <xf numFmtId="2" fontId="0" fillId="11" borderId="0" xfId="0" applyNumberFormat="1" applyFill="1" applyAlignment="1">
      <alignment horizontal="center"/>
    </xf>
    <xf numFmtId="0" fontId="0" fillId="9" borderId="3" xfId="0" applyFill="1" applyBorder="1"/>
    <xf numFmtId="0" fontId="0" fillId="9" borderId="0" xfId="0" applyFill="1"/>
    <xf numFmtId="2" fontId="3" fillId="0" borderId="0" xfId="0" applyNumberFormat="1" applyFont="1" applyAlignment="1">
      <alignment horizontal="center"/>
    </xf>
    <xf numFmtId="0" fontId="0" fillId="0" borderId="4" xfId="0" applyBorder="1"/>
    <xf numFmtId="0" fontId="5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13" borderId="1" xfId="0" applyFont="1" applyFill="1" applyBorder="1" applyAlignment="1">
      <alignment horizontal="center"/>
    </xf>
  </cellXfs>
  <cellStyles count="3">
    <cellStyle name="20% - Accent3" xfId="2" builtinId="38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D501-5F3A-4088-AB6B-D32713115430}">
  <dimension ref="A1:BA56"/>
  <sheetViews>
    <sheetView tabSelected="1" topLeftCell="AI1" workbookViewId="0">
      <selection activeCell="A2" sqref="A2:BE56"/>
    </sheetView>
  </sheetViews>
  <sheetFormatPr defaultRowHeight="14.4" x14ac:dyDescent="0.3"/>
  <sheetData>
    <row r="1" spans="1:53" ht="15" thickBot="1" x14ac:dyDescent="0.35"/>
    <row r="2" spans="1:53" ht="16.2" thickBot="1" x14ac:dyDescent="0.35">
      <c r="B2" t="s">
        <v>21</v>
      </c>
      <c r="Q2" s="4" t="s">
        <v>340</v>
      </c>
      <c r="R2" s="42" t="s">
        <v>341</v>
      </c>
      <c r="AI2" t="s">
        <v>22</v>
      </c>
      <c r="AN2" t="s">
        <v>162</v>
      </c>
    </row>
    <row r="3" spans="1:53" ht="16.2" thickBot="1" x14ac:dyDescent="0.35">
      <c r="A3" s="4" t="s">
        <v>23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Q3" s="4" t="s">
        <v>23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9</v>
      </c>
      <c r="X3" s="4" t="s">
        <v>10</v>
      </c>
      <c r="Y3" s="4" t="s">
        <v>11</v>
      </c>
      <c r="Z3" s="4" t="s">
        <v>12</v>
      </c>
      <c r="AA3" s="4" t="s">
        <v>13</v>
      </c>
      <c r="AB3" s="4" t="s">
        <v>14</v>
      </c>
      <c r="AC3" s="4" t="s">
        <v>15</v>
      </c>
      <c r="AD3" s="4" t="s">
        <v>16</v>
      </c>
      <c r="AE3" s="4" t="s">
        <v>17</v>
      </c>
      <c r="AF3" s="5" t="s">
        <v>24</v>
      </c>
      <c r="AG3" s="5" t="s">
        <v>35</v>
      </c>
      <c r="AI3" s="4" t="s">
        <v>26</v>
      </c>
      <c r="AJ3" s="4" t="s">
        <v>27</v>
      </c>
      <c r="AK3" s="4" t="s">
        <v>28</v>
      </c>
      <c r="AL3" s="4" t="s">
        <v>29</v>
      </c>
      <c r="AN3" s="4">
        <v>0.1</v>
      </c>
      <c r="AO3" s="6" t="s">
        <v>30</v>
      </c>
      <c r="AP3" s="4" t="s">
        <v>31</v>
      </c>
      <c r="AQ3" s="6" t="s">
        <v>32</v>
      </c>
      <c r="AR3" s="4">
        <v>0.3</v>
      </c>
      <c r="AS3" s="6" t="s">
        <v>33</v>
      </c>
      <c r="AT3" s="6" t="s">
        <v>34</v>
      </c>
      <c r="AW3" s="4" t="s">
        <v>23</v>
      </c>
      <c r="AX3" s="7" t="s">
        <v>35</v>
      </c>
      <c r="AY3" s="7" t="s">
        <v>29</v>
      </c>
      <c r="AZ3" s="7" t="s">
        <v>34</v>
      </c>
      <c r="BA3" s="7" t="s">
        <v>36</v>
      </c>
    </row>
    <row r="4" spans="1:53" ht="15.6" x14ac:dyDescent="0.3">
      <c r="A4" s="43" t="s">
        <v>342</v>
      </c>
      <c r="B4" s="9">
        <v>91</v>
      </c>
      <c r="C4" s="9">
        <v>83</v>
      </c>
      <c r="D4" s="9">
        <v>89</v>
      </c>
      <c r="E4" s="9">
        <v>81</v>
      </c>
      <c r="F4" s="9">
        <v>130</v>
      </c>
      <c r="G4" s="9">
        <v>101</v>
      </c>
      <c r="H4" s="9">
        <v>82</v>
      </c>
      <c r="I4" s="9">
        <v>83</v>
      </c>
      <c r="J4" s="9">
        <v>105</v>
      </c>
      <c r="K4" s="9">
        <v>113</v>
      </c>
      <c r="L4" s="9">
        <v>117</v>
      </c>
      <c r="M4" s="9">
        <v>145</v>
      </c>
      <c r="N4" s="9">
        <v>162</v>
      </c>
      <c r="O4" s="9">
        <v>122</v>
      </c>
      <c r="Q4" s="43" t="s">
        <v>342</v>
      </c>
      <c r="R4">
        <f>(B4-AVERAGE($B$4:$B$26))/STDEV($B$4:$B$26)</f>
        <v>0.70151009852936053</v>
      </c>
      <c r="S4">
        <f t="shared" ref="S4:AE19" si="0">(C4-AVERAGE($B$4:$B$26))/STDEV($B$4:$B$26)</f>
        <v>0.54893579813999605</v>
      </c>
      <c r="T4">
        <f t="shared" si="0"/>
        <v>0.66336652343201941</v>
      </c>
      <c r="U4">
        <f t="shared" si="0"/>
        <v>0.51079222304265492</v>
      </c>
      <c r="V4">
        <f t="shared" si="0"/>
        <v>1.4453098129275121</v>
      </c>
      <c r="W4">
        <f t="shared" si="0"/>
        <v>0.89222797401606613</v>
      </c>
      <c r="X4">
        <f t="shared" si="0"/>
        <v>0.52986401059132548</v>
      </c>
      <c r="Y4">
        <f t="shared" si="0"/>
        <v>0.54893579813999605</v>
      </c>
      <c r="Z4">
        <f t="shared" si="0"/>
        <v>0.96851512421074826</v>
      </c>
      <c r="AA4">
        <f t="shared" si="0"/>
        <v>1.1210894246001128</v>
      </c>
      <c r="AB4">
        <f t="shared" si="0"/>
        <v>1.1973765747947951</v>
      </c>
      <c r="AC4">
        <f t="shared" si="0"/>
        <v>1.7313866261575706</v>
      </c>
      <c r="AD4">
        <f t="shared" si="0"/>
        <v>2.0556070144849703</v>
      </c>
      <c r="AE4">
        <f t="shared" si="0"/>
        <v>1.2927355125381479</v>
      </c>
      <c r="AF4" s="9">
        <f>AVERAGE(R4:AE4)</f>
        <v>1.0148323225432339</v>
      </c>
      <c r="AG4">
        <f>(AF4-AVERAGE($AF$4:$AF$26))/STDEV($AF$4:$AF$26)</f>
        <v>0.62835405385332754</v>
      </c>
      <c r="AI4" s="9">
        <v>77</v>
      </c>
      <c r="AJ4" s="9">
        <v>50</v>
      </c>
      <c r="AK4" s="9">
        <f>AVERAGE(AI4:AJ4)</f>
        <v>63.5</v>
      </c>
      <c r="AL4" s="9">
        <f>(AK4-AVERAGE($AK$4:$AK$26))/STDEV($AK$4:$AK$26)</f>
        <v>0.31438749388841281</v>
      </c>
      <c r="AN4" s="9">
        <v>29</v>
      </c>
      <c r="AO4" s="9">
        <f>(AN4-AVERAGE($AN$4:$AN$26))/STDEV($AN$4:$AN$26)</f>
        <v>0.40026364381406332</v>
      </c>
      <c r="AP4" s="44">
        <v>39</v>
      </c>
      <c r="AQ4" s="9">
        <f>(AP4-AVERAGE($AP$4:$AP$26))/STDEV($AP$4:$AP$26)</f>
        <v>1.6116785957048949</v>
      </c>
      <c r="AR4" s="9">
        <v>26</v>
      </c>
      <c r="AS4" s="9">
        <f>(AR4-AVERAGE($AR$4:$AR$26))/STDEV($AR$4:$AR$26)</f>
        <v>1.2416032282747567</v>
      </c>
      <c r="AT4">
        <f>AVERAGE(AO4,AQ4,AS4)</f>
        <v>1.0845151559312383</v>
      </c>
      <c r="AW4" s="43" t="s">
        <v>342</v>
      </c>
      <c r="AX4" s="9">
        <v>0.62835405385332754</v>
      </c>
      <c r="AY4" s="9">
        <v>0.31438749388841281</v>
      </c>
      <c r="AZ4" s="9">
        <v>1.0845151559312383</v>
      </c>
      <c r="BA4" s="9">
        <f>AVERAGE(AX4:AZ4)</f>
        <v>0.67575223455765954</v>
      </c>
    </row>
    <row r="5" spans="1:53" ht="15.6" x14ac:dyDescent="0.3">
      <c r="A5" s="43" t="s">
        <v>343</v>
      </c>
      <c r="B5" s="9">
        <v>87</v>
      </c>
      <c r="C5" s="9">
        <v>35</v>
      </c>
      <c r="D5" s="9">
        <v>110</v>
      </c>
      <c r="E5" s="9">
        <v>86</v>
      </c>
      <c r="F5" s="9">
        <v>115</v>
      </c>
      <c r="G5" s="9">
        <v>104</v>
      </c>
      <c r="H5" s="9">
        <v>96</v>
      </c>
      <c r="I5" s="9">
        <v>106</v>
      </c>
      <c r="J5" s="9">
        <v>134</v>
      </c>
      <c r="K5" s="9">
        <v>127</v>
      </c>
      <c r="L5" s="9">
        <v>134</v>
      </c>
      <c r="M5" s="9">
        <v>158</v>
      </c>
      <c r="N5" s="9">
        <v>140</v>
      </c>
      <c r="O5" s="9">
        <v>148</v>
      </c>
      <c r="Q5" s="43" t="s">
        <v>343</v>
      </c>
      <c r="R5">
        <f t="shared" ref="R5:AE26" si="1">(B5-AVERAGE($B$4:$B$26))/STDEV($B$4:$B$26)</f>
        <v>0.62522294833467829</v>
      </c>
      <c r="S5">
        <f t="shared" si="0"/>
        <v>-0.36651000419619079</v>
      </c>
      <c r="T5">
        <f t="shared" si="0"/>
        <v>1.0638740619541012</v>
      </c>
      <c r="U5">
        <f t="shared" si="0"/>
        <v>0.60615116078600773</v>
      </c>
      <c r="V5">
        <f t="shared" si="0"/>
        <v>1.159232999697454</v>
      </c>
      <c r="W5">
        <f t="shared" si="0"/>
        <v>0.9494433366620777</v>
      </c>
      <c r="X5">
        <f t="shared" si="0"/>
        <v>0.79686903627271333</v>
      </c>
      <c r="Y5">
        <f t="shared" si="0"/>
        <v>0.98758691175941882</v>
      </c>
      <c r="Z5">
        <f t="shared" si="0"/>
        <v>1.5215969631221944</v>
      </c>
      <c r="AA5">
        <f t="shared" si="0"/>
        <v>1.3880944502815007</v>
      </c>
      <c r="AB5">
        <f t="shared" si="0"/>
        <v>1.5215969631221944</v>
      </c>
      <c r="AC5">
        <f t="shared" si="0"/>
        <v>1.9793198642902878</v>
      </c>
      <c r="AD5">
        <f t="shared" si="0"/>
        <v>1.6360276884142178</v>
      </c>
      <c r="AE5">
        <f t="shared" si="0"/>
        <v>1.7886019888035822</v>
      </c>
      <c r="AF5" s="9">
        <f t="shared" ref="AF5:AF26" si="2">AVERAGE(R5:AE5)</f>
        <v>1.1183648835217312</v>
      </c>
      <c r="AG5">
        <f t="shared" ref="AG5:AG26" si="3">(AF5-AVERAGE($AF$4:$AF$26))/STDEV($AF$4:$AF$26)</f>
        <v>0.76047998746762047</v>
      </c>
      <c r="AI5" s="9">
        <v>62</v>
      </c>
      <c r="AJ5" s="9">
        <v>50</v>
      </c>
      <c r="AK5" s="9">
        <f t="shared" ref="AK5:AK26" si="4">AVERAGE(AI5:AJ5)</f>
        <v>56</v>
      </c>
      <c r="AL5" s="9">
        <f t="shared" ref="AL5:AL26" si="5">(AK5-AVERAGE($AK$4:$AK$26))/STDEV($AK$4:$AK$26)</f>
        <v>0.15650731136803078</v>
      </c>
      <c r="AN5" s="9">
        <v>41</v>
      </c>
      <c r="AO5" s="9">
        <f t="shared" ref="AO5:AO26" si="6">(AN5-AVERAGE($AN$4:$AN$26))/STDEV($AN$4:$AN$26)</f>
        <v>1.2984162104212293</v>
      </c>
      <c r="AP5" s="44">
        <v>31</v>
      </c>
      <c r="AQ5" s="9">
        <f t="shared" ref="AQ5:AQ26" si="7">(AP5-AVERAGE($AP$4:$AP$26))/STDEV($AP$4:$AP$26)</f>
        <v>0.94075356943860378</v>
      </c>
      <c r="AR5" s="9">
        <v>26</v>
      </c>
      <c r="AS5" s="9">
        <f t="shared" ref="AS5:AS26" si="8">(AR5-AVERAGE($AR$4:$AR$26))/STDEV($AR$4:$AR$26)</f>
        <v>1.2416032282747567</v>
      </c>
      <c r="AT5">
        <f t="shared" ref="AT5:AT26" si="9">AVERAGE(AO5,AQ5,AS5)</f>
        <v>1.1602576693781967</v>
      </c>
      <c r="AW5" s="43" t="s">
        <v>343</v>
      </c>
      <c r="AX5" s="9">
        <v>0.76047998746762047</v>
      </c>
      <c r="AY5" s="9">
        <v>0.15650731136803078</v>
      </c>
      <c r="AZ5" s="9">
        <v>1.1602576693781967</v>
      </c>
      <c r="BA5" s="9">
        <f t="shared" ref="BA5:BA26" si="10">AVERAGE(AX5:AZ5)</f>
        <v>0.69241498940461599</v>
      </c>
    </row>
    <row r="6" spans="1:53" ht="15.6" x14ac:dyDescent="0.3">
      <c r="A6" s="43" t="s">
        <v>344</v>
      </c>
      <c r="B6" s="9">
        <v>64</v>
      </c>
      <c r="C6" s="9">
        <v>78</v>
      </c>
      <c r="D6" s="9">
        <v>80</v>
      </c>
      <c r="E6" s="9">
        <v>73</v>
      </c>
      <c r="F6" s="9">
        <v>89</v>
      </c>
      <c r="G6" s="9">
        <v>79</v>
      </c>
      <c r="H6" s="9">
        <v>58</v>
      </c>
      <c r="I6" s="9">
        <v>57</v>
      </c>
      <c r="J6" s="9">
        <v>33</v>
      </c>
      <c r="K6" s="9">
        <v>67</v>
      </c>
      <c r="L6" s="9">
        <v>16</v>
      </c>
      <c r="M6" s="9">
        <v>33</v>
      </c>
      <c r="N6" s="9">
        <v>50</v>
      </c>
      <c r="O6" s="9">
        <v>28</v>
      </c>
      <c r="Q6" s="43" t="s">
        <v>344</v>
      </c>
      <c r="R6">
        <f t="shared" si="1"/>
        <v>0.18657183471525543</v>
      </c>
      <c r="S6">
        <f t="shared" si="0"/>
        <v>0.45357686039664324</v>
      </c>
      <c r="T6">
        <f t="shared" si="0"/>
        <v>0.49172043549398436</v>
      </c>
      <c r="U6">
        <f t="shared" si="0"/>
        <v>0.35821792265329044</v>
      </c>
      <c r="V6">
        <f t="shared" si="0"/>
        <v>0.66336652343201941</v>
      </c>
      <c r="W6">
        <f t="shared" si="0"/>
        <v>0.4726486479453138</v>
      </c>
      <c r="X6">
        <f t="shared" si="0"/>
        <v>7.2141109423232069E-2</v>
      </c>
      <c r="Y6">
        <f t="shared" si="0"/>
        <v>5.3069321874561516E-2</v>
      </c>
      <c r="Z6">
        <f t="shared" si="0"/>
        <v>-0.40465357929353185</v>
      </c>
      <c r="AA6">
        <f t="shared" si="0"/>
        <v>0.24378719736126711</v>
      </c>
      <c r="AB6">
        <f t="shared" si="0"/>
        <v>-0.72887396762093137</v>
      </c>
      <c r="AC6">
        <f t="shared" si="0"/>
        <v>-0.40465357929353185</v>
      </c>
      <c r="AD6">
        <f t="shared" si="0"/>
        <v>-8.0433190966132384E-2</v>
      </c>
      <c r="AE6">
        <f t="shared" si="0"/>
        <v>-0.50001251703688465</v>
      </c>
      <c r="AF6" s="9">
        <f t="shared" si="2"/>
        <v>6.2605215648896775E-2</v>
      </c>
      <c r="AG6">
        <f t="shared" si="3"/>
        <v>-0.58685683557286639</v>
      </c>
      <c r="AI6" s="9">
        <v>32</v>
      </c>
      <c r="AJ6" s="9">
        <v>9</v>
      </c>
      <c r="AK6" s="9">
        <f t="shared" si="4"/>
        <v>20.5</v>
      </c>
      <c r="AL6" s="9">
        <f t="shared" si="5"/>
        <v>-0.59079221922844405</v>
      </c>
      <c r="AN6" s="9">
        <v>1</v>
      </c>
      <c r="AO6" s="9">
        <f t="shared" si="6"/>
        <v>-1.6954256782693244</v>
      </c>
      <c r="AP6" s="44">
        <v>7</v>
      </c>
      <c r="AQ6" s="9">
        <f t="shared" si="7"/>
        <v>-1.0720215093602699</v>
      </c>
      <c r="AR6" s="9">
        <v>4</v>
      </c>
      <c r="AS6" s="9">
        <f t="shared" si="8"/>
        <v>-1.1621406216651722</v>
      </c>
      <c r="AT6">
        <f t="shared" si="9"/>
        <v>-1.3098626030982554</v>
      </c>
      <c r="AW6" s="43" t="s">
        <v>344</v>
      </c>
      <c r="AX6" s="9">
        <v>-0.58685683557286639</v>
      </c>
      <c r="AY6" s="9">
        <v>-0.59079221922844405</v>
      </c>
      <c r="AZ6" s="9">
        <v>-1.3098626030982554</v>
      </c>
      <c r="BA6" s="9">
        <f t="shared" si="10"/>
        <v>-0.82917055263318851</v>
      </c>
    </row>
    <row r="7" spans="1:53" ht="15.6" x14ac:dyDescent="0.3">
      <c r="A7" s="43" t="s">
        <v>345</v>
      </c>
      <c r="B7" s="9">
        <v>83</v>
      </c>
      <c r="C7" s="9">
        <v>78</v>
      </c>
      <c r="D7" s="9">
        <v>90</v>
      </c>
      <c r="E7" s="9">
        <v>81</v>
      </c>
      <c r="F7" s="9">
        <v>106</v>
      </c>
      <c r="G7" s="9">
        <v>105</v>
      </c>
      <c r="H7" s="9">
        <v>107</v>
      </c>
      <c r="I7" s="9">
        <v>113</v>
      </c>
      <c r="J7" s="9">
        <v>129</v>
      </c>
      <c r="K7" s="9">
        <v>132</v>
      </c>
      <c r="L7" s="9">
        <v>151</v>
      </c>
      <c r="M7" s="9">
        <v>136</v>
      </c>
      <c r="N7" s="9">
        <v>134</v>
      </c>
      <c r="O7" s="9">
        <v>130</v>
      </c>
      <c r="Q7" s="43" t="s">
        <v>345</v>
      </c>
      <c r="R7">
        <f t="shared" si="1"/>
        <v>0.54893579813999605</v>
      </c>
      <c r="S7">
        <f t="shared" si="0"/>
        <v>0.45357686039664324</v>
      </c>
      <c r="T7">
        <f t="shared" si="0"/>
        <v>0.68243831098068997</v>
      </c>
      <c r="U7">
        <f t="shared" si="0"/>
        <v>0.51079222304265492</v>
      </c>
      <c r="V7">
        <f t="shared" si="0"/>
        <v>0.98758691175941882</v>
      </c>
      <c r="W7">
        <f t="shared" si="0"/>
        <v>0.96851512421074826</v>
      </c>
      <c r="X7">
        <f t="shared" si="0"/>
        <v>1.0066586993080895</v>
      </c>
      <c r="Y7">
        <f t="shared" si="0"/>
        <v>1.1210894246001128</v>
      </c>
      <c r="Z7">
        <f t="shared" si="0"/>
        <v>1.4262380253788416</v>
      </c>
      <c r="AA7">
        <f t="shared" si="0"/>
        <v>1.4834533880248533</v>
      </c>
      <c r="AB7">
        <f t="shared" si="0"/>
        <v>1.8458173514495939</v>
      </c>
      <c r="AC7">
        <f t="shared" si="0"/>
        <v>1.5597405382195355</v>
      </c>
      <c r="AD7">
        <f t="shared" si="0"/>
        <v>1.5215969631221944</v>
      </c>
      <c r="AE7">
        <f t="shared" si="0"/>
        <v>1.4453098129275121</v>
      </c>
      <c r="AF7" s="9">
        <f t="shared" si="2"/>
        <v>1.1115535308257773</v>
      </c>
      <c r="AG7">
        <f t="shared" si="3"/>
        <v>0.75178749183510107</v>
      </c>
      <c r="AI7" s="9">
        <v>40</v>
      </c>
      <c r="AJ7" s="9">
        <v>25</v>
      </c>
      <c r="AK7" s="9">
        <f t="shared" si="4"/>
        <v>32.5</v>
      </c>
      <c r="AL7" s="9">
        <f t="shared" si="5"/>
        <v>-0.33818392719583285</v>
      </c>
      <c r="AN7" s="9">
        <v>29</v>
      </c>
      <c r="AO7" s="9">
        <f t="shared" si="6"/>
        <v>0.40026364381406332</v>
      </c>
      <c r="AP7" s="44">
        <v>16</v>
      </c>
      <c r="AQ7" s="9">
        <f t="shared" si="7"/>
        <v>-0.31723085481069219</v>
      </c>
      <c r="AR7" s="9">
        <v>15</v>
      </c>
      <c r="AS7" s="9">
        <f t="shared" si="8"/>
        <v>3.973130330479218E-2</v>
      </c>
      <c r="AT7">
        <f t="shared" si="9"/>
        <v>4.0921364102721104E-2</v>
      </c>
      <c r="AW7" s="43" t="s">
        <v>345</v>
      </c>
      <c r="AX7" s="9">
        <v>0.75178749183510107</v>
      </c>
      <c r="AY7" s="9">
        <v>-0.33818392719583285</v>
      </c>
      <c r="AZ7" s="9">
        <v>4.0921364102721104E-2</v>
      </c>
      <c r="BA7" s="9">
        <f t="shared" si="10"/>
        <v>0.15150830958066311</v>
      </c>
    </row>
    <row r="8" spans="1:53" ht="15.6" x14ac:dyDescent="0.3">
      <c r="A8" s="43" t="s">
        <v>346</v>
      </c>
      <c r="B8" s="9">
        <v>3</v>
      </c>
      <c r="C8" s="9">
        <v>3</v>
      </c>
      <c r="D8" s="9">
        <v>64</v>
      </c>
      <c r="E8" s="9">
        <v>16</v>
      </c>
      <c r="F8" s="9">
        <v>54</v>
      </c>
      <c r="G8" s="9">
        <v>25</v>
      </c>
      <c r="H8" s="9">
        <v>75</v>
      </c>
      <c r="I8" s="9">
        <v>10</v>
      </c>
      <c r="J8" s="9">
        <v>24</v>
      </c>
      <c r="K8" s="9">
        <v>68</v>
      </c>
      <c r="L8" s="9">
        <v>93</v>
      </c>
      <c r="M8" s="9">
        <v>104</v>
      </c>
      <c r="N8" s="9">
        <v>98</v>
      </c>
      <c r="O8" s="9">
        <v>41</v>
      </c>
      <c r="Q8" s="43" t="s">
        <v>346</v>
      </c>
      <c r="R8">
        <f t="shared" si="1"/>
        <v>-0.97680720575364866</v>
      </c>
      <c r="S8">
        <f t="shared" si="0"/>
        <v>-0.97680720575364866</v>
      </c>
      <c r="T8">
        <f t="shared" si="0"/>
        <v>0.18657183471525543</v>
      </c>
      <c r="U8">
        <f t="shared" si="0"/>
        <v>-0.72887396762093137</v>
      </c>
      <c r="V8">
        <f t="shared" si="0"/>
        <v>-4.1460407714501565E-3</v>
      </c>
      <c r="W8">
        <f t="shared" si="0"/>
        <v>-0.55722787968289633</v>
      </c>
      <c r="X8">
        <f t="shared" si="0"/>
        <v>0.39636149775063156</v>
      </c>
      <c r="Y8">
        <f t="shared" si="0"/>
        <v>-0.84330469291295473</v>
      </c>
      <c r="Z8">
        <f t="shared" si="0"/>
        <v>-0.57629966723156689</v>
      </c>
      <c r="AA8">
        <f t="shared" si="0"/>
        <v>0.26285898490993764</v>
      </c>
      <c r="AB8">
        <f t="shared" si="0"/>
        <v>0.73965367362670165</v>
      </c>
      <c r="AC8">
        <f t="shared" si="0"/>
        <v>0.9494433366620777</v>
      </c>
      <c r="AD8">
        <f t="shared" si="0"/>
        <v>0.83501261137005445</v>
      </c>
      <c r="AE8">
        <f t="shared" si="0"/>
        <v>-0.25207927890416743</v>
      </c>
      <c r="AF8" s="9">
        <f t="shared" si="2"/>
        <v>-0.110403142828329</v>
      </c>
      <c r="AG8">
        <f t="shared" si="3"/>
        <v>-0.80764622463885571</v>
      </c>
      <c r="AI8" s="9">
        <v>32</v>
      </c>
      <c r="AJ8" s="9">
        <v>6</v>
      </c>
      <c r="AK8" s="9">
        <f t="shared" si="4"/>
        <v>19</v>
      </c>
      <c r="AL8" s="9">
        <f t="shared" si="5"/>
        <v>-0.62236825573252041</v>
      </c>
      <c r="AN8" s="9">
        <v>2</v>
      </c>
      <c r="AO8" s="9">
        <f t="shared" si="6"/>
        <v>-1.6205796310520606</v>
      </c>
      <c r="AP8" s="44">
        <v>16</v>
      </c>
      <c r="AQ8" s="9">
        <f t="shared" si="7"/>
        <v>-0.31723085481069219</v>
      </c>
      <c r="AR8" s="9">
        <v>3</v>
      </c>
      <c r="AS8" s="9">
        <f t="shared" si="8"/>
        <v>-1.2714017057533509</v>
      </c>
      <c r="AT8">
        <f t="shared" si="9"/>
        <v>-1.0697373972053679</v>
      </c>
      <c r="AW8" s="43" t="s">
        <v>346</v>
      </c>
      <c r="AX8" s="9">
        <v>-0.80764622463885571</v>
      </c>
      <c r="AY8" s="9">
        <v>-0.62236825573252041</v>
      </c>
      <c r="AZ8" s="9">
        <v>-1.0697373972053679</v>
      </c>
      <c r="BA8" s="9">
        <f t="shared" si="10"/>
        <v>-0.83325062585891463</v>
      </c>
    </row>
    <row r="9" spans="1:53" ht="15.6" x14ac:dyDescent="0.3">
      <c r="A9" s="43" t="s">
        <v>347</v>
      </c>
      <c r="B9" s="9">
        <v>51</v>
      </c>
      <c r="C9" s="9">
        <v>72</v>
      </c>
      <c r="D9" s="9">
        <v>93</v>
      </c>
      <c r="E9" s="9">
        <v>114</v>
      </c>
      <c r="F9" s="9">
        <v>159</v>
      </c>
      <c r="G9" s="9">
        <v>111</v>
      </c>
      <c r="H9" s="9">
        <v>114</v>
      </c>
      <c r="I9" s="9">
        <v>121</v>
      </c>
      <c r="J9" s="9">
        <v>122</v>
      </c>
      <c r="K9" s="9">
        <v>227</v>
      </c>
      <c r="L9" s="9">
        <v>149</v>
      </c>
      <c r="M9" s="9">
        <v>162</v>
      </c>
      <c r="N9" s="9">
        <v>155</v>
      </c>
      <c r="O9" s="9">
        <v>140</v>
      </c>
      <c r="Q9" s="43" t="s">
        <v>347</v>
      </c>
      <c r="R9">
        <f t="shared" si="1"/>
        <v>-6.1361403417461831E-2</v>
      </c>
      <c r="S9">
        <f t="shared" si="0"/>
        <v>0.33914613510461988</v>
      </c>
      <c r="T9">
        <f t="shared" si="0"/>
        <v>0.73965367362670165</v>
      </c>
      <c r="U9">
        <f t="shared" si="0"/>
        <v>1.1401612121487834</v>
      </c>
      <c r="V9">
        <f t="shared" si="0"/>
        <v>1.9983916518389584</v>
      </c>
      <c r="W9">
        <f t="shared" si="0"/>
        <v>1.0829458495027717</v>
      </c>
      <c r="X9">
        <f t="shared" si="0"/>
        <v>1.1401612121487834</v>
      </c>
      <c r="Y9">
        <f t="shared" si="0"/>
        <v>1.2736637249894773</v>
      </c>
      <c r="Z9">
        <f t="shared" si="0"/>
        <v>1.2927355125381479</v>
      </c>
      <c r="AA9">
        <f t="shared" si="0"/>
        <v>3.2952732051485567</v>
      </c>
      <c r="AB9">
        <f t="shared" si="0"/>
        <v>1.8076737763522528</v>
      </c>
      <c r="AC9">
        <f t="shared" si="0"/>
        <v>2.0556070144849703</v>
      </c>
      <c r="AD9">
        <f t="shared" si="0"/>
        <v>1.9221045016442762</v>
      </c>
      <c r="AE9">
        <f t="shared" si="0"/>
        <v>1.6360276884142178</v>
      </c>
      <c r="AF9" s="9">
        <f t="shared" si="2"/>
        <v>1.4044416967517896</v>
      </c>
      <c r="AG9">
        <f t="shared" si="3"/>
        <v>1.1255648040334298</v>
      </c>
      <c r="AI9" s="9">
        <v>62</v>
      </c>
      <c r="AJ9" s="9">
        <v>32</v>
      </c>
      <c r="AK9" s="9">
        <f t="shared" si="4"/>
        <v>47</v>
      </c>
      <c r="AL9" s="9">
        <f t="shared" si="5"/>
        <v>-3.294890765642762E-2</v>
      </c>
      <c r="AN9" s="9">
        <v>27</v>
      </c>
      <c r="AO9" s="9">
        <f t="shared" si="6"/>
        <v>0.25057154937953557</v>
      </c>
      <c r="AP9" s="44">
        <v>27</v>
      </c>
      <c r="AQ9" s="9">
        <f t="shared" si="7"/>
        <v>0.60529105630545821</v>
      </c>
      <c r="AR9" s="9">
        <v>14</v>
      </c>
      <c r="AS9" s="9">
        <f t="shared" si="8"/>
        <v>-6.9529780783386411E-2</v>
      </c>
      <c r="AT9">
        <f t="shared" si="9"/>
        <v>0.26211094163386911</v>
      </c>
      <c r="AW9" s="43" t="s">
        <v>347</v>
      </c>
      <c r="AX9" s="9">
        <v>1.1255648040334298</v>
      </c>
      <c r="AY9" s="9">
        <v>-3.294890765642762E-2</v>
      </c>
      <c r="AZ9" s="9">
        <v>0.26211094163386911</v>
      </c>
      <c r="BA9" s="9">
        <f t="shared" si="10"/>
        <v>0.4515756126702905</v>
      </c>
    </row>
    <row r="10" spans="1:53" ht="15.6" x14ac:dyDescent="0.3">
      <c r="A10" s="43" t="s">
        <v>348</v>
      </c>
      <c r="B10" s="9">
        <v>3</v>
      </c>
      <c r="C10" s="9">
        <v>0</v>
      </c>
      <c r="D10" s="9">
        <v>0</v>
      </c>
      <c r="E10" s="9">
        <v>0</v>
      </c>
      <c r="F10" s="9">
        <v>3</v>
      </c>
      <c r="G10" s="9">
        <v>1</v>
      </c>
      <c r="H10" s="9">
        <v>3</v>
      </c>
      <c r="I10" s="9">
        <v>2</v>
      </c>
      <c r="J10" s="9">
        <v>7</v>
      </c>
      <c r="K10" s="9">
        <v>106</v>
      </c>
      <c r="L10" s="9">
        <v>179</v>
      </c>
      <c r="M10" s="9">
        <v>458</v>
      </c>
      <c r="N10" s="9">
        <v>70</v>
      </c>
      <c r="O10" s="9">
        <v>44</v>
      </c>
      <c r="Q10" s="43" t="s">
        <v>348</v>
      </c>
      <c r="R10">
        <f t="shared" si="1"/>
        <v>-0.97680720575364866</v>
      </c>
      <c r="S10">
        <f t="shared" si="0"/>
        <v>-1.0340225683996602</v>
      </c>
      <c r="T10">
        <f t="shared" si="0"/>
        <v>-1.0340225683996602</v>
      </c>
      <c r="U10">
        <f t="shared" si="0"/>
        <v>-1.0340225683996602</v>
      </c>
      <c r="V10">
        <f t="shared" si="0"/>
        <v>-0.97680720575364866</v>
      </c>
      <c r="W10">
        <f t="shared" si="0"/>
        <v>-1.0149507808509897</v>
      </c>
      <c r="X10">
        <f t="shared" si="0"/>
        <v>-0.97680720575364866</v>
      </c>
      <c r="Y10">
        <f t="shared" si="0"/>
        <v>-0.99587899330231922</v>
      </c>
      <c r="Z10">
        <f t="shared" si="0"/>
        <v>-0.90052005555896641</v>
      </c>
      <c r="AA10">
        <f t="shared" si="0"/>
        <v>0.98758691175941882</v>
      </c>
      <c r="AB10">
        <f t="shared" si="0"/>
        <v>2.3798274028123698</v>
      </c>
      <c r="AC10">
        <f t="shared" si="0"/>
        <v>7.7008561288914557</v>
      </c>
      <c r="AD10">
        <f t="shared" si="0"/>
        <v>0.30100256000727876</v>
      </c>
      <c r="AE10">
        <f t="shared" si="0"/>
        <v>-0.19486391625815574</v>
      </c>
      <c r="AF10" s="9">
        <f t="shared" si="2"/>
        <v>0.15932642393144045</v>
      </c>
      <c r="AG10">
        <f t="shared" si="3"/>
        <v>-0.46342339759109252</v>
      </c>
      <c r="AI10" s="9">
        <v>25</v>
      </c>
      <c r="AJ10" s="9">
        <v>9</v>
      </c>
      <c r="AK10" s="9">
        <f t="shared" si="4"/>
        <v>17</v>
      </c>
      <c r="AL10" s="9">
        <f t="shared" si="5"/>
        <v>-0.66446963773795564</v>
      </c>
      <c r="AN10" s="9">
        <v>19</v>
      </c>
      <c r="AO10" s="9">
        <f t="shared" si="6"/>
        <v>-0.34819682835857518</v>
      </c>
      <c r="AP10" s="44">
        <v>5</v>
      </c>
      <c r="AQ10" s="9">
        <f t="shared" si="7"/>
        <v>-1.2397527659268426</v>
      </c>
      <c r="AR10" s="9">
        <v>10</v>
      </c>
      <c r="AS10" s="9">
        <f t="shared" si="8"/>
        <v>-0.50657411713610079</v>
      </c>
      <c r="AT10">
        <f t="shared" si="9"/>
        <v>-0.69817457047383957</v>
      </c>
      <c r="AW10" s="43" t="s">
        <v>348</v>
      </c>
      <c r="AX10" s="9">
        <v>-0.46342339759109252</v>
      </c>
      <c r="AY10" s="9">
        <v>-0.66446963773795564</v>
      </c>
      <c r="AZ10" s="9">
        <v>-0.69817457047383957</v>
      </c>
      <c r="BA10" s="9">
        <f t="shared" si="10"/>
        <v>-0.60868920193429588</v>
      </c>
    </row>
    <row r="11" spans="1:53" ht="15.6" x14ac:dyDescent="0.3">
      <c r="A11" s="43" t="s">
        <v>349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1</v>
      </c>
      <c r="M11" s="9">
        <v>0</v>
      </c>
      <c r="N11" s="9">
        <v>0</v>
      </c>
      <c r="O11" s="9">
        <v>0</v>
      </c>
      <c r="Q11" s="43" t="s">
        <v>349</v>
      </c>
      <c r="R11">
        <f t="shared" si="1"/>
        <v>-1.0340225683996602</v>
      </c>
      <c r="S11">
        <f t="shared" si="0"/>
        <v>-1.0340225683996602</v>
      </c>
      <c r="T11">
        <f t="shared" si="0"/>
        <v>-1.0340225683996602</v>
      </c>
      <c r="U11">
        <f t="shared" si="0"/>
        <v>-1.0340225683996602</v>
      </c>
      <c r="V11">
        <f t="shared" si="0"/>
        <v>-1.0340225683996602</v>
      </c>
      <c r="W11">
        <f t="shared" si="0"/>
        <v>-1.0340225683996602</v>
      </c>
      <c r="X11">
        <f t="shared" si="0"/>
        <v>-1.0340225683996602</v>
      </c>
      <c r="Y11">
        <f t="shared" si="0"/>
        <v>-1.0340225683996602</v>
      </c>
      <c r="Z11">
        <f t="shared" si="0"/>
        <v>-1.0340225683996602</v>
      </c>
      <c r="AA11">
        <f t="shared" si="0"/>
        <v>-1.0149507808509897</v>
      </c>
      <c r="AB11">
        <f t="shared" si="0"/>
        <v>-1.0149507808509897</v>
      </c>
      <c r="AC11">
        <f t="shared" si="0"/>
        <v>-1.0340225683996602</v>
      </c>
      <c r="AD11">
        <f t="shared" si="0"/>
        <v>-1.0340225683996602</v>
      </c>
      <c r="AE11">
        <f t="shared" si="0"/>
        <v>-1.0340225683996602</v>
      </c>
      <c r="AF11" s="9">
        <f t="shared" si="2"/>
        <v>-1.0312980273212786</v>
      </c>
      <c r="AG11">
        <f t="shared" si="3"/>
        <v>-1.9828716341554609</v>
      </c>
      <c r="AI11" s="9">
        <v>0</v>
      </c>
      <c r="AJ11" s="9">
        <v>1</v>
      </c>
      <c r="AK11" s="9">
        <f t="shared" si="4"/>
        <v>0.5</v>
      </c>
      <c r="AL11" s="9">
        <f t="shared" si="5"/>
        <v>-1.0118060392827961</v>
      </c>
      <c r="AN11" s="9">
        <v>0</v>
      </c>
      <c r="AO11" s="9">
        <f t="shared" si="6"/>
        <v>-1.7702717254865883</v>
      </c>
      <c r="AP11" s="44">
        <v>0</v>
      </c>
      <c r="AQ11" s="9">
        <f t="shared" si="7"/>
        <v>-1.6590809073432746</v>
      </c>
      <c r="AR11" s="9">
        <v>0</v>
      </c>
      <c r="AS11" s="9">
        <f t="shared" si="8"/>
        <v>-1.5991849580178865</v>
      </c>
      <c r="AT11">
        <f t="shared" si="9"/>
        <v>-1.6761791969492499</v>
      </c>
      <c r="AW11" s="43" t="s">
        <v>349</v>
      </c>
      <c r="AX11" s="9">
        <v>-1.9828716341554609</v>
      </c>
      <c r="AY11" s="9">
        <v>-1.0118060392827961</v>
      </c>
      <c r="AZ11" s="9">
        <v>-1.6761791969492499</v>
      </c>
      <c r="BA11" s="9">
        <f t="shared" si="10"/>
        <v>-1.5569522901291688</v>
      </c>
    </row>
    <row r="12" spans="1:53" ht="15.6" x14ac:dyDescent="0.3">
      <c r="A12" s="43" t="s">
        <v>350</v>
      </c>
      <c r="B12" s="9">
        <v>5</v>
      </c>
      <c r="C12" s="9">
        <v>2</v>
      </c>
      <c r="D12" s="9">
        <v>10</v>
      </c>
      <c r="E12" s="9">
        <v>9</v>
      </c>
      <c r="F12" s="9">
        <v>119</v>
      </c>
      <c r="G12" s="9">
        <v>130</v>
      </c>
      <c r="H12" s="9">
        <v>124</v>
      </c>
      <c r="I12" s="9">
        <v>126</v>
      </c>
      <c r="J12" s="9">
        <v>145</v>
      </c>
      <c r="K12" s="9">
        <v>77</v>
      </c>
      <c r="L12" s="9">
        <v>173</v>
      </c>
      <c r="M12" s="9">
        <v>158</v>
      </c>
      <c r="N12" s="9">
        <v>144</v>
      </c>
      <c r="O12" s="9">
        <v>152</v>
      </c>
      <c r="Q12" s="43" t="s">
        <v>350</v>
      </c>
      <c r="R12">
        <f t="shared" si="1"/>
        <v>-0.93866363065630753</v>
      </c>
      <c r="S12">
        <f t="shared" si="0"/>
        <v>-0.99587899330231922</v>
      </c>
      <c r="T12">
        <f t="shared" si="0"/>
        <v>-0.84330469291295473</v>
      </c>
      <c r="U12">
        <f t="shared" si="0"/>
        <v>-0.86237648046162529</v>
      </c>
      <c r="V12">
        <f t="shared" si="0"/>
        <v>1.2355201498921362</v>
      </c>
      <c r="W12">
        <f t="shared" si="0"/>
        <v>1.4453098129275121</v>
      </c>
      <c r="X12">
        <f t="shared" si="0"/>
        <v>1.330879087635489</v>
      </c>
      <c r="Y12">
        <f t="shared" si="0"/>
        <v>1.3690226627328301</v>
      </c>
      <c r="Z12">
        <f t="shared" si="0"/>
        <v>1.7313866261575706</v>
      </c>
      <c r="AA12">
        <f t="shared" si="0"/>
        <v>0.43450507284797268</v>
      </c>
      <c r="AB12">
        <f t="shared" si="0"/>
        <v>2.2653966775203465</v>
      </c>
      <c r="AC12">
        <f t="shared" si="0"/>
        <v>1.9793198642902878</v>
      </c>
      <c r="AD12">
        <f t="shared" si="0"/>
        <v>1.7123148386089</v>
      </c>
      <c r="AE12">
        <f t="shared" si="0"/>
        <v>1.8648891389982645</v>
      </c>
      <c r="AF12" s="9">
        <f t="shared" si="2"/>
        <v>0.83773715244843594</v>
      </c>
      <c r="AG12">
        <f t="shared" si="3"/>
        <v>0.40234916740782667</v>
      </c>
      <c r="AI12" s="9">
        <v>6</v>
      </c>
      <c r="AJ12" s="9">
        <v>62</v>
      </c>
      <c r="AK12" s="9">
        <f t="shared" si="4"/>
        <v>34</v>
      </c>
      <c r="AL12" s="9">
        <f t="shared" si="5"/>
        <v>-0.30660789069175642</v>
      </c>
      <c r="AN12" s="9">
        <v>22</v>
      </c>
      <c r="AO12" s="9">
        <f t="shared" si="6"/>
        <v>-0.12365868670678364</v>
      </c>
      <c r="AP12" s="44">
        <v>16</v>
      </c>
      <c r="AQ12" s="9">
        <f t="shared" si="7"/>
        <v>-0.31723085481069219</v>
      </c>
      <c r="AR12" s="9">
        <v>16</v>
      </c>
      <c r="AS12" s="9">
        <f t="shared" si="8"/>
        <v>0.14899238739297077</v>
      </c>
      <c r="AT12">
        <f t="shared" si="9"/>
        <v>-9.7299051374835022E-2</v>
      </c>
      <c r="AW12" s="43" t="s">
        <v>350</v>
      </c>
      <c r="AX12" s="9">
        <v>0.40234916740782667</v>
      </c>
      <c r="AY12" s="9">
        <v>-0.30660789069175642</v>
      </c>
      <c r="AZ12" s="9">
        <v>-9.7299051374835022E-2</v>
      </c>
      <c r="BA12" s="9">
        <f t="shared" si="10"/>
        <v>-5.1925821958825891E-4</v>
      </c>
    </row>
    <row r="13" spans="1:53" ht="15.6" x14ac:dyDescent="0.3">
      <c r="A13" s="43" t="s">
        <v>351</v>
      </c>
      <c r="B13" s="9">
        <v>149</v>
      </c>
      <c r="C13" s="9">
        <v>125</v>
      </c>
      <c r="D13" s="9">
        <v>116</v>
      </c>
      <c r="E13" s="9">
        <v>86</v>
      </c>
      <c r="F13" s="9">
        <v>23</v>
      </c>
      <c r="G13" s="9">
        <v>129</v>
      </c>
      <c r="H13" s="9">
        <v>130</v>
      </c>
      <c r="I13" s="9">
        <v>86</v>
      </c>
      <c r="J13" s="9">
        <v>115</v>
      </c>
      <c r="K13" s="9">
        <v>137</v>
      </c>
      <c r="L13" s="9">
        <v>221</v>
      </c>
      <c r="M13" s="9">
        <v>205</v>
      </c>
      <c r="N13" s="9">
        <v>172</v>
      </c>
      <c r="O13" s="9">
        <v>187</v>
      </c>
      <c r="Q13" s="43" t="s">
        <v>351</v>
      </c>
      <c r="R13">
        <f t="shared" si="1"/>
        <v>1.8076737763522528</v>
      </c>
      <c r="S13">
        <f t="shared" si="0"/>
        <v>1.3499508751841596</v>
      </c>
      <c r="T13">
        <f t="shared" si="0"/>
        <v>1.1783047872461245</v>
      </c>
      <c r="U13">
        <f t="shared" si="0"/>
        <v>0.60615116078600773</v>
      </c>
      <c r="V13">
        <f t="shared" si="0"/>
        <v>-0.59537145478023745</v>
      </c>
      <c r="W13">
        <f t="shared" si="0"/>
        <v>1.4262380253788416</v>
      </c>
      <c r="X13">
        <f t="shared" si="0"/>
        <v>1.4453098129275121</v>
      </c>
      <c r="Y13">
        <f t="shared" si="0"/>
        <v>0.60615116078600773</v>
      </c>
      <c r="Z13">
        <f t="shared" si="0"/>
        <v>1.159232999697454</v>
      </c>
      <c r="AA13">
        <f t="shared" si="0"/>
        <v>1.5788123257682061</v>
      </c>
      <c r="AB13">
        <f t="shared" si="0"/>
        <v>3.1808424798565333</v>
      </c>
      <c r="AC13">
        <f t="shared" si="0"/>
        <v>2.8756938790778044</v>
      </c>
      <c r="AD13">
        <f t="shared" si="0"/>
        <v>2.2463248899716759</v>
      </c>
      <c r="AE13">
        <f t="shared" si="0"/>
        <v>2.5324017032017343</v>
      </c>
      <c r="AF13" s="9">
        <f t="shared" si="2"/>
        <v>1.5284083158181485</v>
      </c>
      <c r="AG13">
        <f t="shared" si="3"/>
        <v>1.2837682245452808</v>
      </c>
      <c r="AI13" s="9">
        <v>118</v>
      </c>
      <c r="AJ13" s="9">
        <v>95</v>
      </c>
      <c r="AK13" s="9">
        <f t="shared" si="4"/>
        <v>106.5</v>
      </c>
      <c r="AL13" s="9">
        <f t="shared" si="5"/>
        <v>1.2195672070052697</v>
      </c>
      <c r="AN13" s="9">
        <v>52</v>
      </c>
      <c r="AO13" s="9">
        <f t="shared" si="6"/>
        <v>2.1217227298111316</v>
      </c>
      <c r="AP13" s="44">
        <v>52</v>
      </c>
      <c r="AQ13" s="9">
        <f t="shared" si="7"/>
        <v>2.7019317633876185</v>
      </c>
      <c r="AR13" s="9">
        <v>11</v>
      </c>
      <c r="AS13" s="9">
        <f t="shared" si="8"/>
        <v>-0.39731303304792215</v>
      </c>
      <c r="AT13">
        <f t="shared" si="9"/>
        <v>1.4754471533836095</v>
      </c>
      <c r="AW13" s="43" t="s">
        <v>351</v>
      </c>
      <c r="AX13" s="9">
        <v>1.2837682245452808</v>
      </c>
      <c r="AY13" s="9">
        <v>1.2195672070052697</v>
      </c>
      <c r="AZ13" s="9">
        <v>1.4754471533836095</v>
      </c>
      <c r="BA13" s="9">
        <f t="shared" si="10"/>
        <v>1.3262608616447202</v>
      </c>
    </row>
    <row r="14" spans="1:53" ht="15.6" x14ac:dyDescent="0.3">
      <c r="A14" s="43" t="s">
        <v>352</v>
      </c>
      <c r="B14" s="9">
        <v>104</v>
      </c>
      <c r="C14" s="9">
        <v>102</v>
      </c>
      <c r="D14" s="9">
        <v>93</v>
      </c>
      <c r="E14" s="9">
        <v>124</v>
      </c>
      <c r="F14" s="9">
        <v>105</v>
      </c>
      <c r="G14" s="9">
        <v>96</v>
      </c>
      <c r="H14" s="9">
        <v>100</v>
      </c>
      <c r="I14" s="9">
        <v>97</v>
      </c>
      <c r="J14" s="9">
        <v>100</v>
      </c>
      <c r="K14" s="9">
        <v>117</v>
      </c>
      <c r="L14" s="9">
        <v>106</v>
      </c>
      <c r="M14" s="9">
        <v>120</v>
      </c>
      <c r="N14" s="9">
        <v>119</v>
      </c>
      <c r="O14" s="9">
        <v>118</v>
      </c>
      <c r="Q14" s="43" t="s">
        <v>352</v>
      </c>
      <c r="R14">
        <f t="shared" si="1"/>
        <v>0.9494433366620777</v>
      </c>
      <c r="S14">
        <f t="shared" si="0"/>
        <v>0.91129976156473658</v>
      </c>
      <c r="T14">
        <f t="shared" si="0"/>
        <v>0.73965367362670165</v>
      </c>
      <c r="U14">
        <f t="shared" si="0"/>
        <v>1.330879087635489</v>
      </c>
      <c r="V14">
        <f t="shared" si="0"/>
        <v>0.96851512421074826</v>
      </c>
      <c r="W14">
        <f t="shared" si="0"/>
        <v>0.79686903627271333</v>
      </c>
      <c r="X14">
        <f t="shared" si="0"/>
        <v>0.87315618646739557</v>
      </c>
      <c r="Y14">
        <f t="shared" si="0"/>
        <v>0.81594082382138389</v>
      </c>
      <c r="Z14">
        <f t="shared" si="0"/>
        <v>0.87315618646739557</v>
      </c>
      <c r="AA14">
        <f t="shared" si="0"/>
        <v>1.1973765747947951</v>
      </c>
      <c r="AB14">
        <f t="shared" si="0"/>
        <v>0.98758691175941882</v>
      </c>
      <c r="AC14">
        <f t="shared" si="0"/>
        <v>1.2545919374408068</v>
      </c>
      <c r="AD14">
        <f t="shared" si="0"/>
        <v>1.2355201498921362</v>
      </c>
      <c r="AE14">
        <f t="shared" si="0"/>
        <v>1.2164483623434657</v>
      </c>
      <c r="AF14" s="9">
        <f t="shared" si="2"/>
        <v>1.0107455109256618</v>
      </c>
      <c r="AG14">
        <f t="shared" si="3"/>
        <v>0.62313855647381622</v>
      </c>
      <c r="AI14" s="9">
        <v>178</v>
      </c>
      <c r="AJ14" s="9">
        <v>268</v>
      </c>
      <c r="AK14" s="9">
        <f t="shared" si="4"/>
        <v>223</v>
      </c>
      <c r="AL14" s="9">
        <f t="shared" si="5"/>
        <v>3.6719727088218703</v>
      </c>
      <c r="AN14" s="9">
        <v>22</v>
      </c>
      <c r="AO14" s="9">
        <f t="shared" si="6"/>
        <v>-0.12365868670678364</v>
      </c>
      <c r="AP14" s="44">
        <v>22</v>
      </c>
      <c r="AQ14" s="9">
        <f t="shared" si="7"/>
        <v>0.18596291488902622</v>
      </c>
      <c r="AR14" s="9">
        <v>27</v>
      </c>
      <c r="AS14" s="9">
        <f t="shared" si="8"/>
        <v>1.3508643123629351</v>
      </c>
      <c r="AT14">
        <f t="shared" si="9"/>
        <v>0.4710561801817259</v>
      </c>
      <c r="AW14" s="43" t="s">
        <v>352</v>
      </c>
      <c r="AX14" s="9">
        <v>0.62313855647381622</v>
      </c>
      <c r="AY14" s="9">
        <v>3.6719727088218703</v>
      </c>
      <c r="AZ14" s="9">
        <v>0.4710561801817259</v>
      </c>
      <c r="BA14" s="9">
        <f t="shared" si="10"/>
        <v>1.5887224818258041</v>
      </c>
    </row>
    <row r="15" spans="1:53" ht="15.6" x14ac:dyDescent="0.3">
      <c r="A15" s="43" t="s">
        <v>353</v>
      </c>
      <c r="B15" s="9">
        <v>2</v>
      </c>
      <c r="C15" s="9">
        <v>1</v>
      </c>
      <c r="D15" s="9">
        <v>3</v>
      </c>
      <c r="E15" s="9">
        <v>3</v>
      </c>
      <c r="F15" s="9">
        <v>2</v>
      </c>
      <c r="G15" s="9">
        <v>3</v>
      </c>
      <c r="H15" s="9">
        <v>2</v>
      </c>
      <c r="I15" s="9">
        <v>6</v>
      </c>
      <c r="J15" s="9">
        <v>4</v>
      </c>
      <c r="K15" s="9">
        <v>5</v>
      </c>
      <c r="L15" s="9">
        <v>74</v>
      </c>
      <c r="M15" s="9">
        <v>116</v>
      </c>
      <c r="N15" s="9">
        <v>107</v>
      </c>
      <c r="O15" s="9">
        <v>110</v>
      </c>
      <c r="Q15" s="43" t="s">
        <v>353</v>
      </c>
      <c r="R15">
        <f t="shared" si="1"/>
        <v>-0.99587899330231922</v>
      </c>
      <c r="S15">
        <f t="shared" si="0"/>
        <v>-1.0149507808509897</v>
      </c>
      <c r="T15">
        <f t="shared" si="0"/>
        <v>-0.97680720575364866</v>
      </c>
      <c r="U15">
        <f t="shared" si="0"/>
        <v>-0.97680720575364866</v>
      </c>
      <c r="V15">
        <f t="shared" si="0"/>
        <v>-0.99587899330231922</v>
      </c>
      <c r="W15">
        <f t="shared" si="0"/>
        <v>-0.97680720575364866</v>
      </c>
      <c r="X15">
        <f t="shared" si="0"/>
        <v>-0.99587899330231922</v>
      </c>
      <c r="Y15">
        <f t="shared" si="0"/>
        <v>-0.91959184310763697</v>
      </c>
      <c r="Z15">
        <f t="shared" si="0"/>
        <v>-0.9577354182049781</v>
      </c>
      <c r="AA15">
        <f t="shared" si="0"/>
        <v>-0.93866363065630753</v>
      </c>
      <c r="AB15">
        <f t="shared" si="0"/>
        <v>0.377289710201961</v>
      </c>
      <c r="AC15">
        <f t="shared" si="0"/>
        <v>1.1783047872461245</v>
      </c>
      <c r="AD15">
        <f t="shared" si="0"/>
        <v>1.0066586993080895</v>
      </c>
      <c r="AE15">
        <f t="shared" si="0"/>
        <v>1.0638740619541012</v>
      </c>
      <c r="AF15" s="9">
        <f t="shared" si="2"/>
        <v>-0.43734807223410993</v>
      </c>
      <c r="AG15">
        <f t="shared" si="3"/>
        <v>-1.2248860149997807</v>
      </c>
      <c r="AI15" s="9">
        <v>50</v>
      </c>
      <c r="AJ15" s="9">
        <v>50</v>
      </c>
      <c r="AK15" s="9">
        <f t="shared" si="4"/>
        <v>50</v>
      </c>
      <c r="AL15" s="9">
        <f t="shared" si="5"/>
        <v>3.0203165351725181E-2</v>
      </c>
      <c r="AN15" s="9">
        <v>30</v>
      </c>
      <c r="AO15" s="9">
        <f t="shared" si="6"/>
        <v>0.47510969103132716</v>
      </c>
      <c r="AP15" s="44">
        <v>19</v>
      </c>
      <c r="AQ15" s="9">
        <f t="shared" si="7"/>
        <v>-6.5633969960832983E-2</v>
      </c>
      <c r="AR15" s="9">
        <v>18</v>
      </c>
      <c r="AS15" s="9">
        <f t="shared" si="8"/>
        <v>0.36751455556932794</v>
      </c>
      <c r="AT15">
        <f t="shared" si="9"/>
        <v>0.25899675887994072</v>
      </c>
      <c r="AW15" s="43" t="s">
        <v>353</v>
      </c>
      <c r="AX15" s="9">
        <v>-1.2248860149997807</v>
      </c>
      <c r="AY15" s="9">
        <v>3.0203165351725181E-2</v>
      </c>
      <c r="AZ15" s="9">
        <v>0.25899675887994072</v>
      </c>
      <c r="BA15" s="9">
        <f t="shared" si="10"/>
        <v>-0.31189536358937159</v>
      </c>
    </row>
    <row r="16" spans="1:53" ht="15.6" x14ac:dyDescent="0.3">
      <c r="A16" s="43" t="s">
        <v>354</v>
      </c>
      <c r="B16" s="9">
        <v>2</v>
      </c>
      <c r="C16" s="9">
        <v>2</v>
      </c>
      <c r="D16" s="9">
        <v>0</v>
      </c>
      <c r="E16" s="9">
        <v>0</v>
      </c>
      <c r="F16" s="9">
        <v>1</v>
      </c>
      <c r="G16" s="9">
        <v>4</v>
      </c>
      <c r="H16" s="9">
        <v>13</v>
      </c>
      <c r="I16" s="9">
        <v>92</v>
      </c>
      <c r="J16" s="9">
        <v>113</v>
      </c>
      <c r="K16" s="9">
        <v>96</v>
      </c>
      <c r="L16" s="9">
        <v>121</v>
      </c>
      <c r="M16" s="9">
        <v>110</v>
      </c>
      <c r="N16" s="9">
        <v>115</v>
      </c>
      <c r="O16" s="9">
        <v>120</v>
      </c>
      <c r="Q16" s="43" t="s">
        <v>354</v>
      </c>
      <c r="R16">
        <f t="shared" si="1"/>
        <v>-0.99587899330231922</v>
      </c>
      <c r="S16">
        <f t="shared" si="0"/>
        <v>-0.99587899330231922</v>
      </c>
      <c r="T16">
        <f t="shared" si="0"/>
        <v>-1.0340225683996602</v>
      </c>
      <c r="U16">
        <f t="shared" si="0"/>
        <v>-1.0340225683996602</v>
      </c>
      <c r="V16">
        <f t="shared" si="0"/>
        <v>-1.0149507808509897</v>
      </c>
      <c r="W16">
        <f t="shared" si="0"/>
        <v>-0.9577354182049781</v>
      </c>
      <c r="X16">
        <f t="shared" si="0"/>
        <v>-0.78608933026694305</v>
      </c>
      <c r="Y16">
        <f t="shared" si="0"/>
        <v>0.72058188607803109</v>
      </c>
      <c r="Z16">
        <f t="shared" si="0"/>
        <v>1.1210894246001128</v>
      </c>
      <c r="AA16">
        <f t="shared" si="0"/>
        <v>0.79686903627271333</v>
      </c>
      <c r="AB16">
        <f t="shared" si="0"/>
        <v>1.2736637249894773</v>
      </c>
      <c r="AC16">
        <f t="shared" si="0"/>
        <v>1.0638740619541012</v>
      </c>
      <c r="AD16">
        <f t="shared" si="0"/>
        <v>1.159232999697454</v>
      </c>
      <c r="AE16">
        <f t="shared" si="0"/>
        <v>1.2545919374408068</v>
      </c>
      <c r="AF16" s="9">
        <f t="shared" si="2"/>
        <v>4.0808887021844785E-2</v>
      </c>
      <c r="AG16">
        <f t="shared" si="3"/>
        <v>-0.61467282159692793</v>
      </c>
      <c r="AI16" s="9">
        <v>50</v>
      </c>
      <c r="AJ16" s="9">
        <v>40</v>
      </c>
      <c r="AK16" s="9">
        <f t="shared" si="4"/>
        <v>45</v>
      </c>
      <c r="AL16" s="9">
        <f t="shared" si="5"/>
        <v>-7.5050289661862821E-2</v>
      </c>
      <c r="AN16" s="9">
        <v>21</v>
      </c>
      <c r="AO16" s="9">
        <f t="shared" si="6"/>
        <v>-0.19850473392404747</v>
      </c>
      <c r="AP16" s="44">
        <v>25</v>
      </c>
      <c r="AQ16" s="9">
        <f t="shared" si="7"/>
        <v>0.43755979973888542</v>
      </c>
      <c r="AR16" s="9">
        <v>20</v>
      </c>
      <c r="AS16" s="9">
        <f t="shared" si="8"/>
        <v>0.58603672374568516</v>
      </c>
      <c r="AT16">
        <f t="shared" si="9"/>
        <v>0.27503059652017436</v>
      </c>
      <c r="AW16" s="43" t="s">
        <v>354</v>
      </c>
      <c r="AX16" s="9">
        <v>-0.61467282159692793</v>
      </c>
      <c r="AY16" s="9">
        <v>-7.5050289661862821E-2</v>
      </c>
      <c r="AZ16" s="9">
        <v>0.27503059652017436</v>
      </c>
      <c r="BA16" s="9">
        <f t="shared" si="10"/>
        <v>-0.13823083824620544</v>
      </c>
    </row>
    <row r="17" spans="1:53" ht="15.6" x14ac:dyDescent="0.3">
      <c r="A17" s="43" t="s">
        <v>355</v>
      </c>
      <c r="B17" s="9">
        <v>0</v>
      </c>
      <c r="C17" s="9">
        <v>0</v>
      </c>
      <c r="D17" s="9">
        <v>2</v>
      </c>
      <c r="E17" s="9">
        <v>1</v>
      </c>
      <c r="F17" s="9">
        <v>0</v>
      </c>
      <c r="G17" s="9">
        <v>3</v>
      </c>
      <c r="H17" s="9">
        <v>0</v>
      </c>
      <c r="I17" s="9">
        <v>3</v>
      </c>
      <c r="J17" s="9">
        <v>0</v>
      </c>
      <c r="K17" s="9">
        <v>6</v>
      </c>
      <c r="L17" s="9">
        <v>328</v>
      </c>
      <c r="M17" s="9">
        <v>154</v>
      </c>
      <c r="N17" s="9">
        <v>180</v>
      </c>
      <c r="O17" s="9">
        <v>144</v>
      </c>
      <c r="Q17" s="43" t="s">
        <v>355</v>
      </c>
      <c r="R17">
        <f t="shared" si="1"/>
        <v>-1.0340225683996602</v>
      </c>
      <c r="S17">
        <f t="shared" si="0"/>
        <v>-1.0340225683996602</v>
      </c>
      <c r="T17">
        <f t="shared" si="0"/>
        <v>-0.99587899330231922</v>
      </c>
      <c r="U17">
        <f t="shared" si="0"/>
        <v>-1.0149507808509897</v>
      </c>
      <c r="V17">
        <f t="shared" si="0"/>
        <v>-1.0340225683996602</v>
      </c>
      <c r="W17">
        <f t="shared" si="0"/>
        <v>-0.97680720575364866</v>
      </c>
      <c r="X17">
        <f t="shared" si="0"/>
        <v>-1.0340225683996602</v>
      </c>
      <c r="Y17">
        <f t="shared" si="0"/>
        <v>-0.97680720575364866</v>
      </c>
      <c r="Z17">
        <f t="shared" si="0"/>
        <v>-1.0340225683996602</v>
      </c>
      <c r="AA17">
        <f t="shared" si="0"/>
        <v>-0.91959184310763697</v>
      </c>
      <c r="AB17">
        <f t="shared" si="0"/>
        <v>5.2215237475642828</v>
      </c>
      <c r="AC17">
        <f t="shared" si="0"/>
        <v>1.9030327140956056</v>
      </c>
      <c r="AD17">
        <f t="shared" si="0"/>
        <v>2.3988991903610404</v>
      </c>
      <c r="AE17">
        <f t="shared" si="0"/>
        <v>1.7123148386089</v>
      </c>
      <c r="AF17" s="9">
        <f t="shared" si="2"/>
        <v>8.4401544275948842E-2</v>
      </c>
      <c r="AG17">
        <f t="shared" si="3"/>
        <v>-0.55904084954880473</v>
      </c>
      <c r="AI17" s="9">
        <v>9</v>
      </c>
      <c r="AJ17" s="9">
        <v>25</v>
      </c>
      <c r="AK17" s="9">
        <f t="shared" si="4"/>
        <v>17</v>
      </c>
      <c r="AL17" s="9">
        <f t="shared" si="5"/>
        <v>-0.66446963773795564</v>
      </c>
      <c r="AN17" s="9">
        <v>40</v>
      </c>
      <c r="AO17" s="9">
        <f t="shared" si="6"/>
        <v>1.2235701632039655</v>
      </c>
      <c r="AP17" s="44">
        <v>21</v>
      </c>
      <c r="AQ17" s="9">
        <f t="shared" si="7"/>
        <v>0.10209728660573983</v>
      </c>
      <c r="AR17" s="9">
        <v>5</v>
      </c>
      <c r="AS17" s="9">
        <f t="shared" si="8"/>
        <v>-1.0528795375769937</v>
      </c>
      <c r="AT17">
        <f t="shared" si="9"/>
        <v>9.0929304077570564E-2</v>
      </c>
      <c r="AW17" s="43" t="s">
        <v>355</v>
      </c>
      <c r="AX17" s="9">
        <v>-0.55904084954880473</v>
      </c>
      <c r="AY17" s="9">
        <v>-0.66446963773795564</v>
      </c>
      <c r="AZ17" s="9">
        <v>9.0929304077570564E-2</v>
      </c>
      <c r="BA17" s="9">
        <f t="shared" si="10"/>
        <v>-0.37752706106972994</v>
      </c>
    </row>
    <row r="18" spans="1:53" ht="15.6" x14ac:dyDescent="0.3">
      <c r="A18" s="43" t="s">
        <v>356</v>
      </c>
      <c r="B18" s="9">
        <v>0</v>
      </c>
      <c r="C18" s="9">
        <v>2</v>
      </c>
      <c r="D18" s="9">
        <v>0</v>
      </c>
      <c r="E18" s="9">
        <v>2</v>
      </c>
      <c r="F18" s="9">
        <v>8</v>
      </c>
      <c r="G18" s="9">
        <v>1</v>
      </c>
      <c r="H18" s="9">
        <v>1</v>
      </c>
      <c r="I18" s="9">
        <v>1</v>
      </c>
      <c r="J18" s="9">
        <v>3</v>
      </c>
      <c r="K18" s="9">
        <v>3</v>
      </c>
      <c r="L18" s="9">
        <v>2</v>
      </c>
      <c r="M18" s="9">
        <v>1</v>
      </c>
      <c r="N18" s="9">
        <v>1</v>
      </c>
      <c r="O18" s="9">
        <v>0</v>
      </c>
      <c r="Q18" s="43" t="s">
        <v>356</v>
      </c>
      <c r="R18">
        <f t="shared" si="1"/>
        <v>-1.0340225683996602</v>
      </c>
      <c r="S18">
        <f t="shared" si="0"/>
        <v>-0.99587899330231922</v>
      </c>
      <c r="T18">
        <f t="shared" si="0"/>
        <v>-1.0340225683996602</v>
      </c>
      <c r="U18">
        <f t="shared" si="0"/>
        <v>-0.99587899330231922</v>
      </c>
      <c r="V18">
        <f t="shared" si="0"/>
        <v>-0.88144826801029585</v>
      </c>
      <c r="W18">
        <f t="shared" si="0"/>
        <v>-1.0149507808509897</v>
      </c>
      <c r="X18">
        <f t="shared" si="0"/>
        <v>-1.0149507808509897</v>
      </c>
      <c r="Y18">
        <f t="shared" si="0"/>
        <v>-1.0149507808509897</v>
      </c>
      <c r="Z18">
        <f t="shared" si="0"/>
        <v>-0.97680720575364866</v>
      </c>
      <c r="AA18">
        <f t="shared" si="0"/>
        <v>-0.97680720575364866</v>
      </c>
      <c r="AB18">
        <f t="shared" si="0"/>
        <v>-0.99587899330231922</v>
      </c>
      <c r="AC18">
        <f t="shared" si="0"/>
        <v>-1.0149507808509897</v>
      </c>
      <c r="AD18">
        <f t="shared" si="0"/>
        <v>-1.0149507808509897</v>
      </c>
      <c r="AE18">
        <f t="shared" si="0"/>
        <v>-1.0340225683996602</v>
      </c>
      <c r="AF18" s="9">
        <f t="shared" si="2"/>
        <v>-0.9999658049198914</v>
      </c>
      <c r="AG18">
        <f t="shared" si="3"/>
        <v>-1.9428861542458724</v>
      </c>
      <c r="AI18" s="9">
        <v>2</v>
      </c>
      <c r="AJ18" s="9">
        <v>2</v>
      </c>
      <c r="AK18" s="9">
        <f t="shared" si="4"/>
        <v>2</v>
      </c>
      <c r="AL18" s="9">
        <f t="shared" si="5"/>
        <v>-0.98023000277871963</v>
      </c>
      <c r="AN18" s="9">
        <v>6</v>
      </c>
      <c r="AO18" s="9">
        <f t="shared" si="6"/>
        <v>-1.3211954421830052</v>
      </c>
      <c r="AP18" s="44">
        <v>3</v>
      </c>
      <c r="AQ18" s="9">
        <f t="shared" si="7"/>
        <v>-1.4074840224934153</v>
      </c>
      <c r="AR18" s="9"/>
      <c r="AS18" s="9">
        <f t="shared" si="8"/>
        <v>-1.5991849580178865</v>
      </c>
      <c r="AT18">
        <f t="shared" si="9"/>
        <v>-1.4426214742314356</v>
      </c>
      <c r="AW18" s="43" t="s">
        <v>356</v>
      </c>
      <c r="AX18" s="9">
        <v>-1.9428861542458724</v>
      </c>
      <c r="AY18" s="9">
        <v>-0.98023000277871963</v>
      </c>
      <c r="AZ18" s="9">
        <v>-1.4426214742314356</v>
      </c>
      <c r="BA18" s="9">
        <f t="shared" si="10"/>
        <v>-1.4552458770853425</v>
      </c>
    </row>
    <row r="19" spans="1:53" ht="15.6" x14ac:dyDescent="0.3">
      <c r="A19" s="43" t="s">
        <v>357</v>
      </c>
      <c r="B19" s="9">
        <v>31</v>
      </c>
      <c r="C19" s="9">
        <v>88</v>
      </c>
      <c r="D19" s="9">
        <v>102</v>
      </c>
      <c r="E19" s="9">
        <v>117</v>
      </c>
      <c r="F19" s="9">
        <v>108</v>
      </c>
      <c r="G19" s="9">
        <v>90</v>
      </c>
      <c r="H19" s="9">
        <v>59</v>
      </c>
      <c r="I19" s="9">
        <v>62</v>
      </c>
      <c r="J19" s="9">
        <v>72</v>
      </c>
      <c r="K19" s="9">
        <v>86</v>
      </c>
      <c r="L19" s="9">
        <v>98</v>
      </c>
      <c r="M19" s="9">
        <v>115</v>
      </c>
      <c r="N19" s="9">
        <v>116</v>
      </c>
      <c r="O19" s="9">
        <v>121</v>
      </c>
      <c r="Q19" s="43" t="s">
        <v>357</v>
      </c>
      <c r="R19">
        <f t="shared" si="1"/>
        <v>-0.44279715439087297</v>
      </c>
      <c r="S19">
        <f t="shared" si="0"/>
        <v>0.64429473588334885</v>
      </c>
      <c r="T19">
        <f t="shared" si="0"/>
        <v>0.91129976156473658</v>
      </c>
      <c r="U19">
        <f t="shared" si="0"/>
        <v>1.1973765747947951</v>
      </c>
      <c r="V19">
        <f t="shared" si="0"/>
        <v>1.02573048685676</v>
      </c>
      <c r="W19">
        <f t="shared" si="0"/>
        <v>0.68243831098068997</v>
      </c>
      <c r="X19">
        <f t="shared" si="0"/>
        <v>9.1212896971902629E-2</v>
      </c>
      <c r="Y19">
        <f t="shared" si="0"/>
        <v>0.14842825961791431</v>
      </c>
      <c r="Z19">
        <f t="shared" si="0"/>
        <v>0.33914613510461988</v>
      </c>
      <c r="AA19">
        <f t="shared" si="0"/>
        <v>0.60615116078600773</v>
      </c>
      <c r="AB19">
        <f t="shared" si="0"/>
        <v>0.83501261137005445</v>
      </c>
      <c r="AC19">
        <f t="shared" si="0"/>
        <v>1.159232999697454</v>
      </c>
      <c r="AD19">
        <f t="shared" si="0"/>
        <v>1.1783047872461245</v>
      </c>
      <c r="AE19">
        <f t="shared" si="0"/>
        <v>1.2736637249894773</v>
      </c>
      <c r="AF19" s="9">
        <f t="shared" si="2"/>
        <v>0.68924966367664364</v>
      </c>
      <c r="AG19">
        <f t="shared" si="3"/>
        <v>0.21285276261890643</v>
      </c>
      <c r="AI19" s="9">
        <v>62</v>
      </c>
      <c r="AJ19" s="9">
        <v>77</v>
      </c>
      <c r="AK19" s="9">
        <f t="shared" si="4"/>
        <v>69.5</v>
      </c>
      <c r="AL19" s="9">
        <f t="shared" si="5"/>
        <v>0.44069163990471838</v>
      </c>
      <c r="AN19" s="9">
        <v>34</v>
      </c>
      <c r="AO19" s="9">
        <f t="shared" si="6"/>
        <v>0.77449387990038254</v>
      </c>
      <c r="AP19" s="44">
        <v>27</v>
      </c>
      <c r="AQ19" s="9">
        <f t="shared" si="7"/>
        <v>0.60529105630545821</v>
      </c>
      <c r="AR19" s="9">
        <v>34</v>
      </c>
      <c r="AS19" s="9">
        <f t="shared" si="8"/>
        <v>2.1156919009801851</v>
      </c>
      <c r="AT19">
        <f t="shared" si="9"/>
        <v>1.1651589457286753</v>
      </c>
      <c r="AW19" s="43" t="s">
        <v>357</v>
      </c>
      <c r="AX19" s="9">
        <v>0.21285276261890643</v>
      </c>
      <c r="AY19" s="9">
        <v>0.44069163990471838</v>
      </c>
      <c r="AZ19" s="9">
        <v>1.1651589457286753</v>
      </c>
      <c r="BA19" s="9">
        <f t="shared" si="10"/>
        <v>0.60623444941743332</v>
      </c>
    </row>
    <row r="20" spans="1:53" ht="15.6" x14ac:dyDescent="0.3">
      <c r="A20" s="43" t="s">
        <v>358</v>
      </c>
      <c r="B20" s="9">
        <v>117</v>
      </c>
      <c r="C20" s="9">
        <v>106</v>
      </c>
      <c r="D20" s="9">
        <v>109</v>
      </c>
      <c r="E20" s="9">
        <v>65</v>
      </c>
      <c r="F20" s="9">
        <v>131</v>
      </c>
      <c r="G20" s="9">
        <v>128</v>
      </c>
      <c r="H20" s="9">
        <v>128</v>
      </c>
      <c r="I20" s="9">
        <v>123</v>
      </c>
      <c r="J20" s="9">
        <v>1</v>
      </c>
      <c r="K20" s="9">
        <v>148</v>
      </c>
      <c r="L20" s="9">
        <v>162</v>
      </c>
      <c r="M20" s="9">
        <v>186</v>
      </c>
      <c r="N20" s="9">
        <v>160</v>
      </c>
      <c r="O20" s="9">
        <v>169</v>
      </c>
      <c r="Q20" s="43" t="s">
        <v>358</v>
      </c>
      <c r="R20">
        <f t="shared" si="1"/>
        <v>1.1973765747947951</v>
      </c>
      <c r="S20">
        <f t="shared" si="1"/>
        <v>0.98758691175941882</v>
      </c>
      <c r="T20">
        <f t="shared" si="1"/>
        <v>1.0448022744054306</v>
      </c>
      <c r="U20">
        <f t="shared" si="1"/>
        <v>0.20564362226392599</v>
      </c>
      <c r="V20">
        <f t="shared" si="1"/>
        <v>1.4643816004761827</v>
      </c>
      <c r="W20">
        <f t="shared" si="1"/>
        <v>1.4071662378301713</v>
      </c>
      <c r="X20">
        <f t="shared" si="1"/>
        <v>1.4071662378301713</v>
      </c>
      <c r="Y20">
        <f t="shared" si="1"/>
        <v>1.3118073000868185</v>
      </c>
      <c r="Z20">
        <f t="shared" si="1"/>
        <v>-1.0149507808509897</v>
      </c>
      <c r="AA20">
        <f t="shared" si="1"/>
        <v>1.7886019888035822</v>
      </c>
      <c r="AB20">
        <f t="shared" si="1"/>
        <v>2.0556070144849703</v>
      </c>
      <c r="AC20">
        <f t="shared" si="1"/>
        <v>2.5133299156530637</v>
      </c>
      <c r="AD20">
        <f t="shared" si="1"/>
        <v>2.0174634393876292</v>
      </c>
      <c r="AE20">
        <f t="shared" si="1"/>
        <v>2.1891095273256642</v>
      </c>
      <c r="AF20" s="9">
        <f t="shared" si="2"/>
        <v>1.3267922760179169</v>
      </c>
      <c r="AG20">
        <f t="shared" si="3"/>
        <v>1.0264703538227105</v>
      </c>
      <c r="AI20" s="9">
        <v>95</v>
      </c>
      <c r="AJ20" s="9">
        <v>62</v>
      </c>
      <c r="AK20" s="9">
        <f t="shared" si="4"/>
        <v>78.5</v>
      </c>
      <c r="AL20" s="9">
        <f t="shared" si="5"/>
        <v>0.6301478589291768</v>
      </c>
      <c r="AN20" s="9">
        <v>29</v>
      </c>
      <c r="AO20" s="9">
        <f t="shared" si="6"/>
        <v>0.40026364381406332</v>
      </c>
      <c r="AP20" s="44">
        <v>15</v>
      </c>
      <c r="AQ20" s="9">
        <f t="shared" si="7"/>
        <v>-0.40109648309397855</v>
      </c>
      <c r="AR20" s="9">
        <v>11</v>
      </c>
      <c r="AS20" s="9">
        <f t="shared" si="8"/>
        <v>-0.39731303304792215</v>
      </c>
      <c r="AT20">
        <f t="shared" si="9"/>
        <v>-0.13271529077594579</v>
      </c>
      <c r="AW20" s="43" t="s">
        <v>358</v>
      </c>
      <c r="AX20" s="9">
        <v>1.0264703538227105</v>
      </c>
      <c r="AY20" s="9">
        <v>0.6301478589291768</v>
      </c>
      <c r="AZ20" s="9">
        <v>-0.13271529077594579</v>
      </c>
      <c r="BA20" s="9">
        <f t="shared" si="10"/>
        <v>0.50796764065864719</v>
      </c>
    </row>
    <row r="21" spans="1:53" ht="15.6" x14ac:dyDescent="0.3">
      <c r="A21" s="43" t="s">
        <v>359</v>
      </c>
      <c r="B21" s="9">
        <v>107</v>
      </c>
      <c r="C21" s="9">
        <v>82</v>
      </c>
      <c r="D21" s="9">
        <v>79</v>
      </c>
      <c r="E21" s="9">
        <v>93</v>
      </c>
      <c r="F21" s="9">
        <v>84</v>
      </c>
      <c r="G21" s="9">
        <v>82</v>
      </c>
      <c r="H21" s="9">
        <v>96</v>
      </c>
      <c r="I21" s="9">
        <v>95</v>
      </c>
      <c r="J21" s="9">
        <v>51</v>
      </c>
      <c r="K21" s="9">
        <v>108</v>
      </c>
      <c r="L21" s="9">
        <v>103</v>
      </c>
      <c r="M21" s="9">
        <v>64</v>
      </c>
      <c r="N21" s="9">
        <v>127</v>
      </c>
      <c r="O21" s="9">
        <v>115</v>
      </c>
      <c r="Q21" s="43" t="s">
        <v>359</v>
      </c>
      <c r="R21">
        <f t="shared" si="1"/>
        <v>1.0066586993080895</v>
      </c>
      <c r="S21">
        <f t="shared" si="1"/>
        <v>0.52986401059132548</v>
      </c>
      <c r="T21">
        <f t="shared" si="1"/>
        <v>0.4726486479453138</v>
      </c>
      <c r="U21">
        <f t="shared" si="1"/>
        <v>0.73965367362670165</v>
      </c>
      <c r="V21">
        <f t="shared" si="1"/>
        <v>0.56800758568866661</v>
      </c>
      <c r="W21">
        <f t="shared" si="1"/>
        <v>0.52986401059132548</v>
      </c>
      <c r="X21">
        <f t="shared" si="1"/>
        <v>0.79686903627271333</v>
      </c>
      <c r="Y21">
        <f t="shared" si="1"/>
        <v>0.77779724872404277</v>
      </c>
      <c r="Z21">
        <f t="shared" si="1"/>
        <v>-6.1361403417461831E-2</v>
      </c>
      <c r="AA21">
        <f t="shared" si="1"/>
        <v>1.02573048685676</v>
      </c>
      <c r="AB21">
        <f t="shared" si="1"/>
        <v>0.93037154911340714</v>
      </c>
      <c r="AC21">
        <f t="shared" si="1"/>
        <v>0.18657183471525543</v>
      </c>
      <c r="AD21">
        <f t="shared" si="1"/>
        <v>1.3880944502815007</v>
      </c>
      <c r="AE21">
        <f t="shared" si="1"/>
        <v>1.159232999697454</v>
      </c>
      <c r="AF21" s="9">
        <f t="shared" si="2"/>
        <v>0.71785734499964959</v>
      </c>
      <c r="AG21">
        <f t="shared" si="3"/>
        <v>0.24936124427548753</v>
      </c>
      <c r="AI21" s="9">
        <v>40</v>
      </c>
      <c r="AJ21" s="9">
        <v>32</v>
      </c>
      <c r="AK21" s="9">
        <f t="shared" si="4"/>
        <v>36</v>
      </c>
      <c r="AL21" s="9">
        <f t="shared" si="5"/>
        <v>-0.26450650868632125</v>
      </c>
      <c r="AN21" s="9">
        <v>24</v>
      </c>
      <c r="AO21" s="9">
        <f t="shared" si="6"/>
        <v>2.6033407727744061E-2</v>
      </c>
      <c r="AP21" s="44">
        <v>20</v>
      </c>
      <c r="AQ21" s="9">
        <f t="shared" si="7"/>
        <v>1.8231658322453423E-2</v>
      </c>
      <c r="AR21" s="9">
        <v>22</v>
      </c>
      <c r="AS21" s="9">
        <f t="shared" si="8"/>
        <v>0.80455889192204233</v>
      </c>
      <c r="AT21">
        <f t="shared" si="9"/>
        <v>0.28294131932407995</v>
      </c>
      <c r="AW21" s="43" t="s">
        <v>359</v>
      </c>
      <c r="AX21" s="9">
        <v>0.24936124427548753</v>
      </c>
      <c r="AY21" s="9">
        <v>-0.26450650868632125</v>
      </c>
      <c r="AZ21" s="9">
        <v>0.28294131932407995</v>
      </c>
      <c r="BA21" s="9">
        <f t="shared" si="10"/>
        <v>8.9265351637748735E-2</v>
      </c>
    </row>
    <row r="22" spans="1:53" ht="15.6" x14ac:dyDescent="0.3">
      <c r="A22" s="43" t="s">
        <v>360</v>
      </c>
      <c r="B22" s="9">
        <v>4</v>
      </c>
      <c r="C22" s="9">
        <v>4</v>
      </c>
      <c r="D22" s="9">
        <v>0</v>
      </c>
      <c r="E22" s="9">
        <v>104</v>
      </c>
      <c r="F22" s="9">
        <v>132</v>
      </c>
      <c r="G22" s="9">
        <v>126</v>
      </c>
      <c r="H22" s="9">
        <v>112</v>
      </c>
      <c r="I22" s="9">
        <v>116</v>
      </c>
      <c r="J22" s="9">
        <v>98</v>
      </c>
      <c r="K22" s="9">
        <v>140</v>
      </c>
      <c r="L22" s="9">
        <v>129</v>
      </c>
      <c r="M22" s="9">
        <v>149</v>
      </c>
      <c r="N22" s="9">
        <v>167</v>
      </c>
      <c r="O22" s="9">
        <v>140</v>
      </c>
      <c r="Q22" s="43" t="s">
        <v>360</v>
      </c>
      <c r="R22">
        <f t="shared" si="1"/>
        <v>-0.9577354182049781</v>
      </c>
      <c r="S22">
        <f t="shared" si="1"/>
        <v>-0.9577354182049781</v>
      </c>
      <c r="T22">
        <f t="shared" si="1"/>
        <v>-1.0340225683996602</v>
      </c>
      <c r="U22">
        <f t="shared" si="1"/>
        <v>0.9494433366620777</v>
      </c>
      <c r="V22">
        <f t="shared" si="1"/>
        <v>1.4834533880248533</v>
      </c>
      <c r="W22">
        <f t="shared" si="1"/>
        <v>1.3690226627328301</v>
      </c>
      <c r="X22">
        <f t="shared" si="1"/>
        <v>1.1020176370514423</v>
      </c>
      <c r="Y22">
        <f t="shared" si="1"/>
        <v>1.1783047872461245</v>
      </c>
      <c r="Z22">
        <f t="shared" si="1"/>
        <v>0.83501261137005445</v>
      </c>
      <c r="AA22">
        <f t="shared" si="1"/>
        <v>1.6360276884142178</v>
      </c>
      <c r="AB22">
        <f t="shared" si="1"/>
        <v>1.4262380253788416</v>
      </c>
      <c r="AC22">
        <f t="shared" si="1"/>
        <v>1.8076737763522528</v>
      </c>
      <c r="AD22">
        <f t="shared" si="1"/>
        <v>2.1509659522283231</v>
      </c>
      <c r="AE22">
        <f t="shared" si="1"/>
        <v>1.6360276884142178</v>
      </c>
      <c r="AF22" s="9">
        <f t="shared" si="2"/>
        <v>0.90176386779040141</v>
      </c>
      <c r="AG22">
        <f t="shared" si="3"/>
        <v>0.48405862635350783</v>
      </c>
      <c r="AI22" s="9">
        <v>77</v>
      </c>
      <c r="AJ22" s="9">
        <v>95</v>
      </c>
      <c r="AK22" s="9">
        <f t="shared" si="4"/>
        <v>86</v>
      </c>
      <c r="AL22" s="9">
        <f t="shared" si="5"/>
        <v>0.78802804144955885</v>
      </c>
      <c r="AN22" s="9">
        <v>23</v>
      </c>
      <c r="AO22" s="9">
        <f t="shared" si="6"/>
        <v>-4.8812639489519784E-2</v>
      </c>
      <c r="AP22" s="44">
        <v>16</v>
      </c>
      <c r="AQ22" s="9">
        <f t="shared" si="7"/>
        <v>-0.31723085481069219</v>
      </c>
      <c r="AR22" s="9">
        <v>7</v>
      </c>
      <c r="AS22" s="9">
        <f t="shared" si="8"/>
        <v>-0.83435736940063654</v>
      </c>
      <c r="AT22">
        <f t="shared" si="9"/>
        <v>-0.40013362123361618</v>
      </c>
      <c r="AW22" s="43" t="s">
        <v>360</v>
      </c>
      <c r="AX22" s="9">
        <v>0.48405862635350783</v>
      </c>
      <c r="AY22" s="9">
        <v>0.78802804144955885</v>
      </c>
      <c r="AZ22" s="9">
        <v>-0.40013362123361618</v>
      </c>
      <c r="BA22" s="9">
        <f t="shared" si="10"/>
        <v>0.29065101552315015</v>
      </c>
    </row>
    <row r="23" spans="1:53" ht="15.6" x14ac:dyDescent="0.3">
      <c r="A23" s="43" t="s">
        <v>361</v>
      </c>
      <c r="B23" s="9">
        <v>98</v>
      </c>
      <c r="C23" s="9">
        <v>98</v>
      </c>
      <c r="D23" s="9">
        <v>117</v>
      </c>
      <c r="E23" s="9">
        <v>120</v>
      </c>
      <c r="F23" s="9">
        <v>89</v>
      </c>
      <c r="G23" s="9">
        <v>83</v>
      </c>
      <c r="H23" s="9">
        <v>75</v>
      </c>
      <c r="I23" s="9">
        <v>95</v>
      </c>
      <c r="J23" s="9">
        <v>107</v>
      </c>
      <c r="K23" s="9">
        <v>121</v>
      </c>
      <c r="L23" s="9">
        <v>97</v>
      </c>
      <c r="M23" s="9">
        <v>112</v>
      </c>
      <c r="N23" s="9">
        <v>118</v>
      </c>
      <c r="O23" s="9">
        <v>123</v>
      </c>
      <c r="Q23" s="43" t="s">
        <v>361</v>
      </c>
      <c r="R23">
        <f t="shared" si="1"/>
        <v>0.83501261137005445</v>
      </c>
      <c r="S23">
        <f t="shared" si="1"/>
        <v>0.83501261137005445</v>
      </c>
      <c r="T23">
        <f t="shared" si="1"/>
        <v>1.1973765747947951</v>
      </c>
      <c r="U23">
        <f t="shared" si="1"/>
        <v>1.2545919374408068</v>
      </c>
      <c r="V23">
        <f t="shared" si="1"/>
        <v>0.66336652343201941</v>
      </c>
      <c r="W23">
        <f t="shared" si="1"/>
        <v>0.54893579813999605</v>
      </c>
      <c r="X23">
        <f t="shared" si="1"/>
        <v>0.39636149775063156</v>
      </c>
      <c r="Y23">
        <f t="shared" si="1"/>
        <v>0.77779724872404277</v>
      </c>
      <c r="Z23">
        <f t="shared" si="1"/>
        <v>1.0066586993080895</v>
      </c>
      <c r="AA23">
        <f t="shared" si="1"/>
        <v>1.2736637249894773</v>
      </c>
      <c r="AB23">
        <f t="shared" si="1"/>
        <v>0.81594082382138389</v>
      </c>
      <c r="AC23">
        <f t="shared" si="1"/>
        <v>1.1020176370514423</v>
      </c>
      <c r="AD23">
        <f t="shared" si="1"/>
        <v>1.2164483623434657</v>
      </c>
      <c r="AE23">
        <f t="shared" si="1"/>
        <v>1.3118073000868185</v>
      </c>
      <c r="AF23" s="9">
        <f t="shared" si="2"/>
        <v>0.9453565250445054</v>
      </c>
      <c r="AG23">
        <f t="shared" si="3"/>
        <v>0.53969059840163092</v>
      </c>
      <c r="AI23" s="9">
        <v>118</v>
      </c>
      <c r="AJ23" s="9">
        <v>12</v>
      </c>
      <c r="AK23" s="9">
        <f t="shared" si="4"/>
        <v>65</v>
      </c>
      <c r="AL23" s="9">
        <f t="shared" si="5"/>
        <v>0.34596353039248917</v>
      </c>
      <c r="AN23" s="9">
        <v>32</v>
      </c>
      <c r="AO23" s="9">
        <f t="shared" si="6"/>
        <v>0.62480178546585485</v>
      </c>
      <c r="AP23" s="44">
        <v>33</v>
      </c>
      <c r="AQ23" s="9">
        <f t="shared" si="7"/>
        <v>1.1084848260051765</v>
      </c>
      <c r="AR23" s="9">
        <v>20</v>
      </c>
      <c r="AS23" s="9">
        <f t="shared" si="8"/>
        <v>0.58603672374568516</v>
      </c>
      <c r="AT23">
        <f t="shared" si="9"/>
        <v>0.7731077784055721</v>
      </c>
      <c r="AW23" s="43" t="s">
        <v>361</v>
      </c>
      <c r="AX23" s="9">
        <v>0.53969059840163092</v>
      </c>
      <c r="AY23" s="9">
        <v>0.34596353039248917</v>
      </c>
      <c r="AZ23" s="9">
        <v>0.7731077784055721</v>
      </c>
      <c r="BA23" s="9">
        <f t="shared" si="10"/>
        <v>0.55292063573323069</v>
      </c>
    </row>
    <row r="24" spans="1:53" ht="15.6" x14ac:dyDescent="0.3">
      <c r="A24" s="43" t="s">
        <v>362</v>
      </c>
      <c r="B24" s="9">
        <v>129</v>
      </c>
      <c r="C24" s="9">
        <v>117</v>
      </c>
      <c r="D24" s="9">
        <v>116</v>
      </c>
      <c r="E24" s="9">
        <v>116</v>
      </c>
      <c r="F24" s="9">
        <v>108</v>
      </c>
      <c r="G24" s="9">
        <v>102</v>
      </c>
      <c r="H24" s="9">
        <v>112</v>
      </c>
      <c r="I24" s="9">
        <v>120</v>
      </c>
      <c r="J24" s="9">
        <v>3</v>
      </c>
      <c r="K24" s="9">
        <v>130</v>
      </c>
      <c r="L24" s="9">
        <v>160</v>
      </c>
      <c r="M24" s="9">
        <v>168</v>
      </c>
      <c r="N24" s="9">
        <v>160</v>
      </c>
      <c r="O24" s="9">
        <v>161</v>
      </c>
      <c r="Q24" s="43" t="s">
        <v>362</v>
      </c>
      <c r="R24">
        <f t="shared" si="1"/>
        <v>1.4262380253788416</v>
      </c>
      <c r="S24">
        <f t="shared" si="1"/>
        <v>1.1973765747947951</v>
      </c>
      <c r="T24">
        <f t="shared" si="1"/>
        <v>1.1783047872461245</v>
      </c>
      <c r="U24">
        <f t="shared" si="1"/>
        <v>1.1783047872461245</v>
      </c>
      <c r="V24">
        <f t="shared" si="1"/>
        <v>1.02573048685676</v>
      </c>
      <c r="W24">
        <f t="shared" si="1"/>
        <v>0.91129976156473658</v>
      </c>
      <c r="X24">
        <f t="shared" si="1"/>
        <v>1.1020176370514423</v>
      </c>
      <c r="Y24">
        <f t="shared" si="1"/>
        <v>1.2545919374408068</v>
      </c>
      <c r="Z24">
        <f t="shared" si="1"/>
        <v>-0.97680720575364866</v>
      </c>
      <c r="AA24">
        <f t="shared" si="1"/>
        <v>1.4453098129275121</v>
      </c>
      <c r="AB24">
        <f t="shared" si="1"/>
        <v>2.0174634393876292</v>
      </c>
      <c r="AC24">
        <f t="shared" si="1"/>
        <v>2.1700377397769937</v>
      </c>
      <c r="AD24">
        <f t="shared" si="1"/>
        <v>2.0174634393876292</v>
      </c>
      <c r="AE24">
        <f t="shared" si="1"/>
        <v>2.0365352269362997</v>
      </c>
      <c r="AF24" s="9">
        <f t="shared" si="2"/>
        <v>1.2845618893030033</v>
      </c>
      <c r="AG24">
        <f t="shared" si="3"/>
        <v>0.97257688090109073</v>
      </c>
      <c r="AI24" s="9">
        <v>62</v>
      </c>
      <c r="AJ24" s="9">
        <v>12</v>
      </c>
      <c r="AK24" s="9">
        <f t="shared" si="4"/>
        <v>37</v>
      </c>
      <c r="AL24" s="9">
        <f t="shared" si="5"/>
        <v>-0.24345581768360364</v>
      </c>
      <c r="AN24" s="9">
        <v>34</v>
      </c>
      <c r="AO24" s="9">
        <f t="shared" si="6"/>
        <v>0.77449387990038254</v>
      </c>
      <c r="AP24" s="44">
        <v>20</v>
      </c>
      <c r="AQ24" s="9">
        <f t="shared" si="7"/>
        <v>1.8231658322453423E-2</v>
      </c>
      <c r="AR24" s="9">
        <v>19</v>
      </c>
      <c r="AS24" s="9">
        <f t="shared" si="8"/>
        <v>0.47677563965750652</v>
      </c>
      <c r="AT24">
        <f t="shared" si="9"/>
        <v>0.4231670592934475</v>
      </c>
      <c r="AW24" s="43" t="s">
        <v>362</v>
      </c>
      <c r="AX24" s="9">
        <v>0.97257688090109073</v>
      </c>
      <c r="AY24" s="9">
        <v>-0.24345581768360364</v>
      </c>
      <c r="AZ24" s="9">
        <v>0.4231670592934475</v>
      </c>
      <c r="BA24" s="9">
        <f t="shared" si="10"/>
        <v>0.38409604083697824</v>
      </c>
    </row>
    <row r="25" spans="1:53" ht="15.6" x14ac:dyDescent="0.3">
      <c r="A25" s="43" t="s">
        <v>363</v>
      </c>
      <c r="B25" s="9">
        <v>115</v>
      </c>
      <c r="C25" s="9">
        <v>82</v>
      </c>
      <c r="D25" s="9">
        <v>101</v>
      </c>
      <c r="E25" s="9">
        <v>119</v>
      </c>
      <c r="F25" s="9">
        <v>92</v>
      </c>
      <c r="G25" s="9">
        <v>90</v>
      </c>
      <c r="H25" s="9">
        <v>107</v>
      </c>
      <c r="I25" s="9">
        <v>150</v>
      </c>
      <c r="J25" s="9">
        <v>89</v>
      </c>
      <c r="K25" s="9">
        <v>119</v>
      </c>
      <c r="L25" s="9">
        <v>110</v>
      </c>
      <c r="M25" s="9">
        <v>182</v>
      </c>
      <c r="N25" s="9">
        <v>83</v>
      </c>
      <c r="O25" s="9">
        <v>140</v>
      </c>
      <c r="Q25" s="43" t="s">
        <v>363</v>
      </c>
      <c r="R25">
        <f t="shared" si="1"/>
        <v>1.159232999697454</v>
      </c>
      <c r="S25">
        <f t="shared" si="1"/>
        <v>0.52986401059132548</v>
      </c>
      <c r="T25">
        <f t="shared" si="1"/>
        <v>0.89222797401606613</v>
      </c>
      <c r="U25">
        <f t="shared" si="1"/>
        <v>1.2355201498921362</v>
      </c>
      <c r="V25">
        <f t="shared" si="1"/>
        <v>0.72058188607803109</v>
      </c>
      <c r="W25">
        <f t="shared" si="1"/>
        <v>0.68243831098068997</v>
      </c>
      <c r="X25">
        <f t="shared" si="1"/>
        <v>1.0066586993080895</v>
      </c>
      <c r="Y25">
        <f t="shared" si="1"/>
        <v>1.8267455639009234</v>
      </c>
      <c r="Z25">
        <f t="shared" si="1"/>
        <v>0.66336652343201941</v>
      </c>
      <c r="AA25">
        <f t="shared" si="1"/>
        <v>1.2355201498921362</v>
      </c>
      <c r="AB25">
        <f t="shared" si="1"/>
        <v>1.0638740619541012</v>
      </c>
      <c r="AC25">
        <f t="shared" si="1"/>
        <v>2.4370427654583811</v>
      </c>
      <c r="AD25">
        <f t="shared" si="1"/>
        <v>0.54893579813999605</v>
      </c>
      <c r="AE25">
        <f t="shared" si="1"/>
        <v>1.6360276884142178</v>
      </c>
      <c r="AF25" s="9">
        <f t="shared" si="2"/>
        <v>1.1170026129825408</v>
      </c>
      <c r="AG25">
        <f t="shared" si="3"/>
        <v>0.75874148834111699</v>
      </c>
      <c r="AI25" s="9"/>
      <c r="AJ25" s="9">
        <v>6</v>
      </c>
      <c r="AK25" s="9">
        <f t="shared" si="4"/>
        <v>6</v>
      </c>
      <c r="AL25" s="9">
        <f t="shared" si="5"/>
        <v>-0.89602723876784929</v>
      </c>
      <c r="AN25" s="9">
        <v>18</v>
      </c>
      <c r="AO25" s="9">
        <f t="shared" si="6"/>
        <v>-0.42304287557583903</v>
      </c>
      <c r="AP25" s="44">
        <v>17</v>
      </c>
      <c r="AQ25" s="9">
        <f t="shared" si="7"/>
        <v>-0.23336522652740577</v>
      </c>
      <c r="AR25" s="9">
        <v>12</v>
      </c>
      <c r="AS25" s="9">
        <f t="shared" si="8"/>
        <v>-0.28805194895974356</v>
      </c>
      <c r="AT25">
        <f t="shared" si="9"/>
        <v>-0.3148200170209961</v>
      </c>
      <c r="AW25" s="43" t="s">
        <v>363</v>
      </c>
      <c r="AX25" s="9">
        <v>0.75874148834111699</v>
      </c>
      <c r="AY25" s="9">
        <v>-0.89602723876784929</v>
      </c>
      <c r="AZ25" s="9">
        <v>-0.3148200170209961</v>
      </c>
      <c r="BA25" s="9">
        <f t="shared" si="10"/>
        <v>-0.15070192248257613</v>
      </c>
    </row>
    <row r="26" spans="1:53" ht="15.6" x14ac:dyDescent="0.3">
      <c r="A26" s="43" t="s">
        <v>364</v>
      </c>
      <c r="B26" s="9">
        <v>2</v>
      </c>
      <c r="C26" s="9">
        <v>2</v>
      </c>
      <c r="D26" s="9">
        <v>3</v>
      </c>
      <c r="E26" s="9">
        <v>0</v>
      </c>
      <c r="F26" s="9">
        <v>2</v>
      </c>
      <c r="G26" s="9">
        <v>0</v>
      </c>
      <c r="H26" s="9">
        <v>1</v>
      </c>
      <c r="I26" s="9">
        <v>2</v>
      </c>
      <c r="J26" s="9">
        <v>155</v>
      </c>
      <c r="K26" s="9">
        <v>5</v>
      </c>
      <c r="L26" s="9">
        <v>10</v>
      </c>
      <c r="M26" s="9">
        <v>5</v>
      </c>
      <c r="N26" s="9">
        <v>5</v>
      </c>
      <c r="O26" s="9">
        <v>9</v>
      </c>
      <c r="Q26" s="43" t="s">
        <v>364</v>
      </c>
      <c r="R26">
        <f t="shared" si="1"/>
        <v>-0.99587899330231922</v>
      </c>
      <c r="S26">
        <f t="shared" si="1"/>
        <v>-0.99587899330231922</v>
      </c>
      <c r="T26">
        <f t="shared" si="1"/>
        <v>-0.97680720575364866</v>
      </c>
      <c r="U26">
        <f t="shared" si="1"/>
        <v>-1.0340225683996602</v>
      </c>
      <c r="V26">
        <f t="shared" si="1"/>
        <v>-0.99587899330231922</v>
      </c>
      <c r="W26">
        <f t="shared" si="1"/>
        <v>-1.0340225683996602</v>
      </c>
      <c r="X26">
        <f t="shared" si="1"/>
        <v>-1.0149507808509897</v>
      </c>
      <c r="Y26">
        <f t="shared" si="1"/>
        <v>-0.99587899330231922</v>
      </c>
      <c r="Z26">
        <f t="shared" si="1"/>
        <v>1.9221045016442762</v>
      </c>
      <c r="AA26">
        <f t="shared" si="1"/>
        <v>-0.93866363065630753</v>
      </c>
      <c r="AB26">
        <f t="shared" si="1"/>
        <v>-0.84330469291295473</v>
      </c>
      <c r="AC26">
        <f t="shared" si="1"/>
        <v>-0.93866363065630753</v>
      </c>
      <c r="AD26">
        <f t="shared" si="1"/>
        <v>-0.93866363065630753</v>
      </c>
      <c r="AE26">
        <f t="shared" si="1"/>
        <v>-0.86237648046162529</v>
      </c>
      <c r="AF26" s="9">
        <f t="shared" si="2"/>
        <v>-0.76020619002231871</v>
      </c>
      <c r="AG26">
        <f t="shared" si="3"/>
        <v>-1.6369103079811942</v>
      </c>
      <c r="AI26" s="9">
        <v>9</v>
      </c>
      <c r="AJ26" s="9">
        <v>2</v>
      </c>
      <c r="AK26" s="9">
        <f t="shared" si="4"/>
        <v>5.5</v>
      </c>
      <c r="AL26" s="9">
        <f t="shared" si="5"/>
        <v>-0.90655258426920804</v>
      </c>
      <c r="AN26" s="9">
        <v>9</v>
      </c>
      <c r="AO26" s="9">
        <f t="shared" si="6"/>
        <v>-1.0966573005312137</v>
      </c>
      <c r="AP26" s="44">
        <v>8</v>
      </c>
      <c r="AQ26" s="9">
        <f t="shared" si="7"/>
        <v>-0.98815588107698338</v>
      </c>
      <c r="AR26" s="9">
        <v>2</v>
      </c>
      <c r="AS26" s="9">
        <f t="shared" si="8"/>
        <v>-1.3806627898415293</v>
      </c>
      <c r="AT26">
        <f t="shared" si="9"/>
        <v>-1.1551586571499088</v>
      </c>
      <c r="AW26" s="43" t="s">
        <v>364</v>
      </c>
      <c r="AX26" s="9">
        <v>-1.6369103079811942</v>
      </c>
      <c r="AY26" s="9">
        <v>-0.90655258426920804</v>
      </c>
      <c r="AZ26" s="9">
        <v>-1.1551586571499088</v>
      </c>
      <c r="BA26" s="9">
        <f t="shared" si="10"/>
        <v>-1.2328738498001037</v>
      </c>
    </row>
    <row r="27" spans="1:53" ht="15.6" x14ac:dyDescent="0.3">
      <c r="A27" s="1" t="s">
        <v>0</v>
      </c>
      <c r="B27" s="3">
        <f>AVERAGE(B4:B26)</f>
        <v>54.217391304347828</v>
      </c>
      <c r="C27" s="3">
        <f t="shared" ref="C27:O27" si="11">AVERAGE(C4:C26)</f>
        <v>50.521739130434781</v>
      </c>
      <c r="D27" s="3">
        <f t="shared" si="11"/>
        <v>59.869565217391305</v>
      </c>
      <c r="E27" s="3">
        <f t="shared" si="11"/>
        <v>61.304347826086953</v>
      </c>
      <c r="F27" s="3">
        <f t="shared" si="11"/>
        <v>72.173913043478265</v>
      </c>
      <c r="G27" s="3">
        <f t="shared" si="11"/>
        <v>69.260869565217391</v>
      </c>
      <c r="H27" s="3">
        <f t="shared" si="11"/>
        <v>69.347826086956516</v>
      </c>
      <c r="I27" s="3">
        <f t="shared" si="11"/>
        <v>72.434782608695656</v>
      </c>
      <c r="J27" s="3">
        <f t="shared" si="11"/>
        <v>70</v>
      </c>
      <c r="K27" s="3">
        <f t="shared" si="11"/>
        <v>93</v>
      </c>
      <c r="L27" s="3">
        <f t="shared" si="11"/>
        <v>118.8695652173913</v>
      </c>
      <c r="M27" s="3">
        <f t="shared" si="11"/>
        <v>132.21739130434781</v>
      </c>
      <c r="N27" s="3">
        <f t="shared" si="11"/>
        <v>112.30434782608695</v>
      </c>
      <c r="O27" s="3">
        <f t="shared" si="11"/>
        <v>107.04347826086956</v>
      </c>
      <c r="Q27" s="1" t="s">
        <v>0</v>
      </c>
      <c r="R27" s="3">
        <f>AVERAGE(R4:R26)</f>
        <v>0</v>
      </c>
      <c r="S27" s="3">
        <f t="shared" ref="S27:AG27" si="12">AVERAGE(S4:S26)</f>
        <v>-7.0482693114652106E-2</v>
      </c>
      <c r="T27" s="3">
        <f t="shared" si="12"/>
        <v>0.10779706005770316</v>
      </c>
      <c r="U27" s="3">
        <f t="shared" si="12"/>
        <v>0.13516092914927394</v>
      </c>
      <c r="V27" s="3">
        <f t="shared" si="12"/>
        <v>0.34246296772177998</v>
      </c>
      <c r="W27" s="3">
        <f t="shared" si="12"/>
        <v>0.2869060213843484</v>
      </c>
      <c r="X27" s="3">
        <f t="shared" si="12"/>
        <v>0.28856443769292844</v>
      </c>
      <c r="Y27" s="3">
        <f t="shared" si="12"/>
        <v>0.34743821664752012</v>
      </c>
      <c r="Z27" s="3">
        <f t="shared" si="12"/>
        <v>0.30100256000727882</v>
      </c>
      <c r="AA27" s="3">
        <f t="shared" si="12"/>
        <v>0.73965367362670165</v>
      </c>
      <c r="AB27" s="3">
        <f t="shared" si="12"/>
        <v>1.233032525429266</v>
      </c>
      <c r="AC27" s="3">
        <f t="shared" si="12"/>
        <v>1.4875994287963035</v>
      </c>
      <c r="AD27" s="3">
        <f t="shared" si="12"/>
        <v>1.1078220941314727</v>
      </c>
      <c r="AE27" s="3">
        <f t="shared" si="12"/>
        <v>1.0074879074623795</v>
      </c>
      <c r="AF27" s="3">
        <f t="shared" si="12"/>
        <v>0.52246036635659321</v>
      </c>
      <c r="AG27" s="3">
        <f t="shared" si="12"/>
        <v>0</v>
      </c>
      <c r="AI27" s="3">
        <f t="shared" ref="AI27:AL27" si="13">AVERAGE(AI4:AI26)</f>
        <v>54.81818181818182</v>
      </c>
      <c r="AJ27" s="3">
        <f t="shared" si="13"/>
        <v>44.434782608695649</v>
      </c>
      <c r="AK27" s="3">
        <f t="shared" si="13"/>
        <v>48.565217391304351</v>
      </c>
      <c r="AL27" s="3">
        <f t="shared" si="13"/>
        <v>-6.7578792803270402E-17</v>
      </c>
      <c r="AN27" s="3">
        <f t="shared" ref="AN27:AT27" si="14">AVERAGE(AN4:AN26)</f>
        <v>23.652173913043477</v>
      </c>
      <c r="AO27" s="3">
        <f t="shared" si="14"/>
        <v>7.7232906060880453E-17</v>
      </c>
      <c r="AP27" s="3">
        <f>AVERAGE(AP4:AP26)</f>
        <v>19.782608695652176</v>
      </c>
      <c r="AQ27" s="3">
        <f t="shared" si="14"/>
        <v>-1.4963875549295588E-16</v>
      </c>
      <c r="AR27" s="3">
        <f t="shared" si="14"/>
        <v>14.636363636363637</v>
      </c>
      <c r="AS27" s="3">
        <f t="shared" si="14"/>
        <v>-6.9529780783386383E-2</v>
      </c>
      <c r="AT27" s="3">
        <f t="shared" si="14"/>
        <v>-2.3176593594462135E-2</v>
      </c>
    </row>
    <row r="28" spans="1:53" ht="15.6" x14ac:dyDescent="0.3">
      <c r="A28" s="1" t="s">
        <v>1</v>
      </c>
      <c r="B28" s="3">
        <f>STDEV(B4:B26)/23^0.5</f>
        <v>10.933134270972401</v>
      </c>
      <c r="C28" s="3">
        <f t="shared" ref="C28:O28" si="15">STDEV(C4:C26)/23^0.5</f>
        <v>9.7955119119656047</v>
      </c>
      <c r="D28" s="3">
        <f t="shared" si="15"/>
        <v>10.227125125436201</v>
      </c>
      <c r="E28" s="3">
        <f t="shared" si="15"/>
        <v>10.418407771085723</v>
      </c>
      <c r="F28" s="3">
        <f t="shared" si="15"/>
        <v>11.318363157317455</v>
      </c>
      <c r="G28" s="3">
        <f t="shared" si="15"/>
        <v>10.535694531171991</v>
      </c>
      <c r="H28" s="3">
        <f t="shared" si="15"/>
        <v>10.182836193676192</v>
      </c>
      <c r="I28" s="3">
        <f t="shared" si="15"/>
        <v>10.593611708919383</v>
      </c>
      <c r="J28" s="3">
        <f t="shared" si="15"/>
        <v>11.537702417513586</v>
      </c>
      <c r="K28" s="3">
        <f t="shared" si="15"/>
        <v>12.030757683320807</v>
      </c>
      <c r="L28" s="3">
        <f t="shared" si="15"/>
        <v>15.439708616593789</v>
      </c>
      <c r="M28" s="3">
        <f t="shared" si="15"/>
        <v>19.327728603519375</v>
      </c>
      <c r="N28" s="3">
        <f t="shared" si="15"/>
        <v>11.404775849801879</v>
      </c>
      <c r="O28" s="3">
        <f t="shared" si="15"/>
        <v>11.773467568244801</v>
      </c>
      <c r="Q28" s="1" t="s">
        <v>1</v>
      </c>
      <c r="R28" s="3">
        <f>STDEV(R4:R26)/23^0.5</f>
        <v>0.20851441405707477</v>
      </c>
      <c r="S28" s="3">
        <f t="shared" ref="S28:AG28" si="16">STDEV(S4:S26)/23^0.5</f>
        <v>0.18681792211547976</v>
      </c>
      <c r="T28" s="3">
        <f t="shared" si="16"/>
        <v>0.19504955762598997</v>
      </c>
      <c r="U28" s="3">
        <f t="shared" si="16"/>
        <v>0.19869765960556524</v>
      </c>
      <c r="V28" s="3">
        <f t="shared" si="16"/>
        <v>0.21586141753505864</v>
      </c>
      <c r="W28" s="3">
        <f t="shared" si="16"/>
        <v>0.20093452777620247</v>
      </c>
      <c r="X28" s="3">
        <f t="shared" si="16"/>
        <v>0.19420488852870543</v>
      </c>
      <c r="Y28" s="3">
        <f t="shared" si="16"/>
        <v>0.20203911188561932</v>
      </c>
      <c r="Z28" s="3">
        <f t="shared" si="16"/>
        <v>0.2200446093066018</v>
      </c>
      <c r="AA28" s="3">
        <f t="shared" si="16"/>
        <v>0.22944805458583045</v>
      </c>
      <c r="AB28" s="3">
        <f t="shared" si="16"/>
        <v>0.29446284254905503</v>
      </c>
      <c r="AC28" s="3">
        <f t="shared" si="16"/>
        <v>0.36861433372468455</v>
      </c>
      <c r="AD28" s="3">
        <f t="shared" si="16"/>
        <v>0.21750946204763005</v>
      </c>
      <c r="AE28" s="3">
        <f t="shared" si="16"/>
        <v>0.22454107217272778</v>
      </c>
      <c r="AF28" s="3">
        <f t="shared" si="16"/>
        <v>0.16338981074889009</v>
      </c>
      <c r="AG28" s="3">
        <f t="shared" si="16"/>
        <v>0.20851441405707474</v>
      </c>
      <c r="AI28" s="3">
        <f t="shared" ref="AI28:AL28" si="17">STDEV(AI4:AI26)/23^0.5</f>
        <v>9.1858285766889978</v>
      </c>
      <c r="AJ28" s="3">
        <f t="shared" si="17"/>
        <v>11.846152472720533</v>
      </c>
      <c r="AK28" s="3">
        <f t="shared" si="17"/>
        <v>9.9053477166215593</v>
      </c>
      <c r="AL28" s="3">
        <f t="shared" si="17"/>
        <v>0.20851441405707488</v>
      </c>
      <c r="AN28" s="3">
        <f t="shared" ref="AN28:AT28" si="18">STDEV(AN4:AN26)/23^0.5</f>
        <v>2.7859108371053596</v>
      </c>
      <c r="AO28" s="3">
        <f t="shared" si="18"/>
        <v>0.20851441405707477</v>
      </c>
      <c r="AP28" s="3">
        <f>STDEV(AP4:AP26)/23^0.5</f>
        <v>2.486291682603774</v>
      </c>
      <c r="AQ28" s="3">
        <f t="shared" si="18"/>
        <v>0.20851441405707488</v>
      </c>
      <c r="AR28" s="3">
        <f t="shared" si="18"/>
        <v>1.9084051361671857</v>
      </c>
      <c r="AS28" s="3">
        <f t="shared" si="18"/>
        <v>0.21525883652099104</v>
      </c>
      <c r="AT28" s="3">
        <f t="shared" si="18"/>
        <v>0.18438867924542351</v>
      </c>
    </row>
    <row r="29" spans="1:53" ht="15.6" x14ac:dyDescent="0.3">
      <c r="A29" s="1" t="s">
        <v>2</v>
      </c>
      <c r="B29" s="3">
        <f>STDEV(B4:B26)</f>
        <v>52.433469985340061</v>
      </c>
      <c r="C29" s="3">
        <f t="shared" ref="C29:O29" si="19">STDEV(C4:C26)</f>
        <v>46.977624814389891</v>
      </c>
      <c r="D29" s="3">
        <f t="shared" si="19"/>
        <v>49.04756906943048</v>
      </c>
      <c r="E29" s="3">
        <f t="shared" si="19"/>
        <v>49.964928411299113</v>
      </c>
      <c r="F29" s="3">
        <f t="shared" si="19"/>
        <v>54.280962822164327</v>
      </c>
      <c r="G29" s="3">
        <f t="shared" si="19"/>
        <v>50.527415952588051</v>
      </c>
      <c r="H29" s="3">
        <f t="shared" si="19"/>
        <v>48.835166814361976</v>
      </c>
      <c r="I29" s="3">
        <f t="shared" si="19"/>
        <v>50.805176979370302</v>
      </c>
      <c r="J29" s="3">
        <f t="shared" si="19"/>
        <v>55.332876960513019</v>
      </c>
      <c r="K29" s="3">
        <f t="shared" si="19"/>
        <v>57.697486947006624</v>
      </c>
      <c r="L29" s="3">
        <f t="shared" si="19"/>
        <v>74.046241294223506</v>
      </c>
      <c r="M29" s="3">
        <f t="shared" si="19"/>
        <v>92.692530110791139</v>
      </c>
      <c r="N29" s="3">
        <f t="shared" si="19"/>
        <v>54.695383536795454</v>
      </c>
      <c r="O29" s="3">
        <f t="shared" si="19"/>
        <v>56.46356690248836</v>
      </c>
      <c r="Q29" s="1" t="s">
        <v>2</v>
      </c>
      <c r="R29" s="3">
        <f>STDEV(R4:R26)</f>
        <v>1</v>
      </c>
      <c r="S29" s="3">
        <f t="shared" ref="S29:AG29" si="20">STDEV(S4:S26)</f>
        <v>0.89594728000119828</v>
      </c>
      <c r="T29" s="3">
        <f t="shared" si="20"/>
        <v>0.9354248170709234</v>
      </c>
      <c r="U29" s="3">
        <f t="shared" si="20"/>
        <v>0.95292049954483005</v>
      </c>
      <c r="V29" s="3">
        <f t="shared" si="20"/>
        <v>1.0352349908816032</v>
      </c>
      <c r="W29" s="3">
        <f t="shared" si="20"/>
        <v>0.963648142431067</v>
      </c>
      <c r="X29" s="3">
        <f t="shared" si="20"/>
        <v>0.93137392638739824</v>
      </c>
      <c r="Y29" s="3">
        <f t="shared" si="20"/>
        <v>0.96894554172315861</v>
      </c>
      <c r="Z29" s="3">
        <f t="shared" si="20"/>
        <v>1.0552968738476323</v>
      </c>
      <c r="AA29" s="3">
        <f t="shared" si="20"/>
        <v>1.1003942131455031</v>
      </c>
      <c r="AB29" s="3">
        <f t="shared" si="20"/>
        <v>1.4121941827410278</v>
      </c>
      <c r="AC29" s="3">
        <f t="shared" si="20"/>
        <v>1.767812241621757</v>
      </c>
      <c r="AD29" s="3">
        <f t="shared" si="20"/>
        <v>1.0431387347068157</v>
      </c>
      <c r="AE29" s="3">
        <f t="shared" si="20"/>
        <v>1.0768611522044043</v>
      </c>
      <c r="AF29" s="3">
        <f t="shared" si="20"/>
        <v>0.78359000497762643</v>
      </c>
      <c r="AG29" s="3">
        <f t="shared" si="20"/>
        <v>0.99999999999999978</v>
      </c>
      <c r="AI29" s="3">
        <f t="shared" ref="AI29:AL29" si="21">STDEV(AI4:AI26)</f>
        <v>44.053686255831899</v>
      </c>
      <c r="AJ29" s="3">
        <f t="shared" si="21"/>
        <v>56.812151458642049</v>
      </c>
      <c r="AK29" s="3">
        <f t="shared" si="21"/>
        <v>47.504378828747335</v>
      </c>
      <c r="AL29" s="3">
        <f t="shared" si="21"/>
        <v>1.0000000000000004</v>
      </c>
      <c r="AN29" s="3">
        <f t="shared" ref="AN29:AT29" si="22">STDEV(AN4:AN26)</f>
        <v>13.360759013728408</v>
      </c>
      <c r="AO29" s="3">
        <f t="shared" si="22"/>
        <v>1</v>
      </c>
      <c r="AP29" s="3">
        <f>STDEV(AP4:AP26)</f>
        <v>11.9238360275814</v>
      </c>
      <c r="AQ29" s="3">
        <f t="shared" si="22"/>
        <v>1.0000000000000004</v>
      </c>
      <c r="AR29" s="3">
        <f t="shared" si="22"/>
        <v>9.1523895112824913</v>
      </c>
      <c r="AS29" s="3">
        <f t="shared" si="22"/>
        <v>1.0323451138589881</v>
      </c>
      <c r="AT29" s="3">
        <f t="shared" si="22"/>
        <v>0.88429704046719981</v>
      </c>
    </row>
    <row r="30" spans="1:53" ht="15" thickBot="1" x14ac:dyDescent="0.35">
      <c r="AF30" s="9"/>
      <c r="AG30" s="9"/>
    </row>
    <row r="31" spans="1:53" ht="16.2" thickBot="1" x14ac:dyDescent="0.35">
      <c r="A31" s="11" t="s">
        <v>23</v>
      </c>
      <c r="B31" s="12" t="s">
        <v>4</v>
      </c>
      <c r="C31" s="12" t="s">
        <v>5</v>
      </c>
      <c r="D31" s="12" t="s">
        <v>6</v>
      </c>
      <c r="E31" s="12" t="s">
        <v>7</v>
      </c>
      <c r="F31" s="12" t="s">
        <v>8</v>
      </c>
      <c r="G31" s="12" t="s">
        <v>9</v>
      </c>
      <c r="H31" s="12" t="s">
        <v>10</v>
      </c>
      <c r="I31" s="12" t="s">
        <v>11</v>
      </c>
      <c r="J31" s="12" t="s">
        <v>12</v>
      </c>
      <c r="K31" s="12" t="s">
        <v>13</v>
      </c>
      <c r="L31" s="12" t="s">
        <v>14</v>
      </c>
      <c r="M31" s="12" t="s">
        <v>15</v>
      </c>
      <c r="N31" s="12" t="s">
        <v>16</v>
      </c>
      <c r="O31" s="12" t="s">
        <v>17</v>
      </c>
      <c r="Q31" s="14" t="s">
        <v>23</v>
      </c>
      <c r="R31" s="45" t="s">
        <v>4</v>
      </c>
      <c r="S31" s="45" t="s">
        <v>5</v>
      </c>
      <c r="T31" s="45" t="s">
        <v>6</v>
      </c>
      <c r="U31" s="45" t="s">
        <v>7</v>
      </c>
      <c r="V31" s="45" t="s">
        <v>8</v>
      </c>
      <c r="W31" s="45" t="s">
        <v>9</v>
      </c>
      <c r="X31" s="45" t="s">
        <v>10</v>
      </c>
      <c r="Y31" s="45" t="s">
        <v>11</v>
      </c>
      <c r="Z31" s="45" t="s">
        <v>12</v>
      </c>
      <c r="AA31" s="45" t="s">
        <v>13</v>
      </c>
      <c r="AB31" s="45" t="s">
        <v>14</v>
      </c>
      <c r="AC31" s="45" t="s">
        <v>15</v>
      </c>
      <c r="AD31" s="45" t="s">
        <v>16</v>
      </c>
      <c r="AE31" s="45" t="s">
        <v>17</v>
      </c>
      <c r="AF31" s="13" t="s">
        <v>24</v>
      </c>
      <c r="AG31" s="13" t="s">
        <v>35</v>
      </c>
      <c r="AI31" s="14" t="s">
        <v>26</v>
      </c>
      <c r="AJ31" s="14" t="s">
        <v>27</v>
      </c>
      <c r="AK31" s="14" t="s">
        <v>28</v>
      </c>
      <c r="AL31" s="14" t="s">
        <v>29</v>
      </c>
      <c r="AN31" s="14">
        <v>0.1</v>
      </c>
      <c r="AO31" s="15" t="s">
        <v>30</v>
      </c>
      <c r="AP31" s="14" t="s">
        <v>31</v>
      </c>
      <c r="AQ31" s="15" t="s">
        <v>32</v>
      </c>
      <c r="AR31" s="14">
        <v>0.3</v>
      </c>
      <c r="AS31" s="15" t="s">
        <v>33</v>
      </c>
      <c r="AT31" s="15" t="s">
        <v>34</v>
      </c>
      <c r="AW31" s="14" t="s">
        <v>23</v>
      </c>
      <c r="AX31" s="16" t="s">
        <v>35</v>
      </c>
      <c r="AY31" s="16" t="s">
        <v>29</v>
      </c>
      <c r="AZ31" s="16" t="s">
        <v>34</v>
      </c>
      <c r="BA31" s="16" t="s">
        <v>36</v>
      </c>
    </row>
    <row r="32" spans="1:53" ht="15.6" x14ac:dyDescent="0.3">
      <c r="A32" s="43" t="s">
        <v>365</v>
      </c>
      <c r="B32" s="9">
        <v>22</v>
      </c>
      <c r="C32" s="9">
        <v>32</v>
      </c>
      <c r="D32" s="9">
        <v>5</v>
      </c>
      <c r="E32" s="9">
        <v>12</v>
      </c>
      <c r="F32" s="9">
        <v>14</v>
      </c>
      <c r="G32" s="9">
        <v>0</v>
      </c>
      <c r="H32" s="9">
        <v>2</v>
      </c>
      <c r="I32" s="9">
        <v>14</v>
      </c>
      <c r="J32" s="9">
        <v>106</v>
      </c>
      <c r="K32" s="9">
        <v>25</v>
      </c>
      <c r="L32" s="9">
        <v>27</v>
      </c>
      <c r="M32" s="9">
        <v>37</v>
      </c>
      <c r="N32" s="9">
        <v>31</v>
      </c>
      <c r="O32" s="9">
        <v>48</v>
      </c>
      <c r="Q32" s="43" t="s">
        <v>365</v>
      </c>
      <c r="R32">
        <f>(B32-AVERAGE($B$32:$B$53))/STDEV($B$32:$B$53)</f>
        <v>-0.13934302394954154</v>
      </c>
      <c r="S32">
        <f t="shared" ref="S32:AE47" si="23">(C32-AVERAGE($B$32:$B$53))/STDEV($B$32:$B$53)</f>
        <v>0.170308140382773</v>
      </c>
      <c r="T32">
        <f t="shared" si="23"/>
        <v>-0.6657500033144762</v>
      </c>
      <c r="U32">
        <f t="shared" si="23"/>
        <v>-0.44899418828185605</v>
      </c>
      <c r="V32">
        <f t="shared" si="23"/>
        <v>-0.38706395541539318</v>
      </c>
      <c r="W32">
        <f t="shared" si="23"/>
        <v>-0.82057558548063347</v>
      </c>
      <c r="X32">
        <f t="shared" si="23"/>
        <v>-0.75864535261417065</v>
      </c>
      <c r="Y32">
        <f t="shared" si="23"/>
        <v>-0.38706395541539318</v>
      </c>
      <c r="Z32">
        <f t="shared" si="23"/>
        <v>2.4617267564419008</v>
      </c>
      <c r="AA32">
        <f t="shared" si="23"/>
        <v>-4.6447674649847177E-2</v>
      </c>
      <c r="AB32">
        <f t="shared" si="23"/>
        <v>1.5482558216615728E-2</v>
      </c>
      <c r="AC32">
        <f t="shared" si="23"/>
        <v>0.32513372254893025</v>
      </c>
      <c r="AD32">
        <f t="shared" si="23"/>
        <v>0.13934302394954154</v>
      </c>
      <c r="AE32">
        <f t="shared" si="23"/>
        <v>0.6657500033144762</v>
      </c>
      <c r="AF32">
        <f>AVERAGE(R32:AE32)</f>
        <v>8.8471761237804425E-3</v>
      </c>
      <c r="AG32">
        <f>(AF32-AVERAGE($AF$32:$AF$53))/STDEV($AF$32:$AF$53)</f>
        <v>-0.76306846545601348</v>
      </c>
      <c r="AI32" s="9">
        <v>12</v>
      </c>
      <c r="AJ32" s="9">
        <v>6</v>
      </c>
      <c r="AK32" s="9">
        <f>AVERAGE(AI32:AJ32)</f>
        <v>9</v>
      </c>
      <c r="AL32" s="9">
        <f>(AK32-AVERAGE($AK$32:$AK$53))/STDEV($AK$32:$AK$53)</f>
        <v>-0.8012205277133666</v>
      </c>
      <c r="AN32" s="9">
        <v>12</v>
      </c>
      <c r="AO32" s="9">
        <f>(AN32-AVERAGE($AN$32:$AN$53))/STDEV($AN$32:$AN$53)</f>
        <v>-0.4107582588439348</v>
      </c>
      <c r="AP32" s="9">
        <v>4</v>
      </c>
      <c r="AQ32" s="9">
        <f>(AP32:AP53-AVERAGE($AP$32:$AP$53))/STDEV($AP$32:$AP$53)</f>
        <v>-1.1516990798610764</v>
      </c>
      <c r="AR32" s="9">
        <v>4</v>
      </c>
      <c r="AS32" s="9">
        <f>(AR32-AVERAGE($AR$32:$AR$53))/STDEV($AR$32:$AR$53)</f>
        <v>-0.30178379779983194</v>
      </c>
      <c r="AT32">
        <f>AVERAGE(AO32,AQ32,AS32)</f>
        <v>-0.62141371216828112</v>
      </c>
      <c r="AW32" s="43" t="s">
        <v>365</v>
      </c>
      <c r="AX32">
        <v>-0.76306846545601348</v>
      </c>
      <c r="AY32">
        <v>-0.8012205277133666</v>
      </c>
      <c r="AZ32">
        <v>-0.62141371216828112</v>
      </c>
      <c r="BA32" s="9">
        <f>AVERAGE(AX32:AZ32)</f>
        <v>-0.7285675684458871</v>
      </c>
    </row>
    <row r="33" spans="1:53" ht="15.6" x14ac:dyDescent="0.3">
      <c r="A33" s="43" t="s">
        <v>366</v>
      </c>
      <c r="B33" s="9">
        <v>57</v>
      </c>
      <c r="C33" s="9">
        <v>38</v>
      </c>
      <c r="D33" s="9">
        <v>72</v>
      </c>
      <c r="E33" s="9">
        <v>90</v>
      </c>
      <c r="F33" s="9">
        <v>112</v>
      </c>
      <c r="G33" s="9">
        <v>101</v>
      </c>
      <c r="H33" s="9">
        <v>101</v>
      </c>
      <c r="I33" s="9">
        <v>101</v>
      </c>
      <c r="J33" s="9">
        <v>120</v>
      </c>
      <c r="K33" s="9">
        <v>115</v>
      </c>
      <c r="L33" s="9">
        <v>108</v>
      </c>
      <c r="M33" s="9">
        <v>112</v>
      </c>
      <c r="N33" s="9">
        <v>116</v>
      </c>
      <c r="O33" s="9">
        <v>122</v>
      </c>
      <c r="Q33" s="43" t="s">
        <v>366</v>
      </c>
      <c r="R33">
        <f t="shared" ref="R33:AE53" si="24">(B33-AVERAGE($B$32:$B$53))/STDEV($B$32:$B$53)</f>
        <v>0.94443605121355934</v>
      </c>
      <c r="S33">
        <f t="shared" si="23"/>
        <v>0.35609883898216171</v>
      </c>
      <c r="T33">
        <f t="shared" si="23"/>
        <v>1.408912797712031</v>
      </c>
      <c r="U33">
        <f t="shared" si="23"/>
        <v>1.9662848935101973</v>
      </c>
      <c r="V33">
        <f t="shared" si="23"/>
        <v>2.6475174550412892</v>
      </c>
      <c r="W33">
        <f t="shared" si="23"/>
        <v>2.3069011742757435</v>
      </c>
      <c r="X33">
        <f t="shared" si="23"/>
        <v>2.3069011742757435</v>
      </c>
      <c r="Y33">
        <f t="shared" si="23"/>
        <v>2.3069011742757435</v>
      </c>
      <c r="Z33">
        <f t="shared" si="23"/>
        <v>2.8952383865071409</v>
      </c>
      <c r="AA33">
        <f t="shared" si="23"/>
        <v>2.7404128043409837</v>
      </c>
      <c r="AB33">
        <f t="shared" si="23"/>
        <v>2.5236569893083636</v>
      </c>
      <c r="AC33">
        <f t="shared" si="23"/>
        <v>2.6475174550412892</v>
      </c>
      <c r="AD33">
        <f t="shared" si="23"/>
        <v>2.7713779207742153</v>
      </c>
      <c r="AE33">
        <f t="shared" si="23"/>
        <v>2.9571686193736038</v>
      </c>
      <c r="AF33">
        <f t="shared" ref="AF33:AF53" si="25">AVERAGE(R33:AE33)</f>
        <v>2.1985232667594334</v>
      </c>
      <c r="AG33">
        <f t="shared" ref="AG33:AG53" si="26">(AF33-AVERAGE($AF$32:$AF$53))/STDEV($AF$32:$AF$53)</f>
        <v>1.0697095647195465</v>
      </c>
      <c r="AI33" s="9">
        <v>77</v>
      </c>
      <c r="AJ33" s="9">
        <v>50</v>
      </c>
      <c r="AK33" s="9">
        <f t="shared" ref="AK33:AK53" si="27">AVERAGE(AI33:AJ33)</f>
        <v>63.5</v>
      </c>
      <c r="AL33" s="9">
        <f t="shared" ref="AL33:AL53" si="28">(AK33-AVERAGE($AK$32:$AK$53))/STDEV($AK$32:$AK$53)</f>
        <v>0.45619231617187761</v>
      </c>
      <c r="AN33" s="9">
        <v>25</v>
      </c>
      <c r="AO33" s="9">
        <f t="shared" ref="AO33:AO53" si="29">(AN33-AVERAGE($AN$32:$AN$53))/STDEV($AN$32:$AN$53)</f>
        <v>0.90920648305904628</v>
      </c>
      <c r="AP33" s="9">
        <v>25</v>
      </c>
      <c r="AQ33" s="9">
        <f t="shared" ref="AQ33:AQ53" si="30">(AP33:AP54-AVERAGE($AP$32:$AP$53))/STDEV($AP$32:$AP$53)</f>
        <v>1.1516990798610764</v>
      </c>
      <c r="AR33" s="9">
        <v>3</v>
      </c>
      <c r="AS33" s="9">
        <f t="shared" ref="AS33:AS53" si="31">(AR33-AVERAGE($AR$32:$AR$53))/STDEV($AR$32:$AR$53)</f>
        <v>-0.43727856415894012</v>
      </c>
      <c r="AT33">
        <f t="shared" ref="AT33:AT53" si="32">AVERAGE(AO33,AQ33,AS33)</f>
        <v>0.54120899958706092</v>
      </c>
      <c r="AW33" s="43" t="s">
        <v>366</v>
      </c>
      <c r="AX33">
        <v>1.0697095647195465</v>
      </c>
      <c r="AY33">
        <v>0.45619231617187761</v>
      </c>
      <c r="AZ33">
        <v>0.54120899958706092</v>
      </c>
      <c r="BA33" s="9">
        <f t="shared" ref="BA33:BA53" si="33">AVERAGE(AX33:AZ33)</f>
        <v>0.68903696015949489</v>
      </c>
    </row>
    <row r="34" spans="1:53" ht="15.6" x14ac:dyDescent="0.3">
      <c r="A34" s="43" t="s">
        <v>367</v>
      </c>
      <c r="B34" s="9">
        <v>76</v>
      </c>
      <c r="C34" s="9">
        <v>105</v>
      </c>
      <c r="D34" s="9">
        <v>102</v>
      </c>
      <c r="E34" s="9">
        <v>111</v>
      </c>
      <c r="F34" s="9">
        <v>111</v>
      </c>
      <c r="G34" s="9">
        <v>107</v>
      </c>
      <c r="H34" s="9">
        <v>104</v>
      </c>
      <c r="I34" s="9">
        <v>104</v>
      </c>
      <c r="J34" s="9">
        <v>87</v>
      </c>
      <c r="K34" s="9">
        <v>104</v>
      </c>
      <c r="L34" s="9">
        <v>87</v>
      </c>
      <c r="M34" s="9">
        <v>97</v>
      </c>
      <c r="N34" s="9">
        <v>110</v>
      </c>
      <c r="O34" s="9">
        <v>124</v>
      </c>
      <c r="Q34" s="43" t="s">
        <v>367</v>
      </c>
      <c r="R34">
        <f t="shared" si="24"/>
        <v>1.5327732634449569</v>
      </c>
      <c r="S34">
        <f t="shared" si="23"/>
        <v>2.4307616400086691</v>
      </c>
      <c r="T34">
        <f t="shared" si="23"/>
        <v>2.3378662907089747</v>
      </c>
      <c r="U34">
        <f t="shared" si="23"/>
        <v>2.616552338608058</v>
      </c>
      <c r="V34">
        <f t="shared" si="23"/>
        <v>2.616552338608058</v>
      </c>
      <c r="W34">
        <f t="shared" si="23"/>
        <v>2.4926918728751319</v>
      </c>
      <c r="X34">
        <f t="shared" si="23"/>
        <v>2.3997965235754375</v>
      </c>
      <c r="Y34">
        <f t="shared" si="23"/>
        <v>2.3997965235754375</v>
      </c>
      <c r="Z34">
        <f t="shared" si="23"/>
        <v>1.8733895442105029</v>
      </c>
      <c r="AA34">
        <f t="shared" si="23"/>
        <v>2.3997965235754375</v>
      </c>
      <c r="AB34">
        <f t="shared" si="23"/>
        <v>1.8733895442105029</v>
      </c>
      <c r="AC34">
        <f t="shared" si="23"/>
        <v>2.1830407085428174</v>
      </c>
      <c r="AD34">
        <f t="shared" si="23"/>
        <v>2.5855872221748264</v>
      </c>
      <c r="AE34">
        <f t="shared" si="23"/>
        <v>3.0190988522400666</v>
      </c>
      <c r="AF34">
        <f t="shared" si="25"/>
        <v>2.3400780847399205</v>
      </c>
      <c r="AG34">
        <f t="shared" si="26"/>
        <v>1.1881921848521082</v>
      </c>
      <c r="AI34" s="9">
        <v>77</v>
      </c>
      <c r="AJ34" s="9">
        <v>95</v>
      </c>
      <c r="AK34" s="9">
        <f t="shared" si="27"/>
        <v>86</v>
      </c>
      <c r="AL34" s="9">
        <f t="shared" si="28"/>
        <v>0.97530771043642794</v>
      </c>
      <c r="AN34" s="9">
        <v>26</v>
      </c>
      <c r="AO34" s="9">
        <f t="shared" si="29"/>
        <v>1.0107422324361985</v>
      </c>
      <c r="AP34" s="9">
        <v>23</v>
      </c>
      <c r="AQ34" s="9">
        <f t="shared" si="30"/>
        <v>0.93232782655420476</v>
      </c>
      <c r="AR34" s="9">
        <v>3</v>
      </c>
      <c r="AS34" s="9">
        <f t="shared" si="31"/>
        <v>-0.43727856415894012</v>
      </c>
      <c r="AT34">
        <f t="shared" si="32"/>
        <v>0.50193049827715441</v>
      </c>
      <c r="AW34" s="43" t="s">
        <v>367</v>
      </c>
      <c r="AX34">
        <v>1.1881921848521082</v>
      </c>
      <c r="AY34">
        <v>0.97530771043642794</v>
      </c>
      <c r="AZ34">
        <v>0.50193049827715441</v>
      </c>
      <c r="BA34" s="9">
        <f t="shared" si="33"/>
        <v>0.88847679785523015</v>
      </c>
    </row>
    <row r="35" spans="1:53" ht="15.6" x14ac:dyDescent="0.3">
      <c r="A35" s="43" t="s">
        <v>368</v>
      </c>
      <c r="B35" s="9">
        <v>1</v>
      </c>
      <c r="C35" s="9">
        <v>3</v>
      </c>
      <c r="D35" s="9">
        <v>3</v>
      </c>
      <c r="E35" s="9">
        <v>2</v>
      </c>
      <c r="F35" s="9">
        <v>3</v>
      </c>
      <c r="G35" s="9">
        <v>4</v>
      </c>
      <c r="H35" s="9">
        <v>0</v>
      </c>
      <c r="I35" s="9">
        <v>1</v>
      </c>
      <c r="J35" s="9">
        <v>148</v>
      </c>
      <c r="K35" s="9">
        <v>2</v>
      </c>
      <c r="L35" s="9">
        <v>0</v>
      </c>
      <c r="M35" s="9">
        <v>3</v>
      </c>
      <c r="N35" s="9">
        <v>0</v>
      </c>
      <c r="O35" s="9">
        <v>2</v>
      </c>
      <c r="Q35" s="43" t="s">
        <v>368</v>
      </c>
      <c r="R35">
        <f t="shared" si="24"/>
        <v>-0.78961046904740206</v>
      </c>
      <c r="S35">
        <f t="shared" si="23"/>
        <v>-0.72768023618093913</v>
      </c>
      <c r="T35">
        <f t="shared" si="23"/>
        <v>-0.72768023618093913</v>
      </c>
      <c r="U35">
        <f t="shared" si="23"/>
        <v>-0.75864535261417065</v>
      </c>
      <c r="V35">
        <f t="shared" si="23"/>
        <v>-0.72768023618093913</v>
      </c>
      <c r="W35">
        <f t="shared" si="23"/>
        <v>-0.69671511974770772</v>
      </c>
      <c r="X35">
        <f t="shared" si="23"/>
        <v>-0.82057558548063347</v>
      </c>
      <c r="Y35">
        <f t="shared" si="23"/>
        <v>-0.78961046904740206</v>
      </c>
      <c r="Z35">
        <f t="shared" si="23"/>
        <v>3.7622616466376217</v>
      </c>
      <c r="AA35">
        <f t="shared" si="23"/>
        <v>-0.75864535261417065</v>
      </c>
      <c r="AB35">
        <f t="shared" si="23"/>
        <v>-0.82057558548063347</v>
      </c>
      <c r="AC35">
        <f t="shared" si="23"/>
        <v>-0.72768023618093913</v>
      </c>
      <c r="AD35">
        <f t="shared" si="23"/>
        <v>-0.82057558548063347</v>
      </c>
      <c r="AE35">
        <f t="shared" si="23"/>
        <v>-0.75864535261417065</v>
      </c>
      <c r="AF35">
        <f t="shared" si="25"/>
        <v>-0.44014701215807567</v>
      </c>
      <c r="AG35">
        <f t="shared" si="26"/>
        <v>-1.1388805261889818</v>
      </c>
      <c r="AI35" s="9">
        <v>1</v>
      </c>
      <c r="AJ35" s="9">
        <v>1</v>
      </c>
      <c r="AK35" s="9">
        <f t="shared" si="27"/>
        <v>1</v>
      </c>
      <c r="AL35" s="9">
        <f t="shared" si="28"/>
        <v>-0.98579489011854005</v>
      </c>
      <c r="AN35" s="9">
        <v>0</v>
      </c>
      <c r="AO35" s="9">
        <f t="shared" si="29"/>
        <v>-1.6291872513697634</v>
      </c>
      <c r="AP35" s="9">
        <v>0</v>
      </c>
      <c r="AQ35" s="9">
        <f t="shared" si="30"/>
        <v>-1.5904415864748198</v>
      </c>
      <c r="AR35" s="9">
        <v>1</v>
      </c>
      <c r="AS35" s="9">
        <f t="shared" si="31"/>
        <v>-0.70826809687715653</v>
      </c>
      <c r="AT35">
        <f t="shared" si="32"/>
        <v>-1.3092989782405799</v>
      </c>
      <c r="AW35" s="43" t="s">
        <v>368</v>
      </c>
      <c r="AX35">
        <v>-1.1388805261889818</v>
      </c>
      <c r="AY35">
        <v>-0.98579489011854005</v>
      </c>
      <c r="AZ35">
        <v>-1.3092989782405799</v>
      </c>
      <c r="BA35" s="9">
        <f t="shared" si="33"/>
        <v>-1.144658131516034</v>
      </c>
    </row>
    <row r="36" spans="1:53" ht="15.6" x14ac:dyDescent="0.3">
      <c r="A36" s="43" t="s">
        <v>369</v>
      </c>
      <c r="B36" s="9">
        <v>2</v>
      </c>
      <c r="C36" s="9">
        <v>9</v>
      </c>
      <c r="D36" s="9">
        <v>9</v>
      </c>
      <c r="E36" s="9">
        <v>100</v>
      </c>
      <c r="F36" s="9">
        <v>111</v>
      </c>
      <c r="G36" s="9">
        <v>139</v>
      </c>
      <c r="H36" s="9">
        <v>104</v>
      </c>
      <c r="I36" s="9">
        <v>115</v>
      </c>
      <c r="J36" s="9">
        <v>130</v>
      </c>
      <c r="K36" s="9">
        <v>24</v>
      </c>
      <c r="L36" s="9">
        <v>46</v>
      </c>
      <c r="M36" s="9">
        <v>62</v>
      </c>
      <c r="N36" s="9">
        <v>88</v>
      </c>
      <c r="O36" s="9">
        <v>127</v>
      </c>
      <c r="Q36" s="43" t="s">
        <v>369</v>
      </c>
      <c r="R36">
        <f t="shared" si="24"/>
        <v>-0.75864535261417065</v>
      </c>
      <c r="S36">
        <f t="shared" si="23"/>
        <v>-0.54188953758155045</v>
      </c>
      <c r="T36">
        <f t="shared" si="23"/>
        <v>-0.54188953758155045</v>
      </c>
      <c r="U36">
        <f t="shared" si="23"/>
        <v>2.2759360578425119</v>
      </c>
      <c r="V36">
        <f t="shared" si="23"/>
        <v>2.616552338608058</v>
      </c>
      <c r="W36">
        <f t="shared" si="23"/>
        <v>3.4835755987385384</v>
      </c>
      <c r="X36">
        <f t="shared" si="23"/>
        <v>2.3997965235754375</v>
      </c>
      <c r="Y36">
        <f t="shared" si="23"/>
        <v>2.7404128043409837</v>
      </c>
      <c r="Z36">
        <f t="shared" si="23"/>
        <v>3.2048895508394555</v>
      </c>
      <c r="AA36">
        <f t="shared" si="23"/>
        <v>-7.7412791083078636E-2</v>
      </c>
      <c r="AB36">
        <f t="shared" si="23"/>
        <v>0.60381977044801338</v>
      </c>
      <c r="AC36">
        <f t="shared" si="23"/>
        <v>1.0992616333797167</v>
      </c>
      <c r="AD36">
        <f t="shared" si="23"/>
        <v>1.9043546606437345</v>
      </c>
      <c r="AE36">
        <f t="shared" si="23"/>
        <v>3.111994201539761</v>
      </c>
      <c r="AF36">
        <f t="shared" si="25"/>
        <v>1.537196851506847</v>
      </c>
      <c r="AG36">
        <f t="shared" si="26"/>
        <v>0.51617357378773565</v>
      </c>
      <c r="AI36" s="9">
        <v>9</v>
      </c>
      <c r="AJ36" s="9">
        <v>40</v>
      </c>
      <c r="AK36" s="9">
        <f t="shared" si="27"/>
        <v>24.5</v>
      </c>
      <c r="AL36" s="9">
        <f t="shared" si="28"/>
        <v>-0.44360770055334303</v>
      </c>
      <c r="AN36" s="9">
        <v>22</v>
      </c>
      <c r="AO36" s="9">
        <f t="shared" si="29"/>
        <v>0.60459923492758905</v>
      </c>
      <c r="AP36" s="9">
        <v>7</v>
      </c>
      <c r="AQ36" s="9">
        <f t="shared" si="30"/>
        <v>-0.82264219990076892</v>
      </c>
      <c r="AR36" s="9">
        <v>1</v>
      </c>
      <c r="AS36" s="9">
        <f t="shared" si="31"/>
        <v>-0.70826809687715653</v>
      </c>
      <c r="AT36">
        <f t="shared" si="32"/>
        <v>-0.30877035395011215</v>
      </c>
      <c r="AW36" s="43" t="s">
        <v>369</v>
      </c>
      <c r="AX36">
        <v>0.51617357378773565</v>
      </c>
      <c r="AY36">
        <v>-0.44360770055334303</v>
      </c>
      <c r="AZ36">
        <v>-0.30877035395011215</v>
      </c>
      <c r="BA36" s="9">
        <f t="shared" si="33"/>
        <v>-7.8734826905239849E-2</v>
      </c>
    </row>
    <row r="37" spans="1:53" ht="15.6" x14ac:dyDescent="0.3">
      <c r="A37" s="43" t="s">
        <v>370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Q37" s="43" t="s">
        <v>370</v>
      </c>
      <c r="R37">
        <f t="shared" si="24"/>
        <v>-0.82057558548063347</v>
      </c>
      <c r="S37">
        <f t="shared" si="23"/>
        <v>-0.82057558548063347</v>
      </c>
      <c r="T37">
        <f t="shared" si="23"/>
        <v>-0.82057558548063347</v>
      </c>
      <c r="U37">
        <f t="shared" si="23"/>
        <v>-0.82057558548063347</v>
      </c>
      <c r="V37">
        <f t="shared" si="23"/>
        <v>-0.82057558548063347</v>
      </c>
      <c r="W37">
        <f t="shared" si="23"/>
        <v>-0.82057558548063347</v>
      </c>
      <c r="X37">
        <f t="shared" si="23"/>
        <v>-0.82057558548063347</v>
      </c>
      <c r="Y37">
        <f t="shared" si="23"/>
        <v>-0.82057558548063347</v>
      </c>
      <c r="Z37">
        <f t="shared" si="23"/>
        <v>-0.82057558548063347</v>
      </c>
      <c r="AA37">
        <f t="shared" si="23"/>
        <v>-0.82057558548063347</v>
      </c>
      <c r="AB37">
        <f t="shared" si="23"/>
        <v>-0.82057558548063347</v>
      </c>
      <c r="AC37">
        <f t="shared" si="23"/>
        <v>-0.82057558548063347</v>
      </c>
      <c r="AD37">
        <f t="shared" si="23"/>
        <v>-0.82057558548063347</v>
      </c>
      <c r="AE37">
        <f t="shared" si="23"/>
        <v>-0.82057558548063347</v>
      </c>
      <c r="AF37">
        <f t="shared" si="25"/>
        <v>-0.82057558548063325</v>
      </c>
      <c r="AG37">
        <f t="shared" si="26"/>
        <v>-1.4573025677952405</v>
      </c>
      <c r="AI37" s="9">
        <v>1</v>
      </c>
      <c r="AJ37" s="9">
        <v>1</v>
      </c>
      <c r="AK37" s="9">
        <f t="shared" si="27"/>
        <v>1</v>
      </c>
      <c r="AL37" s="9">
        <f t="shared" si="28"/>
        <v>-0.98579489011854005</v>
      </c>
      <c r="AN37" s="9">
        <v>12</v>
      </c>
      <c r="AO37" s="9">
        <f t="shared" si="29"/>
        <v>-0.4107582588439348</v>
      </c>
      <c r="AP37" s="9">
        <v>7</v>
      </c>
      <c r="AQ37" s="9">
        <f t="shared" si="30"/>
        <v>-0.82264219990076892</v>
      </c>
      <c r="AR37" s="9">
        <v>7</v>
      </c>
      <c r="AS37" s="9">
        <f t="shared" si="31"/>
        <v>0.10470050127749266</v>
      </c>
      <c r="AT37">
        <f t="shared" si="32"/>
        <v>-0.37623331915573699</v>
      </c>
      <c r="AW37" s="43" t="s">
        <v>370</v>
      </c>
      <c r="AX37">
        <v>-1.4573025677952405</v>
      </c>
      <c r="AY37">
        <v>-0.98579489011854005</v>
      </c>
      <c r="AZ37">
        <v>-0.37623331915573699</v>
      </c>
      <c r="BA37" s="9">
        <f t="shared" si="33"/>
        <v>-0.93977692568983917</v>
      </c>
    </row>
    <row r="38" spans="1:53" ht="15.6" x14ac:dyDescent="0.3">
      <c r="A38" s="43" t="s">
        <v>371</v>
      </c>
      <c r="B38" s="9">
        <v>98</v>
      </c>
      <c r="C38" s="9">
        <v>92</v>
      </c>
      <c r="D38" s="9">
        <v>98</v>
      </c>
      <c r="E38" s="9">
        <v>97</v>
      </c>
      <c r="F38" s="9">
        <v>108</v>
      </c>
      <c r="G38" s="9">
        <v>106</v>
      </c>
      <c r="H38" s="9">
        <v>106</v>
      </c>
      <c r="I38" s="9">
        <v>113</v>
      </c>
      <c r="J38" s="9">
        <v>103</v>
      </c>
      <c r="K38" s="9">
        <v>103</v>
      </c>
      <c r="L38" s="9">
        <v>106</v>
      </c>
      <c r="M38" s="9">
        <v>104</v>
      </c>
      <c r="N38" s="9">
        <v>106</v>
      </c>
      <c r="O38" s="9">
        <v>122</v>
      </c>
      <c r="Q38" s="43" t="s">
        <v>371</v>
      </c>
      <c r="R38">
        <f t="shared" si="24"/>
        <v>2.214005824976049</v>
      </c>
      <c r="S38">
        <f t="shared" si="23"/>
        <v>2.0282151263766601</v>
      </c>
      <c r="T38">
        <f t="shared" si="23"/>
        <v>2.214005824976049</v>
      </c>
      <c r="U38">
        <f t="shared" si="23"/>
        <v>2.1830407085428174</v>
      </c>
      <c r="V38">
        <f t="shared" si="23"/>
        <v>2.5236569893083636</v>
      </c>
      <c r="W38">
        <f t="shared" si="23"/>
        <v>2.4617267564419008</v>
      </c>
      <c r="X38">
        <f t="shared" si="23"/>
        <v>2.4617267564419008</v>
      </c>
      <c r="Y38">
        <f t="shared" si="23"/>
        <v>2.6784825714745208</v>
      </c>
      <c r="Z38">
        <f t="shared" si="23"/>
        <v>2.3688314071422063</v>
      </c>
      <c r="AA38">
        <f t="shared" si="23"/>
        <v>2.3688314071422063</v>
      </c>
      <c r="AB38">
        <f t="shared" si="23"/>
        <v>2.4617267564419008</v>
      </c>
      <c r="AC38">
        <f t="shared" si="23"/>
        <v>2.3997965235754375</v>
      </c>
      <c r="AD38">
        <f t="shared" si="23"/>
        <v>2.4617267564419008</v>
      </c>
      <c r="AE38">
        <f t="shared" si="23"/>
        <v>2.9571686193736038</v>
      </c>
      <c r="AF38">
        <f t="shared" si="25"/>
        <v>2.4130672877611086</v>
      </c>
      <c r="AG38">
        <f t="shared" si="26"/>
        <v>1.2492847858579599</v>
      </c>
      <c r="AI38" s="9">
        <v>118</v>
      </c>
      <c r="AJ38" s="9">
        <v>178</v>
      </c>
      <c r="AK38" s="9">
        <f t="shared" si="27"/>
        <v>148</v>
      </c>
      <c r="AL38" s="9">
        <f t="shared" si="28"/>
        <v>2.4057590190765223</v>
      </c>
      <c r="AN38" s="9">
        <v>24</v>
      </c>
      <c r="AO38" s="9">
        <f t="shared" si="29"/>
        <v>0.80767073368189379</v>
      </c>
      <c r="AP38" s="9">
        <v>23</v>
      </c>
      <c r="AQ38" s="9">
        <f t="shared" si="30"/>
        <v>0.93232782655420476</v>
      </c>
      <c r="AR38" s="9">
        <v>13</v>
      </c>
      <c r="AS38" s="9">
        <f t="shared" si="31"/>
        <v>0.91766909943214181</v>
      </c>
      <c r="AT38">
        <f t="shared" si="32"/>
        <v>0.88588921988941349</v>
      </c>
      <c r="AW38" s="43" t="s">
        <v>371</v>
      </c>
      <c r="AX38">
        <v>1.2492847858579599</v>
      </c>
      <c r="AY38">
        <v>2.4057590190765223</v>
      </c>
      <c r="AZ38">
        <v>0.88588921988941349</v>
      </c>
      <c r="BA38" s="9">
        <f t="shared" si="33"/>
        <v>1.5136443416079652</v>
      </c>
    </row>
    <row r="39" spans="1:53" ht="15.6" x14ac:dyDescent="0.3">
      <c r="A39" s="43" t="s">
        <v>372</v>
      </c>
      <c r="B39" s="9">
        <v>16</v>
      </c>
      <c r="C39" s="9">
        <v>14</v>
      </c>
      <c r="D39" s="9">
        <v>101</v>
      </c>
      <c r="E39" s="9">
        <v>118</v>
      </c>
      <c r="F39" s="9">
        <v>134</v>
      </c>
      <c r="G39" s="9">
        <v>145</v>
      </c>
      <c r="H39" s="9">
        <v>114</v>
      </c>
      <c r="I39" s="9">
        <v>119</v>
      </c>
      <c r="J39" s="9">
        <v>117</v>
      </c>
      <c r="K39" s="9">
        <v>140</v>
      </c>
      <c r="L39" s="9">
        <v>121</v>
      </c>
      <c r="M39" s="9">
        <v>128</v>
      </c>
      <c r="N39" s="9">
        <v>139</v>
      </c>
      <c r="O39" s="9">
        <v>180</v>
      </c>
      <c r="Q39" s="43" t="s">
        <v>372</v>
      </c>
      <c r="R39">
        <f t="shared" si="24"/>
        <v>-0.32513372254893025</v>
      </c>
      <c r="S39">
        <f t="shared" si="23"/>
        <v>-0.38706395541539318</v>
      </c>
      <c r="T39">
        <f t="shared" si="23"/>
        <v>2.3069011742757435</v>
      </c>
      <c r="U39">
        <f t="shared" si="23"/>
        <v>2.8333081536406781</v>
      </c>
      <c r="V39">
        <f t="shared" si="23"/>
        <v>3.3287500165723811</v>
      </c>
      <c r="W39">
        <f t="shared" si="23"/>
        <v>3.6693662973379273</v>
      </c>
      <c r="X39">
        <f t="shared" si="23"/>
        <v>2.709447687907752</v>
      </c>
      <c r="Y39">
        <f t="shared" si="23"/>
        <v>2.8642732700739093</v>
      </c>
      <c r="Z39">
        <f t="shared" si="23"/>
        <v>2.8023430372074465</v>
      </c>
      <c r="AA39">
        <f t="shared" si="23"/>
        <v>3.51454071517177</v>
      </c>
      <c r="AB39">
        <f t="shared" si="23"/>
        <v>2.9262035029403726</v>
      </c>
      <c r="AC39">
        <f t="shared" si="23"/>
        <v>3.1429593179729927</v>
      </c>
      <c r="AD39">
        <f t="shared" si="23"/>
        <v>3.4835755987385384</v>
      </c>
      <c r="AE39">
        <f t="shared" si="23"/>
        <v>4.7531453725010282</v>
      </c>
      <c r="AF39">
        <f t="shared" si="25"/>
        <v>2.6873297475983011</v>
      </c>
      <c r="AG39">
        <f t="shared" si="26"/>
        <v>1.4788448623647974</v>
      </c>
      <c r="AI39" s="9">
        <v>62</v>
      </c>
      <c r="AJ39" s="9"/>
      <c r="AK39" s="9">
        <f t="shared" si="27"/>
        <v>62</v>
      </c>
      <c r="AL39" s="9">
        <f t="shared" si="28"/>
        <v>0.42158462322090756</v>
      </c>
      <c r="AN39" s="9">
        <v>29</v>
      </c>
      <c r="AO39" s="9">
        <f t="shared" si="29"/>
        <v>1.3153494805676558</v>
      </c>
      <c r="AP39" s="9">
        <v>22</v>
      </c>
      <c r="AQ39" s="9">
        <f t="shared" si="30"/>
        <v>0.82264219990076892</v>
      </c>
      <c r="AR39" s="9">
        <v>1</v>
      </c>
      <c r="AS39" s="9">
        <f t="shared" si="31"/>
        <v>-0.70826809687715653</v>
      </c>
      <c r="AT39">
        <f t="shared" si="32"/>
        <v>0.47657452786375609</v>
      </c>
      <c r="AW39" s="43" t="s">
        <v>372</v>
      </c>
      <c r="AX39">
        <v>1.4788448623647974</v>
      </c>
      <c r="AY39">
        <v>0.42158462322090756</v>
      </c>
      <c r="AZ39">
        <v>0.47657452786375609</v>
      </c>
      <c r="BA39" s="9">
        <f t="shared" si="33"/>
        <v>0.79233467114982037</v>
      </c>
    </row>
    <row r="40" spans="1:53" ht="15.6" x14ac:dyDescent="0.3">
      <c r="A40" s="43" t="s">
        <v>373</v>
      </c>
      <c r="B40" s="9">
        <v>9</v>
      </c>
      <c r="C40" s="9">
        <v>4</v>
      </c>
      <c r="D40" s="9">
        <v>5</v>
      </c>
      <c r="E40" s="9">
        <v>9</v>
      </c>
      <c r="F40" s="9">
        <v>4</v>
      </c>
      <c r="G40" s="9">
        <v>24</v>
      </c>
      <c r="H40" s="9">
        <v>134</v>
      </c>
      <c r="I40" s="9">
        <v>60</v>
      </c>
      <c r="J40" s="9">
        <v>80</v>
      </c>
      <c r="K40" s="9">
        <v>94</v>
      </c>
      <c r="L40" s="9">
        <v>132</v>
      </c>
      <c r="M40" s="9">
        <v>97</v>
      </c>
      <c r="N40" s="9">
        <v>127</v>
      </c>
      <c r="O40" s="9">
        <v>148</v>
      </c>
      <c r="Q40" s="43" t="s">
        <v>373</v>
      </c>
      <c r="R40">
        <f t="shared" si="24"/>
        <v>-0.54188953758155045</v>
      </c>
      <c r="S40">
        <f t="shared" si="23"/>
        <v>-0.69671511974770772</v>
      </c>
      <c r="T40">
        <f t="shared" si="23"/>
        <v>-0.6657500033144762</v>
      </c>
      <c r="U40">
        <f t="shared" si="23"/>
        <v>-0.54188953758155045</v>
      </c>
      <c r="V40">
        <f t="shared" si="23"/>
        <v>-0.69671511974770772</v>
      </c>
      <c r="W40">
        <f t="shared" si="23"/>
        <v>-7.7412791083078636E-2</v>
      </c>
      <c r="X40">
        <f t="shared" si="23"/>
        <v>3.3287500165723811</v>
      </c>
      <c r="Y40">
        <f t="shared" si="23"/>
        <v>1.0373314005132537</v>
      </c>
      <c r="Z40">
        <f t="shared" si="23"/>
        <v>1.6566337291778828</v>
      </c>
      <c r="AA40">
        <f t="shared" si="23"/>
        <v>2.0901453592431229</v>
      </c>
      <c r="AB40">
        <f t="shared" si="23"/>
        <v>3.2668197837059183</v>
      </c>
      <c r="AC40">
        <f t="shared" si="23"/>
        <v>2.1830407085428174</v>
      </c>
      <c r="AD40">
        <f t="shared" si="23"/>
        <v>3.111994201539761</v>
      </c>
      <c r="AE40">
        <f t="shared" si="23"/>
        <v>3.7622616466376217</v>
      </c>
      <c r="AF40">
        <f t="shared" si="25"/>
        <v>1.2297574812054777</v>
      </c>
      <c r="AG40">
        <f t="shared" si="26"/>
        <v>0.2588441331873288</v>
      </c>
      <c r="AI40" s="9">
        <v>62</v>
      </c>
      <c r="AJ40" s="9">
        <v>1</v>
      </c>
      <c r="AK40" s="9">
        <f t="shared" si="27"/>
        <v>31.5</v>
      </c>
      <c r="AL40" s="9">
        <f t="shared" si="28"/>
        <v>-0.28210513344881621</v>
      </c>
      <c r="AN40" s="9">
        <v>2</v>
      </c>
      <c r="AO40" s="9">
        <f t="shared" si="29"/>
        <v>-1.4261157526154586</v>
      </c>
      <c r="AP40" s="9">
        <v>10</v>
      </c>
      <c r="AQ40" s="9">
        <f t="shared" si="30"/>
        <v>-0.49358531994046134</v>
      </c>
      <c r="AR40" s="9">
        <v>1</v>
      </c>
      <c r="AS40" s="9">
        <f t="shared" si="31"/>
        <v>-0.70826809687715653</v>
      </c>
      <c r="AT40">
        <f t="shared" si="32"/>
        <v>-0.87598972314435886</v>
      </c>
      <c r="AW40" s="43" t="s">
        <v>373</v>
      </c>
      <c r="AX40">
        <v>0.2588441331873288</v>
      </c>
      <c r="AY40">
        <v>-0.28210513344881621</v>
      </c>
      <c r="AZ40">
        <v>-0.87598972314435886</v>
      </c>
      <c r="BA40" s="9">
        <f t="shared" si="33"/>
        <v>-0.29975024113528209</v>
      </c>
    </row>
    <row r="41" spans="1:53" ht="15.6" x14ac:dyDescent="0.3">
      <c r="A41" s="43" t="s">
        <v>374</v>
      </c>
      <c r="B41" s="9">
        <v>4</v>
      </c>
      <c r="C41" s="9">
        <v>8</v>
      </c>
      <c r="D41" s="9">
        <v>8</v>
      </c>
      <c r="E41" s="9">
        <v>5</v>
      </c>
      <c r="F41" s="9">
        <v>9</v>
      </c>
      <c r="G41" s="9">
        <v>7</v>
      </c>
      <c r="H41" s="9">
        <v>30</v>
      </c>
      <c r="I41" s="9">
        <v>26</v>
      </c>
      <c r="J41" s="9">
        <v>55</v>
      </c>
      <c r="K41" s="9">
        <v>0</v>
      </c>
      <c r="L41" s="9">
        <v>76</v>
      </c>
      <c r="M41" s="9">
        <v>0</v>
      </c>
      <c r="N41" s="9">
        <v>2</v>
      </c>
      <c r="O41" s="9">
        <v>133</v>
      </c>
      <c r="Q41" s="43" t="s">
        <v>374</v>
      </c>
      <c r="R41">
        <f t="shared" si="24"/>
        <v>-0.69671511974770772</v>
      </c>
      <c r="S41">
        <f t="shared" si="23"/>
        <v>-0.57285465401478186</v>
      </c>
      <c r="T41">
        <f t="shared" si="23"/>
        <v>-0.57285465401478186</v>
      </c>
      <c r="U41">
        <f t="shared" si="23"/>
        <v>-0.6657500033144762</v>
      </c>
      <c r="V41">
        <f t="shared" si="23"/>
        <v>-0.54188953758155045</v>
      </c>
      <c r="W41">
        <f t="shared" si="23"/>
        <v>-0.60381977044801338</v>
      </c>
      <c r="X41">
        <f t="shared" si="23"/>
        <v>0.10837790751631009</v>
      </c>
      <c r="Y41">
        <f t="shared" si="23"/>
        <v>-1.5482558216615728E-2</v>
      </c>
      <c r="Z41">
        <f t="shared" si="23"/>
        <v>0.8825058183470964</v>
      </c>
      <c r="AA41">
        <f t="shared" si="23"/>
        <v>-0.82057558548063347</v>
      </c>
      <c r="AB41">
        <f t="shared" si="23"/>
        <v>1.5327732634449569</v>
      </c>
      <c r="AC41">
        <f t="shared" si="23"/>
        <v>-0.82057558548063347</v>
      </c>
      <c r="AD41">
        <f t="shared" si="23"/>
        <v>-0.75864535261417065</v>
      </c>
      <c r="AE41">
        <f t="shared" si="23"/>
        <v>3.2977849001391499</v>
      </c>
      <c r="AF41">
        <f t="shared" si="25"/>
        <v>-1.7694352247560805E-2</v>
      </c>
      <c r="AG41">
        <f t="shared" si="26"/>
        <v>-0.78528395673086882</v>
      </c>
      <c r="AI41" s="9">
        <v>1</v>
      </c>
      <c r="AJ41" s="9">
        <v>1</v>
      </c>
      <c r="AK41" s="9">
        <f t="shared" si="27"/>
        <v>1</v>
      </c>
      <c r="AL41" s="9">
        <f t="shared" si="28"/>
        <v>-0.98579489011854005</v>
      </c>
      <c r="AN41" s="9">
        <v>17</v>
      </c>
      <c r="AO41" s="9">
        <f t="shared" si="29"/>
        <v>9.6920488041827152E-2</v>
      </c>
      <c r="AP41" s="9">
        <v>24</v>
      </c>
      <c r="AQ41" s="9">
        <f t="shared" si="30"/>
        <v>1.0420134532076406</v>
      </c>
      <c r="AR41" s="9">
        <v>9</v>
      </c>
      <c r="AS41" s="9">
        <f t="shared" si="31"/>
        <v>0.37569003399570905</v>
      </c>
      <c r="AT41">
        <f t="shared" si="32"/>
        <v>0.50487465841505885</v>
      </c>
      <c r="AW41" s="43" t="s">
        <v>374</v>
      </c>
      <c r="AX41">
        <v>-0.78528395673086882</v>
      </c>
      <c r="AY41">
        <v>-0.98579489011854005</v>
      </c>
      <c r="AZ41">
        <v>0.50487465841505885</v>
      </c>
      <c r="BA41" s="9">
        <f t="shared" si="33"/>
        <v>-0.42206806281144998</v>
      </c>
    </row>
    <row r="42" spans="1:53" ht="15.6" x14ac:dyDescent="0.3">
      <c r="A42" s="43" t="s">
        <v>375</v>
      </c>
      <c r="B42" s="9">
        <v>94</v>
      </c>
      <c r="C42" s="9">
        <v>118</v>
      </c>
      <c r="D42" s="9">
        <v>19</v>
      </c>
      <c r="E42" s="9">
        <v>30</v>
      </c>
      <c r="F42" s="9">
        <v>8</v>
      </c>
      <c r="G42" s="9">
        <v>13</v>
      </c>
      <c r="H42" s="9">
        <v>8</v>
      </c>
      <c r="I42" s="9">
        <v>5</v>
      </c>
      <c r="J42" s="9">
        <v>11</v>
      </c>
      <c r="K42" s="9">
        <v>8</v>
      </c>
      <c r="L42" s="9">
        <v>13</v>
      </c>
      <c r="M42" s="9">
        <v>10</v>
      </c>
      <c r="N42" s="9">
        <v>9</v>
      </c>
      <c r="O42" s="9">
        <v>9</v>
      </c>
      <c r="Q42" s="43" t="s">
        <v>375</v>
      </c>
      <c r="R42">
        <f t="shared" si="24"/>
        <v>2.0901453592431229</v>
      </c>
      <c r="S42">
        <f t="shared" si="23"/>
        <v>2.8333081536406781</v>
      </c>
      <c r="T42">
        <f t="shared" si="23"/>
        <v>-0.23223837324923591</v>
      </c>
      <c r="U42">
        <f t="shared" si="23"/>
        <v>0.10837790751631009</v>
      </c>
      <c r="V42">
        <f t="shared" si="23"/>
        <v>-0.57285465401478186</v>
      </c>
      <c r="W42">
        <f t="shared" si="23"/>
        <v>-0.41802907184862464</v>
      </c>
      <c r="X42">
        <f t="shared" si="23"/>
        <v>-0.57285465401478186</v>
      </c>
      <c r="Y42">
        <f t="shared" si="23"/>
        <v>-0.6657500033144762</v>
      </c>
      <c r="Z42">
        <f t="shared" si="23"/>
        <v>-0.47995930471508752</v>
      </c>
      <c r="AA42">
        <f t="shared" si="23"/>
        <v>-0.57285465401478186</v>
      </c>
      <c r="AB42">
        <f t="shared" si="23"/>
        <v>-0.41802907184862464</v>
      </c>
      <c r="AC42">
        <f t="shared" si="23"/>
        <v>-0.51092442114831904</v>
      </c>
      <c r="AD42">
        <f t="shared" si="23"/>
        <v>-0.54188953758155045</v>
      </c>
      <c r="AE42">
        <f t="shared" si="23"/>
        <v>-0.54188953758155045</v>
      </c>
      <c r="AF42">
        <f t="shared" si="25"/>
        <v>-3.5388704495121645E-2</v>
      </c>
      <c r="AG42">
        <f t="shared" si="26"/>
        <v>-0.800094284247439</v>
      </c>
      <c r="AI42" s="9">
        <v>2</v>
      </c>
      <c r="AJ42" s="9">
        <v>1</v>
      </c>
      <c r="AK42" s="9">
        <f t="shared" si="27"/>
        <v>1.5</v>
      </c>
      <c r="AL42" s="9">
        <f t="shared" si="28"/>
        <v>-0.97425899246821668</v>
      </c>
      <c r="AN42" s="9">
        <v>20</v>
      </c>
      <c r="AO42" s="9">
        <f t="shared" si="29"/>
        <v>0.4015277361732843</v>
      </c>
      <c r="AP42" s="9">
        <v>16</v>
      </c>
      <c r="AQ42" s="9">
        <f t="shared" si="30"/>
        <v>0.16452843998015379</v>
      </c>
      <c r="AR42" s="9">
        <v>2</v>
      </c>
      <c r="AS42" s="9">
        <f t="shared" si="31"/>
        <v>-0.57277333051804835</v>
      </c>
      <c r="AT42">
        <f t="shared" si="32"/>
        <v>-2.2390514548700966E-3</v>
      </c>
      <c r="AW42" s="43" t="s">
        <v>375</v>
      </c>
      <c r="AX42">
        <v>-0.800094284247439</v>
      </c>
      <c r="AY42">
        <v>-0.97425899246821668</v>
      </c>
      <c r="AZ42">
        <v>-2.2390514548700966E-3</v>
      </c>
      <c r="BA42" s="9">
        <f t="shared" si="33"/>
        <v>-0.5921974427235086</v>
      </c>
    </row>
    <row r="43" spans="1:53" ht="15.6" x14ac:dyDescent="0.3">
      <c r="A43" s="43" t="s">
        <v>376</v>
      </c>
      <c r="B43" s="9">
        <v>66</v>
      </c>
      <c r="C43" s="9">
        <v>22</v>
      </c>
      <c r="D43" s="9">
        <v>30</v>
      </c>
      <c r="E43" s="9">
        <v>69</v>
      </c>
      <c r="F43" s="9">
        <v>73</v>
      </c>
      <c r="G43" s="9">
        <v>72</v>
      </c>
      <c r="H43" s="9">
        <v>102</v>
      </c>
      <c r="I43" s="9">
        <v>108</v>
      </c>
      <c r="J43" s="9">
        <v>94</v>
      </c>
      <c r="K43" s="9">
        <v>92</v>
      </c>
      <c r="L43" s="9">
        <v>97</v>
      </c>
      <c r="M43" s="9">
        <v>105</v>
      </c>
      <c r="N43" s="9">
        <v>119</v>
      </c>
      <c r="O43" s="9">
        <v>119</v>
      </c>
      <c r="Q43" s="43" t="s">
        <v>376</v>
      </c>
      <c r="R43">
        <f t="shared" si="24"/>
        <v>1.2231220991126424</v>
      </c>
      <c r="S43">
        <f t="shared" si="23"/>
        <v>-0.13934302394954154</v>
      </c>
      <c r="T43">
        <f t="shared" si="23"/>
        <v>0.10837790751631009</v>
      </c>
      <c r="U43">
        <f t="shared" si="23"/>
        <v>1.3160174484123368</v>
      </c>
      <c r="V43">
        <f t="shared" si="23"/>
        <v>1.4398779141452627</v>
      </c>
      <c r="W43">
        <f t="shared" si="23"/>
        <v>1.408912797712031</v>
      </c>
      <c r="X43">
        <f t="shared" si="23"/>
        <v>2.3378662907089747</v>
      </c>
      <c r="Y43">
        <f t="shared" si="23"/>
        <v>2.5236569893083636</v>
      </c>
      <c r="Z43">
        <f t="shared" si="23"/>
        <v>2.0901453592431229</v>
      </c>
      <c r="AA43">
        <f t="shared" si="23"/>
        <v>2.0282151263766601</v>
      </c>
      <c r="AB43">
        <f t="shared" si="23"/>
        <v>2.1830407085428174</v>
      </c>
      <c r="AC43">
        <f t="shared" si="23"/>
        <v>2.4307616400086691</v>
      </c>
      <c r="AD43">
        <f t="shared" si="23"/>
        <v>2.8642732700739093</v>
      </c>
      <c r="AE43">
        <f t="shared" si="23"/>
        <v>2.8642732700739093</v>
      </c>
      <c r="AF43">
        <f t="shared" si="25"/>
        <v>1.7627998426632476</v>
      </c>
      <c r="AG43">
        <f t="shared" si="26"/>
        <v>0.70500524962400546</v>
      </c>
      <c r="AI43" s="9">
        <v>62</v>
      </c>
      <c r="AJ43" s="9">
        <v>178</v>
      </c>
      <c r="AK43" s="9">
        <f t="shared" si="27"/>
        <v>120</v>
      </c>
      <c r="AL43" s="9">
        <f t="shared" si="28"/>
        <v>1.7597487506584153</v>
      </c>
      <c r="AN43" s="9">
        <v>18</v>
      </c>
      <c r="AO43" s="9">
        <f t="shared" si="29"/>
        <v>0.19845623741897953</v>
      </c>
      <c r="AP43" s="9">
        <v>23</v>
      </c>
      <c r="AQ43" s="9">
        <f t="shared" si="30"/>
        <v>0.93232782655420476</v>
      </c>
      <c r="AR43" s="9">
        <v>25</v>
      </c>
      <c r="AS43" s="9">
        <f t="shared" si="31"/>
        <v>2.5436062957414403</v>
      </c>
      <c r="AT43">
        <f t="shared" si="32"/>
        <v>1.2247967865715415</v>
      </c>
      <c r="AW43" s="43" t="s">
        <v>376</v>
      </c>
      <c r="AX43">
        <v>0.70500524962400546</v>
      </c>
      <c r="AY43">
        <v>1.7597487506584153</v>
      </c>
      <c r="AZ43">
        <v>1.2247967865715415</v>
      </c>
      <c r="BA43" s="9">
        <f t="shared" si="33"/>
        <v>1.2298502622846541</v>
      </c>
    </row>
    <row r="44" spans="1:53" ht="15.6" x14ac:dyDescent="0.3">
      <c r="A44" s="43" t="s">
        <v>377</v>
      </c>
      <c r="B44" s="9">
        <v>15</v>
      </c>
      <c r="C44" s="9">
        <v>3</v>
      </c>
      <c r="D44" s="9">
        <v>3</v>
      </c>
      <c r="E44" s="9">
        <v>1</v>
      </c>
      <c r="F44" s="9">
        <v>10</v>
      </c>
      <c r="G44" s="9">
        <v>9</v>
      </c>
      <c r="H44" s="9">
        <v>4</v>
      </c>
      <c r="I44" s="9">
        <v>9</v>
      </c>
      <c r="J44" s="9">
        <v>4</v>
      </c>
      <c r="K44" s="9">
        <v>8</v>
      </c>
      <c r="L44" s="9">
        <v>5</v>
      </c>
      <c r="M44" s="9">
        <v>4</v>
      </c>
      <c r="N44" s="9">
        <v>3</v>
      </c>
      <c r="O44" s="9">
        <v>5</v>
      </c>
      <c r="Q44" s="43" t="s">
        <v>377</v>
      </c>
      <c r="R44">
        <f t="shared" si="24"/>
        <v>-0.35609883898216171</v>
      </c>
      <c r="S44">
        <f t="shared" si="23"/>
        <v>-0.72768023618093913</v>
      </c>
      <c r="T44">
        <f t="shared" si="23"/>
        <v>-0.72768023618093913</v>
      </c>
      <c r="U44">
        <f t="shared" si="23"/>
        <v>-0.78961046904740206</v>
      </c>
      <c r="V44">
        <f t="shared" si="23"/>
        <v>-0.51092442114831904</v>
      </c>
      <c r="W44">
        <f t="shared" si="23"/>
        <v>-0.54188953758155045</v>
      </c>
      <c r="X44">
        <f t="shared" si="23"/>
        <v>-0.69671511974770772</v>
      </c>
      <c r="Y44">
        <f t="shared" si="23"/>
        <v>-0.54188953758155045</v>
      </c>
      <c r="Z44">
        <f t="shared" si="23"/>
        <v>-0.69671511974770772</v>
      </c>
      <c r="AA44">
        <f t="shared" si="23"/>
        <v>-0.57285465401478186</v>
      </c>
      <c r="AB44">
        <f t="shared" si="23"/>
        <v>-0.6657500033144762</v>
      </c>
      <c r="AC44">
        <f t="shared" si="23"/>
        <v>-0.69671511974770772</v>
      </c>
      <c r="AD44">
        <f t="shared" si="23"/>
        <v>-0.72768023618093913</v>
      </c>
      <c r="AE44">
        <f t="shared" si="23"/>
        <v>-0.6657500033144762</v>
      </c>
      <c r="AF44">
        <f t="shared" si="25"/>
        <v>-0.63699668091218986</v>
      </c>
      <c r="AG44">
        <f t="shared" si="26"/>
        <v>-1.3036454198108252</v>
      </c>
      <c r="AI44" s="9">
        <v>4</v>
      </c>
      <c r="AJ44" s="9">
        <v>2</v>
      </c>
      <c r="AK44" s="9">
        <f t="shared" si="27"/>
        <v>3</v>
      </c>
      <c r="AL44" s="9">
        <f t="shared" si="28"/>
        <v>-0.93965129951724669</v>
      </c>
      <c r="AN44" s="9">
        <v>6</v>
      </c>
      <c r="AO44" s="9">
        <f t="shared" si="29"/>
        <v>-1.0199727551068491</v>
      </c>
      <c r="AP44" s="9">
        <v>4</v>
      </c>
      <c r="AQ44" s="9">
        <f t="shared" si="30"/>
        <v>-1.1516990798610764</v>
      </c>
      <c r="AR44" s="9">
        <v>2</v>
      </c>
      <c r="AS44" s="9">
        <f t="shared" si="31"/>
        <v>-0.57277333051804835</v>
      </c>
      <c r="AT44">
        <f t="shared" si="32"/>
        <v>-0.91481505516199135</v>
      </c>
      <c r="AW44" s="43" t="s">
        <v>377</v>
      </c>
      <c r="AX44">
        <v>-1.3036454198108252</v>
      </c>
      <c r="AY44">
        <v>-0.93965129951724669</v>
      </c>
      <c r="AZ44">
        <v>-0.91481505516199135</v>
      </c>
      <c r="BA44" s="9">
        <f t="shared" si="33"/>
        <v>-1.052703924830021</v>
      </c>
    </row>
    <row r="45" spans="1:53" ht="15.6" x14ac:dyDescent="0.3">
      <c r="A45" s="43" t="s">
        <v>378</v>
      </c>
      <c r="B45" s="9">
        <v>32</v>
      </c>
      <c r="C45" s="9">
        <v>9</v>
      </c>
      <c r="D45" s="9">
        <v>3</v>
      </c>
      <c r="E45" s="9">
        <v>16</v>
      </c>
      <c r="F45" s="9">
        <v>30</v>
      </c>
      <c r="G45" s="9">
        <v>8</v>
      </c>
      <c r="H45" s="9">
        <v>27</v>
      </c>
      <c r="I45" s="9">
        <v>2</v>
      </c>
      <c r="J45" s="9">
        <v>5</v>
      </c>
      <c r="K45" s="9">
        <v>30</v>
      </c>
      <c r="L45" s="9">
        <v>20</v>
      </c>
      <c r="M45" s="9">
        <v>24</v>
      </c>
      <c r="N45" s="9">
        <v>10</v>
      </c>
      <c r="O45" s="9">
        <v>21</v>
      </c>
      <c r="Q45" s="43" t="s">
        <v>378</v>
      </c>
      <c r="R45">
        <f t="shared" si="24"/>
        <v>0.170308140382773</v>
      </c>
      <c r="S45">
        <f t="shared" si="23"/>
        <v>-0.54188953758155045</v>
      </c>
      <c r="T45">
        <f t="shared" si="23"/>
        <v>-0.72768023618093913</v>
      </c>
      <c r="U45">
        <f t="shared" si="23"/>
        <v>-0.32513372254893025</v>
      </c>
      <c r="V45">
        <f t="shared" si="23"/>
        <v>0.10837790751631009</v>
      </c>
      <c r="W45">
        <f t="shared" si="23"/>
        <v>-0.57285465401478186</v>
      </c>
      <c r="X45">
        <f t="shared" si="23"/>
        <v>1.5482558216615728E-2</v>
      </c>
      <c r="Y45">
        <f t="shared" si="23"/>
        <v>-0.75864535261417065</v>
      </c>
      <c r="Z45">
        <f t="shared" si="23"/>
        <v>-0.6657500033144762</v>
      </c>
      <c r="AA45">
        <f t="shared" si="23"/>
        <v>0.10837790751631009</v>
      </c>
      <c r="AB45">
        <f t="shared" si="23"/>
        <v>-0.20127325681600444</v>
      </c>
      <c r="AC45">
        <f t="shared" si="23"/>
        <v>-7.7412791083078636E-2</v>
      </c>
      <c r="AD45">
        <f t="shared" si="23"/>
        <v>-0.51092442114831904</v>
      </c>
      <c r="AE45">
        <f t="shared" si="23"/>
        <v>-0.170308140382773</v>
      </c>
      <c r="AF45">
        <f t="shared" si="25"/>
        <v>-0.29638040014664391</v>
      </c>
      <c r="AG45">
        <f t="shared" si="26"/>
        <v>-1.0185466151168492</v>
      </c>
      <c r="AI45" s="9">
        <v>25</v>
      </c>
      <c r="AJ45" s="9">
        <v>20</v>
      </c>
      <c r="AK45" s="9">
        <f t="shared" si="27"/>
        <v>22.5</v>
      </c>
      <c r="AL45" s="9">
        <f t="shared" si="28"/>
        <v>-0.48975129115463639</v>
      </c>
      <c r="AN45" s="9">
        <v>3</v>
      </c>
      <c r="AO45" s="9">
        <f t="shared" si="29"/>
        <v>-1.3245800032383062</v>
      </c>
      <c r="AP45" s="9">
        <v>4</v>
      </c>
      <c r="AQ45" s="9">
        <f t="shared" si="30"/>
        <v>-1.1516990798610764</v>
      </c>
      <c r="AR45" s="9">
        <v>6</v>
      </c>
      <c r="AS45" s="9">
        <f t="shared" si="31"/>
        <v>-3.0794265081615532E-2</v>
      </c>
      <c r="AT45">
        <f t="shared" si="32"/>
        <v>-0.83569111606033264</v>
      </c>
      <c r="AW45" s="43" t="s">
        <v>378</v>
      </c>
      <c r="AX45">
        <v>-1.0185466151168492</v>
      </c>
      <c r="AY45">
        <v>-0.48975129115463639</v>
      </c>
      <c r="AZ45">
        <v>-0.83569111606033264</v>
      </c>
      <c r="BA45" s="9">
        <f t="shared" si="33"/>
        <v>-0.78132967411060605</v>
      </c>
    </row>
    <row r="46" spans="1:53" ht="15.6" x14ac:dyDescent="0.3">
      <c r="A46" s="43" t="s">
        <v>379</v>
      </c>
      <c r="B46" s="9">
        <v>6</v>
      </c>
      <c r="C46" s="9">
        <v>5</v>
      </c>
      <c r="D46" s="9">
        <v>7</v>
      </c>
      <c r="E46" s="9">
        <v>7</v>
      </c>
      <c r="F46" s="9">
        <v>8</v>
      </c>
      <c r="G46" s="9">
        <v>5</v>
      </c>
      <c r="H46" s="9">
        <v>8</v>
      </c>
      <c r="I46" s="9">
        <v>2</v>
      </c>
      <c r="J46" s="9">
        <v>4</v>
      </c>
      <c r="K46" s="9">
        <v>4</v>
      </c>
      <c r="L46" s="9">
        <v>2</v>
      </c>
      <c r="M46" s="9">
        <v>7</v>
      </c>
      <c r="N46" s="9">
        <v>2</v>
      </c>
      <c r="O46" s="9">
        <v>3</v>
      </c>
      <c r="Q46" s="43" t="s">
        <v>379</v>
      </c>
      <c r="R46">
        <f t="shared" si="24"/>
        <v>-0.63478488688124479</v>
      </c>
      <c r="S46">
        <f t="shared" si="23"/>
        <v>-0.6657500033144762</v>
      </c>
      <c r="T46">
        <f t="shared" si="23"/>
        <v>-0.60381977044801338</v>
      </c>
      <c r="U46">
        <f t="shared" si="23"/>
        <v>-0.60381977044801338</v>
      </c>
      <c r="V46">
        <f t="shared" si="23"/>
        <v>-0.57285465401478186</v>
      </c>
      <c r="W46">
        <f t="shared" si="23"/>
        <v>-0.6657500033144762</v>
      </c>
      <c r="X46">
        <f t="shared" si="23"/>
        <v>-0.57285465401478186</v>
      </c>
      <c r="Y46">
        <f t="shared" si="23"/>
        <v>-0.75864535261417065</v>
      </c>
      <c r="Z46">
        <f t="shared" si="23"/>
        <v>-0.69671511974770772</v>
      </c>
      <c r="AA46">
        <f t="shared" si="23"/>
        <v>-0.69671511974770772</v>
      </c>
      <c r="AB46">
        <f t="shared" si="23"/>
        <v>-0.75864535261417065</v>
      </c>
      <c r="AC46">
        <f t="shared" si="23"/>
        <v>-0.60381977044801338</v>
      </c>
      <c r="AD46">
        <f t="shared" si="23"/>
        <v>-0.75864535261417065</v>
      </c>
      <c r="AE46">
        <f t="shared" si="23"/>
        <v>-0.72768023618093913</v>
      </c>
      <c r="AF46">
        <f t="shared" si="25"/>
        <v>-0.6657500033144762</v>
      </c>
      <c r="AG46">
        <f t="shared" si="26"/>
        <v>-1.3277122020252516</v>
      </c>
      <c r="AI46" s="9">
        <v>4</v>
      </c>
      <c r="AJ46" s="9">
        <v>6</v>
      </c>
      <c r="AK46" s="9">
        <f t="shared" si="27"/>
        <v>5</v>
      </c>
      <c r="AL46" s="9">
        <f t="shared" si="28"/>
        <v>-0.89350770891595332</v>
      </c>
      <c r="AN46" s="9">
        <v>7</v>
      </c>
      <c r="AO46" s="9">
        <f t="shared" si="29"/>
        <v>-0.91843700572969666</v>
      </c>
      <c r="AP46" s="9">
        <v>6</v>
      </c>
      <c r="AQ46" s="9">
        <f t="shared" si="30"/>
        <v>-0.93232782655420476</v>
      </c>
      <c r="AR46" s="9">
        <v>5</v>
      </c>
      <c r="AS46" s="9">
        <f t="shared" si="31"/>
        <v>-0.16628903144072371</v>
      </c>
      <c r="AT46">
        <f t="shared" si="32"/>
        <v>-0.67235128790820831</v>
      </c>
      <c r="AW46" s="43" t="s">
        <v>379</v>
      </c>
      <c r="AX46">
        <v>-1.3277122020252516</v>
      </c>
      <c r="AY46">
        <v>-0.89350770891595332</v>
      </c>
      <c r="AZ46">
        <v>-0.67235128790820831</v>
      </c>
      <c r="BA46" s="9">
        <f t="shared" si="33"/>
        <v>-0.96452373294980431</v>
      </c>
    </row>
    <row r="47" spans="1:53" ht="15.6" x14ac:dyDescent="0.3">
      <c r="A47" s="43" t="s">
        <v>380</v>
      </c>
      <c r="B47" s="9">
        <v>5</v>
      </c>
      <c r="C47" s="9">
        <v>8</v>
      </c>
      <c r="D47" s="9">
        <v>9</v>
      </c>
      <c r="E47" s="9">
        <v>3</v>
      </c>
      <c r="F47" s="9">
        <v>46</v>
      </c>
      <c r="G47" s="9">
        <v>33</v>
      </c>
      <c r="H47" s="9">
        <v>9</v>
      </c>
      <c r="I47" s="9">
        <v>86</v>
      </c>
      <c r="J47" s="9">
        <v>34</v>
      </c>
      <c r="K47" s="9">
        <v>113</v>
      </c>
      <c r="L47" s="9">
        <v>117</v>
      </c>
      <c r="M47" s="9">
        <v>117</v>
      </c>
      <c r="N47" s="9">
        <v>117</v>
      </c>
      <c r="O47" s="9">
        <v>129</v>
      </c>
      <c r="Q47" s="43" t="s">
        <v>380</v>
      </c>
      <c r="R47">
        <f t="shared" si="24"/>
        <v>-0.6657500033144762</v>
      </c>
      <c r="S47">
        <f t="shared" si="23"/>
        <v>-0.57285465401478186</v>
      </c>
      <c r="T47">
        <f t="shared" si="23"/>
        <v>-0.54188953758155045</v>
      </c>
      <c r="U47">
        <f t="shared" si="23"/>
        <v>-0.72768023618093913</v>
      </c>
      <c r="V47">
        <f t="shared" si="23"/>
        <v>0.60381977044801338</v>
      </c>
      <c r="W47">
        <f t="shared" si="23"/>
        <v>0.20127325681600444</v>
      </c>
      <c r="X47">
        <f t="shared" si="23"/>
        <v>-0.54188953758155045</v>
      </c>
      <c r="Y47">
        <f t="shared" si="23"/>
        <v>1.8424244277772714</v>
      </c>
      <c r="Z47">
        <f t="shared" si="23"/>
        <v>0.23223837324923591</v>
      </c>
      <c r="AA47">
        <f t="shared" si="23"/>
        <v>2.6784825714745208</v>
      </c>
      <c r="AB47">
        <f t="shared" si="23"/>
        <v>2.8023430372074465</v>
      </c>
      <c r="AC47">
        <f t="shared" si="23"/>
        <v>2.8023430372074465</v>
      </c>
      <c r="AD47">
        <f t="shared" si="23"/>
        <v>2.8023430372074465</v>
      </c>
      <c r="AE47">
        <f t="shared" si="23"/>
        <v>3.1739244344062238</v>
      </c>
      <c r="AF47">
        <f t="shared" si="25"/>
        <v>1.0063662840800223</v>
      </c>
      <c r="AG47">
        <f t="shared" si="26"/>
        <v>7.1863748290630344E-2</v>
      </c>
      <c r="AI47" s="9">
        <v>50</v>
      </c>
      <c r="AJ47" s="9">
        <v>77</v>
      </c>
      <c r="AK47" s="9">
        <f t="shared" si="27"/>
        <v>63.5</v>
      </c>
      <c r="AL47" s="9">
        <f t="shared" si="28"/>
        <v>0.45619231617187761</v>
      </c>
      <c r="AN47" s="9">
        <v>18</v>
      </c>
      <c r="AO47" s="9">
        <f t="shared" si="29"/>
        <v>0.19845623741897953</v>
      </c>
      <c r="AP47" s="9">
        <v>15</v>
      </c>
      <c r="AQ47" s="9">
        <f t="shared" si="30"/>
        <v>5.4842813326717928E-2</v>
      </c>
      <c r="AR47" s="9">
        <v>1</v>
      </c>
      <c r="AS47" s="9">
        <f t="shared" si="31"/>
        <v>-0.70826809687715653</v>
      </c>
      <c r="AT47">
        <f t="shared" si="32"/>
        <v>-0.15165634871048636</v>
      </c>
      <c r="AW47" s="43" t="s">
        <v>380</v>
      </c>
      <c r="AX47">
        <v>7.1863748290630344E-2</v>
      </c>
      <c r="AY47">
        <v>0.45619231617187761</v>
      </c>
      <c r="AZ47">
        <v>-0.15165634871048636</v>
      </c>
      <c r="BA47" s="9">
        <f t="shared" si="33"/>
        <v>0.12546657191734054</v>
      </c>
    </row>
    <row r="48" spans="1:53" ht="15.6" x14ac:dyDescent="0.3">
      <c r="A48" s="43" t="s">
        <v>381</v>
      </c>
      <c r="B48" s="9">
        <v>57</v>
      </c>
      <c r="C48" s="9">
        <v>97</v>
      </c>
      <c r="D48" s="9">
        <v>121</v>
      </c>
      <c r="E48" s="9">
        <v>105</v>
      </c>
      <c r="F48" s="9">
        <v>131</v>
      </c>
      <c r="G48" s="9">
        <v>107</v>
      </c>
      <c r="H48" s="9">
        <v>126</v>
      </c>
      <c r="I48" s="9">
        <v>131</v>
      </c>
      <c r="J48" s="9">
        <v>130</v>
      </c>
      <c r="K48" s="9">
        <v>143</v>
      </c>
      <c r="L48" s="9">
        <v>153</v>
      </c>
      <c r="M48" s="9">
        <v>131</v>
      </c>
      <c r="N48" s="9">
        <v>150</v>
      </c>
      <c r="O48" s="9">
        <v>150</v>
      </c>
      <c r="Q48" s="43" t="s">
        <v>381</v>
      </c>
      <c r="R48">
        <f t="shared" si="24"/>
        <v>0.94443605121355934</v>
      </c>
      <c r="S48">
        <f t="shared" si="24"/>
        <v>2.1830407085428174</v>
      </c>
      <c r="T48">
        <f t="shared" si="24"/>
        <v>2.9262035029403726</v>
      </c>
      <c r="U48">
        <f t="shared" si="24"/>
        <v>2.4307616400086691</v>
      </c>
      <c r="V48">
        <f t="shared" si="24"/>
        <v>3.2358546672726871</v>
      </c>
      <c r="W48">
        <f t="shared" si="24"/>
        <v>2.4926918728751319</v>
      </c>
      <c r="X48">
        <f t="shared" si="24"/>
        <v>3.0810290851065298</v>
      </c>
      <c r="Y48">
        <f t="shared" si="24"/>
        <v>3.2358546672726871</v>
      </c>
      <c r="Z48">
        <f t="shared" si="24"/>
        <v>3.2048895508394555</v>
      </c>
      <c r="AA48">
        <f t="shared" si="24"/>
        <v>3.6074360644714645</v>
      </c>
      <c r="AB48">
        <f t="shared" si="24"/>
        <v>3.917087228803779</v>
      </c>
      <c r="AC48">
        <f t="shared" si="24"/>
        <v>3.2358546672726871</v>
      </c>
      <c r="AD48">
        <f t="shared" si="24"/>
        <v>3.8241918795040846</v>
      </c>
      <c r="AE48">
        <f t="shared" si="24"/>
        <v>3.8241918795040846</v>
      </c>
      <c r="AF48">
        <f t="shared" si="25"/>
        <v>3.0102516761162867</v>
      </c>
      <c r="AG48">
        <f t="shared" si="26"/>
        <v>1.7491333395422035</v>
      </c>
      <c r="AI48" s="9">
        <v>145</v>
      </c>
      <c r="AJ48" s="9">
        <v>77</v>
      </c>
      <c r="AK48" s="9">
        <f t="shared" si="27"/>
        <v>111</v>
      </c>
      <c r="AL48" s="9">
        <f t="shared" si="28"/>
        <v>1.5521025929525951</v>
      </c>
      <c r="AN48" s="9">
        <v>29</v>
      </c>
      <c r="AO48" s="9">
        <f t="shared" si="29"/>
        <v>1.3153494805676558</v>
      </c>
      <c r="AP48" s="9">
        <v>26</v>
      </c>
      <c r="AQ48" s="9">
        <f t="shared" si="30"/>
        <v>1.2613847065145123</v>
      </c>
      <c r="AR48" s="9">
        <v>16</v>
      </c>
      <c r="AS48" s="9">
        <f t="shared" si="31"/>
        <v>1.3241533985094665</v>
      </c>
      <c r="AT48">
        <f t="shared" si="32"/>
        <v>1.3002958618638782</v>
      </c>
      <c r="AW48" s="43" t="s">
        <v>381</v>
      </c>
      <c r="AX48">
        <v>1.7491333395422035</v>
      </c>
      <c r="AY48">
        <v>1.5521025929525951</v>
      </c>
      <c r="AZ48">
        <v>1.3002958618638782</v>
      </c>
      <c r="BA48" s="9">
        <f t="shared" si="33"/>
        <v>1.5338439314528924</v>
      </c>
    </row>
    <row r="49" spans="1:53" ht="15.6" x14ac:dyDescent="0.3">
      <c r="A49" s="43" t="s">
        <v>382</v>
      </c>
      <c r="B49" s="9">
        <v>6</v>
      </c>
      <c r="C49" s="9">
        <v>1</v>
      </c>
      <c r="D49" s="9">
        <v>3</v>
      </c>
      <c r="E49" s="9">
        <v>3</v>
      </c>
      <c r="F49" s="9">
        <v>6</v>
      </c>
      <c r="G49" s="9">
        <v>20</v>
      </c>
      <c r="H49" s="9">
        <v>28</v>
      </c>
      <c r="I49" s="9">
        <v>65</v>
      </c>
      <c r="J49" s="9">
        <v>69</v>
      </c>
      <c r="K49" s="9">
        <v>89</v>
      </c>
      <c r="L49" s="9">
        <v>111</v>
      </c>
      <c r="M49" s="9">
        <v>107</v>
      </c>
      <c r="N49" s="9">
        <v>119</v>
      </c>
      <c r="O49" s="9">
        <v>128</v>
      </c>
      <c r="Q49" s="43" t="s">
        <v>382</v>
      </c>
      <c r="R49">
        <f t="shared" si="24"/>
        <v>-0.63478488688124479</v>
      </c>
      <c r="S49">
        <f t="shared" si="24"/>
        <v>-0.78961046904740206</v>
      </c>
      <c r="T49">
        <f t="shared" si="24"/>
        <v>-0.72768023618093913</v>
      </c>
      <c r="U49">
        <f t="shared" si="24"/>
        <v>-0.72768023618093913</v>
      </c>
      <c r="V49">
        <f t="shared" si="24"/>
        <v>-0.63478488688124479</v>
      </c>
      <c r="W49">
        <f t="shared" si="24"/>
        <v>-0.20127325681600444</v>
      </c>
      <c r="X49">
        <f t="shared" si="24"/>
        <v>4.6447674649847177E-2</v>
      </c>
      <c r="Y49">
        <f t="shared" si="24"/>
        <v>1.1921569826794109</v>
      </c>
      <c r="Z49">
        <f t="shared" si="24"/>
        <v>1.3160174484123368</v>
      </c>
      <c r="AA49">
        <f t="shared" si="24"/>
        <v>1.9353197770769659</v>
      </c>
      <c r="AB49">
        <f t="shared" si="24"/>
        <v>2.616552338608058</v>
      </c>
      <c r="AC49">
        <f t="shared" si="24"/>
        <v>2.4926918728751319</v>
      </c>
      <c r="AD49">
        <f t="shared" si="24"/>
        <v>2.8642732700739093</v>
      </c>
      <c r="AE49">
        <f t="shared" si="24"/>
        <v>3.1429593179729927</v>
      </c>
      <c r="AF49">
        <f t="shared" si="25"/>
        <v>0.84932890788291993</v>
      </c>
      <c r="AG49">
        <f t="shared" si="26"/>
        <v>-5.9577908418929973E-2</v>
      </c>
      <c r="AI49" s="9">
        <v>62</v>
      </c>
      <c r="AJ49" s="9">
        <v>95</v>
      </c>
      <c r="AK49" s="9">
        <f t="shared" si="27"/>
        <v>78.5</v>
      </c>
      <c r="AL49" s="9">
        <f t="shared" si="28"/>
        <v>0.80226924568157787</v>
      </c>
      <c r="AN49" s="9">
        <v>22</v>
      </c>
      <c r="AO49" s="9">
        <f t="shared" si="29"/>
        <v>0.60459923492758905</v>
      </c>
      <c r="AP49" s="9">
        <v>23</v>
      </c>
      <c r="AQ49" s="9">
        <f t="shared" si="30"/>
        <v>0.93232782655420476</v>
      </c>
      <c r="AR49" s="9">
        <v>3</v>
      </c>
      <c r="AS49" s="9">
        <f t="shared" si="31"/>
        <v>-0.43727856415894012</v>
      </c>
      <c r="AT49">
        <f t="shared" si="32"/>
        <v>0.36654949910761792</v>
      </c>
      <c r="AW49" s="43" t="s">
        <v>382</v>
      </c>
      <c r="AX49">
        <v>-5.9577908418929973E-2</v>
      </c>
      <c r="AY49">
        <v>0.80226924568157787</v>
      </c>
      <c r="AZ49">
        <v>0.36654949910761792</v>
      </c>
      <c r="BA49" s="9">
        <f t="shared" si="33"/>
        <v>0.36974694545675524</v>
      </c>
    </row>
    <row r="50" spans="1:53" ht="15.6" x14ac:dyDescent="0.3">
      <c r="A50" s="43" t="s">
        <v>383</v>
      </c>
      <c r="B50" s="9">
        <v>2</v>
      </c>
      <c r="C50" s="9">
        <v>6</v>
      </c>
      <c r="D50" s="9">
        <v>6</v>
      </c>
      <c r="E50" s="9">
        <v>6</v>
      </c>
      <c r="F50" s="9">
        <v>6</v>
      </c>
      <c r="G50" s="9">
        <v>53</v>
      </c>
      <c r="H50" s="9">
        <v>53</v>
      </c>
      <c r="I50" s="9">
        <v>118</v>
      </c>
      <c r="J50" s="9">
        <v>120</v>
      </c>
      <c r="K50" s="9">
        <v>133</v>
      </c>
      <c r="L50" s="9">
        <v>153</v>
      </c>
      <c r="M50" s="9">
        <v>152</v>
      </c>
      <c r="N50" s="9">
        <v>135</v>
      </c>
      <c r="O50" s="9">
        <v>0</v>
      </c>
      <c r="Q50" s="43" t="s">
        <v>383</v>
      </c>
      <c r="R50">
        <f t="shared" si="24"/>
        <v>-0.75864535261417065</v>
      </c>
      <c r="S50">
        <f t="shared" si="24"/>
        <v>-0.63478488688124479</v>
      </c>
      <c r="T50">
        <f t="shared" si="24"/>
        <v>-0.63478488688124479</v>
      </c>
      <c r="U50">
        <f t="shared" si="24"/>
        <v>-0.63478488688124479</v>
      </c>
      <c r="V50">
        <f t="shared" si="24"/>
        <v>-0.63478488688124479</v>
      </c>
      <c r="W50">
        <f t="shared" si="24"/>
        <v>0.82057558548063347</v>
      </c>
      <c r="X50">
        <f t="shared" si="24"/>
        <v>0.82057558548063347</v>
      </c>
      <c r="Y50">
        <f t="shared" si="24"/>
        <v>2.8333081536406781</v>
      </c>
      <c r="Z50">
        <f t="shared" si="24"/>
        <v>2.8952383865071409</v>
      </c>
      <c r="AA50">
        <f t="shared" si="24"/>
        <v>3.2977849001391499</v>
      </c>
      <c r="AB50">
        <f t="shared" si="24"/>
        <v>3.917087228803779</v>
      </c>
      <c r="AC50">
        <f t="shared" si="24"/>
        <v>3.8861221123705474</v>
      </c>
      <c r="AD50">
        <f t="shared" si="24"/>
        <v>3.3597151330056128</v>
      </c>
      <c r="AE50">
        <f t="shared" si="24"/>
        <v>-0.82057558548063347</v>
      </c>
      <c r="AF50">
        <f t="shared" si="25"/>
        <v>1.2651461857005994</v>
      </c>
      <c r="AG50">
        <f t="shared" si="26"/>
        <v>0.28846478822046923</v>
      </c>
      <c r="AI50" s="9">
        <v>32</v>
      </c>
      <c r="AJ50" s="9">
        <v>77</v>
      </c>
      <c r="AK50" s="9">
        <f t="shared" si="27"/>
        <v>54.5</v>
      </c>
      <c r="AL50" s="9">
        <f t="shared" si="28"/>
        <v>0.24854615846605746</v>
      </c>
      <c r="AN50" s="9">
        <v>24</v>
      </c>
      <c r="AO50" s="9">
        <f t="shared" si="29"/>
        <v>0.80767073368189379</v>
      </c>
      <c r="AP50" s="9">
        <v>23</v>
      </c>
      <c r="AQ50" s="9">
        <f t="shared" si="30"/>
        <v>0.93232782655420476</v>
      </c>
      <c r="AR50" s="9">
        <v>26</v>
      </c>
      <c r="AS50" s="9">
        <f t="shared" si="31"/>
        <v>2.6791010621005484</v>
      </c>
      <c r="AT50">
        <f t="shared" si="32"/>
        <v>1.473033207445549</v>
      </c>
      <c r="AW50" s="43" t="s">
        <v>383</v>
      </c>
      <c r="AX50">
        <v>0.28846478822046923</v>
      </c>
      <c r="AY50">
        <v>0.24854615846605746</v>
      </c>
      <c r="AZ50">
        <v>1.473033207445549</v>
      </c>
      <c r="BA50" s="9">
        <f t="shared" si="33"/>
        <v>0.67001471804402524</v>
      </c>
    </row>
    <row r="51" spans="1:53" ht="15.6" x14ac:dyDescent="0.3">
      <c r="A51" s="43" t="s">
        <v>384</v>
      </c>
      <c r="B51" s="9">
        <v>4</v>
      </c>
      <c r="C51" s="9">
        <v>7</v>
      </c>
      <c r="D51" s="9">
        <v>24</v>
      </c>
      <c r="E51" s="9">
        <v>6</v>
      </c>
      <c r="F51" s="9">
        <v>41</v>
      </c>
      <c r="G51" s="9">
        <v>4</v>
      </c>
      <c r="H51" s="9">
        <v>11</v>
      </c>
      <c r="I51" s="9">
        <v>54</v>
      </c>
      <c r="J51" s="9">
        <v>94</v>
      </c>
      <c r="K51" s="9">
        <v>97</v>
      </c>
      <c r="L51" s="9">
        <v>128</v>
      </c>
      <c r="M51" s="9">
        <v>131</v>
      </c>
      <c r="N51" s="9">
        <v>170</v>
      </c>
      <c r="O51" s="9">
        <v>199</v>
      </c>
      <c r="Q51" s="43" t="s">
        <v>384</v>
      </c>
      <c r="R51">
        <f t="shared" si="24"/>
        <v>-0.69671511974770772</v>
      </c>
      <c r="S51">
        <f t="shared" si="24"/>
        <v>-0.60381977044801338</v>
      </c>
      <c r="T51">
        <f t="shared" si="24"/>
        <v>-7.7412791083078636E-2</v>
      </c>
      <c r="U51">
        <f t="shared" si="24"/>
        <v>-0.63478488688124479</v>
      </c>
      <c r="V51">
        <f t="shared" si="24"/>
        <v>0.44899418828185605</v>
      </c>
      <c r="W51">
        <f t="shared" si="24"/>
        <v>-0.69671511974770772</v>
      </c>
      <c r="X51">
        <f t="shared" si="24"/>
        <v>-0.47995930471508752</v>
      </c>
      <c r="Y51">
        <f t="shared" si="24"/>
        <v>0.85154070191386499</v>
      </c>
      <c r="Z51">
        <f t="shared" si="24"/>
        <v>2.0901453592431229</v>
      </c>
      <c r="AA51">
        <f t="shared" si="24"/>
        <v>2.1830407085428174</v>
      </c>
      <c r="AB51">
        <f t="shared" si="24"/>
        <v>3.1429593179729927</v>
      </c>
      <c r="AC51">
        <f t="shared" si="24"/>
        <v>3.2358546672726871</v>
      </c>
      <c r="AD51">
        <f t="shared" si="24"/>
        <v>4.4434942081687137</v>
      </c>
      <c r="AE51">
        <f t="shared" si="24"/>
        <v>5.3414825847324261</v>
      </c>
      <c r="AF51">
        <f t="shared" si="25"/>
        <v>1.3248646245361171</v>
      </c>
      <c r="AG51">
        <f t="shared" si="26"/>
        <v>0.33844964358889346</v>
      </c>
      <c r="AI51" s="9">
        <v>50</v>
      </c>
      <c r="AJ51" s="9">
        <v>15</v>
      </c>
      <c r="AK51" s="9">
        <f t="shared" si="27"/>
        <v>32.5</v>
      </c>
      <c r="AL51" s="9">
        <f t="shared" si="28"/>
        <v>-0.25903333814816953</v>
      </c>
      <c r="AN51" s="9">
        <v>29</v>
      </c>
      <c r="AO51" s="9">
        <f t="shared" si="29"/>
        <v>1.3153494805676558</v>
      </c>
      <c r="AP51" s="9">
        <v>23</v>
      </c>
      <c r="AQ51" s="9">
        <f t="shared" si="30"/>
        <v>0.93232782655420476</v>
      </c>
      <c r="AR51" s="9">
        <v>2</v>
      </c>
      <c r="AS51" s="9">
        <f t="shared" si="31"/>
        <v>-0.57277333051804835</v>
      </c>
      <c r="AT51">
        <f t="shared" si="32"/>
        <v>0.55830132553460421</v>
      </c>
      <c r="AW51" s="43" t="s">
        <v>384</v>
      </c>
      <c r="AX51">
        <v>0.33844964358889346</v>
      </c>
      <c r="AY51">
        <v>-0.25903333814816953</v>
      </c>
      <c r="AZ51">
        <v>0.55830132553460421</v>
      </c>
      <c r="BA51" s="9">
        <f t="shared" si="33"/>
        <v>0.21257254365844269</v>
      </c>
    </row>
    <row r="52" spans="1:53" ht="15.6" x14ac:dyDescent="0.3">
      <c r="A52" s="43" t="s">
        <v>385</v>
      </c>
      <c r="B52" s="9">
        <v>3</v>
      </c>
      <c r="C52" s="9">
        <v>10</v>
      </c>
      <c r="D52" s="9">
        <v>12</v>
      </c>
      <c r="E52" s="9">
        <v>23</v>
      </c>
      <c r="F52" s="9">
        <v>26</v>
      </c>
      <c r="G52" s="9">
        <v>25</v>
      </c>
      <c r="H52" s="9">
        <v>32</v>
      </c>
      <c r="I52" s="9">
        <v>32</v>
      </c>
      <c r="J52" s="9">
        <v>36</v>
      </c>
      <c r="K52" s="9">
        <v>61</v>
      </c>
      <c r="L52" s="9">
        <v>52</v>
      </c>
      <c r="M52" s="9">
        <v>26</v>
      </c>
      <c r="N52" s="9">
        <v>22</v>
      </c>
      <c r="O52" s="9">
        <v>14</v>
      </c>
      <c r="Q52" s="43" t="s">
        <v>385</v>
      </c>
      <c r="R52">
        <f t="shared" si="24"/>
        <v>-0.72768023618093913</v>
      </c>
      <c r="S52">
        <f t="shared" si="24"/>
        <v>-0.51092442114831904</v>
      </c>
      <c r="T52">
        <f t="shared" si="24"/>
        <v>-0.44899418828185605</v>
      </c>
      <c r="U52">
        <f t="shared" si="24"/>
        <v>-0.10837790751631009</v>
      </c>
      <c r="V52">
        <f t="shared" si="24"/>
        <v>-1.5482558216615728E-2</v>
      </c>
      <c r="W52">
        <f t="shared" si="24"/>
        <v>-4.6447674649847177E-2</v>
      </c>
      <c r="X52">
        <f t="shared" si="24"/>
        <v>0.170308140382773</v>
      </c>
      <c r="Y52">
        <f t="shared" si="24"/>
        <v>0.170308140382773</v>
      </c>
      <c r="Z52">
        <f t="shared" si="24"/>
        <v>0.29416860611569884</v>
      </c>
      <c r="AA52">
        <f t="shared" si="24"/>
        <v>1.0682965169464851</v>
      </c>
      <c r="AB52">
        <f t="shared" si="24"/>
        <v>0.78961046904740206</v>
      </c>
      <c r="AC52">
        <f t="shared" si="24"/>
        <v>-1.5482558216615728E-2</v>
      </c>
      <c r="AD52">
        <f t="shared" si="24"/>
        <v>-0.13934302394954154</v>
      </c>
      <c r="AE52">
        <f t="shared" si="24"/>
        <v>-0.38706395541539318</v>
      </c>
      <c r="AF52">
        <f t="shared" si="25"/>
        <v>6.6353820928353258E-3</v>
      </c>
      <c r="AG52">
        <f t="shared" si="26"/>
        <v>-0.76491975639558485</v>
      </c>
      <c r="AI52" s="9">
        <v>15</v>
      </c>
      <c r="AJ52" s="9">
        <v>4</v>
      </c>
      <c r="AK52" s="9">
        <f t="shared" si="27"/>
        <v>9.5</v>
      </c>
      <c r="AL52" s="9">
        <f t="shared" si="28"/>
        <v>-0.78968463006304324</v>
      </c>
      <c r="AN52" s="9">
        <v>5</v>
      </c>
      <c r="AO52" s="9">
        <f t="shared" si="29"/>
        <v>-1.1215085044840014</v>
      </c>
      <c r="AP52" s="9">
        <v>3</v>
      </c>
      <c r="AQ52" s="9">
        <f t="shared" si="30"/>
        <v>-1.2613847065145123</v>
      </c>
      <c r="AR52" s="9">
        <v>2</v>
      </c>
      <c r="AS52" s="9">
        <f t="shared" si="31"/>
        <v>-0.57277333051804835</v>
      </c>
      <c r="AT52">
        <f t="shared" si="32"/>
        <v>-0.98522218050552068</v>
      </c>
      <c r="AW52" s="43" t="s">
        <v>385</v>
      </c>
      <c r="AX52">
        <v>-0.76491975639558485</v>
      </c>
      <c r="AY52">
        <v>-0.78968463006304324</v>
      </c>
      <c r="AZ52">
        <v>-0.98522218050552068</v>
      </c>
      <c r="BA52" s="9">
        <f t="shared" si="33"/>
        <v>-0.84660885565471622</v>
      </c>
    </row>
    <row r="53" spans="1:53" ht="15.6" x14ac:dyDescent="0.3">
      <c r="A53" s="43" t="s">
        <v>386</v>
      </c>
      <c r="B53" s="9">
        <v>8</v>
      </c>
      <c r="C53" s="9">
        <v>74</v>
      </c>
      <c r="D53" s="9">
        <v>44</v>
      </c>
      <c r="E53" s="9">
        <v>51</v>
      </c>
      <c r="F53" s="9">
        <v>59</v>
      </c>
      <c r="G53" s="9">
        <v>63</v>
      </c>
      <c r="H53" s="9">
        <v>56</v>
      </c>
      <c r="I53" s="9">
        <v>38</v>
      </c>
      <c r="J53" s="9">
        <v>89</v>
      </c>
      <c r="K53" s="9">
        <v>111</v>
      </c>
      <c r="L53" s="9">
        <v>125</v>
      </c>
      <c r="M53" s="9">
        <v>120</v>
      </c>
      <c r="N53" s="9">
        <v>133</v>
      </c>
      <c r="O53" s="9">
        <v>89</v>
      </c>
      <c r="Q53" s="43" t="s">
        <v>386</v>
      </c>
      <c r="R53">
        <f t="shared" si="24"/>
        <v>-0.57285465401478186</v>
      </c>
      <c r="S53">
        <f t="shared" si="24"/>
        <v>1.4708430305784941</v>
      </c>
      <c r="T53">
        <f t="shared" si="24"/>
        <v>0.54188953758155045</v>
      </c>
      <c r="U53">
        <f t="shared" si="24"/>
        <v>0.75864535261417065</v>
      </c>
      <c r="V53">
        <f t="shared" si="24"/>
        <v>1.0063662840800223</v>
      </c>
      <c r="W53">
        <f t="shared" si="24"/>
        <v>1.1302267498129481</v>
      </c>
      <c r="X53">
        <f t="shared" si="24"/>
        <v>0.91347093478032793</v>
      </c>
      <c r="Y53">
        <f t="shared" si="24"/>
        <v>0.35609883898216171</v>
      </c>
      <c r="Z53">
        <f t="shared" si="24"/>
        <v>1.9353197770769659</v>
      </c>
      <c r="AA53">
        <f t="shared" si="24"/>
        <v>2.616552338608058</v>
      </c>
      <c r="AB53">
        <f t="shared" si="24"/>
        <v>3.0500639686732982</v>
      </c>
      <c r="AC53">
        <f t="shared" si="24"/>
        <v>2.8952383865071409</v>
      </c>
      <c r="AD53">
        <f t="shared" si="24"/>
        <v>3.2977849001391499</v>
      </c>
      <c r="AE53">
        <f t="shared" si="24"/>
        <v>1.9353197770769659</v>
      </c>
      <c r="AF53">
        <f t="shared" si="25"/>
        <v>1.5239260873211766</v>
      </c>
      <c r="AG53">
        <f t="shared" si="26"/>
        <v>0.5050658281503082</v>
      </c>
      <c r="AI53" s="9">
        <v>62</v>
      </c>
      <c r="AJ53" s="9">
        <v>4</v>
      </c>
      <c r="AK53" s="9">
        <f t="shared" si="27"/>
        <v>33</v>
      </c>
      <c r="AL53" s="9">
        <f t="shared" si="28"/>
        <v>-0.24749744049784622</v>
      </c>
      <c r="AN53" s="9">
        <v>3</v>
      </c>
      <c r="AO53" s="9">
        <f t="shared" si="29"/>
        <v>-1.3245800032383062</v>
      </c>
      <c r="AP53" s="9">
        <v>8</v>
      </c>
      <c r="AQ53" s="9">
        <f t="shared" si="30"/>
        <v>-0.71295657324733308</v>
      </c>
      <c r="AR53" s="9">
        <v>4</v>
      </c>
      <c r="AS53" s="9">
        <f t="shared" si="31"/>
        <v>-0.30178379779983194</v>
      </c>
      <c r="AT53">
        <f t="shared" si="32"/>
        <v>-0.77977345809515697</v>
      </c>
      <c r="AW53" s="43" t="s">
        <v>386</v>
      </c>
      <c r="AX53">
        <v>0.5050658281503082</v>
      </c>
      <c r="AY53">
        <v>-0.24749744049784622</v>
      </c>
      <c r="AZ53">
        <v>-0.77977345809515697</v>
      </c>
      <c r="BA53" s="9">
        <f t="shared" si="33"/>
        <v>-0.17406835681423169</v>
      </c>
    </row>
    <row r="54" spans="1:53" ht="15.6" x14ac:dyDescent="0.3">
      <c r="A54" s="1" t="s">
        <v>0</v>
      </c>
      <c r="B54" s="3">
        <f>AVERAGE(B32:B53)</f>
        <v>26.5</v>
      </c>
      <c r="C54" s="3">
        <f t="shared" ref="C54:O54" si="34">AVERAGE(C32:C53)</f>
        <v>30.227272727272727</v>
      </c>
      <c r="D54" s="3">
        <f t="shared" si="34"/>
        <v>31.09090909090909</v>
      </c>
      <c r="E54" s="3">
        <f t="shared" si="34"/>
        <v>39.272727272727273</v>
      </c>
      <c r="F54" s="3">
        <f t="shared" si="34"/>
        <v>47.727272727272727</v>
      </c>
      <c r="G54" s="3">
        <f t="shared" si="34"/>
        <v>47.5</v>
      </c>
      <c r="H54" s="3">
        <f t="shared" si="34"/>
        <v>52.68181818181818</v>
      </c>
      <c r="I54" s="3">
        <f t="shared" si="34"/>
        <v>59.227272727272727</v>
      </c>
      <c r="J54" s="3">
        <f t="shared" si="34"/>
        <v>74.36363636363636</v>
      </c>
      <c r="K54" s="3">
        <f t="shared" si="34"/>
        <v>68</v>
      </c>
      <c r="L54" s="3">
        <f t="shared" si="34"/>
        <v>76.318181818181813</v>
      </c>
      <c r="M54" s="3">
        <f t="shared" si="34"/>
        <v>71.545454545454547</v>
      </c>
      <c r="N54" s="3">
        <f t="shared" si="34"/>
        <v>77.63636363636364</v>
      </c>
      <c r="O54" s="3">
        <f t="shared" si="34"/>
        <v>85.090909090909093</v>
      </c>
      <c r="Q54" s="1" t="s">
        <v>0</v>
      </c>
      <c r="R54" s="3">
        <f>AVERAGE(R32:R53)</f>
        <v>0</v>
      </c>
      <c r="S54" s="3">
        <f t="shared" ref="S54:AG54" si="35">AVERAGE(S32:S53)</f>
        <v>0.11541543397840813</v>
      </c>
      <c r="T54" s="3">
        <f t="shared" si="35"/>
        <v>0.14215803453438081</v>
      </c>
      <c r="U54" s="3">
        <f t="shared" si="35"/>
        <v>0.39550898716991084</v>
      </c>
      <c r="V54" s="3">
        <f t="shared" si="35"/>
        <v>0.65730497155995848</v>
      </c>
      <c r="W54" s="3">
        <f t="shared" si="35"/>
        <v>0.65026744509786039</v>
      </c>
      <c r="X54" s="3">
        <f t="shared" si="35"/>
        <v>0.81072304843369625</v>
      </c>
      <c r="Y54" s="3">
        <f t="shared" si="35"/>
        <v>1.0134038105421204</v>
      </c>
      <c r="Z54" s="3">
        <f t="shared" si="35"/>
        <v>1.4821030729178508</v>
      </c>
      <c r="AA54" s="3">
        <f t="shared" si="35"/>
        <v>1.2850523319791054</v>
      </c>
      <c r="AB54" s="3">
        <f t="shared" si="35"/>
        <v>1.5426258004918942</v>
      </c>
      <c r="AC54" s="3">
        <f t="shared" si="35"/>
        <v>1.3948377447878351</v>
      </c>
      <c r="AD54" s="3">
        <f t="shared" si="35"/>
        <v>1.5834434539720628</v>
      </c>
      <c r="AE54" s="3">
        <f t="shared" si="35"/>
        <v>1.8142743219288795</v>
      </c>
      <c r="AF54" s="3">
        <f t="shared" si="35"/>
        <v>0.92050846124242591</v>
      </c>
      <c r="AG54" s="3">
        <f t="shared" si="35"/>
        <v>9.0836429287512813E-17</v>
      </c>
      <c r="AI54" s="3">
        <f t="shared" ref="AI54:AL54" si="36">AVERAGE(AI31:AI53)</f>
        <v>42.409090909090907</v>
      </c>
      <c r="AJ54" s="3">
        <f t="shared" si="36"/>
        <v>44.238095238095241</v>
      </c>
      <c r="AK54" s="3">
        <f t="shared" si="36"/>
        <v>43.727272727272727</v>
      </c>
      <c r="AL54" s="3">
        <f t="shared" si="36"/>
        <v>4.794144879063176E-17</v>
      </c>
      <c r="AN54" s="3">
        <f t="shared" ref="AN54:AT56" si="37">AVERAGE(AN32:AN53)</f>
        <v>16.045454545454547</v>
      </c>
      <c r="AO54" s="3">
        <f t="shared" si="37"/>
        <v>-1.3120817563751851E-16</v>
      </c>
      <c r="AP54" s="3">
        <f>AVERAGE(AP32:AP53)</f>
        <v>14.5</v>
      </c>
      <c r="AQ54" s="3">
        <f t="shared" si="37"/>
        <v>0</v>
      </c>
      <c r="AR54" s="3">
        <f t="shared" si="37"/>
        <v>6.2272727272727275</v>
      </c>
      <c r="AS54" s="3">
        <f t="shared" si="37"/>
        <v>-2.2709107321878203E-17</v>
      </c>
      <c r="AT54" s="3">
        <f t="shared" si="37"/>
        <v>-4.5418214643756407E-17</v>
      </c>
    </row>
    <row r="55" spans="1:53" ht="15.6" x14ac:dyDescent="0.3">
      <c r="A55" s="1" t="s">
        <v>1</v>
      </c>
      <c r="B55" s="3">
        <f>STDEV(B32:B53)/22^0.5</f>
        <v>6.8851902047687945</v>
      </c>
      <c r="C55" s="3">
        <f t="shared" ref="C55:O55" si="38">STDEV(C32:C53)/22^0.5</f>
        <v>8.3068666683017689</v>
      </c>
      <c r="D55" s="3">
        <f t="shared" si="38"/>
        <v>8.4620131801015592</v>
      </c>
      <c r="E55" s="3">
        <f t="shared" si="38"/>
        <v>9.3383215994716835</v>
      </c>
      <c r="F55" s="3">
        <f t="shared" si="38"/>
        <v>10.260499177367175</v>
      </c>
      <c r="G55" s="3">
        <f t="shared" si="38"/>
        <v>10.415138416032127</v>
      </c>
      <c r="H55" s="3">
        <f t="shared" si="38"/>
        <v>10.295921599069379</v>
      </c>
      <c r="I55" s="3">
        <f t="shared" si="38"/>
        <v>10.228965708841169</v>
      </c>
      <c r="J55" s="3">
        <f t="shared" si="38"/>
        <v>10.230788236580562</v>
      </c>
      <c r="K55" s="3">
        <f t="shared" si="38"/>
        <v>11.043989178267831</v>
      </c>
      <c r="L55" s="3">
        <f t="shared" si="38"/>
        <v>11.449566876557535</v>
      </c>
      <c r="M55" s="3">
        <f t="shared" si="38"/>
        <v>11.450765541380534</v>
      </c>
      <c r="N55" s="3">
        <f t="shared" si="38"/>
        <v>13.022714995876747</v>
      </c>
      <c r="O55" s="3">
        <f t="shared" si="38"/>
        <v>14.282539985783128</v>
      </c>
      <c r="Q55" s="1" t="s">
        <v>1</v>
      </c>
      <c r="R55" s="3">
        <f>STDEV(R32:R53)/22^0.5</f>
        <v>0.21320071635561039</v>
      </c>
      <c r="S55" s="3">
        <f t="shared" ref="S55:AG55" si="39">STDEV(S32:S53)/22^0.5</f>
        <v>0.25722309357929368</v>
      </c>
      <c r="T55" s="3">
        <f t="shared" si="39"/>
        <v>0.26202722338138396</v>
      </c>
      <c r="U55" s="3">
        <f t="shared" si="39"/>
        <v>0.28916221561860089</v>
      </c>
      <c r="V55" s="3">
        <f t="shared" si="39"/>
        <v>0.31771755169025012</v>
      </c>
      <c r="W55" s="3">
        <f t="shared" si="39"/>
        <v>0.32250597372065659</v>
      </c>
      <c r="X55" s="3">
        <f t="shared" si="39"/>
        <v>0.31881441110260594</v>
      </c>
      <c r="Y55" s="3">
        <f t="shared" si="39"/>
        <v>0.31674111416579881</v>
      </c>
      <c r="Z55" s="3">
        <f t="shared" si="39"/>
        <v>0.31679754894945189</v>
      </c>
      <c r="AA55" s="3">
        <f t="shared" si="39"/>
        <v>0.34197841079241154</v>
      </c>
      <c r="AB55" s="3">
        <f t="shared" si="39"/>
        <v>0.35453717144267427</v>
      </c>
      <c r="AC55" s="3">
        <f t="shared" si="39"/>
        <v>0.3545742882384828</v>
      </c>
      <c r="AD55" s="3">
        <f t="shared" si="39"/>
        <v>0.40324988612411289</v>
      </c>
      <c r="AE55" s="3">
        <f t="shared" si="39"/>
        <v>0.44226051362205826</v>
      </c>
      <c r="AF55" s="3">
        <f t="shared" si="39"/>
        <v>0.25471743082033538</v>
      </c>
      <c r="AG55" s="3">
        <f t="shared" si="39"/>
        <v>0.21320071635561041</v>
      </c>
      <c r="AI55" s="3">
        <f t="shared" ref="AI55:AL55" si="40">STDEV(AI31:AI53)/23^0.5</f>
        <v>8.3402436998392595</v>
      </c>
      <c r="AJ55" s="3">
        <f t="shared" si="40"/>
        <v>11.697808185985428</v>
      </c>
      <c r="AK55" s="3">
        <f t="shared" si="40"/>
        <v>9.0376328040336897</v>
      </c>
      <c r="AL55" s="3">
        <f t="shared" si="40"/>
        <v>0.20851441405707477</v>
      </c>
      <c r="AN55" s="3">
        <f t="shared" si="37"/>
        <v>16.229338842975206</v>
      </c>
      <c r="AO55" s="3">
        <f t="shared" si="37"/>
        <v>1.867082994745144E-2</v>
      </c>
      <c r="AP55" s="3">
        <f>AVERAGE(AP33:AP54)</f>
        <v>14.977272727272727</v>
      </c>
      <c r="AQ55" s="3">
        <f t="shared" si="37"/>
        <v>5.2349958175503454E-2</v>
      </c>
      <c r="AR55" s="3">
        <f t="shared" si="37"/>
        <v>6.3285123966942143</v>
      </c>
      <c r="AS55" s="3">
        <f t="shared" si="37"/>
        <v>1.3717445354537785E-2</v>
      </c>
      <c r="AT55" s="3">
        <f t="shared" si="37"/>
        <v>2.8246077825830926E-2</v>
      </c>
    </row>
    <row r="56" spans="1:53" ht="15.6" x14ac:dyDescent="0.3">
      <c r="A56" s="1" t="s">
        <v>2</v>
      </c>
      <c r="B56" s="3">
        <f>STDEV(B32:B53)</f>
        <v>32.294404645829459</v>
      </c>
      <c r="C56" s="3">
        <f t="shared" ref="C56:O56" si="41">STDEV(C32:C53)</f>
        <v>38.962658335754561</v>
      </c>
      <c r="D56" s="3">
        <f t="shared" si="41"/>
        <v>39.690359979781931</v>
      </c>
      <c r="E56" s="3">
        <f t="shared" si="41"/>
        <v>43.80061080046152</v>
      </c>
      <c r="F56" s="3">
        <f t="shared" si="41"/>
        <v>48.126007045178333</v>
      </c>
      <c r="G56" s="3">
        <f t="shared" si="41"/>
        <v>48.85132936729952</v>
      </c>
      <c r="H56" s="3">
        <f t="shared" si="41"/>
        <v>48.292152930181466</v>
      </c>
      <c r="I56" s="3">
        <f t="shared" si="41"/>
        <v>47.978101967442065</v>
      </c>
      <c r="J56" s="3">
        <f t="shared" si="41"/>
        <v>47.986650380273623</v>
      </c>
      <c r="K56" s="3">
        <f t="shared" si="41"/>
        <v>51.800900893066846</v>
      </c>
      <c r="L56" s="3">
        <f t="shared" si="41"/>
        <v>53.703228920957784</v>
      </c>
      <c r="M56" s="3">
        <f t="shared" si="41"/>
        <v>53.708851157334323</v>
      </c>
      <c r="N56" s="3">
        <f t="shared" si="41"/>
        <v>61.081947652349207</v>
      </c>
      <c r="O56" s="3">
        <f t="shared" si="41"/>
        <v>66.991050639625485</v>
      </c>
      <c r="Q56" s="1" t="s">
        <v>2</v>
      </c>
      <c r="R56" s="3">
        <f>STDEV(R32:R53)</f>
        <v>0.99999999999999978</v>
      </c>
      <c r="S56" s="3">
        <f t="shared" ref="S56:AG56" si="42">STDEV(S32:S53)</f>
        <v>1.2064832519148561</v>
      </c>
      <c r="T56" s="3">
        <f t="shared" si="42"/>
        <v>1.2290166180508175</v>
      </c>
      <c r="U56" s="3">
        <f t="shared" si="42"/>
        <v>1.3562910132829462</v>
      </c>
      <c r="V56" s="3">
        <f t="shared" si="42"/>
        <v>1.4902274116204643</v>
      </c>
      <c r="W56" s="3">
        <f t="shared" si="42"/>
        <v>1.5126871017765686</v>
      </c>
      <c r="X56" s="3">
        <f t="shared" si="42"/>
        <v>1.4953721382944887</v>
      </c>
      <c r="Y56" s="3">
        <f t="shared" si="42"/>
        <v>1.4856475136672949</v>
      </c>
      <c r="Z56" s="3">
        <f t="shared" si="42"/>
        <v>1.4859122162659435</v>
      </c>
      <c r="AA56" s="3">
        <f t="shared" si="42"/>
        <v>1.6040209275000978</v>
      </c>
      <c r="AB56" s="3">
        <f t="shared" si="42"/>
        <v>1.6629267363779405</v>
      </c>
      <c r="AC56" s="3">
        <f t="shared" si="42"/>
        <v>1.6631008295819552</v>
      </c>
      <c r="AD56" s="3">
        <f t="shared" si="42"/>
        <v>1.8914096210235425</v>
      </c>
      <c r="AE56" s="3">
        <f t="shared" si="42"/>
        <v>2.0743856830405067</v>
      </c>
      <c r="AF56" s="3">
        <f t="shared" si="42"/>
        <v>1.1947306518214353</v>
      </c>
      <c r="AG56" s="3">
        <f t="shared" si="42"/>
        <v>1</v>
      </c>
      <c r="AI56" s="3">
        <f t="shared" ref="AI56:AL56" si="43">STDEV(AI31:AI53)</f>
        <v>39.998403647799428</v>
      </c>
      <c r="AJ56" s="3">
        <f t="shared" si="43"/>
        <v>56.100717252014491</v>
      </c>
      <c r="AK56" s="3">
        <f t="shared" si="43"/>
        <v>43.342964297709891</v>
      </c>
      <c r="AL56" s="3">
        <f t="shared" si="43"/>
        <v>1</v>
      </c>
      <c r="AN56" s="3">
        <f t="shared" si="37"/>
        <v>15.830672426746808</v>
      </c>
      <c r="AO56" s="3">
        <f t="shared" si="37"/>
        <v>-2.1808063375802881E-2</v>
      </c>
      <c r="AP56" s="3">
        <f>AVERAGE(AP34:AP55)</f>
        <v>14.521694214876034</v>
      </c>
      <c r="AQ56" s="3">
        <f t="shared" si="37"/>
        <v>2.3795435534319752E-3</v>
      </c>
      <c r="AR56" s="3">
        <f t="shared" si="37"/>
        <v>6.4798084147257695</v>
      </c>
      <c r="AS56" s="3">
        <f t="shared" si="37"/>
        <v>3.4217263968786785E-2</v>
      </c>
      <c r="AT56" s="3">
        <f t="shared" si="37"/>
        <v>4.9295813821386503E-3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C8BD-7E87-4A3C-B93B-3B8B125380AB}">
  <dimension ref="A2:BC57"/>
  <sheetViews>
    <sheetView topLeftCell="AB2" workbookViewId="0">
      <selection activeCell="AF4" sqref="AF4"/>
    </sheetView>
  </sheetViews>
  <sheetFormatPr defaultRowHeight="14.4" x14ac:dyDescent="0.3"/>
  <cols>
    <col min="16" max="16" width="18.109375" customWidth="1"/>
    <col min="32" max="32" width="17.44140625" customWidth="1"/>
    <col min="39" max="39" width="12" customWidth="1"/>
    <col min="43" max="43" width="13.21875" customWidth="1"/>
    <col min="45" max="45" width="11.44140625" customWidth="1"/>
    <col min="47" max="47" width="11.44140625" customWidth="1"/>
    <col min="48" max="48" width="12.77734375" customWidth="1"/>
    <col min="49" max="49" width="3.88671875" customWidth="1"/>
    <col min="50" max="50" width="15.88671875" customWidth="1"/>
    <col min="52" max="52" width="14" customWidth="1"/>
    <col min="53" max="53" width="13.5546875" customWidth="1"/>
    <col min="54" max="54" width="13.77734375" customWidth="1"/>
    <col min="55" max="55" width="14.5546875" customWidth="1"/>
  </cols>
  <sheetData>
    <row r="2" spans="1:55" ht="15" thickBot="1" x14ac:dyDescent="0.35">
      <c r="B2" t="s">
        <v>21</v>
      </c>
      <c r="AJ2" t="s">
        <v>22</v>
      </c>
    </row>
    <row r="3" spans="1:55" ht="16.2" thickBot="1" x14ac:dyDescent="0.35">
      <c r="A3" s="4" t="s">
        <v>23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3</v>
      </c>
      <c r="Q3" s="4" t="s">
        <v>23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9</v>
      </c>
      <c r="X3" s="4" t="s">
        <v>10</v>
      </c>
      <c r="Y3" s="4" t="s">
        <v>11</v>
      </c>
      <c r="Z3" s="4" t="s">
        <v>12</v>
      </c>
      <c r="AA3" s="4" t="s">
        <v>13</v>
      </c>
      <c r="AB3" s="4" t="s">
        <v>14</v>
      </c>
      <c r="AC3" s="4" t="s">
        <v>15</v>
      </c>
      <c r="AD3" s="4" t="s">
        <v>16</v>
      </c>
      <c r="AE3" s="4" t="s">
        <v>17</v>
      </c>
      <c r="AF3" s="5" t="s">
        <v>24</v>
      </c>
      <c r="AG3" s="5" t="s">
        <v>25</v>
      </c>
      <c r="AJ3" s="4" t="s">
        <v>26</v>
      </c>
      <c r="AK3" s="4" t="s">
        <v>27</v>
      </c>
      <c r="AL3" s="4" t="s">
        <v>28</v>
      </c>
      <c r="AM3" s="4" t="s">
        <v>29</v>
      </c>
      <c r="AP3" s="4">
        <v>0.1</v>
      </c>
      <c r="AQ3" s="6" t="s">
        <v>30</v>
      </c>
      <c r="AR3" s="4" t="s">
        <v>31</v>
      </c>
      <c r="AS3" s="6" t="s">
        <v>32</v>
      </c>
      <c r="AT3" s="4">
        <v>0.3</v>
      </c>
      <c r="AU3" s="6" t="s">
        <v>33</v>
      </c>
      <c r="AV3" s="6" t="s">
        <v>34</v>
      </c>
      <c r="AX3" s="4" t="s">
        <v>3</v>
      </c>
      <c r="AY3" s="4" t="s">
        <v>23</v>
      </c>
      <c r="AZ3" s="7" t="s">
        <v>35</v>
      </c>
      <c r="BA3" s="7" t="s">
        <v>29</v>
      </c>
      <c r="BB3" s="7" t="s">
        <v>34</v>
      </c>
      <c r="BC3" s="7" t="s">
        <v>36</v>
      </c>
    </row>
    <row r="4" spans="1:55" ht="15.6" x14ac:dyDescent="0.3">
      <c r="A4" s="8" t="s">
        <v>37</v>
      </c>
      <c r="B4" s="9">
        <v>19</v>
      </c>
      <c r="C4" s="9">
        <v>75</v>
      </c>
      <c r="D4" s="9">
        <v>13</v>
      </c>
      <c r="E4" s="9">
        <v>63</v>
      </c>
      <c r="F4" s="9">
        <v>72</v>
      </c>
      <c r="G4" s="9">
        <v>59</v>
      </c>
      <c r="H4" s="9">
        <v>62</v>
      </c>
      <c r="I4" s="9">
        <v>29</v>
      </c>
      <c r="J4" s="9">
        <v>91</v>
      </c>
      <c r="K4" s="9">
        <v>83</v>
      </c>
      <c r="L4" s="9">
        <v>90</v>
      </c>
      <c r="M4" s="9">
        <v>77</v>
      </c>
      <c r="N4" s="9">
        <v>52</v>
      </c>
      <c r="O4" s="9">
        <v>104</v>
      </c>
      <c r="P4" s="2">
        <v>933000120138279</v>
      </c>
      <c r="Q4" s="8" t="s">
        <v>37</v>
      </c>
      <c r="R4">
        <f t="shared" ref="R4:AE22" si="0">(B4-AVERAGE($B$4:$B$25))/STDEV($B$4:$B$25)</f>
        <v>-0.76890890767042697</v>
      </c>
      <c r="S4">
        <f t="shared" si="0"/>
        <v>9.6201388448263578E-2</v>
      </c>
      <c r="T4">
        <f t="shared" si="0"/>
        <v>-0.86159929654028677</v>
      </c>
      <c r="U4">
        <f t="shared" si="0"/>
        <v>-8.9179389291455829E-2</v>
      </c>
      <c r="V4">
        <f t="shared" si="0"/>
        <v>4.9856194013333729E-2</v>
      </c>
      <c r="W4">
        <f t="shared" si="0"/>
        <v>-0.15097298187136229</v>
      </c>
      <c r="X4">
        <f t="shared" si="0"/>
        <v>-0.10462778743643245</v>
      </c>
      <c r="Y4">
        <f t="shared" si="0"/>
        <v>-0.61442492622066081</v>
      </c>
      <c r="Z4">
        <f t="shared" si="0"/>
        <v>0.34337575876788945</v>
      </c>
      <c r="AA4">
        <f t="shared" si="0"/>
        <v>0.21978857360807652</v>
      </c>
      <c r="AB4">
        <f t="shared" si="0"/>
        <v>0.32792736062291283</v>
      </c>
      <c r="AC4">
        <f t="shared" si="0"/>
        <v>0.12709818473821682</v>
      </c>
      <c r="AD4">
        <f t="shared" si="0"/>
        <v>-0.25911176888619863</v>
      </c>
      <c r="AE4">
        <f t="shared" si="0"/>
        <v>0.54420493465258546</v>
      </c>
      <c r="AF4" s="9">
        <f>AVERAGE(R4:AE4)</f>
        <v>-8.1455190218967535E-2</v>
      </c>
      <c r="AG4">
        <f t="shared" ref="AG4:AG25" si="1">(AF4-AVERAGE($AF$4:$AF$25))/STDEV($AF$4:$AF$25)</f>
        <v>-0.84366679988613225</v>
      </c>
      <c r="AJ4" s="9">
        <v>50</v>
      </c>
      <c r="AK4" s="9">
        <v>2</v>
      </c>
      <c r="AL4" s="9">
        <f>AVERAGE(AJ4:AK4)</f>
        <v>26</v>
      </c>
      <c r="AM4">
        <f t="shared" ref="AM4:AM25" si="2">(AL4-AVERAGE($AL$4:$AL$25))/STDEV($AL$4:$AL$25)</f>
        <v>-0.89593613334674482</v>
      </c>
      <c r="AP4" s="9">
        <v>25</v>
      </c>
      <c r="AQ4">
        <f t="shared" ref="AQ4:AQ25" si="3">(AP4-AVERAGE($AP$4:$AP$25))/STDEV($AP$4:$AP$25)</f>
        <v>0.15390716393125628</v>
      </c>
      <c r="AR4" s="9">
        <v>1</v>
      </c>
      <c r="AS4">
        <f>(AR4-AVERAGE($AR$4:$AR$25))/STDEV($AR$4:$AR$25)</f>
        <v>-1.8851793491806916</v>
      </c>
      <c r="AT4" s="9">
        <v>12</v>
      </c>
      <c r="AU4">
        <f>(AT4-AVERAGE($AT$4:$AT$25))/STDEV($AT$4:$AT$25)</f>
        <v>-0.716537456869908</v>
      </c>
      <c r="AV4">
        <f>AVERAGE(AQ4,AS4,AU4)</f>
        <v>-0.8159365473731145</v>
      </c>
      <c r="AX4" s="2">
        <v>933000120138279</v>
      </c>
      <c r="AY4" s="8" t="s">
        <v>37</v>
      </c>
      <c r="AZ4">
        <v>-0.84366679988613225</v>
      </c>
      <c r="BA4">
        <v>-0.89593613334674482</v>
      </c>
      <c r="BB4">
        <v>-0.8159365473731145</v>
      </c>
      <c r="BC4">
        <f>AVERAGE(AZ4:BB4)</f>
        <v>-0.85184649353533048</v>
      </c>
    </row>
    <row r="5" spans="1:55" ht="15.6" x14ac:dyDescent="0.3">
      <c r="A5" s="10" t="s">
        <v>38</v>
      </c>
      <c r="B5" s="9">
        <v>26</v>
      </c>
      <c r="C5" s="9">
        <v>64</v>
      </c>
      <c r="D5" s="9">
        <v>40</v>
      </c>
      <c r="E5" s="9">
        <v>109</v>
      </c>
      <c r="F5" s="9">
        <v>118</v>
      </c>
      <c r="G5" s="9">
        <v>121</v>
      </c>
      <c r="H5" s="9">
        <v>103</v>
      </c>
      <c r="I5" s="9">
        <v>102</v>
      </c>
      <c r="J5" s="9">
        <v>127</v>
      </c>
      <c r="K5" s="9">
        <v>113</v>
      </c>
      <c r="L5" s="9">
        <v>114</v>
      </c>
      <c r="M5" s="9">
        <v>114</v>
      </c>
      <c r="N5" s="9">
        <v>127</v>
      </c>
      <c r="O5" s="9">
        <v>136</v>
      </c>
      <c r="P5" s="2">
        <v>933000120138352</v>
      </c>
      <c r="Q5" s="10" t="s">
        <v>38</v>
      </c>
      <c r="R5">
        <f t="shared" si="0"/>
        <v>-0.66077012065559071</v>
      </c>
      <c r="S5">
        <f t="shared" si="0"/>
        <v>-7.3730991146479213E-2</v>
      </c>
      <c r="T5">
        <f t="shared" si="0"/>
        <v>-0.44449254662591803</v>
      </c>
      <c r="U5">
        <f t="shared" si="0"/>
        <v>0.6214469253774686</v>
      </c>
      <c r="V5">
        <f t="shared" si="0"/>
        <v>0.7604825086822582</v>
      </c>
      <c r="W5">
        <f t="shared" si="0"/>
        <v>0.80682770311718799</v>
      </c>
      <c r="X5">
        <f t="shared" si="0"/>
        <v>0.5287565365076089</v>
      </c>
      <c r="Y5">
        <f t="shared" si="0"/>
        <v>0.51330813836263223</v>
      </c>
      <c r="Z5">
        <f t="shared" si="0"/>
        <v>0.89951809198704769</v>
      </c>
      <c r="AA5">
        <f t="shared" si="0"/>
        <v>0.68324051795737506</v>
      </c>
      <c r="AB5">
        <f t="shared" si="0"/>
        <v>0.69868891610235173</v>
      </c>
      <c r="AC5">
        <f t="shared" si="0"/>
        <v>0.69868891610235173</v>
      </c>
      <c r="AD5">
        <f t="shared" si="0"/>
        <v>0.89951809198704769</v>
      </c>
      <c r="AE5">
        <f t="shared" si="0"/>
        <v>1.0385536752918372</v>
      </c>
      <c r="AF5" s="9">
        <f t="shared" ref="AF5:AF25" si="4">AVERAGE(R5:AE5)</f>
        <v>0.49785974021765567</v>
      </c>
      <c r="AG5">
        <f t="shared" si="1"/>
        <v>8.7828142057954483E-3</v>
      </c>
      <c r="AJ5" s="9">
        <v>25</v>
      </c>
      <c r="AK5" s="9">
        <v>178</v>
      </c>
      <c r="AL5" s="9">
        <f t="shared" ref="AL5:AL25" si="5">AVERAGE(AJ5:AK5)</f>
        <v>101.5</v>
      </c>
      <c r="AM5">
        <f t="shared" si="2"/>
        <v>0.50007692245901803</v>
      </c>
      <c r="AP5" s="9">
        <v>27</v>
      </c>
      <c r="AQ5">
        <f t="shared" si="3"/>
        <v>0.35308114078347008</v>
      </c>
      <c r="AR5" s="9">
        <v>23</v>
      </c>
      <c r="AS5">
        <f t="shared" ref="AS5:AS25" si="6">(AR5-AVERAGE($AR$4:$AR$25))/STDEV($AR$4:$AR$25)</f>
        <v>0.30289452372927195</v>
      </c>
      <c r="AT5" s="9">
        <v>18</v>
      </c>
      <c r="AU5">
        <f t="shared" ref="AU5:AU25" si="7">(AT5-AVERAGE($AT$4:$AT$25))/STDEV($AT$4:$AT$25)</f>
        <v>-3.6084620130139078E-2</v>
      </c>
      <c r="AV5">
        <f t="shared" ref="AV5:AV25" si="8">AVERAGE(AQ5,AS5,AU5)</f>
        <v>0.20663034812753431</v>
      </c>
      <c r="AX5" s="2">
        <v>933000120138352</v>
      </c>
      <c r="AY5" s="10" t="s">
        <v>38</v>
      </c>
      <c r="AZ5">
        <v>8.7828142057954483E-3</v>
      </c>
      <c r="BA5">
        <v>0.50007692245901803</v>
      </c>
      <c r="BB5">
        <v>0.20663034812753431</v>
      </c>
      <c r="BC5">
        <f t="shared" ref="BC5:BC25" si="9">AVERAGE(AZ5:BB5)</f>
        <v>0.2384966949307826</v>
      </c>
    </row>
    <row r="6" spans="1:55" ht="15.6" x14ac:dyDescent="0.3">
      <c r="A6" s="10" t="s">
        <v>39</v>
      </c>
      <c r="B6" s="9">
        <v>47</v>
      </c>
      <c r="C6" s="9">
        <v>98</v>
      </c>
      <c r="D6" s="9">
        <v>73</v>
      </c>
      <c r="E6" s="9">
        <v>92</v>
      </c>
      <c r="F6" s="9">
        <v>100</v>
      </c>
      <c r="G6" s="9">
        <v>92</v>
      </c>
      <c r="H6" s="9">
        <v>98</v>
      </c>
      <c r="I6" s="9">
        <v>86</v>
      </c>
      <c r="J6" s="9">
        <v>89</v>
      </c>
      <c r="K6" s="9">
        <v>99</v>
      </c>
      <c r="L6" s="9">
        <v>101</v>
      </c>
      <c r="M6" s="9">
        <v>100</v>
      </c>
      <c r="N6" s="9">
        <v>104</v>
      </c>
      <c r="O6" s="9">
        <v>108</v>
      </c>
      <c r="P6" s="2">
        <v>933000120138340</v>
      </c>
      <c r="Q6" s="10" t="s">
        <v>39</v>
      </c>
      <c r="R6">
        <f t="shared" si="0"/>
        <v>-0.33635375961108172</v>
      </c>
      <c r="S6">
        <f t="shared" si="0"/>
        <v>0.45151454578272582</v>
      </c>
      <c r="T6">
        <f t="shared" si="0"/>
        <v>6.5304592158310346E-2</v>
      </c>
      <c r="U6">
        <f t="shared" si="0"/>
        <v>0.35882415691286607</v>
      </c>
      <c r="V6">
        <f t="shared" si="0"/>
        <v>0.48241134207267905</v>
      </c>
      <c r="W6">
        <f t="shared" si="0"/>
        <v>0.35882415691286607</v>
      </c>
      <c r="X6">
        <f t="shared" si="0"/>
        <v>0.45151454578272582</v>
      </c>
      <c r="Y6">
        <f t="shared" si="0"/>
        <v>0.26613376804300637</v>
      </c>
      <c r="Z6">
        <f t="shared" si="0"/>
        <v>0.31247896247793622</v>
      </c>
      <c r="AA6">
        <f t="shared" si="0"/>
        <v>0.46696294392770243</v>
      </c>
      <c r="AB6">
        <f t="shared" si="0"/>
        <v>0.49785974021765567</v>
      </c>
      <c r="AC6">
        <f t="shared" si="0"/>
        <v>0.48241134207267905</v>
      </c>
      <c r="AD6">
        <f t="shared" si="0"/>
        <v>0.54420493465258546</v>
      </c>
      <c r="AE6">
        <f t="shared" si="0"/>
        <v>0.60599852723249192</v>
      </c>
      <c r="AF6" s="9">
        <f t="shared" si="4"/>
        <v>0.3577206999025106</v>
      </c>
      <c r="AG6">
        <f t="shared" si="1"/>
        <v>-0.19742880672691851</v>
      </c>
      <c r="AJ6" s="9">
        <v>178</v>
      </c>
      <c r="AK6" s="9">
        <v>145</v>
      </c>
      <c r="AL6" s="9">
        <f t="shared" si="5"/>
        <v>161.5</v>
      </c>
      <c r="AM6">
        <f t="shared" si="2"/>
        <v>1.6094912714437304</v>
      </c>
      <c r="AP6" s="9">
        <v>24</v>
      </c>
      <c r="AQ6">
        <f t="shared" si="3"/>
        <v>5.4320175505149358E-2</v>
      </c>
      <c r="AR6" s="9">
        <v>20</v>
      </c>
      <c r="AS6">
        <f t="shared" si="6"/>
        <v>4.520813787004186E-3</v>
      </c>
      <c r="AT6" s="9">
        <v>13</v>
      </c>
      <c r="AU6">
        <f t="shared" si="7"/>
        <v>-0.60312865074661315</v>
      </c>
      <c r="AV6">
        <f t="shared" si="8"/>
        <v>-0.18142922048481988</v>
      </c>
      <c r="AX6" s="2">
        <v>933000120138340</v>
      </c>
      <c r="AY6" s="10" t="s">
        <v>39</v>
      </c>
      <c r="AZ6">
        <v>-0.19742880672691851</v>
      </c>
      <c r="BA6">
        <v>1.6094912714437304</v>
      </c>
      <c r="BB6">
        <v>-0.18142922048481988</v>
      </c>
      <c r="BC6">
        <f t="shared" si="9"/>
        <v>0.41021108141066404</v>
      </c>
    </row>
    <row r="7" spans="1:55" ht="15.6" x14ac:dyDescent="0.3">
      <c r="A7" s="10" t="s">
        <v>40</v>
      </c>
      <c r="B7" s="9">
        <v>7</v>
      </c>
      <c r="C7" s="9">
        <v>4</v>
      </c>
      <c r="D7" s="9">
        <v>6</v>
      </c>
      <c r="E7" s="9">
        <v>4</v>
      </c>
      <c r="F7" s="9">
        <v>5</v>
      </c>
      <c r="G7" s="9">
        <v>2</v>
      </c>
      <c r="H7" s="9">
        <v>37</v>
      </c>
      <c r="I7" s="9">
        <v>45</v>
      </c>
      <c r="J7" s="9">
        <v>45</v>
      </c>
      <c r="K7" s="9">
        <v>53</v>
      </c>
      <c r="L7" s="9">
        <v>60</v>
      </c>
      <c r="M7" s="9">
        <v>66</v>
      </c>
      <c r="N7" s="9">
        <v>73</v>
      </c>
      <c r="O7" s="9">
        <v>93</v>
      </c>
      <c r="P7" s="2">
        <v>933000120138331</v>
      </c>
      <c r="Q7" s="10" t="s">
        <v>40</v>
      </c>
      <c r="R7">
        <f t="shared" si="0"/>
        <v>-0.95428968541014647</v>
      </c>
      <c r="S7">
        <f t="shared" si="0"/>
        <v>-1.0006348798450764</v>
      </c>
      <c r="T7">
        <f t="shared" si="0"/>
        <v>-0.96973808355512303</v>
      </c>
      <c r="U7">
        <f t="shared" si="0"/>
        <v>-1.0006348798450764</v>
      </c>
      <c r="V7">
        <f t="shared" si="0"/>
        <v>-0.9851864817000997</v>
      </c>
      <c r="W7">
        <f t="shared" si="0"/>
        <v>-1.0315316761350295</v>
      </c>
      <c r="X7">
        <f t="shared" si="0"/>
        <v>-0.49083774106084788</v>
      </c>
      <c r="Y7">
        <f t="shared" si="0"/>
        <v>-0.36725055590103495</v>
      </c>
      <c r="Z7">
        <f t="shared" si="0"/>
        <v>-0.36725055590103495</v>
      </c>
      <c r="AA7">
        <f t="shared" si="0"/>
        <v>-0.24366337074122202</v>
      </c>
      <c r="AB7">
        <f t="shared" si="0"/>
        <v>-0.13552458372638568</v>
      </c>
      <c r="AC7">
        <f t="shared" si="0"/>
        <v>-4.2834194856525974E-2</v>
      </c>
      <c r="AD7">
        <f t="shared" si="0"/>
        <v>6.5304592158310346E-2</v>
      </c>
      <c r="AE7">
        <f t="shared" si="0"/>
        <v>0.37427255505784268</v>
      </c>
      <c r="AF7" s="9">
        <f t="shared" si="4"/>
        <v>-0.51069996724724642</v>
      </c>
      <c r="AG7">
        <f t="shared" si="1"/>
        <v>-1.4752913710894844</v>
      </c>
      <c r="AJ7" s="9">
        <v>15</v>
      </c>
      <c r="AK7" s="9">
        <v>1</v>
      </c>
      <c r="AL7" s="9">
        <f t="shared" si="5"/>
        <v>8</v>
      </c>
      <c r="AM7">
        <f t="shared" si="2"/>
        <v>-1.2287604380421586</v>
      </c>
      <c r="AP7" s="9">
        <v>2</v>
      </c>
      <c r="AQ7">
        <f t="shared" si="3"/>
        <v>-2.1365935698692029</v>
      </c>
      <c r="AR7" s="9">
        <v>18</v>
      </c>
      <c r="AS7">
        <f t="shared" si="6"/>
        <v>-0.19439499284117434</v>
      </c>
      <c r="AT7" s="9">
        <v>21</v>
      </c>
      <c r="AU7">
        <f t="shared" si="7"/>
        <v>0.30414179823974535</v>
      </c>
      <c r="AV7">
        <f t="shared" si="8"/>
        <v>-0.67561558815687739</v>
      </c>
      <c r="AX7" s="2">
        <v>933000120138331</v>
      </c>
      <c r="AY7" s="10" t="s">
        <v>40</v>
      </c>
      <c r="AZ7">
        <v>-1.4752913710894844</v>
      </c>
      <c r="BA7">
        <v>-1.2287604380421586</v>
      </c>
      <c r="BB7">
        <v>-0.67561558815687739</v>
      </c>
      <c r="BC7">
        <f t="shared" si="9"/>
        <v>-1.1265557990961736</v>
      </c>
    </row>
    <row r="8" spans="1:55" ht="15.6" x14ac:dyDescent="0.3">
      <c r="A8" s="10" t="s">
        <v>41</v>
      </c>
      <c r="B8" s="9">
        <v>8</v>
      </c>
      <c r="C8" s="9">
        <v>15</v>
      </c>
      <c r="D8" s="9">
        <v>18</v>
      </c>
      <c r="E8" s="9">
        <v>66</v>
      </c>
      <c r="F8" s="9">
        <v>89</v>
      </c>
      <c r="G8" s="9">
        <v>72</v>
      </c>
      <c r="H8" s="9">
        <v>109</v>
      </c>
      <c r="I8" s="9">
        <v>129</v>
      </c>
      <c r="J8" s="9">
        <v>127</v>
      </c>
      <c r="K8" s="9">
        <v>118</v>
      </c>
      <c r="L8" s="9">
        <v>130</v>
      </c>
      <c r="M8" s="9">
        <v>129</v>
      </c>
      <c r="N8" s="9">
        <v>147</v>
      </c>
      <c r="O8" s="9">
        <v>145</v>
      </c>
      <c r="P8" s="2">
        <v>933000120138335</v>
      </c>
      <c r="Q8" s="10" t="s">
        <v>41</v>
      </c>
      <c r="R8">
        <f t="shared" si="0"/>
        <v>-0.9388412872651698</v>
      </c>
      <c r="S8">
        <f t="shared" si="0"/>
        <v>-0.83070250025033343</v>
      </c>
      <c r="T8">
        <f t="shared" si="0"/>
        <v>-0.78435730581540364</v>
      </c>
      <c r="U8">
        <f t="shared" si="0"/>
        <v>-4.2834194856525974E-2</v>
      </c>
      <c r="V8">
        <f t="shared" si="0"/>
        <v>0.31247896247793622</v>
      </c>
      <c r="W8">
        <f t="shared" si="0"/>
        <v>4.9856194013333729E-2</v>
      </c>
      <c r="X8">
        <f t="shared" si="0"/>
        <v>0.6214469253774686</v>
      </c>
      <c r="Y8">
        <f t="shared" si="0"/>
        <v>0.93041488827700092</v>
      </c>
      <c r="Z8">
        <f t="shared" si="0"/>
        <v>0.89951809198704769</v>
      </c>
      <c r="AA8">
        <f t="shared" si="0"/>
        <v>0.7604825086822582</v>
      </c>
      <c r="AB8">
        <f t="shared" si="0"/>
        <v>0.94586328642197759</v>
      </c>
      <c r="AC8">
        <f t="shared" si="0"/>
        <v>0.93041488827700092</v>
      </c>
      <c r="AD8">
        <f t="shared" si="0"/>
        <v>1.2084860548865801</v>
      </c>
      <c r="AE8">
        <f t="shared" si="0"/>
        <v>1.1775892585966268</v>
      </c>
      <c r="AF8" s="9">
        <f t="shared" si="4"/>
        <v>0.37427255505784274</v>
      </c>
      <c r="AG8">
        <f t="shared" si="1"/>
        <v>-0.17307310346714908</v>
      </c>
      <c r="AJ8" s="9">
        <v>40</v>
      </c>
      <c r="AK8" s="9">
        <v>62</v>
      </c>
      <c r="AL8" s="9">
        <f t="shared" si="5"/>
        <v>51</v>
      </c>
      <c r="AM8">
        <f t="shared" si="2"/>
        <v>-0.43368015460311476</v>
      </c>
      <c r="AP8" s="9">
        <v>23</v>
      </c>
      <c r="AQ8">
        <f t="shared" si="3"/>
        <v>-4.5266812920957564E-2</v>
      </c>
      <c r="AR8" s="9">
        <v>21</v>
      </c>
      <c r="AS8">
        <f t="shared" si="6"/>
        <v>0.10397871710109344</v>
      </c>
      <c r="AT8" s="9">
        <v>21</v>
      </c>
      <c r="AU8">
        <f t="shared" si="7"/>
        <v>0.30414179823974535</v>
      </c>
      <c r="AV8">
        <f t="shared" si="8"/>
        <v>0.12095123413996041</v>
      </c>
      <c r="AX8" s="2">
        <v>933000120138335</v>
      </c>
      <c r="AY8" s="10" t="s">
        <v>41</v>
      </c>
      <c r="AZ8">
        <v>-0.17307310346714908</v>
      </c>
      <c r="BA8">
        <v>-0.43368015460311476</v>
      </c>
      <c r="BB8">
        <v>0.12095123413996041</v>
      </c>
      <c r="BC8">
        <f t="shared" si="9"/>
        <v>-0.1619340079767678</v>
      </c>
    </row>
    <row r="9" spans="1:55" ht="15.6" x14ac:dyDescent="0.3">
      <c r="A9" s="10" t="s">
        <v>42</v>
      </c>
      <c r="B9" s="9">
        <v>17</v>
      </c>
      <c r="C9" s="9">
        <v>14</v>
      </c>
      <c r="D9" s="9">
        <v>14</v>
      </c>
      <c r="E9" s="9">
        <v>23</v>
      </c>
      <c r="F9" s="9">
        <v>18</v>
      </c>
      <c r="G9" s="9">
        <v>86</v>
      </c>
      <c r="H9" s="9">
        <v>61</v>
      </c>
      <c r="I9" s="9">
        <v>62</v>
      </c>
      <c r="J9" s="9">
        <v>121</v>
      </c>
      <c r="K9" s="9">
        <v>125</v>
      </c>
      <c r="L9" s="9">
        <v>116</v>
      </c>
      <c r="M9" s="9">
        <v>153</v>
      </c>
      <c r="N9" s="9">
        <v>134</v>
      </c>
      <c r="O9" s="9">
        <v>143</v>
      </c>
      <c r="P9" s="2">
        <v>933000120138341</v>
      </c>
      <c r="Q9" s="10" t="s">
        <v>42</v>
      </c>
      <c r="R9">
        <f t="shared" si="0"/>
        <v>-0.7998057039603802</v>
      </c>
      <c r="S9">
        <f t="shared" si="0"/>
        <v>-0.8461508983953101</v>
      </c>
      <c r="T9">
        <f t="shared" si="0"/>
        <v>-0.8461508983953101</v>
      </c>
      <c r="U9">
        <f t="shared" si="0"/>
        <v>-0.7071153150905205</v>
      </c>
      <c r="V9">
        <f t="shared" si="0"/>
        <v>-0.78435730581540364</v>
      </c>
      <c r="W9">
        <f t="shared" si="0"/>
        <v>0.26613376804300637</v>
      </c>
      <c r="X9">
        <f t="shared" si="0"/>
        <v>-0.12007618558140906</v>
      </c>
      <c r="Y9">
        <f t="shared" si="0"/>
        <v>-0.10462778743643245</v>
      </c>
      <c r="Z9">
        <f t="shared" si="0"/>
        <v>0.80682770311718799</v>
      </c>
      <c r="AA9">
        <f t="shared" si="0"/>
        <v>0.86862129569709445</v>
      </c>
      <c r="AB9">
        <f t="shared" si="0"/>
        <v>0.72958571239230496</v>
      </c>
      <c r="AC9">
        <f t="shared" si="0"/>
        <v>1.3011764437564397</v>
      </c>
      <c r="AD9">
        <f t="shared" si="0"/>
        <v>1.0076568790018841</v>
      </c>
      <c r="AE9">
        <f t="shared" si="0"/>
        <v>1.1466924623066737</v>
      </c>
      <c r="AF9" s="9">
        <f t="shared" si="4"/>
        <v>0.13702929783141607</v>
      </c>
      <c r="AG9">
        <f t="shared" si="1"/>
        <v>-0.52217151685717655</v>
      </c>
      <c r="AJ9" s="9">
        <v>95</v>
      </c>
      <c r="AK9" s="9">
        <v>145</v>
      </c>
      <c r="AL9" s="9">
        <f t="shared" si="5"/>
        <v>120</v>
      </c>
      <c r="AM9">
        <f t="shared" si="2"/>
        <v>0.84214634672930433</v>
      </c>
      <c r="AP9" s="9">
        <v>11</v>
      </c>
      <c r="AQ9">
        <f t="shared" si="3"/>
        <v>-1.2403106740342404</v>
      </c>
      <c r="AR9" s="9">
        <v>10</v>
      </c>
      <c r="AS9">
        <f t="shared" si="6"/>
        <v>-0.99005821935388838</v>
      </c>
      <c r="AT9" s="9">
        <v>12</v>
      </c>
      <c r="AU9">
        <f t="shared" si="7"/>
        <v>-0.716537456869908</v>
      </c>
      <c r="AV9">
        <f t="shared" si="8"/>
        <v>-0.98230211675267887</v>
      </c>
      <c r="AX9" s="2">
        <v>933000120138341</v>
      </c>
      <c r="AY9" s="10" t="s">
        <v>42</v>
      </c>
      <c r="AZ9">
        <v>-0.52217151685717655</v>
      </c>
      <c r="BA9">
        <v>0.84214634672930433</v>
      </c>
      <c r="BB9">
        <v>-0.98230211675267887</v>
      </c>
      <c r="BC9">
        <f t="shared" si="9"/>
        <v>-0.22077576229351703</v>
      </c>
    </row>
    <row r="10" spans="1:55" ht="15.6" x14ac:dyDescent="0.3">
      <c r="A10" s="10" t="s">
        <v>43</v>
      </c>
      <c r="B10" s="9">
        <v>44</v>
      </c>
      <c r="C10" s="9">
        <v>20</v>
      </c>
      <c r="D10" s="9">
        <v>19</v>
      </c>
      <c r="E10" s="9">
        <v>76</v>
      </c>
      <c r="F10" s="9">
        <v>54</v>
      </c>
      <c r="G10" s="9">
        <v>53</v>
      </c>
      <c r="H10" s="9">
        <v>87</v>
      </c>
      <c r="I10" s="9">
        <v>114</v>
      </c>
      <c r="J10" s="9">
        <v>142</v>
      </c>
      <c r="K10" s="9">
        <v>110</v>
      </c>
      <c r="L10" s="9">
        <v>118</v>
      </c>
      <c r="M10" s="9">
        <v>102</v>
      </c>
      <c r="N10" s="9">
        <v>114</v>
      </c>
      <c r="O10" s="9">
        <v>121</v>
      </c>
      <c r="P10" s="2">
        <v>933000120138338</v>
      </c>
      <c r="Q10" s="10" t="s">
        <v>43</v>
      </c>
      <c r="R10">
        <f t="shared" si="0"/>
        <v>-0.38269895404601156</v>
      </c>
      <c r="S10">
        <f t="shared" si="0"/>
        <v>-0.75346050952545041</v>
      </c>
      <c r="T10">
        <f t="shared" si="0"/>
        <v>-0.76890890767042697</v>
      </c>
      <c r="U10">
        <f t="shared" si="0"/>
        <v>0.11164978659324021</v>
      </c>
      <c r="V10">
        <f t="shared" si="0"/>
        <v>-0.2282149725962454</v>
      </c>
      <c r="W10">
        <f t="shared" si="0"/>
        <v>-0.24366337074122202</v>
      </c>
      <c r="X10">
        <f t="shared" si="0"/>
        <v>0.28158216618798299</v>
      </c>
      <c r="Y10">
        <f t="shared" si="0"/>
        <v>0.69868891610235173</v>
      </c>
      <c r="Z10">
        <f t="shared" si="0"/>
        <v>1.131244064161697</v>
      </c>
      <c r="AA10">
        <f t="shared" si="0"/>
        <v>0.63689532352244516</v>
      </c>
      <c r="AB10">
        <f t="shared" si="0"/>
        <v>0.7604825086822582</v>
      </c>
      <c r="AC10">
        <f t="shared" si="0"/>
        <v>0.51330813836263223</v>
      </c>
      <c r="AD10">
        <f t="shared" si="0"/>
        <v>0.69868891610235173</v>
      </c>
      <c r="AE10">
        <f t="shared" si="0"/>
        <v>0.80682770311718799</v>
      </c>
      <c r="AF10" s="9">
        <f t="shared" si="4"/>
        <v>0.23303005773234217</v>
      </c>
      <c r="AG10">
        <f t="shared" si="1"/>
        <v>-0.38090843795051443</v>
      </c>
      <c r="AJ10" s="9">
        <v>40</v>
      </c>
      <c r="AK10" s="9">
        <v>40</v>
      </c>
      <c r="AL10" s="9">
        <f t="shared" si="5"/>
        <v>40</v>
      </c>
      <c r="AM10">
        <f t="shared" si="2"/>
        <v>-0.63707278525031197</v>
      </c>
      <c r="AP10" s="9">
        <v>26</v>
      </c>
      <c r="AQ10">
        <f t="shared" si="3"/>
        <v>0.25349415235736317</v>
      </c>
      <c r="AR10" s="9">
        <v>8</v>
      </c>
      <c r="AS10">
        <f t="shared" si="6"/>
        <v>-1.1889740259820669</v>
      </c>
      <c r="AT10" s="9">
        <v>17</v>
      </c>
      <c r="AU10">
        <f t="shared" si="7"/>
        <v>-0.1494934262534339</v>
      </c>
      <c r="AV10">
        <f t="shared" si="8"/>
        <v>-0.36165776662604587</v>
      </c>
      <c r="AX10" s="2">
        <v>933000120138338</v>
      </c>
      <c r="AY10" s="10" t="s">
        <v>43</v>
      </c>
      <c r="AZ10">
        <v>-0.38090843795051443</v>
      </c>
      <c r="BA10">
        <v>-0.63707278525031197</v>
      </c>
      <c r="BB10">
        <v>-0.36165776662604587</v>
      </c>
      <c r="BC10">
        <f t="shared" si="9"/>
        <v>-0.45987966327562413</v>
      </c>
    </row>
    <row r="11" spans="1:55" ht="15.6" x14ac:dyDescent="0.3">
      <c r="A11" s="10" t="s">
        <v>44</v>
      </c>
      <c r="B11" s="9">
        <v>99</v>
      </c>
      <c r="C11" s="9">
        <v>98</v>
      </c>
      <c r="D11" s="9">
        <v>111</v>
      </c>
      <c r="E11" s="9">
        <v>106</v>
      </c>
      <c r="F11" s="9">
        <v>114</v>
      </c>
      <c r="G11" s="9">
        <v>108</v>
      </c>
      <c r="H11" s="9">
        <v>89</v>
      </c>
      <c r="I11" s="9">
        <v>97</v>
      </c>
      <c r="J11" s="9">
        <v>105</v>
      </c>
      <c r="K11" s="9">
        <v>105</v>
      </c>
      <c r="L11" s="9">
        <v>111</v>
      </c>
      <c r="M11" s="9">
        <v>111</v>
      </c>
      <c r="N11" s="9">
        <v>108</v>
      </c>
      <c r="O11" s="9">
        <v>112</v>
      </c>
      <c r="P11" s="2">
        <v>933000120138343</v>
      </c>
      <c r="Q11" s="10" t="s">
        <v>44</v>
      </c>
      <c r="R11">
        <f t="shared" si="0"/>
        <v>0.46696294392770243</v>
      </c>
      <c r="S11">
        <f t="shared" si="0"/>
        <v>0.45151454578272582</v>
      </c>
      <c r="T11">
        <f t="shared" si="0"/>
        <v>0.65234372166742183</v>
      </c>
      <c r="U11">
        <f t="shared" si="0"/>
        <v>0.57510173094253869</v>
      </c>
      <c r="V11">
        <f t="shared" si="0"/>
        <v>0.69868891610235173</v>
      </c>
      <c r="W11">
        <f t="shared" si="0"/>
        <v>0.60599852723249192</v>
      </c>
      <c r="X11">
        <f t="shared" si="0"/>
        <v>0.31247896247793622</v>
      </c>
      <c r="Y11">
        <f t="shared" si="0"/>
        <v>0.4360661476377492</v>
      </c>
      <c r="Z11">
        <f t="shared" si="0"/>
        <v>0.55965333279756213</v>
      </c>
      <c r="AA11">
        <f t="shared" si="0"/>
        <v>0.55965333279756213</v>
      </c>
      <c r="AB11">
        <f t="shared" si="0"/>
        <v>0.65234372166742183</v>
      </c>
      <c r="AC11">
        <f t="shared" si="0"/>
        <v>0.65234372166742183</v>
      </c>
      <c r="AD11">
        <f t="shared" si="0"/>
        <v>0.60599852723249192</v>
      </c>
      <c r="AE11">
        <f t="shared" si="0"/>
        <v>0.66779211981239839</v>
      </c>
      <c r="AF11" s="9">
        <f t="shared" si="4"/>
        <v>0.56406716083898401</v>
      </c>
      <c r="AG11">
        <f t="shared" si="1"/>
        <v>0.10620562724487285</v>
      </c>
      <c r="AJ11" s="9">
        <v>40</v>
      </c>
      <c r="AK11" s="9">
        <v>40</v>
      </c>
      <c r="AL11" s="9">
        <f t="shared" si="5"/>
        <v>40</v>
      </c>
      <c r="AM11">
        <f t="shared" si="2"/>
        <v>-0.63707278525031197</v>
      </c>
      <c r="AP11" s="9">
        <v>18</v>
      </c>
      <c r="AQ11">
        <f t="shared" si="3"/>
        <v>-0.54320175505149215</v>
      </c>
      <c r="AR11" s="9">
        <v>17</v>
      </c>
      <c r="AS11">
        <f t="shared" si="6"/>
        <v>-0.29385289615526361</v>
      </c>
      <c r="AT11" s="9">
        <v>23</v>
      </c>
      <c r="AU11">
        <f t="shared" si="7"/>
        <v>0.53095941048633499</v>
      </c>
      <c r="AV11">
        <f t="shared" si="8"/>
        <v>-0.10203174690680694</v>
      </c>
      <c r="AX11" s="2">
        <v>933000120138343</v>
      </c>
      <c r="AY11" s="10" t="s">
        <v>44</v>
      </c>
      <c r="AZ11">
        <v>0.10620562724487285</v>
      </c>
      <c r="BA11">
        <v>-0.63707278525031197</v>
      </c>
      <c r="BB11">
        <v>-0.10203174690680694</v>
      </c>
      <c r="BC11">
        <f t="shared" si="9"/>
        <v>-0.21096630163741537</v>
      </c>
    </row>
    <row r="12" spans="1:55" ht="15.6" x14ac:dyDescent="0.3">
      <c r="A12" s="10" t="s">
        <v>45</v>
      </c>
      <c r="B12" s="9">
        <v>97</v>
      </c>
      <c r="C12" s="9">
        <v>116</v>
      </c>
      <c r="D12" s="9">
        <v>142</v>
      </c>
      <c r="E12" s="9">
        <v>149</v>
      </c>
      <c r="F12" s="9">
        <v>139</v>
      </c>
      <c r="G12" s="9">
        <v>124</v>
      </c>
      <c r="H12" s="9">
        <v>127</v>
      </c>
      <c r="I12" s="9">
        <v>140</v>
      </c>
      <c r="J12" s="9">
        <v>155</v>
      </c>
      <c r="K12" s="9">
        <v>117</v>
      </c>
      <c r="L12" s="9">
        <v>128</v>
      </c>
      <c r="M12" s="9">
        <v>135</v>
      </c>
      <c r="N12" s="9">
        <v>147</v>
      </c>
      <c r="O12" s="9">
        <v>143</v>
      </c>
      <c r="P12" s="2">
        <v>933000120138354</v>
      </c>
      <c r="Q12" s="10" t="s">
        <v>45</v>
      </c>
      <c r="R12">
        <f t="shared" si="0"/>
        <v>0.4360661476377492</v>
      </c>
      <c r="S12">
        <f t="shared" si="0"/>
        <v>0.72958571239230496</v>
      </c>
      <c r="T12">
        <f t="shared" si="0"/>
        <v>1.131244064161697</v>
      </c>
      <c r="U12">
        <f t="shared" si="0"/>
        <v>1.2393828511765332</v>
      </c>
      <c r="V12">
        <f t="shared" si="0"/>
        <v>1.0848988697267672</v>
      </c>
      <c r="W12">
        <f t="shared" si="0"/>
        <v>0.85317289755211789</v>
      </c>
      <c r="X12">
        <f t="shared" si="0"/>
        <v>0.89951809198704769</v>
      </c>
      <c r="Y12">
        <f t="shared" si="0"/>
        <v>1.1003472678717436</v>
      </c>
      <c r="Z12">
        <f t="shared" si="0"/>
        <v>1.332073240046393</v>
      </c>
      <c r="AA12">
        <f t="shared" si="0"/>
        <v>0.74503411053728152</v>
      </c>
      <c r="AB12">
        <f t="shared" si="0"/>
        <v>0.91496649013202436</v>
      </c>
      <c r="AC12">
        <f t="shared" si="0"/>
        <v>1.0231052771468607</v>
      </c>
      <c r="AD12">
        <f t="shared" si="0"/>
        <v>1.2084860548865801</v>
      </c>
      <c r="AE12">
        <f t="shared" si="0"/>
        <v>1.1466924623066737</v>
      </c>
      <c r="AF12" s="9">
        <f t="shared" si="4"/>
        <v>0.98889810982584081</v>
      </c>
      <c r="AG12">
        <f t="shared" si="1"/>
        <v>0.73133534424561952</v>
      </c>
      <c r="AJ12" s="9">
        <v>118</v>
      </c>
      <c r="AK12" s="9">
        <v>118</v>
      </c>
      <c r="AL12" s="9">
        <f t="shared" si="5"/>
        <v>118</v>
      </c>
      <c r="AM12">
        <f t="shared" si="2"/>
        <v>0.80516586842981386</v>
      </c>
      <c r="AP12" s="9">
        <v>30</v>
      </c>
      <c r="AQ12">
        <f t="shared" si="3"/>
        <v>0.65184210606179083</v>
      </c>
      <c r="AR12" s="9">
        <v>29</v>
      </c>
      <c r="AS12">
        <f t="shared" si="6"/>
        <v>0.89964194361380756</v>
      </c>
      <c r="AT12" s="9">
        <v>27</v>
      </c>
      <c r="AU12">
        <f t="shared" si="7"/>
        <v>0.98459463497951427</v>
      </c>
      <c r="AV12">
        <f t="shared" si="8"/>
        <v>0.84535956155170433</v>
      </c>
      <c r="AX12" s="2">
        <v>933000120138354</v>
      </c>
      <c r="AY12" s="10" t="s">
        <v>45</v>
      </c>
      <c r="AZ12">
        <v>0.73133534424561952</v>
      </c>
      <c r="BA12">
        <v>0.80516586842981386</v>
      </c>
      <c r="BB12">
        <v>0.84535956155170433</v>
      </c>
      <c r="BC12">
        <f t="shared" si="9"/>
        <v>0.79395359140904587</v>
      </c>
    </row>
    <row r="13" spans="1:55" ht="15.6" x14ac:dyDescent="0.3">
      <c r="A13" s="10" t="s">
        <v>46</v>
      </c>
      <c r="B13" s="9">
        <v>135</v>
      </c>
      <c r="C13" s="9">
        <v>125</v>
      </c>
      <c r="D13" s="9">
        <v>146</v>
      </c>
      <c r="E13" s="9">
        <v>134</v>
      </c>
      <c r="F13" s="9">
        <v>146</v>
      </c>
      <c r="G13" s="9">
        <v>141</v>
      </c>
      <c r="H13" s="9">
        <v>134</v>
      </c>
      <c r="I13" s="9">
        <v>133</v>
      </c>
      <c r="J13" s="9">
        <v>151</v>
      </c>
      <c r="K13" s="9">
        <v>124</v>
      </c>
      <c r="L13" s="9">
        <v>141</v>
      </c>
      <c r="M13" s="9">
        <v>155</v>
      </c>
      <c r="N13" s="9">
        <v>140</v>
      </c>
      <c r="O13" s="9">
        <v>198</v>
      </c>
      <c r="P13" s="2">
        <v>933000120138351</v>
      </c>
      <c r="Q13" s="10" t="s">
        <v>46</v>
      </c>
      <c r="R13">
        <f t="shared" si="0"/>
        <v>1.0231052771468607</v>
      </c>
      <c r="S13">
        <f t="shared" si="0"/>
        <v>0.86862129569709445</v>
      </c>
      <c r="T13">
        <f t="shared" si="0"/>
        <v>1.1930376567416034</v>
      </c>
      <c r="U13">
        <f t="shared" si="0"/>
        <v>1.0076568790018841</v>
      </c>
      <c r="V13">
        <f t="shared" si="0"/>
        <v>1.1930376567416034</v>
      </c>
      <c r="W13">
        <f t="shared" si="0"/>
        <v>1.1157956660167203</v>
      </c>
      <c r="X13">
        <f t="shared" si="0"/>
        <v>1.0076568790018841</v>
      </c>
      <c r="Y13">
        <f t="shared" si="0"/>
        <v>0.99220848085690738</v>
      </c>
      <c r="Z13">
        <f t="shared" si="0"/>
        <v>1.2702796474664866</v>
      </c>
      <c r="AA13">
        <f t="shared" si="0"/>
        <v>0.85317289755211789</v>
      </c>
      <c r="AB13">
        <f t="shared" si="0"/>
        <v>1.1157956660167203</v>
      </c>
      <c r="AC13">
        <f t="shared" si="0"/>
        <v>1.332073240046393</v>
      </c>
      <c r="AD13">
        <f t="shared" si="0"/>
        <v>1.1003472678717436</v>
      </c>
      <c r="AE13">
        <f t="shared" si="0"/>
        <v>1.9963543602803877</v>
      </c>
      <c r="AF13" s="9">
        <f t="shared" si="4"/>
        <v>1.1477959193170293</v>
      </c>
      <c r="AG13">
        <f t="shared" si="1"/>
        <v>0.96515009553940601</v>
      </c>
      <c r="AJ13" s="9">
        <v>145</v>
      </c>
      <c r="AK13" s="9">
        <v>268</v>
      </c>
      <c r="AL13" s="9">
        <f t="shared" si="5"/>
        <v>206.5</v>
      </c>
      <c r="AM13">
        <f t="shared" si="2"/>
        <v>2.4415520331822647</v>
      </c>
      <c r="AP13" s="9">
        <v>27</v>
      </c>
      <c r="AQ13">
        <f t="shared" si="3"/>
        <v>0.35308114078347008</v>
      </c>
      <c r="AR13" s="9">
        <v>23</v>
      </c>
      <c r="AS13">
        <f t="shared" si="6"/>
        <v>0.30289452372927195</v>
      </c>
      <c r="AT13" s="9">
        <v>21</v>
      </c>
      <c r="AU13">
        <f t="shared" si="7"/>
        <v>0.30414179823974535</v>
      </c>
      <c r="AV13">
        <f t="shared" si="8"/>
        <v>0.32003915425082913</v>
      </c>
      <c r="AX13" s="2">
        <v>933000120138351</v>
      </c>
      <c r="AY13" s="10" t="s">
        <v>46</v>
      </c>
      <c r="AZ13">
        <v>0.96515009553940601</v>
      </c>
      <c r="BA13">
        <v>2.4415520331822647</v>
      </c>
      <c r="BB13">
        <v>0.32003915425082913</v>
      </c>
      <c r="BC13">
        <f t="shared" si="9"/>
        <v>1.2422470943241666</v>
      </c>
    </row>
    <row r="14" spans="1:55" ht="15.6" x14ac:dyDescent="0.3">
      <c r="A14" s="10" t="s">
        <v>47</v>
      </c>
      <c r="B14" s="9">
        <v>117</v>
      </c>
      <c r="C14" s="9">
        <v>97</v>
      </c>
      <c r="D14" s="9">
        <v>111</v>
      </c>
      <c r="E14" s="9">
        <v>109</v>
      </c>
      <c r="F14" s="9">
        <v>62</v>
      </c>
      <c r="G14" s="9">
        <v>85</v>
      </c>
      <c r="H14" s="9">
        <v>88</v>
      </c>
      <c r="I14" s="9">
        <v>57</v>
      </c>
      <c r="J14" s="9">
        <v>78</v>
      </c>
      <c r="K14" s="9">
        <v>90</v>
      </c>
      <c r="L14" s="9">
        <v>150</v>
      </c>
      <c r="M14" s="9">
        <v>117</v>
      </c>
      <c r="N14" s="9">
        <v>124</v>
      </c>
      <c r="O14" s="9">
        <v>145</v>
      </c>
      <c r="P14" s="2">
        <v>933000120138282</v>
      </c>
      <c r="Q14" s="10" t="s">
        <v>47</v>
      </c>
      <c r="R14">
        <f t="shared" si="0"/>
        <v>0.74503411053728152</v>
      </c>
      <c r="S14">
        <f t="shared" si="0"/>
        <v>0.4360661476377492</v>
      </c>
      <c r="T14">
        <f t="shared" si="0"/>
        <v>0.65234372166742183</v>
      </c>
      <c r="U14">
        <f t="shared" si="0"/>
        <v>0.6214469253774686</v>
      </c>
      <c r="V14">
        <f t="shared" si="0"/>
        <v>-0.10462778743643245</v>
      </c>
      <c r="W14">
        <f t="shared" si="0"/>
        <v>0.25068536989802975</v>
      </c>
      <c r="X14">
        <f t="shared" si="0"/>
        <v>0.2970305643329596</v>
      </c>
      <c r="Y14">
        <f t="shared" si="0"/>
        <v>-0.18186977816131553</v>
      </c>
      <c r="Z14">
        <f t="shared" si="0"/>
        <v>0.14254658288319344</v>
      </c>
      <c r="AA14">
        <f t="shared" si="0"/>
        <v>0.32792736062291283</v>
      </c>
      <c r="AB14">
        <f t="shared" si="0"/>
        <v>1.2548312493215099</v>
      </c>
      <c r="AC14">
        <f t="shared" si="0"/>
        <v>0.74503411053728152</v>
      </c>
      <c r="AD14">
        <f t="shared" si="0"/>
        <v>0.85317289755211789</v>
      </c>
      <c r="AE14">
        <f t="shared" si="0"/>
        <v>1.1775892585966268</v>
      </c>
      <c r="AF14" s="9">
        <f t="shared" si="4"/>
        <v>0.51551505238334328</v>
      </c>
      <c r="AG14">
        <f t="shared" si="1"/>
        <v>3.4762231016216165E-2</v>
      </c>
      <c r="AJ14" s="9">
        <v>15</v>
      </c>
      <c r="AK14" s="9">
        <v>15</v>
      </c>
      <c r="AL14" s="9">
        <f t="shared" si="5"/>
        <v>15</v>
      </c>
      <c r="AM14">
        <f t="shared" si="2"/>
        <v>-1.0993287639939422</v>
      </c>
      <c r="AP14" s="9">
        <v>37</v>
      </c>
      <c r="AQ14">
        <f t="shared" si="3"/>
        <v>1.3489510250445393</v>
      </c>
      <c r="AR14" s="9">
        <v>21</v>
      </c>
      <c r="AS14">
        <f t="shared" si="6"/>
        <v>0.10397871710109344</v>
      </c>
      <c r="AT14" s="9">
        <v>7</v>
      </c>
      <c r="AU14">
        <f t="shared" si="7"/>
        <v>-1.283581487486382</v>
      </c>
      <c r="AV14">
        <f t="shared" si="8"/>
        <v>5.6449418219750282E-2</v>
      </c>
      <c r="AX14" s="2">
        <v>933000120138282</v>
      </c>
      <c r="AY14" s="10" t="s">
        <v>47</v>
      </c>
      <c r="AZ14">
        <v>3.4762231016216165E-2</v>
      </c>
      <c r="BA14">
        <v>-1.0993287639939422</v>
      </c>
      <c r="BB14">
        <v>5.6449418219750282E-2</v>
      </c>
      <c r="BC14">
        <f t="shared" si="9"/>
        <v>-0.33603903825265857</v>
      </c>
    </row>
    <row r="15" spans="1:55" ht="15.6" x14ac:dyDescent="0.3">
      <c r="A15" s="10" t="s">
        <v>48</v>
      </c>
      <c r="B15" s="9">
        <v>7</v>
      </c>
      <c r="C15" s="9">
        <v>2</v>
      </c>
      <c r="D15" s="9">
        <v>5</v>
      </c>
      <c r="E15" s="9">
        <v>72</v>
      </c>
      <c r="F15" s="9">
        <v>56</v>
      </c>
      <c r="G15" s="9">
        <v>19</v>
      </c>
      <c r="H15" s="9">
        <v>32</v>
      </c>
      <c r="I15" s="9">
        <v>70</v>
      </c>
      <c r="J15" s="9">
        <v>95</v>
      </c>
      <c r="K15" s="9">
        <v>85</v>
      </c>
      <c r="L15" s="9">
        <v>93</v>
      </c>
      <c r="M15" s="9">
        <v>67</v>
      </c>
      <c r="N15" s="9">
        <v>107</v>
      </c>
      <c r="O15" s="9">
        <v>113</v>
      </c>
      <c r="P15" s="2">
        <v>933000120138316</v>
      </c>
      <c r="Q15" s="10" t="s">
        <v>48</v>
      </c>
      <c r="R15">
        <f t="shared" si="0"/>
        <v>-0.95428968541014647</v>
      </c>
      <c r="S15">
        <f t="shared" si="0"/>
        <v>-1.0315316761350295</v>
      </c>
      <c r="T15">
        <f t="shared" si="0"/>
        <v>-0.9851864817000997</v>
      </c>
      <c r="U15">
        <f t="shared" si="0"/>
        <v>4.9856194013333729E-2</v>
      </c>
      <c r="V15">
        <f t="shared" si="0"/>
        <v>-0.19731817630629214</v>
      </c>
      <c r="W15">
        <f t="shared" si="0"/>
        <v>-0.76890890767042697</v>
      </c>
      <c r="X15">
        <f t="shared" si="0"/>
        <v>-0.56807973178573101</v>
      </c>
      <c r="Y15">
        <f t="shared" si="0"/>
        <v>1.8959397723380494E-2</v>
      </c>
      <c r="Z15">
        <f t="shared" si="0"/>
        <v>0.40516935134779591</v>
      </c>
      <c r="AA15">
        <f t="shared" si="0"/>
        <v>0.25068536989802975</v>
      </c>
      <c r="AB15">
        <f t="shared" si="0"/>
        <v>0.37427255505784268</v>
      </c>
      <c r="AC15">
        <f t="shared" si="0"/>
        <v>-2.7385796711549358E-2</v>
      </c>
      <c r="AD15">
        <f t="shared" si="0"/>
        <v>0.59055012908751536</v>
      </c>
      <c r="AE15">
        <f t="shared" si="0"/>
        <v>0.68324051795737506</v>
      </c>
      <c r="AF15" s="9">
        <f t="shared" si="4"/>
        <v>-0.15428335290242876</v>
      </c>
      <c r="AG15">
        <f t="shared" si="1"/>
        <v>-0.9508318942291174</v>
      </c>
      <c r="AJ15" s="9">
        <v>77</v>
      </c>
      <c r="AK15" s="9">
        <v>62</v>
      </c>
      <c r="AL15" s="9">
        <f t="shared" si="5"/>
        <v>69.5</v>
      </c>
      <c r="AM15">
        <f t="shared" si="2"/>
        <v>-9.1610730332828488E-2</v>
      </c>
      <c r="AP15" s="9">
        <v>24</v>
      </c>
      <c r="AQ15">
        <f t="shared" si="3"/>
        <v>5.4320175505149358E-2</v>
      </c>
      <c r="AR15" s="9">
        <v>33</v>
      </c>
      <c r="AS15">
        <f t="shared" si="6"/>
        <v>1.2974735568701645</v>
      </c>
      <c r="AT15" s="9">
        <v>30</v>
      </c>
      <c r="AU15">
        <f t="shared" si="7"/>
        <v>1.3248210533493987</v>
      </c>
      <c r="AV15">
        <f t="shared" si="8"/>
        <v>0.89220492857490419</v>
      </c>
      <c r="AX15" s="2">
        <v>933000120138316</v>
      </c>
      <c r="AY15" s="10" t="s">
        <v>48</v>
      </c>
      <c r="AZ15">
        <v>-0.9508318942291174</v>
      </c>
      <c r="BA15">
        <v>-9.1610730332828488E-2</v>
      </c>
      <c r="BB15">
        <v>0.89220492857490419</v>
      </c>
      <c r="BC15">
        <f t="shared" si="9"/>
        <v>-5.007923199568054E-2</v>
      </c>
    </row>
    <row r="16" spans="1:55" ht="15.6" x14ac:dyDescent="0.3">
      <c r="A16" s="10" t="s">
        <v>49</v>
      </c>
      <c r="B16" s="9">
        <v>0</v>
      </c>
      <c r="C16" s="9">
        <v>0</v>
      </c>
      <c r="D16" s="9">
        <v>0</v>
      </c>
      <c r="E16" s="9">
        <v>1</v>
      </c>
      <c r="F16" s="9">
        <v>4</v>
      </c>
      <c r="G16" s="9">
        <v>9</v>
      </c>
      <c r="H16" s="9">
        <v>42</v>
      </c>
      <c r="I16" s="9">
        <v>33</v>
      </c>
      <c r="J16" s="9">
        <v>41</v>
      </c>
      <c r="K16" s="9">
        <v>47</v>
      </c>
      <c r="L16" s="9">
        <v>82</v>
      </c>
      <c r="M16" s="9">
        <v>108</v>
      </c>
      <c r="N16" s="9">
        <v>110</v>
      </c>
      <c r="O16" s="9">
        <v>113</v>
      </c>
      <c r="P16" s="2">
        <v>933000120138306</v>
      </c>
      <c r="Q16" s="10" t="s">
        <v>49</v>
      </c>
      <c r="R16">
        <f t="shared" si="0"/>
        <v>-1.0624284724249828</v>
      </c>
      <c r="S16">
        <f t="shared" si="0"/>
        <v>-1.0624284724249828</v>
      </c>
      <c r="T16">
        <f t="shared" si="0"/>
        <v>-1.0624284724249828</v>
      </c>
      <c r="U16">
        <f t="shared" si="0"/>
        <v>-1.0469800742800062</v>
      </c>
      <c r="V16">
        <f t="shared" si="0"/>
        <v>-1.0006348798450764</v>
      </c>
      <c r="W16">
        <f t="shared" si="0"/>
        <v>-0.92339288912019324</v>
      </c>
      <c r="X16">
        <f t="shared" si="0"/>
        <v>-0.4135957503359648</v>
      </c>
      <c r="Y16">
        <f t="shared" si="0"/>
        <v>-0.55263133364075434</v>
      </c>
      <c r="Z16">
        <f t="shared" si="0"/>
        <v>-0.42904414848094141</v>
      </c>
      <c r="AA16">
        <f t="shared" si="0"/>
        <v>-0.33635375961108172</v>
      </c>
      <c r="AB16">
        <f t="shared" si="0"/>
        <v>0.2043401754630999</v>
      </c>
      <c r="AC16">
        <f t="shared" si="0"/>
        <v>0.60599852723249192</v>
      </c>
      <c r="AD16">
        <f t="shared" si="0"/>
        <v>0.63689532352244516</v>
      </c>
      <c r="AE16">
        <f t="shared" si="0"/>
        <v>0.68324051795737506</v>
      </c>
      <c r="AF16" s="9">
        <f t="shared" si="4"/>
        <v>-0.41138883631525386</v>
      </c>
      <c r="AG16">
        <f t="shared" si="1"/>
        <v>-1.329157151530868</v>
      </c>
      <c r="AJ16" s="9">
        <v>77</v>
      </c>
      <c r="AK16" s="9">
        <v>4</v>
      </c>
      <c r="AL16" s="9">
        <f t="shared" si="5"/>
        <v>40.5</v>
      </c>
      <c r="AM16">
        <f t="shared" si="2"/>
        <v>-0.62782766567543946</v>
      </c>
      <c r="AP16" s="9">
        <v>19</v>
      </c>
      <c r="AQ16">
        <f t="shared" si="3"/>
        <v>-0.44361476662538524</v>
      </c>
      <c r="AR16" s="9">
        <v>26</v>
      </c>
      <c r="AS16">
        <f t="shared" si="6"/>
        <v>0.6012682336715397</v>
      </c>
      <c r="AT16" s="9">
        <v>14</v>
      </c>
      <c r="AU16">
        <f t="shared" si="7"/>
        <v>-0.48971984462331836</v>
      </c>
      <c r="AV16">
        <f t="shared" si="8"/>
        <v>-0.11068879252572129</v>
      </c>
      <c r="AX16" s="2">
        <v>933000120138306</v>
      </c>
      <c r="AY16" s="10" t="s">
        <v>49</v>
      </c>
      <c r="AZ16">
        <v>-1.329157151530868</v>
      </c>
      <c r="BA16">
        <v>-0.62782766567543946</v>
      </c>
      <c r="BB16">
        <v>-0.11068879252572129</v>
      </c>
      <c r="BC16">
        <f t="shared" si="9"/>
        <v>-0.68922453657734284</v>
      </c>
    </row>
    <row r="17" spans="1:55" ht="15.6" x14ac:dyDescent="0.3">
      <c r="A17" s="10" t="s">
        <v>50</v>
      </c>
      <c r="B17" s="9">
        <v>90</v>
      </c>
      <c r="C17" s="9">
        <v>107</v>
      </c>
      <c r="D17" s="9">
        <v>127</v>
      </c>
      <c r="E17" s="9">
        <v>125</v>
      </c>
      <c r="F17" s="9">
        <v>141</v>
      </c>
      <c r="G17" s="9">
        <v>120</v>
      </c>
      <c r="H17" s="9">
        <v>149</v>
      </c>
      <c r="I17" s="9">
        <v>126</v>
      </c>
      <c r="J17" s="9">
        <v>104</v>
      </c>
      <c r="K17" s="9">
        <v>90</v>
      </c>
      <c r="L17" s="9">
        <v>100</v>
      </c>
      <c r="M17" s="9">
        <v>97</v>
      </c>
      <c r="N17" s="9">
        <v>91</v>
      </c>
      <c r="O17" s="9">
        <v>103</v>
      </c>
      <c r="P17" s="2">
        <v>933000120138293</v>
      </c>
      <c r="Q17" s="10" t="s">
        <v>50</v>
      </c>
      <c r="R17">
        <f t="shared" si="0"/>
        <v>0.32792736062291283</v>
      </c>
      <c r="S17">
        <f t="shared" si="0"/>
        <v>0.59055012908751536</v>
      </c>
      <c r="T17">
        <f t="shared" si="0"/>
        <v>0.89951809198704769</v>
      </c>
      <c r="U17">
        <f t="shared" si="0"/>
        <v>0.86862129569709445</v>
      </c>
      <c r="V17">
        <f t="shared" si="0"/>
        <v>1.1157956660167203</v>
      </c>
      <c r="W17">
        <f t="shared" si="0"/>
        <v>0.79137930497221143</v>
      </c>
      <c r="X17">
        <f t="shared" si="0"/>
        <v>1.2393828511765332</v>
      </c>
      <c r="Y17">
        <f t="shared" si="0"/>
        <v>0.88406969384207112</v>
      </c>
      <c r="Z17">
        <f t="shared" si="0"/>
        <v>0.54420493465258546</v>
      </c>
      <c r="AA17">
        <f t="shared" si="0"/>
        <v>0.32792736062291283</v>
      </c>
      <c r="AB17">
        <f t="shared" si="0"/>
        <v>0.48241134207267905</v>
      </c>
      <c r="AC17">
        <f t="shared" si="0"/>
        <v>0.4360661476377492</v>
      </c>
      <c r="AD17">
        <f t="shared" si="0"/>
        <v>0.34337575876788945</v>
      </c>
      <c r="AE17">
        <f t="shared" si="0"/>
        <v>0.5287565365076089</v>
      </c>
      <c r="AF17" s="9">
        <f t="shared" si="4"/>
        <v>0.66999903383310933</v>
      </c>
      <c r="AG17">
        <f t="shared" si="1"/>
        <v>0.26208212810739667</v>
      </c>
      <c r="AJ17" s="9">
        <v>95</v>
      </c>
      <c r="AK17" s="9">
        <v>62</v>
      </c>
      <c r="AL17" s="9">
        <f t="shared" si="5"/>
        <v>78.5</v>
      </c>
      <c r="AM17">
        <f t="shared" si="2"/>
        <v>7.4801422014878355E-2</v>
      </c>
      <c r="AP17" s="9">
        <v>25</v>
      </c>
      <c r="AQ17">
        <f t="shared" si="3"/>
        <v>0.15390716393125628</v>
      </c>
      <c r="AR17" s="9">
        <v>9</v>
      </c>
      <c r="AS17">
        <f t="shared" si="6"/>
        <v>-1.0895161226679777</v>
      </c>
      <c r="AT17" s="9">
        <v>8</v>
      </c>
      <c r="AU17">
        <f t="shared" si="7"/>
        <v>-1.1701726813630873</v>
      </c>
      <c r="AV17">
        <f t="shared" si="8"/>
        <v>-0.70192721336660291</v>
      </c>
      <c r="AX17" s="2">
        <v>933000120138293</v>
      </c>
      <c r="AY17" s="10" t="s">
        <v>50</v>
      </c>
      <c r="AZ17">
        <v>0.26208212810739667</v>
      </c>
      <c r="BA17">
        <v>7.4801422014878355E-2</v>
      </c>
      <c r="BB17">
        <v>-0.70192721336660291</v>
      </c>
      <c r="BC17">
        <f t="shared" si="9"/>
        <v>-0.12168122108144264</v>
      </c>
    </row>
    <row r="18" spans="1:55" ht="15.6" x14ac:dyDescent="0.3">
      <c r="A18" s="10" t="s">
        <v>51</v>
      </c>
      <c r="B18" s="9">
        <v>150</v>
      </c>
      <c r="C18" s="9">
        <v>168</v>
      </c>
      <c r="D18" s="9">
        <v>153</v>
      </c>
      <c r="E18" s="9">
        <v>178</v>
      </c>
      <c r="F18" s="9">
        <v>166</v>
      </c>
      <c r="G18" s="9">
        <v>150</v>
      </c>
      <c r="H18" s="9">
        <v>164</v>
      </c>
      <c r="I18" s="9">
        <v>170</v>
      </c>
      <c r="J18" s="9">
        <v>176</v>
      </c>
      <c r="K18" s="9">
        <v>150</v>
      </c>
      <c r="L18" s="9">
        <v>145</v>
      </c>
      <c r="M18" s="9">
        <v>143</v>
      </c>
      <c r="N18" s="9">
        <v>151</v>
      </c>
      <c r="O18" s="9">
        <v>147</v>
      </c>
      <c r="P18" s="2">
        <v>933000120138285</v>
      </c>
      <c r="Q18" s="10" t="s">
        <v>51</v>
      </c>
      <c r="R18">
        <f t="shared" si="0"/>
        <v>1.2548312493215099</v>
      </c>
      <c r="S18">
        <f t="shared" si="0"/>
        <v>1.5329024159310891</v>
      </c>
      <c r="T18">
        <f t="shared" si="0"/>
        <v>1.3011764437564397</v>
      </c>
      <c r="U18">
        <f t="shared" si="0"/>
        <v>1.6873863973808552</v>
      </c>
      <c r="V18">
        <f t="shared" si="0"/>
        <v>1.5020056196411358</v>
      </c>
      <c r="W18">
        <f t="shared" si="0"/>
        <v>1.2548312493215099</v>
      </c>
      <c r="X18">
        <f t="shared" si="0"/>
        <v>1.4711088233511826</v>
      </c>
      <c r="Y18">
        <f t="shared" si="0"/>
        <v>1.5637992122210422</v>
      </c>
      <c r="Z18">
        <f t="shared" si="0"/>
        <v>1.656489601090902</v>
      </c>
      <c r="AA18">
        <f t="shared" si="0"/>
        <v>1.2548312493215099</v>
      </c>
      <c r="AB18">
        <f t="shared" si="0"/>
        <v>1.1775892585966268</v>
      </c>
      <c r="AC18">
        <f t="shared" si="0"/>
        <v>1.1466924623066737</v>
      </c>
      <c r="AD18">
        <f t="shared" si="0"/>
        <v>1.2702796474664866</v>
      </c>
      <c r="AE18">
        <f t="shared" si="0"/>
        <v>1.2084860548865801</v>
      </c>
      <c r="AF18" s="9">
        <f t="shared" si="4"/>
        <v>1.3773149774709676</v>
      </c>
      <c r="AG18">
        <f t="shared" si="1"/>
        <v>1.3028825140748745</v>
      </c>
      <c r="AJ18" s="9">
        <v>32</v>
      </c>
      <c r="AK18" s="9">
        <v>62</v>
      </c>
      <c r="AL18" s="9">
        <f t="shared" si="5"/>
        <v>47</v>
      </c>
      <c r="AM18">
        <f t="shared" si="2"/>
        <v>-0.50764111120209554</v>
      </c>
      <c r="AP18" s="9">
        <v>38</v>
      </c>
      <c r="AQ18">
        <f t="shared" si="3"/>
        <v>1.4485380134706463</v>
      </c>
      <c r="AR18" s="9">
        <v>24</v>
      </c>
      <c r="AS18">
        <f t="shared" si="6"/>
        <v>0.40235242704336122</v>
      </c>
      <c r="AT18" s="9">
        <v>8</v>
      </c>
      <c r="AU18">
        <f t="shared" si="7"/>
        <v>-1.1701726813630873</v>
      </c>
      <c r="AV18">
        <f t="shared" si="8"/>
        <v>0.22690591971697338</v>
      </c>
      <c r="AX18" s="2">
        <v>933000120138285</v>
      </c>
      <c r="AY18" s="10" t="s">
        <v>51</v>
      </c>
      <c r="AZ18">
        <v>1.3028825140748745</v>
      </c>
      <c r="BA18">
        <v>-0.50764111120209554</v>
      </c>
      <c r="BB18">
        <v>0.22690591971697338</v>
      </c>
      <c r="BC18">
        <f t="shared" si="9"/>
        <v>0.34071577419658411</v>
      </c>
    </row>
    <row r="19" spans="1:55" ht="15.6" x14ac:dyDescent="0.3">
      <c r="A19" s="10" t="s">
        <v>52</v>
      </c>
      <c r="B19" s="9">
        <v>113</v>
      </c>
      <c r="C19" s="9">
        <v>118</v>
      </c>
      <c r="D19" s="9">
        <v>121</v>
      </c>
      <c r="E19" s="9">
        <v>134</v>
      </c>
      <c r="F19" s="9">
        <v>125</v>
      </c>
      <c r="G19" s="9">
        <v>104</v>
      </c>
      <c r="H19" s="9">
        <v>115</v>
      </c>
      <c r="I19" s="9">
        <v>130</v>
      </c>
      <c r="J19" s="9">
        <v>129</v>
      </c>
      <c r="K19" s="9">
        <v>117</v>
      </c>
      <c r="L19" s="9">
        <v>116</v>
      </c>
      <c r="M19" s="9">
        <v>115</v>
      </c>
      <c r="N19" s="9">
        <v>121</v>
      </c>
      <c r="O19" s="9">
        <v>136</v>
      </c>
      <c r="P19" s="2">
        <v>933000120138295</v>
      </c>
      <c r="Q19" s="10" t="s">
        <v>52</v>
      </c>
      <c r="R19">
        <f t="shared" si="0"/>
        <v>0.68324051795737506</v>
      </c>
      <c r="S19">
        <f t="shared" si="0"/>
        <v>0.7604825086822582</v>
      </c>
      <c r="T19">
        <f t="shared" si="0"/>
        <v>0.80682770311718799</v>
      </c>
      <c r="U19">
        <f t="shared" si="0"/>
        <v>1.0076568790018841</v>
      </c>
      <c r="V19">
        <f t="shared" si="0"/>
        <v>0.86862129569709445</v>
      </c>
      <c r="W19">
        <f t="shared" si="0"/>
        <v>0.54420493465258546</v>
      </c>
      <c r="X19">
        <f t="shared" si="0"/>
        <v>0.71413731424732829</v>
      </c>
      <c r="Y19">
        <f t="shared" si="0"/>
        <v>0.94586328642197759</v>
      </c>
      <c r="Z19">
        <f t="shared" si="0"/>
        <v>0.93041488827700092</v>
      </c>
      <c r="AA19">
        <f t="shared" si="0"/>
        <v>0.74503411053728152</v>
      </c>
      <c r="AB19">
        <f t="shared" si="0"/>
        <v>0.72958571239230496</v>
      </c>
      <c r="AC19">
        <f t="shared" si="0"/>
        <v>0.71413731424732829</v>
      </c>
      <c r="AD19">
        <f t="shared" si="0"/>
        <v>0.80682770311718799</v>
      </c>
      <c r="AE19">
        <f t="shared" si="0"/>
        <v>1.0385536752918372</v>
      </c>
      <c r="AF19" s="9">
        <f t="shared" si="4"/>
        <v>0.80682770311718799</v>
      </c>
      <c r="AG19">
        <f t="shared" si="1"/>
        <v>0.4634226083881568</v>
      </c>
      <c r="AJ19" s="9">
        <v>77</v>
      </c>
      <c r="AK19" s="9">
        <v>40</v>
      </c>
      <c r="AL19" s="9">
        <f t="shared" si="5"/>
        <v>58.5</v>
      </c>
      <c r="AM19">
        <f t="shared" si="2"/>
        <v>-0.29500336098002572</v>
      </c>
      <c r="AP19" s="9">
        <v>8</v>
      </c>
      <c r="AQ19">
        <f t="shared" si="3"/>
        <v>-1.5390716393125614</v>
      </c>
      <c r="AR19" s="9">
        <v>26</v>
      </c>
      <c r="AS19">
        <f t="shared" si="6"/>
        <v>0.6012682336715397</v>
      </c>
      <c r="AT19" s="9">
        <v>15</v>
      </c>
      <c r="AU19">
        <f t="shared" si="7"/>
        <v>-0.37631103850002351</v>
      </c>
      <c r="AV19">
        <f t="shared" si="8"/>
        <v>-0.43803814804701507</v>
      </c>
      <c r="AX19" s="2">
        <v>933000120138295</v>
      </c>
      <c r="AY19" s="10" t="s">
        <v>52</v>
      </c>
      <c r="AZ19">
        <v>0.4634226083881568</v>
      </c>
      <c r="BA19">
        <v>-0.29500336098002572</v>
      </c>
      <c r="BB19">
        <v>-0.43803814804701507</v>
      </c>
      <c r="BC19">
        <f t="shared" si="9"/>
        <v>-8.9872966879627994E-2</v>
      </c>
    </row>
    <row r="20" spans="1:55" ht="15.6" x14ac:dyDescent="0.3">
      <c r="A20" s="10" t="s">
        <v>53</v>
      </c>
      <c r="B20" s="9">
        <v>173</v>
      </c>
      <c r="C20" s="9">
        <v>173</v>
      </c>
      <c r="D20" s="9">
        <v>147</v>
      </c>
      <c r="E20" s="9">
        <v>192</v>
      </c>
      <c r="F20" s="9">
        <v>197</v>
      </c>
      <c r="G20" s="9">
        <v>192</v>
      </c>
      <c r="H20" s="9">
        <v>171</v>
      </c>
      <c r="I20" s="9">
        <v>252</v>
      </c>
      <c r="J20" s="9">
        <v>205</v>
      </c>
      <c r="K20" s="9">
        <v>207</v>
      </c>
      <c r="L20" s="9">
        <v>190</v>
      </c>
      <c r="M20" s="9">
        <v>175</v>
      </c>
      <c r="N20" s="9">
        <v>177</v>
      </c>
      <c r="O20" s="9">
        <v>155</v>
      </c>
      <c r="P20" s="2">
        <v>933000120138287</v>
      </c>
      <c r="Q20" s="10" t="s">
        <v>53</v>
      </c>
      <c r="R20">
        <f t="shared" si="0"/>
        <v>1.610144406655972</v>
      </c>
      <c r="S20">
        <f t="shared" si="0"/>
        <v>1.610144406655972</v>
      </c>
      <c r="T20">
        <f t="shared" si="0"/>
        <v>1.2084860548865801</v>
      </c>
      <c r="U20">
        <f t="shared" si="0"/>
        <v>1.9036639714105279</v>
      </c>
      <c r="V20">
        <f t="shared" si="0"/>
        <v>1.9809059621354113</v>
      </c>
      <c r="W20">
        <f t="shared" si="0"/>
        <v>1.9036639714105279</v>
      </c>
      <c r="X20">
        <f t="shared" si="0"/>
        <v>1.5792476103660189</v>
      </c>
      <c r="Y20">
        <f t="shared" si="0"/>
        <v>2.8305678601091251</v>
      </c>
      <c r="Z20">
        <f t="shared" si="0"/>
        <v>2.1044931472952242</v>
      </c>
      <c r="AA20">
        <f t="shared" si="0"/>
        <v>2.1353899435851775</v>
      </c>
      <c r="AB20">
        <f t="shared" si="0"/>
        <v>1.8727671751205746</v>
      </c>
      <c r="AC20">
        <f t="shared" si="0"/>
        <v>1.6410412029459254</v>
      </c>
      <c r="AD20">
        <f t="shared" si="0"/>
        <v>1.6719379992358785</v>
      </c>
      <c r="AE20">
        <f t="shared" si="0"/>
        <v>1.332073240046393</v>
      </c>
      <c r="AF20" s="9">
        <f t="shared" si="4"/>
        <v>1.8131804965613794</v>
      </c>
      <c r="AG20">
        <f t="shared" si="1"/>
        <v>1.9442493665821343</v>
      </c>
      <c r="AJ20" s="9">
        <v>62</v>
      </c>
      <c r="AK20" s="9">
        <v>118</v>
      </c>
      <c r="AL20" s="9">
        <f t="shared" si="5"/>
        <v>90</v>
      </c>
      <c r="AM20">
        <f t="shared" si="2"/>
        <v>0.2874391722369482</v>
      </c>
      <c r="AP20" s="9">
        <v>27</v>
      </c>
      <c r="AQ20">
        <f t="shared" si="3"/>
        <v>0.35308114078347008</v>
      </c>
      <c r="AR20" s="9">
        <v>25</v>
      </c>
      <c r="AS20">
        <f t="shared" si="6"/>
        <v>0.50181033035745048</v>
      </c>
      <c r="AT20" s="9">
        <v>23</v>
      </c>
      <c r="AU20">
        <f t="shared" si="7"/>
        <v>0.53095941048633499</v>
      </c>
      <c r="AV20">
        <f t="shared" si="8"/>
        <v>0.46195029387575187</v>
      </c>
      <c r="AX20" s="2">
        <v>933000120138287</v>
      </c>
      <c r="AY20" s="10" t="s">
        <v>53</v>
      </c>
      <c r="AZ20">
        <v>1.9442493665821343</v>
      </c>
      <c r="BA20">
        <v>0.2874391722369482</v>
      </c>
      <c r="BB20">
        <v>0.46195029387575187</v>
      </c>
      <c r="BC20">
        <f t="shared" si="9"/>
        <v>0.89787961089827817</v>
      </c>
    </row>
    <row r="21" spans="1:55" ht="15.6" x14ac:dyDescent="0.3">
      <c r="A21" s="10" t="s">
        <v>54</v>
      </c>
      <c r="B21" s="9">
        <v>6</v>
      </c>
      <c r="C21" s="9">
        <v>34</v>
      </c>
      <c r="D21" s="9">
        <v>113</v>
      </c>
      <c r="E21" s="9">
        <v>125</v>
      </c>
      <c r="F21" s="9">
        <v>126</v>
      </c>
      <c r="G21" s="9">
        <v>117</v>
      </c>
      <c r="H21" s="9">
        <v>132</v>
      </c>
      <c r="I21" s="9">
        <v>138</v>
      </c>
      <c r="J21" s="9">
        <v>142</v>
      </c>
      <c r="K21" s="9">
        <v>118</v>
      </c>
      <c r="L21" s="9">
        <v>116</v>
      </c>
      <c r="M21" s="9">
        <v>129</v>
      </c>
      <c r="N21" s="9">
        <v>128</v>
      </c>
      <c r="O21" s="9">
        <v>105</v>
      </c>
      <c r="P21" s="2">
        <v>933000120138305</v>
      </c>
      <c r="Q21" s="10" t="s">
        <v>54</v>
      </c>
      <c r="R21">
        <f t="shared" si="0"/>
        <v>-0.96973808355512303</v>
      </c>
      <c r="S21">
        <f t="shared" si="0"/>
        <v>-0.53718293549577778</v>
      </c>
      <c r="T21">
        <f t="shared" si="0"/>
        <v>0.68324051795737506</v>
      </c>
      <c r="U21">
        <f t="shared" si="0"/>
        <v>0.86862129569709445</v>
      </c>
      <c r="V21">
        <f t="shared" si="0"/>
        <v>0.88406969384207112</v>
      </c>
      <c r="W21">
        <f t="shared" si="0"/>
        <v>0.74503411053728152</v>
      </c>
      <c r="X21">
        <f t="shared" si="0"/>
        <v>0.97676008271193082</v>
      </c>
      <c r="Y21">
        <f t="shared" si="0"/>
        <v>1.0694504715817905</v>
      </c>
      <c r="Z21">
        <f t="shared" si="0"/>
        <v>1.131244064161697</v>
      </c>
      <c r="AA21">
        <f t="shared" si="0"/>
        <v>0.7604825086822582</v>
      </c>
      <c r="AB21">
        <f t="shared" si="0"/>
        <v>0.72958571239230496</v>
      </c>
      <c r="AC21">
        <f t="shared" si="0"/>
        <v>0.93041488827700092</v>
      </c>
      <c r="AD21">
        <f t="shared" si="0"/>
        <v>0.91496649013202436</v>
      </c>
      <c r="AE21">
        <f t="shared" si="0"/>
        <v>0.55965333279756213</v>
      </c>
      <c r="AF21" s="9">
        <f t="shared" si="4"/>
        <v>0.62475729640853506</v>
      </c>
      <c r="AG21">
        <f t="shared" si="1"/>
        <v>0.19550987253069391</v>
      </c>
      <c r="AJ21" s="9">
        <v>145</v>
      </c>
      <c r="AK21" s="9">
        <v>95</v>
      </c>
      <c r="AL21" s="9">
        <f t="shared" si="5"/>
        <v>120</v>
      </c>
      <c r="AM21">
        <f t="shared" si="2"/>
        <v>0.84214634672930433</v>
      </c>
      <c r="AP21" s="9">
        <v>23</v>
      </c>
      <c r="AQ21">
        <f t="shared" si="3"/>
        <v>-4.5266812920957564E-2</v>
      </c>
      <c r="AR21" s="9">
        <v>22</v>
      </c>
      <c r="AS21">
        <f t="shared" si="6"/>
        <v>0.20343662041518271</v>
      </c>
      <c r="AT21" s="9">
        <v>17</v>
      </c>
      <c r="AU21">
        <f t="shared" si="7"/>
        <v>-0.1494934262534339</v>
      </c>
      <c r="AV21">
        <f t="shared" si="8"/>
        <v>2.8921270802637531E-3</v>
      </c>
      <c r="AX21" s="2">
        <v>933000120138305</v>
      </c>
      <c r="AY21" s="10" t="s">
        <v>54</v>
      </c>
      <c r="AZ21">
        <v>0.19550987253069391</v>
      </c>
      <c r="BA21">
        <v>0.84214634672930433</v>
      </c>
      <c r="BB21">
        <v>2.8921270802637531E-3</v>
      </c>
      <c r="BC21">
        <f t="shared" si="9"/>
        <v>0.34684944878008733</v>
      </c>
    </row>
    <row r="22" spans="1:55" ht="15.6" x14ac:dyDescent="0.3">
      <c r="A22" s="8" t="s">
        <v>55</v>
      </c>
      <c r="B22" s="9">
        <v>200</v>
      </c>
      <c r="C22" s="9">
        <v>165</v>
      </c>
      <c r="D22" s="9">
        <v>131</v>
      </c>
      <c r="E22" s="9">
        <v>201</v>
      </c>
      <c r="F22" s="9">
        <v>7</v>
      </c>
      <c r="G22" s="9">
        <v>136</v>
      </c>
      <c r="H22" s="9">
        <v>126</v>
      </c>
      <c r="I22" s="9">
        <v>127</v>
      </c>
      <c r="J22" s="9">
        <v>167</v>
      </c>
      <c r="K22" s="9">
        <v>140</v>
      </c>
      <c r="L22" s="9">
        <v>136</v>
      </c>
      <c r="M22" s="9">
        <v>174</v>
      </c>
      <c r="N22" s="9">
        <v>156</v>
      </c>
      <c r="O22" s="9">
        <v>142</v>
      </c>
      <c r="P22" s="2">
        <v>933000120138296</v>
      </c>
      <c r="Q22" s="8" t="s">
        <v>55</v>
      </c>
      <c r="R22">
        <f t="shared" si="0"/>
        <v>2.0272511565703408</v>
      </c>
      <c r="S22">
        <f t="shared" si="0"/>
        <v>1.4865572214961591</v>
      </c>
      <c r="T22">
        <f t="shared" si="0"/>
        <v>0.96131168456695415</v>
      </c>
      <c r="U22">
        <f t="shared" ref="U22:AE25" si="10">(E22-AVERAGE($B$4:$B$25))/STDEV($B$4:$B$25)</f>
        <v>2.0426995547153175</v>
      </c>
      <c r="V22">
        <f t="shared" si="10"/>
        <v>-0.95428968541014647</v>
      </c>
      <c r="W22">
        <f t="shared" si="10"/>
        <v>1.0385536752918372</v>
      </c>
      <c r="X22">
        <f t="shared" si="10"/>
        <v>0.88406969384207112</v>
      </c>
      <c r="Y22">
        <f t="shared" si="10"/>
        <v>0.89951809198704769</v>
      </c>
      <c r="Z22">
        <f t="shared" si="10"/>
        <v>1.5174540177861124</v>
      </c>
      <c r="AA22">
        <f t="shared" si="10"/>
        <v>1.1003472678717436</v>
      </c>
      <c r="AB22">
        <f t="shared" si="10"/>
        <v>1.0385536752918372</v>
      </c>
      <c r="AC22">
        <f t="shared" si="10"/>
        <v>1.6255928048009487</v>
      </c>
      <c r="AD22">
        <f t="shared" si="10"/>
        <v>1.3475216381913697</v>
      </c>
      <c r="AE22">
        <f t="shared" si="10"/>
        <v>1.131244064161697</v>
      </c>
      <c r="AF22" s="9">
        <f t="shared" si="4"/>
        <v>1.1533132043688066</v>
      </c>
      <c r="AG22">
        <f t="shared" si="1"/>
        <v>0.97326866329266237</v>
      </c>
      <c r="AJ22" s="9">
        <v>62</v>
      </c>
      <c r="AK22" s="9">
        <v>50</v>
      </c>
      <c r="AL22" s="9">
        <f t="shared" si="5"/>
        <v>56</v>
      </c>
      <c r="AM22">
        <f t="shared" si="2"/>
        <v>-0.34122895885438875</v>
      </c>
      <c r="AP22" s="9">
        <v>40</v>
      </c>
      <c r="AQ22">
        <f t="shared" si="3"/>
        <v>1.6477119903228601</v>
      </c>
      <c r="AR22" s="9">
        <v>37</v>
      </c>
      <c r="AS22">
        <f t="shared" si="6"/>
        <v>1.6953051701265216</v>
      </c>
      <c r="AT22" s="9">
        <v>32</v>
      </c>
      <c r="AU22">
        <f t="shared" si="7"/>
        <v>1.5516386655959884</v>
      </c>
      <c r="AV22">
        <f t="shared" si="8"/>
        <v>1.6315519420151234</v>
      </c>
      <c r="AX22" s="2">
        <v>933000120138296</v>
      </c>
      <c r="AY22" s="8" t="s">
        <v>55</v>
      </c>
      <c r="AZ22">
        <v>0.97326866329266237</v>
      </c>
      <c r="BA22">
        <v>-0.34122895885438875</v>
      </c>
      <c r="BB22">
        <v>1.6315519420151234</v>
      </c>
      <c r="BC22">
        <f t="shared" si="9"/>
        <v>0.75453054881779902</v>
      </c>
    </row>
    <row r="23" spans="1:55" ht="15.6" x14ac:dyDescent="0.3">
      <c r="A23" s="8" t="s">
        <v>56</v>
      </c>
      <c r="B23" s="9">
        <v>148</v>
      </c>
      <c r="C23" s="9">
        <v>145</v>
      </c>
      <c r="D23" s="9">
        <v>178</v>
      </c>
      <c r="E23" s="9">
        <v>167</v>
      </c>
      <c r="F23" s="9">
        <v>202</v>
      </c>
      <c r="G23" s="9">
        <v>141</v>
      </c>
      <c r="H23" s="9">
        <v>144</v>
      </c>
      <c r="I23" s="9">
        <v>163</v>
      </c>
      <c r="J23" s="9">
        <v>205</v>
      </c>
      <c r="K23" s="9">
        <v>157</v>
      </c>
      <c r="L23" s="9">
        <v>179</v>
      </c>
      <c r="M23" s="9">
        <v>184</v>
      </c>
      <c r="N23" s="9">
        <v>210</v>
      </c>
      <c r="O23" s="9">
        <v>173</v>
      </c>
      <c r="P23" s="2">
        <v>933000120138304</v>
      </c>
      <c r="Q23" s="8" t="s">
        <v>56</v>
      </c>
      <c r="R23">
        <f t="shared" ref="R23:T25" si="11">(B23-AVERAGE($B$4:$B$25))/STDEV($B$4:$B$25)</f>
        <v>1.2239344530315568</v>
      </c>
      <c r="S23">
        <f t="shared" si="11"/>
        <v>1.1775892585966268</v>
      </c>
      <c r="T23">
        <f t="shared" si="11"/>
        <v>1.6873863973808552</v>
      </c>
      <c r="U23">
        <f t="shared" si="10"/>
        <v>1.5174540177861124</v>
      </c>
      <c r="V23">
        <f t="shared" si="10"/>
        <v>2.0581479528602942</v>
      </c>
      <c r="W23">
        <f t="shared" si="10"/>
        <v>1.1157956660167203</v>
      </c>
      <c r="X23">
        <f t="shared" si="10"/>
        <v>1.1621408604516501</v>
      </c>
      <c r="Y23">
        <f t="shared" si="10"/>
        <v>1.455660425206206</v>
      </c>
      <c r="Z23">
        <f t="shared" si="10"/>
        <v>2.1044931472952242</v>
      </c>
      <c r="AA23">
        <f t="shared" si="10"/>
        <v>1.3629700363363462</v>
      </c>
      <c r="AB23">
        <f t="shared" si="10"/>
        <v>1.7028347955258318</v>
      </c>
      <c r="AC23">
        <f t="shared" si="10"/>
        <v>1.780076786250715</v>
      </c>
      <c r="AD23">
        <f t="shared" si="10"/>
        <v>2.1817351380201071</v>
      </c>
      <c r="AE23">
        <f t="shared" si="10"/>
        <v>1.610144406655972</v>
      </c>
      <c r="AF23" s="9">
        <f t="shared" si="4"/>
        <v>1.58145452438673</v>
      </c>
      <c r="AG23">
        <f t="shared" si="1"/>
        <v>1.6032695209453631</v>
      </c>
      <c r="AJ23" s="9">
        <v>95</v>
      </c>
      <c r="AK23" s="9">
        <v>219</v>
      </c>
      <c r="AL23" s="9">
        <f t="shared" si="5"/>
        <v>157</v>
      </c>
      <c r="AM23">
        <f t="shared" si="2"/>
        <v>1.5262851952698768</v>
      </c>
      <c r="AP23" s="9">
        <v>34</v>
      </c>
      <c r="AQ23">
        <f t="shared" si="3"/>
        <v>1.0501900597662186</v>
      </c>
      <c r="AR23" s="9">
        <v>36</v>
      </c>
      <c r="AS23">
        <f t="shared" si="6"/>
        <v>1.5958472668124324</v>
      </c>
      <c r="AT23" s="9">
        <v>42</v>
      </c>
      <c r="AU23">
        <f t="shared" si="7"/>
        <v>2.6857267268289364</v>
      </c>
      <c r="AV23">
        <f t="shared" si="8"/>
        <v>1.7772546844691959</v>
      </c>
      <c r="AX23" s="2">
        <v>933000120138304</v>
      </c>
      <c r="AY23" s="8" t="s">
        <v>56</v>
      </c>
      <c r="AZ23">
        <v>1.6032695209453631</v>
      </c>
      <c r="BA23">
        <v>1.5262851952698768</v>
      </c>
      <c r="BB23">
        <v>1.7772546844691959</v>
      </c>
      <c r="BC23">
        <f t="shared" si="9"/>
        <v>1.6356031335614787</v>
      </c>
    </row>
    <row r="24" spans="1:55" ht="15.6" x14ac:dyDescent="0.3">
      <c r="A24" s="8" t="s">
        <v>57</v>
      </c>
      <c r="B24" s="9">
        <v>4</v>
      </c>
      <c r="C24" s="9">
        <v>4</v>
      </c>
      <c r="D24" s="9">
        <v>20</v>
      </c>
      <c r="E24" s="9">
        <v>22</v>
      </c>
      <c r="F24" s="9">
        <v>15</v>
      </c>
      <c r="G24" s="9">
        <v>21</v>
      </c>
      <c r="H24" s="9">
        <v>143</v>
      </c>
      <c r="I24" s="9">
        <v>111</v>
      </c>
      <c r="J24" s="9">
        <v>57</v>
      </c>
      <c r="K24" s="9">
        <v>53</v>
      </c>
      <c r="L24" s="9">
        <v>161</v>
      </c>
      <c r="M24" s="9">
        <v>50</v>
      </c>
      <c r="N24" s="9">
        <v>148</v>
      </c>
      <c r="O24" s="9">
        <v>59</v>
      </c>
      <c r="P24" s="2">
        <v>933000120138286</v>
      </c>
      <c r="Q24" s="8" t="s">
        <v>57</v>
      </c>
      <c r="R24">
        <f t="shared" si="11"/>
        <v>-1.0006348798450764</v>
      </c>
      <c r="S24">
        <f t="shared" si="11"/>
        <v>-1.0006348798450764</v>
      </c>
      <c r="T24">
        <f t="shared" si="11"/>
        <v>-0.75346050952545041</v>
      </c>
      <c r="U24">
        <f t="shared" si="10"/>
        <v>-0.72256371323549717</v>
      </c>
      <c r="V24">
        <f t="shared" si="10"/>
        <v>-0.83070250025033343</v>
      </c>
      <c r="W24">
        <f t="shared" si="10"/>
        <v>-0.73801211138047373</v>
      </c>
      <c r="X24">
        <f t="shared" si="10"/>
        <v>1.1466924623066737</v>
      </c>
      <c r="Y24">
        <f t="shared" si="10"/>
        <v>0.65234372166742183</v>
      </c>
      <c r="Z24">
        <f t="shared" si="10"/>
        <v>-0.18186977816131553</v>
      </c>
      <c r="AA24">
        <f t="shared" si="10"/>
        <v>-0.24366337074122202</v>
      </c>
      <c r="AB24">
        <f t="shared" si="10"/>
        <v>1.4247636289162526</v>
      </c>
      <c r="AC24">
        <f t="shared" si="10"/>
        <v>-0.29000856517615187</v>
      </c>
      <c r="AD24">
        <f t="shared" si="10"/>
        <v>1.2239344530315568</v>
      </c>
      <c r="AE24">
        <f t="shared" si="10"/>
        <v>-0.15097298187136229</v>
      </c>
      <c r="AF24" s="9">
        <f t="shared" si="4"/>
        <v>-0.10462778743643249</v>
      </c>
      <c r="AG24">
        <f t="shared" si="1"/>
        <v>-0.87776478444980932</v>
      </c>
      <c r="AJ24" s="9">
        <v>1</v>
      </c>
      <c r="AK24" s="9">
        <v>50</v>
      </c>
      <c r="AL24" s="9">
        <f t="shared" si="5"/>
        <v>25.5</v>
      </c>
      <c r="AM24">
        <f t="shared" si="2"/>
        <v>-0.90518125292161744</v>
      </c>
      <c r="AP24" s="9">
        <v>23</v>
      </c>
      <c r="AQ24">
        <f t="shared" si="3"/>
        <v>-4.5266812920957564E-2</v>
      </c>
      <c r="AR24" s="9">
        <v>4</v>
      </c>
      <c r="AS24">
        <f t="shared" si="6"/>
        <v>-1.586805639238424</v>
      </c>
      <c r="AT24" s="9">
        <v>8</v>
      </c>
      <c r="AU24">
        <f t="shared" si="7"/>
        <v>-1.1701726813630873</v>
      </c>
      <c r="AV24">
        <f t="shared" si="8"/>
        <v>-0.93408171117415628</v>
      </c>
      <c r="AX24" s="2">
        <v>933000120138286</v>
      </c>
      <c r="AY24" s="8" t="s">
        <v>57</v>
      </c>
      <c r="AZ24">
        <v>-0.87776478444980932</v>
      </c>
      <c r="BA24">
        <v>-0.90518125292161744</v>
      </c>
      <c r="BB24">
        <v>-0.93408171117415628</v>
      </c>
      <c r="BC24">
        <f t="shared" si="9"/>
        <v>-0.90567591618186105</v>
      </c>
    </row>
    <row r="25" spans="1:55" ht="15.6" x14ac:dyDescent="0.3">
      <c r="A25" s="8" t="s">
        <v>58</v>
      </c>
      <c r="B25" s="9">
        <v>6</v>
      </c>
      <c r="C25" s="9">
        <v>1</v>
      </c>
      <c r="D25" s="9">
        <v>3</v>
      </c>
      <c r="E25" s="9">
        <v>4</v>
      </c>
      <c r="F25" s="9">
        <v>15</v>
      </c>
      <c r="G25" s="9">
        <v>18</v>
      </c>
      <c r="H25" s="9">
        <v>37</v>
      </c>
      <c r="I25" s="9">
        <v>21</v>
      </c>
      <c r="J25" s="9">
        <v>23</v>
      </c>
      <c r="K25" s="9">
        <v>46</v>
      </c>
      <c r="L25" s="9">
        <v>41</v>
      </c>
      <c r="M25" s="9">
        <v>23</v>
      </c>
      <c r="N25" s="9">
        <v>9</v>
      </c>
      <c r="O25" s="9">
        <v>28</v>
      </c>
      <c r="P25" s="2">
        <v>933000120138300</v>
      </c>
      <c r="Q25" s="8" t="s">
        <v>58</v>
      </c>
      <c r="R25">
        <f t="shared" si="11"/>
        <v>-0.96973808355512303</v>
      </c>
      <c r="S25">
        <f t="shared" si="11"/>
        <v>-1.0469800742800062</v>
      </c>
      <c r="T25">
        <f t="shared" si="11"/>
        <v>-1.0160832779900528</v>
      </c>
      <c r="U25">
        <f t="shared" si="10"/>
        <v>-1.0006348798450764</v>
      </c>
      <c r="V25">
        <f t="shared" si="10"/>
        <v>-0.83070250025033343</v>
      </c>
      <c r="W25">
        <f t="shared" si="10"/>
        <v>-0.78435730581540364</v>
      </c>
      <c r="X25">
        <f t="shared" si="10"/>
        <v>-0.49083774106084788</v>
      </c>
      <c r="Y25">
        <f t="shared" si="10"/>
        <v>-0.73801211138047373</v>
      </c>
      <c r="Z25">
        <f t="shared" si="10"/>
        <v>-0.7071153150905205</v>
      </c>
      <c r="AA25">
        <f t="shared" si="10"/>
        <v>-0.35180215775605833</v>
      </c>
      <c r="AB25">
        <f t="shared" si="10"/>
        <v>-0.42904414848094141</v>
      </c>
      <c r="AC25">
        <f t="shared" si="10"/>
        <v>-0.7071153150905205</v>
      </c>
      <c r="AD25">
        <f t="shared" si="10"/>
        <v>-0.92339288912019324</v>
      </c>
      <c r="AE25">
        <f t="shared" si="10"/>
        <v>-0.62987332436563748</v>
      </c>
      <c r="AF25" s="9">
        <f t="shared" si="4"/>
        <v>-0.7589777945772278</v>
      </c>
      <c r="AG25">
        <f t="shared" si="1"/>
        <v>-1.8406269199860246</v>
      </c>
      <c r="AJ25" s="9">
        <v>4</v>
      </c>
      <c r="AK25" s="9">
        <v>12</v>
      </c>
      <c r="AL25" s="9">
        <f t="shared" si="5"/>
        <v>8</v>
      </c>
      <c r="AM25">
        <f t="shared" si="2"/>
        <v>-1.2287604380421586</v>
      </c>
      <c r="AP25" s="9">
        <v>5</v>
      </c>
      <c r="AQ25">
        <f t="shared" si="3"/>
        <v>-1.8378326045908822</v>
      </c>
      <c r="AR25" s="9">
        <v>6</v>
      </c>
      <c r="AS25">
        <f t="shared" si="6"/>
        <v>-1.3878898326102453</v>
      </c>
      <c r="AT25" s="9">
        <v>14</v>
      </c>
      <c r="AU25">
        <f t="shared" si="7"/>
        <v>-0.48971984462331836</v>
      </c>
      <c r="AV25">
        <f t="shared" si="8"/>
        <v>-1.2384807606081487</v>
      </c>
      <c r="AX25" s="2">
        <v>933000120138300</v>
      </c>
      <c r="AY25" s="8" t="s">
        <v>58</v>
      </c>
      <c r="AZ25">
        <v>-1.8406269199860246</v>
      </c>
      <c r="BA25">
        <v>-1.2287604380421586</v>
      </c>
      <c r="BB25">
        <v>-1.2384807606081487</v>
      </c>
      <c r="BC25">
        <f t="shared" si="9"/>
        <v>-1.435956039545444</v>
      </c>
    </row>
    <row r="26" spans="1:55" ht="15.6" x14ac:dyDescent="0.3">
      <c r="A26" s="1" t="s">
        <v>0</v>
      </c>
      <c r="B26" s="3">
        <f t="shared" ref="B26:O26" si="12">AVERAGE(B4:B25)</f>
        <v>68.772727272727266</v>
      </c>
      <c r="C26" s="3">
        <f t="shared" si="12"/>
        <v>74.681818181818187</v>
      </c>
      <c r="D26" s="3">
        <f t="shared" si="12"/>
        <v>76.86363636363636</v>
      </c>
      <c r="E26" s="3">
        <f t="shared" si="12"/>
        <v>97.818181818181813</v>
      </c>
      <c r="F26" s="3">
        <f t="shared" si="12"/>
        <v>89.590909090909093</v>
      </c>
      <c r="G26" s="3">
        <f t="shared" si="12"/>
        <v>89.545454545454547</v>
      </c>
      <c r="H26" s="3">
        <f t="shared" si="12"/>
        <v>102.27272727272727</v>
      </c>
      <c r="I26" s="3">
        <f t="shared" si="12"/>
        <v>106.13636363636364</v>
      </c>
      <c r="J26" s="3">
        <f t="shared" si="12"/>
        <v>117.04545454545455</v>
      </c>
      <c r="K26" s="3">
        <f t="shared" si="12"/>
        <v>106.68181818181819</v>
      </c>
      <c r="L26" s="3">
        <f t="shared" si="12"/>
        <v>119</v>
      </c>
      <c r="M26" s="3">
        <f t="shared" si="12"/>
        <v>114.72727272727273</v>
      </c>
      <c r="N26" s="3">
        <f t="shared" si="12"/>
        <v>121.72727272727273</v>
      </c>
      <c r="O26" s="3">
        <f t="shared" si="12"/>
        <v>123.72727272727273</v>
      </c>
      <c r="Q26" s="1" t="s">
        <v>0</v>
      </c>
      <c r="R26" s="3">
        <f t="shared" ref="R26:AG26" si="13">AVERAGE(R4:R25)</f>
        <v>1.3120817563751851E-16</v>
      </c>
      <c r="S26" s="3">
        <f t="shared" si="13"/>
        <v>9.1285989038498258E-2</v>
      </c>
      <c r="T26" s="3">
        <f t="shared" si="13"/>
        <v>0.12499158499117456</v>
      </c>
      <c r="U26" s="3">
        <f t="shared" si="13"/>
        <v>0.44870574612000275</v>
      </c>
      <c r="V26" s="3">
        <f t="shared" si="13"/>
        <v>0.32160756138178603</v>
      </c>
      <c r="W26" s="3">
        <f t="shared" si="13"/>
        <v>0.32090536146610521</v>
      </c>
      <c r="X26" s="3">
        <f t="shared" si="13"/>
        <v>0.51752133785671683</v>
      </c>
      <c r="Y26" s="3">
        <f t="shared" si="13"/>
        <v>0.577208330689581</v>
      </c>
      <c r="Z26" s="3">
        <f t="shared" si="13"/>
        <v>0.7457363104529624</v>
      </c>
      <c r="AA26" s="3">
        <f t="shared" si="13"/>
        <v>0.5856347296777501</v>
      </c>
      <c r="AB26" s="3">
        <f t="shared" si="13"/>
        <v>0.77593090682723487</v>
      </c>
      <c r="AC26" s="3">
        <f t="shared" si="13"/>
        <v>0.70992411475324368</v>
      </c>
      <c r="AD26" s="3">
        <f t="shared" si="13"/>
        <v>0.81806290176808005</v>
      </c>
      <c r="AE26" s="3">
        <f t="shared" si="13"/>
        <v>0.84895969805803329</v>
      </c>
      <c r="AF26" s="3">
        <f t="shared" si="13"/>
        <v>0.49189104093436936</v>
      </c>
      <c r="AG26" s="3">
        <f t="shared" si="13"/>
        <v>-9.0836429287512813E-17</v>
      </c>
      <c r="AJ26" s="3">
        <f>AVERAGE(AJ4:AJ25)</f>
        <v>67.63636363636364</v>
      </c>
      <c r="AK26" s="3">
        <f>AVERAGE(AK4:AK25)</f>
        <v>81.272727272727266</v>
      </c>
      <c r="AL26" s="3">
        <f>AVERAGE(AL4:AL25)</f>
        <v>74.454545454545453</v>
      </c>
      <c r="AM26" s="3">
        <f>AVERAGE(AM4:AM25)</f>
        <v>0</v>
      </c>
      <c r="AP26" s="3">
        <f t="shared" ref="AP26:AV26" si="14">AVERAGE(AP4:AP25)</f>
        <v>23.454545454545453</v>
      </c>
      <c r="AQ26" s="3">
        <f t="shared" si="14"/>
        <v>1.3120817563751851E-16</v>
      </c>
      <c r="AR26" s="3">
        <f t="shared" si="14"/>
        <v>19.954545454545453</v>
      </c>
      <c r="AS26" s="3">
        <f t="shared" si="14"/>
        <v>1.1102230246251565E-16</v>
      </c>
      <c r="AT26" s="3">
        <f t="shared" si="14"/>
        <v>18.318181818181817</v>
      </c>
      <c r="AU26" s="3">
        <f t="shared" si="14"/>
        <v>1.7410315613439954E-16</v>
      </c>
      <c r="AV26" s="3">
        <f t="shared" si="14"/>
        <v>1.5139404881252134E-16</v>
      </c>
      <c r="AY26" s="1"/>
      <c r="AZ26" s="3"/>
      <c r="BA26" s="3"/>
      <c r="BB26" s="3"/>
      <c r="BC26" s="3"/>
    </row>
    <row r="27" spans="1:55" ht="15.6" x14ac:dyDescent="0.3">
      <c r="A27" s="1" t="s">
        <v>1</v>
      </c>
      <c r="B27" s="3">
        <f t="shared" ref="B27:O27" si="15">STDEV(B4:B25)/23^0.5</f>
        <v>13.497477997411517</v>
      </c>
      <c r="C27" s="3">
        <f t="shared" si="15"/>
        <v>12.74911377809684</v>
      </c>
      <c r="D27" s="3">
        <f t="shared" si="15"/>
        <v>13.029397475307384</v>
      </c>
      <c r="E27" s="3">
        <f t="shared" si="15"/>
        <v>12.82864231388271</v>
      </c>
      <c r="F27" s="3">
        <f t="shared" si="15"/>
        <v>13.139584920682324</v>
      </c>
      <c r="G27" s="3">
        <f t="shared" si="15"/>
        <v>10.9178614596391</v>
      </c>
      <c r="H27" s="3">
        <f t="shared" si="15"/>
        <v>8.9209042932104374</v>
      </c>
      <c r="I27" s="3">
        <f t="shared" si="15"/>
        <v>11.324188635791415</v>
      </c>
      <c r="J27" s="3">
        <f t="shared" si="15"/>
        <v>10.460707764124132</v>
      </c>
      <c r="K27" s="3">
        <f t="shared" si="15"/>
        <v>8.0622285663488373</v>
      </c>
      <c r="L27" s="3">
        <f t="shared" si="15"/>
        <v>7.3749056912242184</v>
      </c>
      <c r="M27" s="3">
        <f t="shared" si="15"/>
        <v>8.6436663627901034</v>
      </c>
      <c r="N27" s="3">
        <f t="shared" si="15"/>
        <v>8.7770125645169674</v>
      </c>
      <c r="O27" s="3">
        <f t="shared" si="15"/>
        <v>7.5915889542054495</v>
      </c>
      <c r="Q27" s="1" t="s">
        <v>1</v>
      </c>
      <c r="R27" s="3">
        <f t="shared" ref="R27:AG27" si="16">STDEV(R4:R25)/23^0.5</f>
        <v>0.20851441405707477</v>
      </c>
      <c r="S27" s="3">
        <f t="shared" si="16"/>
        <v>0.19695338563964704</v>
      </c>
      <c r="T27" s="3">
        <f t="shared" si="16"/>
        <v>0.20128331978770161</v>
      </c>
      <c r="U27" s="3">
        <f t="shared" si="16"/>
        <v>0.19818197412435418</v>
      </c>
      <c r="V27" s="3">
        <f t="shared" si="16"/>
        <v>0.20298553931443156</v>
      </c>
      <c r="W27" s="3">
        <f t="shared" si="16"/>
        <v>0.16866347072020035</v>
      </c>
      <c r="X27" s="3">
        <f t="shared" si="16"/>
        <v>0.137813681334746</v>
      </c>
      <c r="Y27" s="3">
        <f t="shared" si="16"/>
        <v>0.1749405747145254</v>
      </c>
      <c r="Z27" s="3">
        <f t="shared" si="16"/>
        <v>0.16160117841843774</v>
      </c>
      <c r="AA27" s="3">
        <f t="shared" si="16"/>
        <v>0.12454851682876086</v>
      </c>
      <c r="AB27" s="3">
        <f t="shared" si="16"/>
        <v>0.11393047939968567</v>
      </c>
      <c r="AC27" s="3">
        <f t="shared" si="16"/>
        <v>0.1335307994047234</v>
      </c>
      <c r="AD27" s="3">
        <f t="shared" si="16"/>
        <v>0.13559078462012039</v>
      </c>
      <c r="AE27" s="3">
        <f t="shared" si="16"/>
        <v>0.11727788871757246</v>
      </c>
      <c r="AF27" s="3">
        <f t="shared" si="16"/>
        <v>0.14170399197515621</v>
      </c>
      <c r="AG27" s="3">
        <f t="shared" si="16"/>
        <v>0.20851441405707477</v>
      </c>
      <c r="AJ27" s="3">
        <f>STDEV(AJ4:AJ25)/23^0.5</f>
        <v>10.070259485523612</v>
      </c>
      <c r="AK27" s="3">
        <f>STDEV(AK4:AK25)/23^0.5</f>
        <v>15.135164902915134</v>
      </c>
      <c r="AL27" s="3">
        <f>STDEV(AL4:AL25)/23^0.5</f>
        <v>11.276999305871504</v>
      </c>
      <c r="AM27" s="3">
        <f>STDEV(AM4:AM25)/23^0.5</f>
        <v>0.20851441405707477</v>
      </c>
      <c r="AP27" s="3">
        <f t="shared" ref="AP27:AV27" si="17">STDEV(AP4:AP25)/23^0.5</f>
        <v>2.0937917428017365</v>
      </c>
      <c r="AQ27" s="3">
        <f t="shared" si="17"/>
        <v>0.20851441405707477</v>
      </c>
      <c r="AR27" s="3">
        <f t="shared" si="17"/>
        <v>2.0965092477224636</v>
      </c>
      <c r="AS27" s="3">
        <f t="shared" si="17"/>
        <v>0.20851441405707477</v>
      </c>
      <c r="AT27" s="3">
        <f t="shared" si="17"/>
        <v>1.8386086688046417</v>
      </c>
      <c r="AU27" s="3">
        <f t="shared" si="17"/>
        <v>0.20851441405707477</v>
      </c>
      <c r="AV27" s="3">
        <f t="shared" si="17"/>
        <v>0.16483577490360982</v>
      </c>
      <c r="AY27" s="1"/>
      <c r="AZ27" s="3"/>
      <c r="BA27" s="3"/>
      <c r="BB27" s="3"/>
      <c r="BC27" s="3"/>
    </row>
    <row r="28" spans="1:55" ht="15.6" x14ac:dyDescent="0.3">
      <c r="A28" s="1" t="s">
        <v>2</v>
      </c>
      <c r="B28" s="3">
        <f t="shared" ref="B28:O28" si="18">STDEV(B4:B25)</f>
        <v>64.731630465205981</v>
      </c>
      <c r="C28" s="3">
        <f t="shared" si="18"/>
        <v>61.142601751297342</v>
      </c>
      <c r="D28" s="3">
        <f t="shared" si="18"/>
        <v>62.486795141850308</v>
      </c>
      <c r="E28" s="3">
        <f t="shared" si="18"/>
        <v>61.524007210222123</v>
      </c>
      <c r="F28" s="3">
        <f t="shared" si="18"/>
        <v>63.015235565852748</v>
      </c>
      <c r="G28" s="3">
        <f t="shared" si="18"/>
        <v>52.360224155298212</v>
      </c>
      <c r="H28" s="3">
        <f t="shared" si="18"/>
        <v>42.783154025834385</v>
      </c>
      <c r="I28" s="3">
        <f t="shared" si="18"/>
        <v>54.308900835468123</v>
      </c>
      <c r="J28" s="3">
        <f t="shared" si="18"/>
        <v>50.167792051348627</v>
      </c>
      <c r="K28" s="3">
        <f t="shared" si="18"/>
        <v>38.665089906648063</v>
      </c>
      <c r="L28" s="3">
        <f t="shared" si="18"/>
        <v>35.368805195431484</v>
      </c>
      <c r="M28" s="3">
        <f t="shared" si="18"/>
        <v>41.453567619666572</v>
      </c>
      <c r="N28" s="3">
        <f t="shared" si="18"/>
        <v>42.093073537422285</v>
      </c>
      <c r="O28" s="3">
        <f t="shared" si="18"/>
        <v>36.407981618611132</v>
      </c>
      <c r="Q28" s="1" t="s">
        <v>2</v>
      </c>
      <c r="R28" s="3">
        <f t="shared" ref="R28:AG28" si="19">STDEV(R4:R25)</f>
        <v>0.99999999999999989</v>
      </c>
      <c r="S28" s="3">
        <f t="shared" si="19"/>
        <v>0.94455525547378594</v>
      </c>
      <c r="T28" s="3">
        <f t="shared" si="19"/>
        <v>0.9653208901548942</v>
      </c>
      <c r="U28" s="3">
        <f t="shared" si="19"/>
        <v>0.95044735885792342</v>
      </c>
      <c r="V28" s="3">
        <f t="shared" si="19"/>
        <v>0.97348444822078417</v>
      </c>
      <c r="W28" s="3">
        <f t="shared" si="19"/>
        <v>0.80888158971126867</v>
      </c>
      <c r="X28" s="3">
        <f t="shared" si="19"/>
        <v>0.66093119728894856</v>
      </c>
      <c r="Y28" s="3">
        <f t="shared" si="19"/>
        <v>0.83898552292236495</v>
      </c>
      <c r="Z28" s="3">
        <f t="shared" si="19"/>
        <v>0.77501202566362681</v>
      </c>
      <c r="AA28" s="3">
        <f t="shared" si="19"/>
        <v>0.59731370318921606</v>
      </c>
      <c r="AB28" s="3">
        <f t="shared" si="19"/>
        <v>0.54639138457114289</v>
      </c>
      <c r="AC28" s="3">
        <f t="shared" si="19"/>
        <v>0.64039121711831981</v>
      </c>
      <c r="AD28" s="3">
        <f t="shared" si="19"/>
        <v>0.65027055915187881</v>
      </c>
      <c r="AE28" s="3">
        <f t="shared" si="19"/>
        <v>0.56244499569929507</v>
      </c>
      <c r="AF28" s="3">
        <f t="shared" si="19"/>
        <v>0.67958847169370673</v>
      </c>
      <c r="AG28" s="3">
        <f t="shared" si="19"/>
        <v>0.99999999999999989</v>
      </c>
      <c r="AJ28" s="3">
        <f>STDEV(AJ4:AJ25)</f>
        <v>48.295267888613068</v>
      </c>
      <c r="AK28" s="3">
        <f>STDEV(AK4:AK25)</f>
        <v>72.585700951936687</v>
      </c>
      <c r="AL28" s="3">
        <f>STDEV(AL4:AL25)</f>
        <v>54.082588759474213</v>
      </c>
      <c r="AM28" s="3">
        <f>STDEV(AM4:AM25)</f>
        <v>1</v>
      </c>
      <c r="AP28" s="3">
        <f t="shared" ref="AP28:AV28" si="20">STDEV(AP4:AP25)</f>
        <v>10.041472443380446</v>
      </c>
      <c r="AQ28" s="3">
        <f t="shared" si="20"/>
        <v>0.99999999999999989</v>
      </c>
      <c r="AR28" s="3">
        <f t="shared" si="20"/>
        <v>10.054505139144025</v>
      </c>
      <c r="AS28" s="3">
        <f t="shared" si="20"/>
        <v>1</v>
      </c>
      <c r="AT28" s="3">
        <f t="shared" si="20"/>
        <v>8.8176574128893357</v>
      </c>
      <c r="AU28" s="3">
        <f t="shared" si="20"/>
        <v>1</v>
      </c>
      <c r="AV28" s="3">
        <f t="shared" si="20"/>
        <v>0.79052460545241154</v>
      </c>
      <c r="AY28" s="1"/>
      <c r="AZ28" s="3"/>
      <c r="BA28" s="3"/>
      <c r="BB28" s="3"/>
      <c r="BC28" s="3"/>
    </row>
    <row r="31" spans="1:55" ht="15" thickBot="1" x14ac:dyDescent="0.35"/>
    <row r="32" spans="1:55" ht="16.2" thickBot="1" x14ac:dyDescent="0.35">
      <c r="A32" s="11" t="s">
        <v>23</v>
      </c>
      <c r="B32" s="12" t="s">
        <v>4</v>
      </c>
      <c r="C32" s="12" t="s">
        <v>5</v>
      </c>
      <c r="D32" s="12" t="s">
        <v>6</v>
      </c>
      <c r="E32" s="12" t="s">
        <v>7</v>
      </c>
      <c r="F32" s="12" t="s">
        <v>8</v>
      </c>
      <c r="G32" s="12" t="s">
        <v>9</v>
      </c>
      <c r="H32" s="12" t="s">
        <v>10</v>
      </c>
      <c r="I32" s="12" t="s">
        <v>11</v>
      </c>
      <c r="J32" s="12" t="s">
        <v>12</v>
      </c>
      <c r="K32" s="12" t="s">
        <v>13</v>
      </c>
      <c r="L32" s="12" t="s">
        <v>14</v>
      </c>
      <c r="M32" s="12" t="s">
        <v>15</v>
      </c>
      <c r="N32" s="12" t="s">
        <v>16</v>
      </c>
      <c r="O32" s="12" t="s">
        <v>17</v>
      </c>
      <c r="P32" s="11" t="s">
        <v>3</v>
      </c>
      <c r="Q32" s="11" t="s">
        <v>23</v>
      </c>
      <c r="R32" s="12" t="s">
        <v>4</v>
      </c>
      <c r="S32" s="12" t="s">
        <v>5</v>
      </c>
      <c r="T32" s="12" t="s">
        <v>6</v>
      </c>
      <c r="U32" s="12" t="s">
        <v>7</v>
      </c>
      <c r="V32" s="12" t="s">
        <v>8</v>
      </c>
      <c r="W32" s="12" t="s">
        <v>9</v>
      </c>
      <c r="X32" s="12" t="s">
        <v>10</v>
      </c>
      <c r="Y32" s="12" t="s">
        <v>11</v>
      </c>
      <c r="Z32" s="12" t="s">
        <v>12</v>
      </c>
      <c r="AA32" s="12" t="s">
        <v>13</v>
      </c>
      <c r="AB32" s="12" t="s">
        <v>14</v>
      </c>
      <c r="AC32" s="12" t="s">
        <v>15</v>
      </c>
      <c r="AD32" s="12" t="s">
        <v>16</v>
      </c>
      <c r="AE32" s="12" t="s">
        <v>17</v>
      </c>
      <c r="AF32" s="13" t="s">
        <v>24</v>
      </c>
      <c r="AG32" s="13" t="s">
        <v>35</v>
      </c>
      <c r="AJ32" s="14" t="s">
        <v>26</v>
      </c>
      <c r="AK32" s="14" t="s">
        <v>27</v>
      </c>
      <c r="AL32" s="14" t="s">
        <v>28</v>
      </c>
      <c r="AM32" s="14" t="s">
        <v>29</v>
      </c>
      <c r="AP32" s="14">
        <v>0.1</v>
      </c>
      <c r="AQ32" s="15" t="s">
        <v>30</v>
      </c>
      <c r="AR32" s="14" t="s">
        <v>31</v>
      </c>
      <c r="AS32" s="15" t="s">
        <v>32</v>
      </c>
      <c r="AT32" s="14">
        <v>0.3</v>
      </c>
      <c r="AU32" s="15" t="s">
        <v>33</v>
      </c>
      <c r="AV32" s="15" t="s">
        <v>34</v>
      </c>
      <c r="AX32" s="11" t="s">
        <v>3</v>
      </c>
      <c r="AY32" s="11" t="s">
        <v>23</v>
      </c>
      <c r="AZ32" s="16" t="s">
        <v>35</v>
      </c>
      <c r="BA32" s="16" t="s">
        <v>29</v>
      </c>
      <c r="BB32" s="16" t="s">
        <v>34</v>
      </c>
      <c r="BC32" s="16" t="s">
        <v>36</v>
      </c>
    </row>
    <row r="33" spans="1:55" ht="15.6" x14ac:dyDescent="0.3">
      <c r="A33" s="8" t="s">
        <v>59</v>
      </c>
      <c r="B33" s="9">
        <v>5</v>
      </c>
      <c r="C33" s="9">
        <v>4</v>
      </c>
      <c r="D33" s="9">
        <v>3</v>
      </c>
      <c r="E33" s="9">
        <v>4</v>
      </c>
      <c r="F33" s="9">
        <v>3</v>
      </c>
      <c r="G33" s="9">
        <v>12</v>
      </c>
      <c r="H33" s="9">
        <v>17</v>
      </c>
      <c r="I33" s="9">
        <v>71</v>
      </c>
      <c r="J33" s="9">
        <v>105</v>
      </c>
      <c r="K33" s="9">
        <v>102</v>
      </c>
      <c r="L33" s="9">
        <v>106</v>
      </c>
      <c r="M33" s="9">
        <v>121</v>
      </c>
      <c r="N33" s="9">
        <v>117</v>
      </c>
      <c r="O33" s="9">
        <v>149</v>
      </c>
      <c r="P33" s="2">
        <v>933000120138349</v>
      </c>
      <c r="Q33" s="8" t="s">
        <v>59</v>
      </c>
      <c r="R33">
        <f>(B33-AVERAGE($B$33:$B$54))/STDEV($B$33:$B$54)</f>
        <v>-0.79615178616132609</v>
      </c>
      <c r="S33">
        <f t="shared" ref="S33:AE48" si="21">(C33-AVERAGE($B$33:$B$54))/STDEV($B$33:$B$54)</f>
        <v>-0.81619222013792692</v>
      </c>
      <c r="T33">
        <f t="shared" si="21"/>
        <v>-0.83623265411452785</v>
      </c>
      <c r="U33">
        <f t="shared" si="21"/>
        <v>-0.81619222013792692</v>
      </c>
      <c r="V33">
        <f t="shared" si="21"/>
        <v>-0.83623265411452785</v>
      </c>
      <c r="W33">
        <f t="shared" si="21"/>
        <v>-0.65586874832511988</v>
      </c>
      <c r="X33">
        <f t="shared" si="21"/>
        <v>-0.55566657844211542</v>
      </c>
      <c r="Y33">
        <f t="shared" si="21"/>
        <v>0.52651685629433231</v>
      </c>
      <c r="Z33">
        <f t="shared" si="21"/>
        <v>1.2078916114987626</v>
      </c>
      <c r="AA33">
        <f t="shared" si="21"/>
        <v>1.1477703095689598</v>
      </c>
      <c r="AB33">
        <f t="shared" si="21"/>
        <v>1.2279320454753633</v>
      </c>
      <c r="AC33">
        <f t="shared" si="21"/>
        <v>1.5285385551243769</v>
      </c>
      <c r="AD33">
        <f t="shared" si="21"/>
        <v>1.4483768192179733</v>
      </c>
      <c r="AE33">
        <f t="shared" si="21"/>
        <v>2.0896707064692017</v>
      </c>
      <c r="AF33">
        <f>AVERAGE(R33:AE33)</f>
        <v>0.27601143158682134</v>
      </c>
      <c r="AG33">
        <f>(AF33-AVERAGE($AF$33:$AF$54))/STDEV($AF$33:$AF$54)</f>
        <v>-0.53628918620321375</v>
      </c>
      <c r="AJ33" s="9">
        <v>50</v>
      </c>
      <c r="AK33" s="9">
        <v>25</v>
      </c>
      <c r="AL33" s="9">
        <f t="shared" ref="AL33:AL54" si="22">AVERAGE(AJ33:AK33)</f>
        <v>37.5</v>
      </c>
      <c r="AM33">
        <f>(AL33-AVERAGE($AL$33:$AL$54))/STDEV($AL$33:$AL$54)</f>
        <v>-0.45876663610212587</v>
      </c>
      <c r="AP33" s="9">
        <v>21</v>
      </c>
      <c r="AQ33">
        <f>(AP33-AVERAGE($AP$33:$AP$54))/STDEV($AP$33:$AP$54)</f>
        <v>-7.1238612749998523E-3</v>
      </c>
      <c r="AR33" s="9">
        <v>5</v>
      </c>
      <c r="AS33">
        <f>(AR33-AVERAGE($AR$33:$AR$54))/STDEV($AR$33:$AR$54)</f>
        <v>-1.0896079984245091</v>
      </c>
      <c r="AT33" s="9">
        <v>6</v>
      </c>
      <c r="AU33">
        <f>(AT33-AVERAGE($AT$33:$AT$54))/STDEV($AT$33:$AT$54)</f>
        <v>-0.26177976388188373</v>
      </c>
      <c r="AV33">
        <f t="shared" ref="AV33:AV54" si="23">AVERAGE(AQ33,AS33,AU33)</f>
        <v>-0.45283720786046416</v>
      </c>
      <c r="AX33" s="2">
        <v>933000120138349</v>
      </c>
      <c r="AY33" s="8" t="s">
        <v>59</v>
      </c>
      <c r="AZ33">
        <v>-0.5329712916889805</v>
      </c>
      <c r="BA33">
        <v>-0.45876663610212587</v>
      </c>
      <c r="BB33">
        <v>-0.45283720786046416</v>
      </c>
      <c r="BC33">
        <f>AVERAGE(AZ33:BB33)</f>
        <v>-0.4815250452171902</v>
      </c>
    </row>
    <row r="34" spans="1:55" ht="15.6" x14ac:dyDescent="0.3">
      <c r="A34" s="8" t="s">
        <v>60</v>
      </c>
      <c r="B34" s="9">
        <v>16</v>
      </c>
      <c r="C34" s="9">
        <v>55</v>
      </c>
      <c r="D34" s="9">
        <v>77</v>
      </c>
      <c r="E34" s="9">
        <v>112</v>
      </c>
      <c r="F34" s="9">
        <v>115</v>
      </c>
      <c r="G34" s="9">
        <v>109</v>
      </c>
      <c r="H34" s="9">
        <v>97</v>
      </c>
      <c r="I34" s="9">
        <v>122</v>
      </c>
      <c r="J34" s="9">
        <v>135</v>
      </c>
      <c r="K34" s="9">
        <v>115</v>
      </c>
      <c r="L34" s="9">
        <v>124</v>
      </c>
      <c r="M34" s="9">
        <v>135</v>
      </c>
      <c r="N34" s="9">
        <v>129</v>
      </c>
      <c r="O34" s="9">
        <v>145</v>
      </c>
      <c r="P34" s="2">
        <v>933000120138347</v>
      </c>
      <c r="Q34" s="8" t="s">
        <v>60</v>
      </c>
      <c r="R34">
        <f t="shared" ref="R34:AE54" si="24">(B34-AVERAGE($B$33:$B$54))/STDEV($B$33:$B$54)</f>
        <v>-0.57570701241871636</v>
      </c>
      <c r="S34">
        <f t="shared" si="21"/>
        <v>0.20586991266871821</v>
      </c>
      <c r="T34">
        <f t="shared" si="21"/>
        <v>0.6467594601539377</v>
      </c>
      <c r="U34">
        <f t="shared" si="21"/>
        <v>1.3481746493349689</v>
      </c>
      <c r="V34">
        <f t="shared" si="21"/>
        <v>1.4082959512647715</v>
      </c>
      <c r="W34">
        <f t="shared" si="21"/>
        <v>1.2880533474051661</v>
      </c>
      <c r="X34">
        <f t="shared" si="21"/>
        <v>1.0475681396859553</v>
      </c>
      <c r="Y34">
        <f t="shared" si="21"/>
        <v>1.5485789891009776</v>
      </c>
      <c r="Z34">
        <f t="shared" si="21"/>
        <v>1.8091046307967891</v>
      </c>
      <c r="AA34">
        <f t="shared" si="21"/>
        <v>1.4082959512647715</v>
      </c>
      <c r="AB34">
        <f t="shared" si="21"/>
        <v>1.5886598570541794</v>
      </c>
      <c r="AC34">
        <f t="shared" si="21"/>
        <v>1.8091046307967891</v>
      </c>
      <c r="AD34">
        <f t="shared" si="21"/>
        <v>1.6888620269371839</v>
      </c>
      <c r="AE34">
        <f t="shared" si="21"/>
        <v>2.009508970562798</v>
      </c>
      <c r="AF34">
        <f t="shared" ref="AF34:AF54" si="25">AVERAGE(R34:AE34)</f>
        <v>1.2307949646148779</v>
      </c>
      <c r="AG34">
        <f t="shared" ref="AG34:AG54" si="26">(AF34-AVERAGE($AF$33:$AF$54))/STDEV($AF$33:$AF$54)</f>
        <v>0.53833972521914852</v>
      </c>
      <c r="AJ34" s="9">
        <v>50</v>
      </c>
      <c r="AK34" s="9">
        <v>50</v>
      </c>
      <c r="AL34" s="9">
        <f t="shared" si="22"/>
        <v>50</v>
      </c>
      <c r="AM34">
        <f t="shared" ref="AM34:AM54" si="27">(AL34-AVERAGE($AL$33:$AL$54))/STDEV($AL$33:$AL$54)</f>
        <v>-0.1445429127445054</v>
      </c>
      <c r="AP34" s="9">
        <v>23</v>
      </c>
      <c r="AQ34">
        <f t="shared" ref="AQ34:AQ54" si="28">(AP34-AVERAGE($AP$33:$AP$54))/STDEV($AP$33:$AP$54)</f>
        <v>0.30632603482498472</v>
      </c>
      <c r="AR34" s="9">
        <v>21</v>
      </c>
      <c r="AS34">
        <f t="shared" ref="AS34:AS54" si="29">(AR34-AVERAGE($AR$33:$AR$54))/STDEV($AR$33:$AR$54)</f>
        <v>0.82810207880262665</v>
      </c>
      <c r="AT34" s="9">
        <v>16</v>
      </c>
      <c r="AU34">
        <f t="shared" ref="AU34:AU54" si="30">(AT34-AVERAGE($AT$33:$AT$54))/STDEV($AT$33:$AT$54)</f>
        <v>1.29474856190229</v>
      </c>
      <c r="AV34">
        <f t="shared" si="23"/>
        <v>0.80972555850996708</v>
      </c>
      <c r="AX34" s="2">
        <v>933000120138347</v>
      </c>
      <c r="AY34" s="8" t="s">
        <v>60</v>
      </c>
      <c r="AZ34">
        <v>0.49029453772932391</v>
      </c>
      <c r="BA34">
        <v>-0.1445429127445054</v>
      </c>
      <c r="BB34">
        <v>0.80972555850996708</v>
      </c>
      <c r="BC34">
        <f t="shared" ref="BC34:BC54" si="31">AVERAGE(AZ34:BB34)</f>
        <v>0.38515906116492848</v>
      </c>
    </row>
    <row r="35" spans="1:55" ht="15.6" x14ac:dyDescent="0.3">
      <c r="A35" s="10" t="s">
        <v>61</v>
      </c>
      <c r="B35" s="9">
        <v>24</v>
      </c>
      <c r="C35" s="9">
        <v>44</v>
      </c>
      <c r="D35" s="9">
        <v>31</v>
      </c>
      <c r="E35" s="9">
        <v>95</v>
      </c>
      <c r="F35" s="9">
        <v>73</v>
      </c>
      <c r="G35" s="9">
        <v>59</v>
      </c>
      <c r="H35" s="9">
        <v>82</v>
      </c>
      <c r="I35" s="9">
        <v>88</v>
      </c>
      <c r="J35" s="9">
        <v>92</v>
      </c>
      <c r="K35" s="9">
        <v>79</v>
      </c>
      <c r="L35" s="9">
        <v>86</v>
      </c>
      <c r="M35" s="9">
        <v>94</v>
      </c>
      <c r="N35" s="9">
        <v>92</v>
      </c>
      <c r="O35" s="9">
        <v>90</v>
      </c>
      <c r="P35" s="2">
        <v>933000120138336</v>
      </c>
      <c r="Q35" s="10" t="s">
        <v>61</v>
      </c>
      <c r="R35">
        <f t="shared" si="24"/>
        <v>-0.41538354060590926</v>
      </c>
      <c r="S35">
        <f t="shared" si="21"/>
        <v>-1.457486107389154E-2</v>
      </c>
      <c r="T35">
        <f t="shared" si="21"/>
        <v>-0.27510050276970305</v>
      </c>
      <c r="U35">
        <f t="shared" si="21"/>
        <v>1.0074872717327537</v>
      </c>
      <c r="V35">
        <f t="shared" si="21"/>
        <v>0.56659772424753418</v>
      </c>
      <c r="W35">
        <f t="shared" si="21"/>
        <v>0.28603164857512176</v>
      </c>
      <c r="X35">
        <f t="shared" si="21"/>
        <v>0.74696163003694216</v>
      </c>
      <c r="Y35">
        <f t="shared" si="21"/>
        <v>0.86720423389654744</v>
      </c>
      <c r="Z35">
        <f t="shared" si="21"/>
        <v>0.94736596980295096</v>
      </c>
      <c r="AA35">
        <f t="shared" si="21"/>
        <v>0.68684032810713946</v>
      </c>
      <c r="AB35">
        <f t="shared" si="21"/>
        <v>0.82712336594334568</v>
      </c>
      <c r="AC35">
        <f t="shared" si="21"/>
        <v>0.98744683775615272</v>
      </c>
      <c r="AD35">
        <f t="shared" si="21"/>
        <v>0.94736596980295096</v>
      </c>
      <c r="AE35">
        <f t="shared" si="21"/>
        <v>0.9072851018497492</v>
      </c>
      <c r="AF35">
        <f t="shared" si="25"/>
        <v>0.57661794123583465</v>
      </c>
      <c r="AG35">
        <f t="shared" si="26"/>
        <v>-0.19795024857398422</v>
      </c>
      <c r="AJ35" s="9">
        <v>62</v>
      </c>
      <c r="AK35" s="9">
        <v>62</v>
      </c>
      <c r="AL35" s="9">
        <f t="shared" si="22"/>
        <v>62</v>
      </c>
      <c r="AM35">
        <f t="shared" si="27"/>
        <v>0.15711186167881022</v>
      </c>
      <c r="AP35" s="9">
        <v>18</v>
      </c>
      <c r="AQ35">
        <f t="shared" si="28"/>
        <v>-0.47729870542497671</v>
      </c>
      <c r="AR35" s="9">
        <v>13</v>
      </c>
      <c r="AS35">
        <f t="shared" si="29"/>
        <v>-0.13075295981094115</v>
      </c>
      <c r="AT35" s="9">
        <v>5</v>
      </c>
      <c r="AU35">
        <f t="shared" si="30"/>
        <v>-0.41743259646030112</v>
      </c>
      <c r="AV35">
        <f t="shared" si="23"/>
        <v>-0.34182808723207297</v>
      </c>
      <c r="AX35" s="2">
        <v>933000120138336</v>
      </c>
      <c r="AY35" s="10" t="s">
        <v>61</v>
      </c>
      <c r="AZ35">
        <v>-0.2108036392484349</v>
      </c>
      <c r="BA35">
        <v>0.15711186167881022</v>
      </c>
      <c r="BB35">
        <v>-0.34182808723207297</v>
      </c>
      <c r="BC35">
        <f t="shared" si="31"/>
        <v>-0.13183995493389922</v>
      </c>
    </row>
    <row r="36" spans="1:55" ht="15.6" x14ac:dyDescent="0.3">
      <c r="A36" s="10" t="s">
        <v>62</v>
      </c>
      <c r="B36" s="9">
        <v>9</v>
      </c>
      <c r="C36" s="9">
        <v>11</v>
      </c>
      <c r="D36" s="9">
        <v>21</v>
      </c>
      <c r="E36" s="9">
        <v>11</v>
      </c>
      <c r="F36" s="9">
        <v>15</v>
      </c>
      <c r="G36" s="9">
        <v>19</v>
      </c>
      <c r="H36" s="9">
        <v>12</v>
      </c>
      <c r="I36" s="9">
        <v>14</v>
      </c>
      <c r="J36" s="9">
        <v>66</v>
      </c>
      <c r="K36" s="9">
        <v>48</v>
      </c>
      <c r="L36" s="9">
        <v>41</v>
      </c>
      <c r="M36" s="9">
        <v>72</v>
      </c>
      <c r="N36" s="9">
        <v>59</v>
      </c>
      <c r="O36" s="9">
        <v>115</v>
      </c>
      <c r="P36" s="2">
        <v>933000120138280</v>
      </c>
      <c r="Q36" s="10" t="s">
        <v>62</v>
      </c>
      <c r="R36">
        <f t="shared" si="24"/>
        <v>-0.71599005025492257</v>
      </c>
      <c r="S36">
        <f t="shared" si="21"/>
        <v>-0.67590918230172081</v>
      </c>
      <c r="T36">
        <f t="shared" si="21"/>
        <v>-0.4755048425357119</v>
      </c>
      <c r="U36">
        <f t="shared" si="21"/>
        <v>-0.67590918230172081</v>
      </c>
      <c r="V36">
        <f t="shared" si="21"/>
        <v>-0.59574744639531718</v>
      </c>
      <c r="W36">
        <f t="shared" si="21"/>
        <v>-0.51558571048891366</v>
      </c>
      <c r="X36">
        <f t="shared" si="21"/>
        <v>-0.65586874832511988</v>
      </c>
      <c r="Y36">
        <f t="shared" si="21"/>
        <v>-0.61578788037191812</v>
      </c>
      <c r="Z36">
        <f t="shared" si="21"/>
        <v>0.42631468641132791</v>
      </c>
      <c r="AA36">
        <f t="shared" si="21"/>
        <v>6.5586874832512007E-2</v>
      </c>
      <c r="AB36">
        <f t="shared" si="21"/>
        <v>-7.4696163003694194E-2</v>
      </c>
      <c r="AC36">
        <f t="shared" si="21"/>
        <v>0.54655729027093325</v>
      </c>
      <c r="AD36">
        <f t="shared" si="21"/>
        <v>0.28603164857512176</v>
      </c>
      <c r="AE36">
        <f t="shared" si="21"/>
        <v>1.4082959512647715</v>
      </c>
      <c r="AF36">
        <f t="shared" si="25"/>
        <v>-0.16201519675888371</v>
      </c>
      <c r="AG36">
        <f t="shared" si="26"/>
        <v>-1.0292973524629481</v>
      </c>
      <c r="AJ36" s="9">
        <v>2</v>
      </c>
      <c r="AK36" s="9">
        <v>50</v>
      </c>
      <c r="AL36" s="9">
        <f t="shared" si="22"/>
        <v>26</v>
      </c>
      <c r="AM36">
        <f t="shared" si="27"/>
        <v>-0.74785246159113672</v>
      </c>
      <c r="AP36" s="9">
        <v>16</v>
      </c>
      <c r="AQ36">
        <f t="shared" si="28"/>
        <v>-0.79074860152496129</v>
      </c>
      <c r="AR36" s="9">
        <v>3</v>
      </c>
      <c r="AS36">
        <f t="shared" si="29"/>
        <v>-1.3293217580779009</v>
      </c>
      <c r="AT36" s="9">
        <v>1</v>
      </c>
      <c r="AU36">
        <f t="shared" si="30"/>
        <v>-1.0400439267739707</v>
      </c>
      <c r="AV36">
        <f t="shared" si="23"/>
        <v>-1.0533714287922777</v>
      </c>
      <c r="AX36" s="2">
        <v>933000120138280</v>
      </c>
      <c r="AY36" s="10" t="s">
        <v>62</v>
      </c>
      <c r="AZ36">
        <v>-1.0024155852452039</v>
      </c>
      <c r="BA36">
        <v>-0.74785246159113672</v>
      </c>
      <c r="BB36">
        <v>-1.0533714287922777</v>
      </c>
      <c r="BC36">
        <f t="shared" si="31"/>
        <v>-0.9345464918762062</v>
      </c>
    </row>
    <row r="37" spans="1:55" ht="15.6" x14ac:dyDescent="0.3">
      <c r="A37" s="10" t="s">
        <v>63</v>
      </c>
      <c r="B37" s="9">
        <v>90</v>
      </c>
      <c r="C37" s="9">
        <v>88</v>
      </c>
      <c r="D37" s="9">
        <v>87</v>
      </c>
      <c r="E37" s="9">
        <v>106</v>
      </c>
      <c r="F37" s="9">
        <v>101</v>
      </c>
      <c r="G37" s="9">
        <v>82</v>
      </c>
      <c r="H37" s="9">
        <v>90</v>
      </c>
      <c r="I37" s="9">
        <v>95</v>
      </c>
      <c r="J37" s="9">
        <v>111</v>
      </c>
      <c r="K37" s="9">
        <v>88</v>
      </c>
      <c r="L37" s="9">
        <v>95</v>
      </c>
      <c r="M37" s="9">
        <v>99</v>
      </c>
      <c r="N37" s="9">
        <v>96</v>
      </c>
      <c r="O37" s="9">
        <v>117</v>
      </c>
      <c r="P37" s="2">
        <v>933000120138344</v>
      </c>
      <c r="Q37" s="10" t="s">
        <v>63</v>
      </c>
      <c r="R37">
        <f t="shared" si="24"/>
        <v>0.9072851018497492</v>
      </c>
      <c r="S37">
        <f t="shared" si="21"/>
        <v>0.86720423389654744</v>
      </c>
      <c r="T37">
        <f t="shared" si="21"/>
        <v>0.8471637999199465</v>
      </c>
      <c r="U37">
        <f t="shared" si="21"/>
        <v>1.2279320454753633</v>
      </c>
      <c r="V37">
        <f t="shared" si="21"/>
        <v>1.1277298755923588</v>
      </c>
      <c r="W37">
        <f t="shared" si="21"/>
        <v>0.74696163003694216</v>
      </c>
      <c r="X37">
        <f t="shared" si="21"/>
        <v>0.9072851018497492</v>
      </c>
      <c r="Y37">
        <f t="shared" si="21"/>
        <v>1.0074872717327537</v>
      </c>
      <c r="Z37">
        <f t="shared" si="21"/>
        <v>1.328134215358368</v>
      </c>
      <c r="AA37">
        <f t="shared" si="21"/>
        <v>0.86720423389654744</v>
      </c>
      <c r="AB37">
        <f t="shared" si="21"/>
        <v>1.0074872717327537</v>
      </c>
      <c r="AC37">
        <f t="shared" si="21"/>
        <v>1.0876490076391572</v>
      </c>
      <c r="AD37">
        <f t="shared" si="21"/>
        <v>1.0275277057093546</v>
      </c>
      <c r="AE37">
        <f t="shared" si="21"/>
        <v>1.4483768192179733</v>
      </c>
      <c r="AF37">
        <f t="shared" si="25"/>
        <v>1.0289591652791119</v>
      </c>
      <c r="AG37">
        <f t="shared" si="26"/>
        <v>0.31116929566809454</v>
      </c>
      <c r="AJ37" s="9">
        <v>145</v>
      </c>
      <c r="AK37" s="9">
        <v>219</v>
      </c>
      <c r="AL37" s="9">
        <f t="shared" si="22"/>
        <v>182</v>
      </c>
      <c r="AM37">
        <f t="shared" si="27"/>
        <v>3.1736596059119666</v>
      </c>
      <c r="AP37" s="9">
        <v>18</v>
      </c>
      <c r="AQ37">
        <f t="shared" si="28"/>
        <v>-0.47729870542497671</v>
      </c>
      <c r="AR37" s="9">
        <v>17</v>
      </c>
      <c r="AS37">
        <f t="shared" si="29"/>
        <v>0.34867455949584275</v>
      </c>
      <c r="AT37" s="9">
        <v>11</v>
      </c>
      <c r="AU37">
        <f t="shared" si="30"/>
        <v>0.51648439901020315</v>
      </c>
      <c r="AV37">
        <f t="shared" si="23"/>
        <v>0.12928675102702306</v>
      </c>
      <c r="AX37" s="2">
        <v>933000120138344</v>
      </c>
      <c r="AY37" s="10" t="s">
        <v>63</v>
      </c>
      <c r="AZ37">
        <v>0.27398197109067196</v>
      </c>
      <c r="BA37">
        <v>3.1736596059119666</v>
      </c>
      <c r="BB37">
        <v>0.12928675102702306</v>
      </c>
      <c r="BC37">
        <f t="shared" si="31"/>
        <v>1.1923094426765539</v>
      </c>
    </row>
    <row r="38" spans="1:55" ht="15.6" x14ac:dyDescent="0.3">
      <c r="A38" s="10" t="s">
        <v>64</v>
      </c>
      <c r="B38" s="9">
        <v>0</v>
      </c>
      <c r="C38" s="9">
        <v>0</v>
      </c>
      <c r="D38" s="9">
        <v>0</v>
      </c>
      <c r="E38" s="9">
        <v>2</v>
      </c>
      <c r="F38" s="9">
        <v>3</v>
      </c>
      <c r="G38" s="9">
        <v>2</v>
      </c>
      <c r="H38" s="9">
        <v>8</v>
      </c>
      <c r="I38" s="9">
        <v>79</v>
      </c>
      <c r="J38" s="9">
        <v>56</v>
      </c>
      <c r="K38" s="9">
        <v>83</v>
      </c>
      <c r="L38" s="9">
        <v>118</v>
      </c>
      <c r="M38" s="9">
        <v>97</v>
      </c>
      <c r="N38" s="9">
        <v>105</v>
      </c>
      <c r="O38" s="9">
        <v>117</v>
      </c>
      <c r="P38" s="2">
        <v>933000120138334</v>
      </c>
      <c r="Q38" s="10" t="s">
        <v>64</v>
      </c>
      <c r="R38">
        <f t="shared" si="24"/>
        <v>-0.89635395604433055</v>
      </c>
      <c r="S38">
        <f t="shared" si="21"/>
        <v>-0.89635395604433055</v>
      </c>
      <c r="T38">
        <f t="shared" si="21"/>
        <v>-0.89635395604433055</v>
      </c>
      <c r="U38">
        <f t="shared" si="21"/>
        <v>-0.85627308809112868</v>
      </c>
      <c r="V38">
        <f t="shared" si="21"/>
        <v>-0.83623265411452785</v>
      </c>
      <c r="W38">
        <f t="shared" si="21"/>
        <v>-0.85627308809112868</v>
      </c>
      <c r="X38">
        <f t="shared" si="21"/>
        <v>-0.7360304842315234</v>
      </c>
      <c r="Y38">
        <f t="shared" si="21"/>
        <v>0.68684032810713946</v>
      </c>
      <c r="Z38">
        <f t="shared" si="21"/>
        <v>0.22591034664531909</v>
      </c>
      <c r="AA38">
        <f t="shared" si="21"/>
        <v>0.76700206401354298</v>
      </c>
      <c r="AB38">
        <f t="shared" si="21"/>
        <v>1.4684172531945741</v>
      </c>
      <c r="AC38">
        <f t="shared" si="21"/>
        <v>1.0475681396859553</v>
      </c>
      <c r="AD38">
        <f t="shared" si="21"/>
        <v>1.2078916114987626</v>
      </c>
      <c r="AE38">
        <f t="shared" si="21"/>
        <v>1.4483768192179733</v>
      </c>
      <c r="AF38">
        <f t="shared" si="25"/>
        <v>6.2723955692997588E-2</v>
      </c>
      <c r="AG38">
        <f t="shared" si="26"/>
        <v>-0.77634871814014328</v>
      </c>
      <c r="AJ38" s="9">
        <v>118</v>
      </c>
      <c r="AK38" s="9">
        <v>145</v>
      </c>
      <c r="AL38" s="9">
        <f t="shared" si="22"/>
        <v>131.5</v>
      </c>
      <c r="AM38">
        <f t="shared" si="27"/>
        <v>1.90419576354718</v>
      </c>
      <c r="AP38" s="9">
        <v>18</v>
      </c>
      <c r="AQ38">
        <f t="shared" si="28"/>
        <v>-0.47729870542497671</v>
      </c>
      <c r="AR38" s="9">
        <v>14</v>
      </c>
      <c r="AS38">
        <f t="shared" si="29"/>
        <v>-1.0896079984245185E-2</v>
      </c>
      <c r="AT38" s="9">
        <v>0</v>
      </c>
      <c r="AU38">
        <f t="shared" si="30"/>
        <v>-1.195696759352388</v>
      </c>
      <c r="AV38">
        <f t="shared" si="23"/>
        <v>-0.56129718158720332</v>
      </c>
      <c r="AX38" s="2">
        <v>933000120138334</v>
      </c>
      <c r="AY38" s="10" t="s">
        <v>64</v>
      </c>
      <c r="AZ38">
        <v>-0.76155691175393914</v>
      </c>
      <c r="BA38">
        <v>1.90419576354718</v>
      </c>
      <c r="BB38">
        <v>-0.56129718158720332</v>
      </c>
      <c r="BC38">
        <f t="shared" si="31"/>
        <v>0.19378055673534586</v>
      </c>
    </row>
    <row r="39" spans="1:55" ht="15.6" x14ac:dyDescent="0.3">
      <c r="A39" s="10" t="s">
        <v>65</v>
      </c>
      <c r="B39" s="9">
        <v>28</v>
      </c>
      <c r="C39" s="9">
        <v>44</v>
      </c>
      <c r="D39" s="9">
        <v>58</v>
      </c>
      <c r="E39" s="9">
        <v>55</v>
      </c>
      <c r="F39" s="9">
        <v>64</v>
      </c>
      <c r="G39" s="9">
        <v>80</v>
      </c>
      <c r="H39" s="9">
        <v>90</v>
      </c>
      <c r="I39" s="9">
        <v>97</v>
      </c>
      <c r="J39" s="9">
        <v>109</v>
      </c>
      <c r="K39" s="9">
        <v>101</v>
      </c>
      <c r="L39" s="9">
        <v>111</v>
      </c>
      <c r="M39" s="9">
        <v>105</v>
      </c>
      <c r="N39" s="9">
        <v>102</v>
      </c>
      <c r="O39" s="9">
        <v>101</v>
      </c>
      <c r="P39" s="2">
        <v>933000120138332</v>
      </c>
      <c r="Q39" s="10" t="s">
        <v>65</v>
      </c>
      <c r="R39">
        <f t="shared" si="24"/>
        <v>-0.33522180469950569</v>
      </c>
      <c r="S39">
        <f t="shared" si="21"/>
        <v>-1.457486107389154E-2</v>
      </c>
      <c r="T39">
        <f t="shared" si="21"/>
        <v>0.26599121459852088</v>
      </c>
      <c r="U39">
        <f t="shared" si="21"/>
        <v>0.20586991266871821</v>
      </c>
      <c r="V39">
        <f t="shared" si="21"/>
        <v>0.38623381845812615</v>
      </c>
      <c r="W39">
        <f t="shared" si="21"/>
        <v>0.70688076208374029</v>
      </c>
      <c r="X39">
        <f t="shared" si="21"/>
        <v>0.9072851018497492</v>
      </c>
      <c r="Y39">
        <f t="shared" si="21"/>
        <v>1.0475681396859553</v>
      </c>
      <c r="Z39">
        <f t="shared" si="21"/>
        <v>1.2880533474051661</v>
      </c>
      <c r="AA39">
        <f t="shared" si="21"/>
        <v>1.1277298755923588</v>
      </c>
      <c r="AB39">
        <f t="shared" si="21"/>
        <v>1.328134215358368</v>
      </c>
      <c r="AC39">
        <f t="shared" si="21"/>
        <v>1.2078916114987626</v>
      </c>
      <c r="AD39">
        <f t="shared" si="21"/>
        <v>1.1477703095689598</v>
      </c>
      <c r="AE39">
        <f t="shared" si="21"/>
        <v>1.1277298755923588</v>
      </c>
      <c r="AF39">
        <f t="shared" si="25"/>
        <v>0.74266725132767042</v>
      </c>
      <c r="AG39">
        <f t="shared" si="26"/>
        <v>-1.1058263978790969E-2</v>
      </c>
      <c r="AJ39" s="9">
        <v>50</v>
      </c>
      <c r="AK39" s="9">
        <v>62</v>
      </c>
      <c r="AL39" s="9">
        <f t="shared" si="22"/>
        <v>56</v>
      </c>
      <c r="AM39">
        <f t="shared" si="27"/>
        <v>6.2844744671524087E-3</v>
      </c>
      <c r="AP39" s="9">
        <v>18</v>
      </c>
      <c r="AQ39">
        <f t="shared" si="28"/>
        <v>-0.47729870542497671</v>
      </c>
      <c r="AR39" s="9">
        <v>16</v>
      </c>
      <c r="AS39">
        <f t="shared" si="29"/>
        <v>0.22881767966914676</v>
      </c>
      <c r="AT39" s="9">
        <v>3</v>
      </c>
      <c r="AU39">
        <f t="shared" si="30"/>
        <v>-0.72873826161713584</v>
      </c>
      <c r="AV39">
        <f t="shared" si="23"/>
        <v>-0.32573976245765529</v>
      </c>
      <c r="AX39" s="2">
        <v>933000120138332</v>
      </c>
      <c r="AY39" s="10" t="s">
        <v>65</v>
      </c>
      <c r="AZ39">
        <v>-3.2844364566990816E-2</v>
      </c>
      <c r="BA39">
        <v>6.2844744671524087E-3</v>
      </c>
      <c r="BB39">
        <v>-0.32573976245765529</v>
      </c>
      <c r="BC39">
        <f t="shared" si="31"/>
        <v>-0.11743321751916456</v>
      </c>
    </row>
    <row r="40" spans="1:55" ht="15.6" x14ac:dyDescent="0.3">
      <c r="A40" s="10" t="s">
        <v>66</v>
      </c>
      <c r="B40" s="9">
        <v>121</v>
      </c>
      <c r="C40" s="9">
        <v>92</v>
      </c>
      <c r="D40" s="9">
        <v>112</v>
      </c>
      <c r="E40" s="9">
        <v>116</v>
      </c>
      <c r="F40" s="9">
        <v>134</v>
      </c>
      <c r="G40" s="9">
        <v>108</v>
      </c>
      <c r="H40" s="9">
        <v>108</v>
      </c>
      <c r="I40" s="9">
        <v>116</v>
      </c>
      <c r="J40" s="9">
        <v>115</v>
      </c>
      <c r="K40" s="9">
        <v>96</v>
      </c>
      <c r="L40" s="9">
        <v>86</v>
      </c>
      <c r="M40" s="9">
        <v>105</v>
      </c>
      <c r="N40" s="9">
        <v>102</v>
      </c>
      <c r="O40" s="9">
        <v>88</v>
      </c>
      <c r="P40" s="2">
        <v>933000120138342</v>
      </c>
      <c r="Q40" s="10" t="s">
        <v>66</v>
      </c>
      <c r="R40">
        <f t="shared" si="24"/>
        <v>1.5285385551243769</v>
      </c>
      <c r="S40">
        <f t="shared" si="21"/>
        <v>0.94736596980295096</v>
      </c>
      <c r="T40">
        <f t="shared" si="21"/>
        <v>1.3481746493349689</v>
      </c>
      <c r="U40">
        <f t="shared" si="21"/>
        <v>1.4283363852413724</v>
      </c>
      <c r="V40">
        <f t="shared" si="21"/>
        <v>1.7890641968201884</v>
      </c>
      <c r="W40">
        <f t="shared" si="21"/>
        <v>1.2680129134285651</v>
      </c>
      <c r="X40">
        <f t="shared" si="21"/>
        <v>1.2680129134285651</v>
      </c>
      <c r="Y40">
        <f t="shared" si="21"/>
        <v>1.4283363852413724</v>
      </c>
      <c r="Z40">
        <f t="shared" si="21"/>
        <v>1.4082959512647715</v>
      </c>
      <c r="AA40">
        <f t="shared" si="21"/>
        <v>1.0275277057093546</v>
      </c>
      <c r="AB40">
        <f t="shared" si="21"/>
        <v>0.82712336594334568</v>
      </c>
      <c r="AC40">
        <f t="shared" si="21"/>
        <v>1.2078916114987626</v>
      </c>
      <c r="AD40">
        <f t="shared" si="21"/>
        <v>1.1477703095689598</v>
      </c>
      <c r="AE40">
        <f t="shared" si="21"/>
        <v>0.86720423389654744</v>
      </c>
      <c r="AF40">
        <f t="shared" si="25"/>
        <v>1.2494039390217215</v>
      </c>
      <c r="AG40">
        <f t="shared" si="26"/>
        <v>0.55928451659619605</v>
      </c>
      <c r="AJ40" s="9">
        <v>1</v>
      </c>
      <c r="AK40" s="9">
        <v>40</v>
      </c>
      <c r="AL40" s="9">
        <f t="shared" si="22"/>
        <v>20.5</v>
      </c>
      <c r="AM40">
        <f t="shared" si="27"/>
        <v>-0.88611089986848968</v>
      </c>
      <c r="AP40" s="9">
        <v>16</v>
      </c>
      <c r="AQ40">
        <f t="shared" si="28"/>
        <v>-0.79074860152496129</v>
      </c>
      <c r="AR40" s="9">
        <v>1</v>
      </c>
      <c r="AS40">
        <f t="shared" si="29"/>
        <v>-1.5690355177312929</v>
      </c>
      <c r="AT40" s="9">
        <v>2</v>
      </c>
      <c r="AU40">
        <f t="shared" si="30"/>
        <v>-0.88439109419555328</v>
      </c>
      <c r="AV40">
        <f t="shared" si="23"/>
        <v>-1.0813917378172693</v>
      </c>
      <c r="AX40" s="2">
        <v>933000120138342</v>
      </c>
      <c r="AY40" s="10" t="s">
        <v>66</v>
      </c>
      <c r="AZ40">
        <v>0.51023824954707186</v>
      </c>
      <c r="BA40">
        <v>-0.88611089986848968</v>
      </c>
      <c r="BB40">
        <v>-1.0813917378172693</v>
      </c>
      <c r="BC40">
        <f t="shared" si="31"/>
        <v>-0.48575479604622901</v>
      </c>
    </row>
    <row r="41" spans="1:55" ht="15.6" x14ac:dyDescent="0.3">
      <c r="A41" s="10" t="s">
        <v>67</v>
      </c>
      <c r="B41" s="9">
        <v>0</v>
      </c>
      <c r="C41" s="9">
        <v>1</v>
      </c>
      <c r="D41" s="9">
        <v>1</v>
      </c>
      <c r="E41" s="9">
        <v>1</v>
      </c>
      <c r="F41" s="9">
        <v>1</v>
      </c>
      <c r="G41" s="9">
        <v>2</v>
      </c>
      <c r="H41" s="9">
        <v>0</v>
      </c>
      <c r="I41" s="9">
        <v>2</v>
      </c>
      <c r="J41" s="9">
        <v>2</v>
      </c>
      <c r="K41" s="9">
        <v>77</v>
      </c>
      <c r="L41" s="9">
        <v>43</v>
      </c>
      <c r="M41" s="9">
        <v>93</v>
      </c>
      <c r="N41" s="9">
        <v>197</v>
      </c>
      <c r="O41" s="9">
        <v>183</v>
      </c>
      <c r="P41" s="2">
        <v>933000120138346</v>
      </c>
      <c r="Q41" s="10" t="s">
        <v>67</v>
      </c>
      <c r="R41">
        <f t="shared" si="24"/>
        <v>-0.89635395604433055</v>
      </c>
      <c r="S41">
        <f t="shared" si="21"/>
        <v>-0.87631352206772961</v>
      </c>
      <c r="T41">
        <f t="shared" si="21"/>
        <v>-0.87631352206772961</v>
      </c>
      <c r="U41">
        <f t="shared" si="21"/>
        <v>-0.87631352206772961</v>
      </c>
      <c r="V41">
        <f t="shared" si="21"/>
        <v>-0.87631352206772961</v>
      </c>
      <c r="W41">
        <f t="shared" si="21"/>
        <v>-0.85627308809112868</v>
      </c>
      <c r="X41">
        <f t="shared" si="21"/>
        <v>-0.89635395604433055</v>
      </c>
      <c r="Y41">
        <f t="shared" si="21"/>
        <v>-0.85627308809112868</v>
      </c>
      <c r="Z41">
        <f t="shared" si="21"/>
        <v>-0.85627308809112868</v>
      </c>
      <c r="AA41">
        <f t="shared" si="21"/>
        <v>0.6467594601539377</v>
      </c>
      <c r="AB41">
        <f t="shared" si="21"/>
        <v>-3.4615295050492427E-2</v>
      </c>
      <c r="AC41">
        <f t="shared" si="21"/>
        <v>0.96740640377955189</v>
      </c>
      <c r="AD41">
        <f t="shared" si="21"/>
        <v>3.051611537346044</v>
      </c>
      <c r="AE41">
        <f t="shared" si="21"/>
        <v>2.7710454616736317</v>
      </c>
      <c r="AF41">
        <f t="shared" si="25"/>
        <v>-3.3183835480735224E-2</v>
      </c>
      <c r="AG41">
        <f t="shared" si="26"/>
        <v>-0.88429495062184982</v>
      </c>
      <c r="AJ41" s="9">
        <v>77</v>
      </c>
      <c r="AK41" s="9">
        <v>62</v>
      </c>
      <c r="AL41" s="9">
        <f t="shared" si="22"/>
        <v>69.5</v>
      </c>
      <c r="AM41">
        <f t="shared" si="27"/>
        <v>0.3456460956933825</v>
      </c>
      <c r="AP41" s="9">
        <v>24</v>
      </c>
      <c r="AQ41">
        <f t="shared" si="28"/>
        <v>0.46305098287497704</v>
      </c>
      <c r="AR41" s="9">
        <v>18</v>
      </c>
      <c r="AS41">
        <f t="shared" si="29"/>
        <v>0.46853143932253871</v>
      </c>
      <c r="AT41" s="9">
        <v>12</v>
      </c>
      <c r="AU41">
        <f t="shared" si="30"/>
        <v>0.67213723158862049</v>
      </c>
      <c r="AV41">
        <f t="shared" si="23"/>
        <v>0.53457321792871204</v>
      </c>
      <c r="AX41" s="2">
        <v>933000120138346</v>
      </c>
      <c r="AY41" s="10" t="s">
        <v>67</v>
      </c>
      <c r="AZ41">
        <v>-0.86434373419925603</v>
      </c>
      <c r="BA41">
        <v>0.3456460956933825</v>
      </c>
      <c r="BB41">
        <v>0.53457321792871204</v>
      </c>
      <c r="BC41">
        <f t="shared" si="31"/>
        <v>5.2918598076128571E-3</v>
      </c>
    </row>
    <row r="42" spans="1:55" ht="15.6" x14ac:dyDescent="0.3">
      <c r="A42" s="10" t="s">
        <v>68</v>
      </c>
      <c r="B42" s="9">
        <v>16</v>
      </c>
      <c r="C42" s="9">
        <v>22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18</v>
      </c>
      <c r="J42" s="9">
        <v>100</v>
      </c>
      <c r="K42" s="9">
        <v>94</v>
      </c>
      <c r="L42" s="9">
        <v>86</v>
      </c>
      <c r="M42" s="9">
        <v>71</v>
      </c>
      <c r="N42" s="9">
        <v>47</v>
      </c>
      <c r="O42" s="9">
        <v>121</v>
      </c>
      <c r="P42" s="2">
        <v>933000120138339</v>
      </c>
      <c r="Q42" s="10" t="s">
        <v>68</v>
      </c>
      <c r="R42">
        <f t="shared" si="24"/>
        <v>-0.57570701241871636</v>
      </c>
      <c r="S42">
        <f t="shared" si="21"/>
        <v>-0.45546440855911102</v>
      </c>
      <c r="T42">
        <f t="shared" si="21"/>
        <v>-0.89635395604433055</v>
      </c>
      <c r="U42">
        <f t="shared" si="21"/>
        <v>-0.89635395604433055</v>
      </c>
      <c r="V42">
        <f t="shared" si="21"/>
        <v>-0.89635395604433055</v>
      </c>
      <c r="W42">
        <f t="shared" si="21"/>
        <v>-0.89635395604433055</v>
      </c>
      <c r="X42">
        <f t="shared" si="21"/>
        <v>-0.89635395604433055</v>
      </c>
      <c r="Y42">
        <f t="shared" si="21"/>
        <v>-0.5356261444655146</v>
      </c>
      <c r="Z42">
        <f t="shared" si="21"/>
        <v>1.1076894416157581</v>
      </c>
      <c r="AA42">
        <f t="shared" si="21"/>
        <v>0.98744683775615272</v>
      </c>
      <c r="AB42">
        <f t="shared" si="21"/>
        <v>0.82712336594334568</v>
      </c>
      <c r="AC42">
        <f t="shared" si="21"/>
        <v>0.52651685629433231</v>
      </c>
      <c r="AD42">
        <f t="shared" si="21"/>
        <v>4.5546440855911113E-2</v>
      </c>
      <c r="AE42">
        <f t="shared" si="21"/>
        <v>1.5285385551243769</v>
      </c>
      <c r="AF42">
        <f t="shared" si="25"/>
        <v>-7.3264703433936998E-2</v>
      </c>
      <c r="AG42">
        <f t="shared" si="26"/>
        <v>-0.92940680897241368</v>
      </c>
      <c r="AJ42" s="9">
        <v>20</v>
      </c>
      <c r="AK42" s="9">
        <v>1</v>
      </c>
      <c r="AL42" s="9">
        <f t="shared" si="22"/>
        <v>10.5</v>
      </c>
      <c r="AM42">
        <f t="shared" si="27"/>
        <v>-1.1374898785545859</v>
      </c>
      <c r="AP42" s="9">
        <v>19</v>
      </c>
      <c r="AQ42">
        <f t="shared" si="28"/>
        <v>-0.32057375737498445</v>
      </c>
      <c r="AR42" s="9">
        <v>17</v>
      </c>
      <c r="AS42">
        <f t="shared" si="29"/>
        <v>0.34867455949584275</v>
      </c>
      <c r="AT42" s="9">
        <v>4</v>
      </c>
      <c r="AU42">
        <f t="shared" si="30"/>
        <v>-0.57308542903871851</v>
      </c>
      <c r="AV42">
        <f t="shared" si="23"/>
        <v>-0.18166154230595341</v>
      </c>
      <c r="AX42" s="2">
        <v>933000120138339</v>
      </c>
      <c r="AY42" s="10" t="s">
        <v>68</v>
      </c>
      <c r="AZ42">
        <v>-0.90729942119132878</v>
      </c>
      <c r="BA42">
        <v>-1.1374898785545859</v>
      </c>
      <c r="BB42">
        <v>-0.18166154230595341</v>
      </c>
      <c r="BC42">
        <f t="shared" si="31"/>
        <v>-0.74215028068395617</v>
      </c>
    </row>
    <row r="43" spans="1:55" ht="15.6" x14ac:dyDescent="0.3">
      <c r="A43" s="10" t="s">
        <v>69</v>
      </c>
      <c r="B43" s="9">
        <v>2</v>
      </c>
      <c r="C43" s="9">
        <v>2</v>
      </c>
      <c r="D43" s="9">
        <v>2</v>
      </c>
      <c r="E43" s="9">
        <v>3</v>
      </c>
      <c r="F43" s="9">
        <v>4</v>
      </c>
      <c r="G43" s="9">
        <v>1</v>
      </c>
      <c r="H43" s="9">
        <v>4</v>
      </c>
      <c r="I43" s="9">
        <v>3</v>
      </c>
      <c r="J43" s="9">
        <v>9</v>
      </c>
      <c r="K43" s="9">
        <v>6</v>
      </c>
      <c r="L43" s="9">
        <v>4</v>
      </c>
      <c r="M43" s="9">
        <v>69</v>
      </c>
      <c r="N43" s="9">
        <v>87</v>
      </c>
      <c r="O43" s="9">
        <v>90</v>
      </c>
      <c r="P43" s="2">
        <v>933000120138348</v>
      </c>
      <c r="Q43" s="10" t="s">
        <v>69</v>
      </c>
      <c r="R43">
        <f t="shared" si="24"/>
        <v>-0.85627308809112868</v>
      </c>
      <c r="S43">
        <f t="shared" si="21"/>
        <v>-0.85627308809112868</v>
      </c>
      <c r="T43">
        <f t="shared" si="21"/>
        <v>-0.85627308809112868</v>
      </c>
      <c r="U43">
        <f t="shared" si="21"/>
        <v>-0.83623265411452785</v>
      </c>
      <c r="V43">
        <f t="shared" si="21"/>
        <v>-0.81619222013792692</v>
      </c>
      <c r="W43">
        <f t="shared" si="21"/>
        <v>-0.87631352206772961</v>
      </c>
      <c r="X43">
        <f t="shared" si="21"/>
        <v>-0.81619222013792692</v>
      </c>
      <c r="Y43">
        <f t="shared" si="21"/>
        <v>-0.83623265411452785</v>
      </c>
      <c r="Z43">
        <f t="shared" si="21"/>
        <v>-0.71599005025492257</v>
      </c>
      <c r="AA43">
        <f t="shared" si="21"/>
        <v>-0.77611135218472516</v>
      </c>
      <c r="AB43">
        <f t="shared" si="21"/>
        <v>-0.81619222013792692</v>
      </c>
      <c r="AC43">
        <f t="shared" si="21"/>
        <v>0.48643598834113061</v>
      </c>
      <c r="AD43">
        <f t="shared" si="21"/>
        <v>0.8471637999199465</v>
      </c>
      <c r="AE43">
        <f t="shared" si="21"/>
        <v>0.9072851018497492</v>
      </c>
      <c r="AF43">
        <f t="shared" si="25"/>
        <v>-0.48695651909376941</v>
      </c>
      <c r="AG43">
        <f t="shared" si="26"/>
        <v>-1.3950256326621626</v>
      </c>
      <c r="AJ43" s="9">
        <v>62</v>
      </c>
      <c r="AK43" s="9">
        <v>1</v>
      </c>
      <c r="AL43" s="9">
        <f t="shared" si="22"/>
        <v>31.5</v>
      </c>
      <c r="AM43">
        <f t="shared" si="27"/>
        <v>-0.60959402331378365</v>
      </c>
      <c r="AP43" s="9">
        <v>26</v>
      </c>
      <c r="AQ43">
        <f t="shared" si="28"/>
        <v>0.77650087897496156</v>
      </c>
      <c r="AR43" s="9">
        <v>27</v>
      </c>
      <c r="AS43">
        <f t="shared" si="29"/>
        <v>1.5472433577628024</v>
      </c>
      <c r="AT43" s="9">
        <v>11</v>
      </c>
      <c r="AU43">
        <f t="shared" si="30"/>
        <v>0.51648439901020315</v>
      </c>
      <c r="AV43">
        <f t="shared" si="23"/>
        <v>0.94674287858265582</v>
      </c>
      <c r="AX43" s="2">
        <v>933000120138348</v>
      </c>
      <c r="AY43" s="10" t="s">
        <v>69</v>
      </c>
      <c r="AZ43">
        <v>-1.3506634762166509</v>
      </c>
      <c r="BA43">
        <v>-0.60959402331378365</v>
      </c>
      <c r="BB43">
        <v>0.94674287858265582</v>
      </c>
      <c r="BC43">
        <f t="shared" si="31"/>
        <v>-0.33783820698259293</v>
      </c>
    </row>
    <row r="44" spans="1:55" ht="15.6" x14ac:dyDescent="0.3">
      <c r="A44" s="17" t="s">
        <v>70</v>
      </c>
      <c r="B44" s="18">
        <v>158</v>
      </c>
      <c r="C44" s="18">
        <v>157</v>
      </c>
      <c r="D44" s="18">
        <v>162</v>
      </c>
      <c r="E44" s="18">
        <v>162</v>
      </c>
      <c r="F44" s="18">
        <v>172</v>
      </c>
      <c r="G44" s="18">
        <v>159</v>
      </c>
      <c r="H44" s="18">
        <v>156</v>
      </c>
      <c r="I44" s="18">
        <v>163</v>
      </c>
      <c r="J44" s="18">
        <v>191</v>
      </c>
      <c r="K44" s="18">
        <v>144</v>
      </c>
      <c r="L44" s="18">
        <v>161</v>
      </c>
      <c r="M44" s="18">
        <v>152</v>
      </c>
      <c r="N44" s="18">
        <v>122</v>
      </c>
      <c r="O44" s="18">
        <v>142</v>
      </c>
      <c r="P44" s="2">
        <v>933000120138333</v>
      </c>
      <c r="Q44" s="17" t="s">
        <v>70</v>
      </c>
      <c r="R44">
        <f t="shared" si="24"/>
        <v>2.2700346122586095</v>
      </c>
      <c r="S44">
        <f t="shared" si="21"/>
        <v>2.2499941782820088</v>
      </c>
      <c r="T44">
        <f t="shared" si="21"/>
        <v>2.3501963481650132</v>
      </c>
      <c r="U44">
        <f t="shared" si="21"/>
        <v>2.3501963481650132</v>
      </c>
      <c r="V44">
        <f t="shared" si="21"/>
        <v>2.5506006879310221</v>
      </c>
      <c r="W44">
        <f t="shared" si="21"/>
        <v>2.2900750462352106</v>
      </c>
      <c r="X44">
        <f t="shared" si="21"/>
        <v>2.2299537443054076</v>
      </c>
      <c r="Y44">
        <f t="shared" si="21"/>
        <v>2.3702367821416139</v>
      </c>
      <c r="Z44">
        <f t="shared" si="21"/>
        <v>2.9313689334864388</v>
      </c>
      <c r="AA44">
        <f t="shared" si="21"/>
        <v>1.989468536586197</v>
      </c>
      <c r="AB44">
        <f t="shared" si="21"/>
        <v>2.3301559141884121</v>
      </c>
      <c r="AC44">
        <f t="shared" si="21"/>
        <v>2.1497920083990043</v>
      </c>
      <c r="AD44">
        <f t="shared" si="21"/>
        <v>1.5485789891009776</v>
      </c>
      <c r="AE44">
        <f t="shared" si="21"/>
        <v>1.9493876686329954</v>
      </c>
      <c r="AF44">
        <f t="shared" si="25"/>
        <v>2.2542885569912805</v>
      </c>
      <c r="AG44">
        <f t="shared" si="26"/>
        <v>1.6903032509567633</v>
      </c>
      <c r="AJ44" s="9">
        <v>32</v>
      </c>
      <c r="AK44" s="9">
        <v>6</v>
      </c>
      <c r="AL44" s="9">
        <f t="shared" si="22"/>
        <v>19</v>
      </c>
      <c r="AM44">
        <f t="shared" si="27"/>
        <v>-0.92381774667140415</v>
      </c>
      <c r="AP44" s="9">
        <v>26</v>
      </c>
      <c r="AQ44">
        <f t="shared" si="28"/>
        <v>0.77650087897496156</v>
      </c>
      <c r="AR44" s="9">
        <v>23</v>
      </c>
      <c r="AS44">
        <f t="shared" si="29"/>
        <v>1.0678158384560186</v>
      </c>
      <c r="AT44" s="9">
        <v>4</v>
      </c>
      <c r="AU44">
        <f t="shared" si="30"/>
        <v>-0.57308542903871851</v>
      </c>
      <c r="AV44">
        <f t="shared" si="23"/>
        <v>0.42374376279742049</v>
      </c>
      <c r="AX44" s="2">
        <v>933000120138333</v>
      </c>
      <c r="AY44" s="17" t="s">
        <v>70</v>
      </c>
      <c r="AZ44">
        <v>1.5871986877054676</v>
      </c>
      <c r="BA44">
        <v>-0.92381774667140415</v>
      </c>
      <c r="BB44">
        <v>0.42374376279742049</v>
      </c>
      <c r="BC44">
        <f t="shared" si="31"/>
        <v>0.36237490127716132</v>
      </c>
    </row>
    <row r="45" spans="1:55" ht="15.6" x14ac:dyDescent="0.3">
      <c r="A45" s="10" t="s">
        <v>71</v>
      </c>
      <c r="B45" s="9">
        <v>8</v>
      </c>
      <c r="C45" s="9">
        <v>15</v>
      </c>
      <c r="D45" s="9">
        <v>23</v>
      </c>
      <c r="E45" s="9">
        <v>50</v>
      </c>
      <c r="F45" s="9">
        <v>51</v>
      </c>
      <c r="G45" s="9">
        <v>56</v>
      </c>
      <c r="H45" s="9">
        <v>98</v>
      </c>
      <c r="I45" s="9">
        <v>77</v>
      </c>
      <c r="J45" s="9">
        <v>108</v>
      </c>
      <c r="K45" s="9">
        <v>114</v>
      </c>
      <c r="L45" s="9">
        <v>128</v>
      </c>
      <c r="M45" s="9">
        <v>144</v>
      </c>
      <c r="N45" s="9">
        <v>163</v>
      </c>
      <c r="O45" s="9">
        <v>164</v>
      </c>
      <c r="P45" s="2">
        <v>933000120138322</v>
      </c>
      <c r="Q45" s="10" t="s">
        <v>71</v>
      </c>
      <c r="R45">
        <f t="shared" si="24"/>
        <v>-0.7360304842315234</v>
      </c>
      <c r="S45">
        <f t="shared" si="21"/>
        <v>-0.59574744639531718</v>
      </c>
      <c r="T45">
        <f t="shared" si="21"/>
        <v>-0.43542397458251014</v>
      </c>
      <c r="U45">
        <f t="shared" si="21"/>
        <v>0.10566774278571377</v>
      </c>
      <c r="V45">
        <f t="shared" si="21"/>
        <v>0.12570817676231466</v>
      </c>
      <c r="W45">
        <f t="shared" si="21"/>
        <v>0.22591034664531909</v>
      </c>
      <c r="X45">
        <f t="shared" si="21"/>
        <v>1.0676085736625562</v>
      </c>
      <c r="Y45">
        <f t="shared" si="21"/>
        <v>0.6467594601539377</v>
      </c>
      <c r="Z45">
        <f t="shared" si="21"/>
        <v>1.2680129134285651</v>
      </c>
      <c r="AA45">
        <f t="shared" si="21"/>
        <v>1.3882555172881705</v>
      </c>
      <c r="AB45">
        <f t="shared" si="21"/>
        <v>1.668821592960583</v>
      </c>
      <c r="AC45">
        <f t="shared" si="21"/>
        <v>1.989468536586197</v>
      </c>
      <c r="AD45">
        <f t="shared" si="21"/>
        <v>2.3702367821416139</v>
      </c>
      <c r="AE45">
        <f t="shared" si="21"/>
        <v>2.3902772161182146</v>
      </c>
      <c r="AF45">
        <f t="shared" si="25"/>
        <v>0.81996606809455963</v>
      </c>
      <c r="AG45">
        <f t="shared" si="26"/>
        <v>7.5943177125868122E-2</v>
      </c>
      <c r="AJ45" s="9">
        <v>50</v>
      </c>
      <c r="AK45" s="9">
        <v>77</v>
      </c>
      <c r="AL45" s="9">
        <f t="shared" si="22"/>
        <v>63.5</v>
      </c>
      <c r="AM45">
        <f t="shared" si="27"/>
        <v>0.1948187084817247</v>
      </c>
      <c r="AP45" s="9">
        <v>27</v>
      </c>
      <c r="AQ45">
        <f t="shared" si="28"/>
        <v>0.93322582702495394</v>
      </c>
      <c r="AR45" s="9">
        <v>23</v>
      </c>
      <c r="AS45">
        <f t="shared" si="29"/>
        <v>1.0678158384560186</v>
      </c>
      <c r="AT45" s="9">
        <v>10</v>
      </c>
      <c r="AU45">
        <f t="shared" si="30"/>
        <v>0.36083156643178577</v>
      </c>
      <c r="AV45">
        <f t="shared" si="23"/>
        <v>0.78729107730425263</v>
      </c>
      <c r="AX45" s="2">
        <v>933000120138322</v>
      </c>
      <c r="AY45" s="10" t="s">
        <v>71</v>
      </c>
      <c r="AZ45">
        <v>4.9998746060578136E-2</v>
      </c>
      <c r="BA45">
        <v>0.1948187084817247</v>
      </c>
      <c r="BB45">
        <v>0.78729107730425263</v>
      </c>
      <c r="BC45">
        <f t="shared" si="31"/>
        <v>0.34403617728218516</v>
      </c>
    </row>
    <row r="46" spans="1:55" ht="15.6" x14ac:dyDescent="0.3">
      <c r="A46" s="10" t="s">
        <v>72</v>
      </c>
      <c r="B46" s="9">
        <v>121</v>
      </c>
      <c r="C46" s="9">
        <v>148</v>
      </c>
      <c r="D46" s="9">
        <v>134</v>
      </c>
      <c r="E46" s="9">
        <v>138</v>
      </c>
      <c r="F46" s="9">
        <v>145</v>
      </c>
      <c r="G46" s="9">
        <v>91</v>
      </c>
      <c r="H46" s="9">
        <v>135</v>
      </c>
      <c r="I46" s="9">
        <v>144</v>
      </c>
      <c r="J46" s="9">
        <v>144</v>
      </c>
      <c r="K46" s="9">
        <v>137</v>
      </c>
      <c r="L46" s="9">
        <v>147</v>
      </c>
      <c r="M46" s="9">
        <v>151</v>
      </c>
      <c r="N46" s="9">
        <v>155</v>
      </c>
      <c r="O46" s="9">
        <v>156</v>
      </c>
      <c r="P46" s="2">
        <v>933000120138321</v>
      </c>
      <c r="Q46" s="10" t="s">
        <v>72</v>
      </c>
      <c r="R46">
        <f t="shared" si="24"/>
        <v>1.5285385551243769</v>
      </c>
      <c r="S46">
        <f t="shared" si="21"/>
        <v>2.0696302724926006</v>
      </c>
      <c r="T46">
        <f t="shared" si="21"/>
        <v>1.7890641968201884</v>
      </c>
      <c r="U46">
        <f t="shared" si="21"/>
        <v>1.8692259327265919</v>
      </c>
      <c r="V46">
        <f t="shared" si="21"/>
        <v>2.009508970562798</v>
      </c>
      <c r="W46">
        <f t="shared" si="21"/>
        <v>0.92732553582635002</v>
      </c>
      <c r="X46">
        <f t="shared" si="21"/>
        <v>1.8091046307967891</v>
      </c>
      <c r="Y46">
        <f t="shared" si="21"/>
        <v>1.989468536586197</v>
      </c>
      <c r="Z46">
        <f t="shared" si="21"/>
        <v>1.989468536586197</v>
      </c>
      <c r="AA46">
        <f t="shared" si="21"/>
        <v>1.8491854987499909</v>
      </c>
      <c r="AB46">
        <f t="shared" si="21"/>
        <v>2.0495898385159999</v>
      </c>
      <c r="AC46">
        <f t="shared" si="21"/>
        <v>2.1297515744224031</v>
      </c>
      <c r="AD46">
        <f t="shared" si="21"/>
        <v>2.2099133103288069</v>
      </c>
      <c r="AE46">
        <f t="shared" si="21"/>
        <v>2.2299537443054076</v>
      </c>
      <c r="AF46">
        <f t="shared" si="25"/>
        <v>1.8892663667031928</v>
      </c>
      <c r="AG46">
        <f t="shared" si="26"/>
        <v>1.2794631124069844</v>
      </c>
      <c r="AJ46" s="9">
        <v>6</v>
      </c>
      <c r="AK46" s="9">
        <v>118</v>
      </c>
      <c r="AL46" s="9">
        <f t="shared" si="22"/>
        <v>62</v>
      </c>
      <c r="AM46">
        <f t="shared" si="27"/>
        <v>0.15711186167881022</v>
      </c>
      <c r="AP46" s="9">
        <v>31</v>
      </c>
      <c r="AQ46">
        <f t="shared" si="28"/>
        <v>1.5601256192249231</v>
      </c>
      <c r="AR46" s="9">
        <v>19</v>
      </c>
      <c r="AS46">
        <f t="shared" si="29"/>
        <v>0.58838831914923473</v>
      </c>
      <c r="AT46" s="9">
        <v>1</v>
      </c>
      <c r="AU46">
        <f t="shared" si="30"/>
        <v>-1.0400439267739707</v>
      </c>
      <c r="AV46">
        <f t="shared" si="23"/>
        <v>0.36949000386672903</v>
      </c>
      <c r="AX46" s="2">
        <v>933000120138321</v>
      </c>
      <c r="AY46" s="10" t="s">
        <v>72</v>
      </c>
      <c r="AZ46">
        <v>1.1959951097419477</v>
      </c>
      <c r="BA46">
        <v>0.15711186167881022</v>
      </c>
      <c r="BB46">
        <v>0.36949000386672903</v>
      </c>
      <c r="BC46">
        <f t="shared" si="31"/>
        <v>0.57419899176249567</v>
      </c>
    </row>
    <row r="47" spans="1:55" ht="15.6" x14ac:dyDescent="0.3">
      <c r="A47" s="10" t="s">
        <v>73</v>
      </c>
      <c r="B47" s="9">
        <v>46</v>
      </c>
      <c r="C47" s="9">
        <v>38</v>
      </c>
      <c r="D47" s="9">
        <v>116</v>
      </c>
      <c r="E47" s="9">
        <v>136</v>
      </c>
      <c r="F47" s="9">
        <v>146</v>
      </c>
      <c r="G47" s="9">
        <v>123</v>
      </c>
      <c r="H47" s="9">
        <v>129</v>
      </c>
      <c r="I47" s="9">
        <v>135</v>
      </c>
      <c r="J47" s="9">
        <v>138</v>
      </c>
      <c r="K47" s="9">
        <v>128</v>
      </c>
      <c r="L47" s="9">
        <v>137</v>
      </c>
      <c r="M47" s="9">
        <v>144</v>
      </c>
      <c r="N47" s="9">
        <v>145</v>
      </c>
      <c r="O47" s="9">
        <v>159</v>
      </c>
      <c r="P47" s="2">
        <v>933000120138330</v>
      </c>
      <c r="Q47" s="10" t="s">
        <v>73</v>
      </c>
      <c r="R47">
        <f t="shared" si="24"/>
        <v>2.550600687931023E-2</v>
      </c>
      <c r="S47">
        <f t="shared" si="21"/>
        <v>-0.13481746493349686</v>
      </c>
      <c r="T47">
        <f t="shared" si="21"/>
        <v>1.4283363852413724</v>
      </c>
      <c r="U47">
        <f t="shared" si="21"/>
        <v>1.82914506477339</v>
      </c>
      <c r="V47">
        <f t="shared" si="21"/>
        <v>2.0295494045393987</v>
      </c>
      <c r="W47">
        <f t="shared" si="21"/>
        <v>1.5686194230775785</v>
      </c>
      <c r="X47">
        <f t="shared" si="21"/>
        <v>1.6888620269371839</v>
      </c>
      <c r="Y47">
        <f t="shared" si="21"/>
        <v>1.8091046307967891</v>
      </c>
      <c r="Z47">
        <f t="shared" si="21"/>
        <v>1.8692259327265919</v>
      </c>
      <c r="AA47">
        <f t="shared" si="21"/>
        <v>1.668821592960583</v>
      </c>
      <c r="AB47">
        <f t="shared" si="21"/>
        <v>1.8491854987499909</v>
      </c>
      <c r="AC47">
        <f t="shared" si="21"/>
        <v>1.989468536586197</v>
      </c>
      <c r="AD47">
        <f t="shared" si="21"/>
        <v>2.009508970562798</v>
      </c>
      <c r="AE47">
        <f t="shared" si="21"/>
        <v>2.2900750462352106</v>
      </c>
      <c r="AF47">
        <f t="shared" si="25"/>
        <v>1.5657565039380639</v>
      </c>
      <c r="AG47">
        <f t="shared" si="26"/>
        <v>0.91534597000600393</v>
      </c>
      <c r="AJ47" s="9">
        <v>62</v>
      </c>
      <c r="AK47" s="9">
        <v>62</v>
      </c>
      <c r="AL47" s="9">
        <f t="shared" si="22"/>
        <v>62</v>
      </c>
      <c r="AM47">
        <f t="shared" si="27"/>
        <v>0.15711186167881022</v>
      </c>
      <c r="AP47" s="9">
        <v>24</v>
      </c>
      <c r="AQ47">
        <f t="shared" si="28"/>
        <v>0.46305098287497704</v>
      </c>
      <c r="AR47" s="9">
        <v>19</v>
      </c>
      <c r="AS47">
        <f t="shared" si="29"/>
        <v>0.58838831914923473</v>
      </c>
      <c r="AT47" s="9">
        <v>17</v>
      </c>
      <c r="AU47">
        <f t="shared" si="30"/>
        <v>1.4504013944807075</v>
      </c>
      <c r="AV47">
        <f t="shared" si="23"/>
        <v>0.83394689883497308</v>
      </c>
      <c r="AX47" s="2">
        <v>933000120138330</v>
      </c>
      <c r="AY47" s="10" t="s">
        <v>73</v>
      </c>
      <c r="AZ47">
        <v>0.84928135044878872</v>
      </c>
      <c r="BA47">
        <v>0.15711186167881022</v>
      </c>
      <c r="BB47">
        <v>0.83394689883497308</v>
      </c>
      <c r="BC47">
        <f t="shared" si="31"/>
        <v>0.61344670365419063</v>
      </c>
    </row>
    <row r="48" spans="1:55" ht="15.6" x14ac:dyDescent="0.3">
      <c r="A48" s="10" t="s">
        <v>74</v>
      </c>
      <c r="B48" s="9">
        <v>136</v>
      </c>
      <c r="C48" s="9">
        <v>166</v>
      </c>
      <c r="D48" s="9">
        <v>165</v>
      </c>
      <c r="E48" s="9">
        <v>149</v>
      </c>
      <c r="F48" s="9">
        <v>163</v>
      </c>
      <c r="G48" s="9">
        <v>149</v>
      </c>
      <c r="H48" s="9">
        <v>163</v>
      </c>
      <c r="I48" s="9">
        <v>185</v>
      </c>
      <c r="J48" s="9">
        <v>179</v>
      </c>
      <c r="K48" s="9">
        <v>151</v>
      </c>
      <c r="L48" s="9">
        <v>174</v>
      </c>
      <c r="M48" s="9">
        <v>180</v>
      </c>
      <c r="N48" s="9">
        <v>181</v>
      </c>
      <c r="O48" s="9">
        <v>159</v>
      </c>
      <c r="P48" s="2">
        <v>933000120138324</v>
      </c>
      <c r="Q48" s="10" t="s">
        <v>74</v>
      </c>
      <c r="R48">
        <f t="shared" si="24"/>
        <v>1.82914506477339</v>
      </c>
      <c r="S48">
        <f t="shared" si="21"/>
        <v>2.4303580840714165</v>
      </c>
      <c r="T48">
        <f t="shared" si="21"/>
        <v>2.4103176500948158</v>
      </c>
      <c r="U48">
        <f t="shared" si="21"/>
        <v>2.0896707064692017</v>
      </c>
      <c r="V48">
        <f t="shared" si="21"/>
        <v>2.3702367821416139</v>
      </c>
      <c r="W48">
        <f t="shared" si="21"/>
        <v>2.0896707064692017</v>
      </c>
      <c r="X48">
        <f t="shared" si="21"/>
        <v>2.3702367821416139</v>
      </c>
      <c r="Y48">
        <f t="shared" si="21"/>
        <v>2.8111263296268336</v>
      </c>
      <c r="Z48">
        <f t="shared" si="21"/>
        <v>2.690883725767228</v>
      </c>
      <c r="AA48">
        <f t="shared" si="21"/>
        <v>2.1297515744224031</v>
      </c>
      <c r="AB48">
        <f t="shared" si="21"/>
        <v>2.5906815558842236</v>
      </c>
      <c r="AC48">
        <f t="shared" si="21"/>
        <v>2.7109241597438292</v>
      </c>
      <c r="AD48">
        <f t="shared" si="21"/>
        <v>2.7309645937204299</v>
      </c>
      <c r="AE48">
        <f t="shared" si="21"/>
        <v>2.2900750462352106</v>
      </c>
      <c r="AF48">
        <f t="shared" si="25"/>
        <v>2.3960030543972439</v>
      </c>
      <c r="AG48">
        <f t="shared" si="26"/>
        <v>1.8498058929819714</v>
      </c>
      <c r="AJ48" s="9">
        <v>32</v>
      </c>
      <c r="AK48" s="9">
        <v>95</v>
      </c>
      <c r="AL48" s="9">
        <f t="shared" si="22"/>
        <v>63.5</v>
      </c>
      <c r="AM48">
        <f t="shared" si="27"/>
        <v>0.1948187084817247</v>
      </c>
      <c r="AP48" s="9">
        <v>30</v>
      </c>
      <c r="AQ48">
        <f t="shared" si="28"/>
        <v>1.4034006711749307</v>
      </c>
      <c r="AR48" s="9">
        <v>18</v>
      </c>
      <c r="AS48">
        <f t="shared" si="29"/>
        <v>0.46853143932253871</v>
      </c>
      <c r="AT48" s="9">
        <v>19</v>
      </c>
      <c r="AU48">
        <f t="shared" si="30"/>
        <v>1.7617070596375421</v>
      </c>
      <c r="AV48">
        <f t="shared" si="23"/>
        <v>1.2112130567116706</v>
      </c>
      <c r="AX48" s="2">
        <v>933000120138324</v>
      </c>
      <c r="AY48" s="10" t="s">
        <v>74</v>
      </c>
      <c r="AZ48">
        <v>2.2299998609082698</v>
      </c>
      <c r="BA48">
        <v>0.1948187084817247</v>
      </c>
      <c r="BB48">
        <v>1.2112130567116706</v>
      </c>
      <c r="BC48">
        <f t="shared" si="31"/>
        <v>1.2120105420338882</v>
      </c>
    </row>
    <row r="49" spans="1:55" ht="15.6" x14ac:dyDescent="0.3">
      <c r="A49" s="10" t="s">
        <v>75</v>
      </c>
      <c r="B49" s="9">
        <v>63</v>
      </c>
      <c r="C49" s="9">
        <v>92</v>
      </c>
      <c r="D49" s="9">
        <v>76</v>
      </c>
      <c r="E49" s="9">
        <v>122</v>
      </c>
      <c r="F49" s="9">
        <v>102</v>
      </c>
      <c r="G49" s="9">
        <v>96</v>
      </c>
      <c r="H49" s="9">
        <v>107</v>
      </c>
      <c r="I49" s="9">
        <v>123</v>
      </c>
      <c r="J49" s="9">
        <v>123</v>
      </c>
      <c r="K49" s="9">
        <v>115</v>
      </c>
      <c r="L49" s="9">
        <v>134</v>
      </c>
      <c r="M49" s="9">
        <v>142</v>
      </c>
      <c r="N49" s="9">
        <v>126</v>
      </c>
      <c r="O49" s="9">
        <v>143</v>
      </c>
      <c r="P49" s="2">
        <v>933000120138289</v>
      </c>
      <c r="Q49" s="10" t="s">
        <v>75</v>
      </c>
      <c r="R49">
        <f t="shared" si="24"/>
        <v>0.36619338448152527</v>
      </c>
      <c r="S49">
        <f t="shared" si="24"/>
        <v>0.94736596980295096</v>
      </c>
      <c r="T49">
        <f t="shared" si="24"/>
        <v>0.62671902617733677</v>
      </c>
      <c r="U49">
        <f t="shared" si="24"/>
        <v>1.5485789891009776</v>
      </c>
      <c r="V49">
        <f t="shared" si="24"/>
        <v>1.1477703095689598</v>
      </c>
      <c r="W49">
        <f t="shared" si="24"/>
        <v>1.0275277057093546</v>
      </c>
      <c r="X49">
        <f t="shared" si="24"/>
        <v>1.2479724794519642</v>
      </c>
      <c r="Y49">
        <f t="shared" si="24"/>
        <v>1.5686194230775785</v>
      </c>
      <c r="Z49">
        <f t="shared" si="24"/>
        <v>1.5686194230775785</v>
      </c>
      <c r="AA49">
        <f t="shared" si="24"/>
        <v>1.4082959512647715</v>
      </c>
      <c r="AB49">
        <f t="shared" si="24"/>
        <v>1.7890641968201884</v>
      </c>
      <c r="AC49">
        <f t="shared" si="24"/>
        <v>1.9493876686329954</v>
      </c>
      <c r="AD49">
        <f t="shared" si="24"/>
        <v>1.6287407250073811</v>
      </c>
      <c r="AE49">
        <f t="shared" si="24"/>
        <v>1.9694281026095963</v>
      </c>
      <c r="AF49">
        <f t="shared" si="25"/>
        <v>1.34244881105594</v>
      </c>
      <c r="AG49">
        <f t="shared" si="26"/>
        <v>0.66400847348143388</v>
      </c>
      <c r="AJ49" s="9"/>
      <c r="AK49" s="9">
        <v>32</v>
      </c>
      <c r="AL49" s="9">
        <f t="shared" si="22"/>
        <v>32</v>
      </c>
      <c r="AM49">
        <f t="shared" si="27"/>
        <v>-0.59702507437947883</v>
      </c>
      <c r="AP49" s="9">
        <v>23</v>
      </c>
      <c r="AQ49">
        <f t="shared" si="28"/>
        <v>0.30632603482498472</v>
      </c>
      <c r="AR49" s="9">
        <v>4</v>
      </c>
      <c r="AS49">
        <f t="shared" si="29"/>
        <v>-1.209464878251205</v>
      </c>
      <c r="AT49" s="9">
        <v>7</v>
      </c>
      <c r="AU49">
        <f t="shared" si="30"/>
        <v>-0.10612693130346637</v>
      </c>
      <c r="AV49">
        <f t="shared" si="23"/>
        <v>-0.33642192490989548</v>
      </c>
      <c r="AX49" s="2">
        <v>933000120138289</v>
      </c>
      <c r="AY49" s="10" t="s">
        <v>75</v>
      </c>
      <c r="AZ49">
        <v>0.60995680863581236</v>
      </c>
      <c r="BA49">
        <v>-0.59702507437947883</v>
      </c>
      <c r="BB49">
        <v>-0.33642192490989548</v>
      </c>
      <c r="BC49">
        <f t="shared" si="31"/>
        <v>-0.10783006355118731</v>
      </c>
    </row>
    <row r="50" spans="1:55" ht="15.6" x14ac:dyDescent="0.3">
      <c r="A50" s="10" t="s">
        <v>76</v>
      </c>
      <c r="B50" s="9">
        <v>77</v>
      </c>
      <c r="C50" s="9">
        <v>99</v>
      </c>
      <c r="D50" s="9">
        <v>98</v>
      </c>
      <c r="E50" s="9">
        <v>107</v>
      </c>
      <c r="F50" s="9">
        <v>114</v>
      </c>
      <c r="G50" s="9">
        <v>102</v>
      </c>
      <c r="H50" s="9">
        <v>110</v>
      </c>
      <c r="I50" s="9">
        <v>113</v>
      </c>
      <c r="J50" s="9">
        <v>119</v>
      </c>
      <c r="K50" s="9">
        <v>107</v>
      </c>
      <c r="L50" s="9">
        <v>122</v>
      </c>
      <c r="M50" s="9">
        <v>133</v>
      </c>
      <c r="N50" s="9">
        <v>140</v>
      </c>
      <c r="O50" s="9">
        <v>138</v>
      </c>
      <c r="P50" s="2">
        <v>933000120138288</v>
      </c>
      <c r="Q50" s="10" t="s">
        <v>76</v>
      </c>
      <c r="R50">
        <f t="shared" si="24"/>
        <v>0.6467594601539377</v>
      </c>
      <c r="S50">
        <f t="shared" si="24"/>
        <v>1.0876490076391572</v>
      </c>
      <c r="T50">
        <f t="shared" si="24"/>
        <v>1.0676085736625562</v>
      </c>
      <c r="U50">
        <f t="shared" si="24"/>
        <v>1.2479724794519642</v>
      </c>
      <c r="V50">
        <f t="shared" si="24"/>
        <v>1.3882555172881705</v>
      </c>
      <c r="W50">
        <f t="shared" si="24"/>
        <v>1.1477703095689598</v>
      </c>
      <c r="X50">
        <f t="shared" si="24"/>
        <v>1.308093781381767</v>
      </c>
      <c r="Y50">
        <f t="shared" si="24"/>
        <v>1.3682150833115696</v>
      </c>
      <c r="Z50">
        <f t="shared" si="24"/>
        <v>1.488457687171175</v>
      </c>
      <c r="AA50">
        <f t="shared" si="24"/>
        <v>1.2479724794519642</v>
      </c>
      <c r="AB50">
        <f t="shared" si="24"/>
        <v>1.5485789891009776</v>
      </c>
      <c r="AC50">
        <f t="shared" si="24"/>
        <v>1.7690237628435874</v>
      </c>
      <c r="AD50">
        <f t="shared" si="24"/>
        <v>1.9093068006797935</v>
      </c>
      <c r="AE50">
        <f t="shared" si="24"/>
        <v>1.8692259327265919</v>
      </c>
      <c r="AF50">
        <f t="shared" si="25"/>
        <v>1.3639207046022983</v>
      </c>
      <c r="AG50">
        <f t="shared" si="26"/>
        <v>0.68817554045495044</v>
      </c>
      <c r="AJ50" s="9">
        <v>62</v>
      </c>
      <c r="AK50" s="9">
        <v>118</v>
      </c>
      <c r="AL50" s="9">
        <f t="shared" si="22"/>
        <v>90</v>
      </c>
      <c r="AM50">
        <f t="shared" si="27"/>
        <v>0.86097300199988003</v>
      </c>
      <c r="AP50" s="9">
        <v>16</v>
      </c>
      <c r="AQ50">
        <f t="shared" si="28"/>
        <v>-0.79074860152496129</v>
      </c>
      <c r="AR50" s="9">
        <v>16</v>
      </c>
      <c r="AS50">
        <f t="shared" si="29"/>
        <v>0.22881767966914676</v>
      </c>
      <c r="AT50" s="9">
        <v>8</v>
      </c>
      <c r="AU50">
        <f t="shared" si="30"/>
        <v>4.9525901274951011E-2</v>
      </c>
      <c r="AV50">
        <f t="shared" si="23"/>
        <v>-0.1708016735269545</v>
      </c>
      <c r="AX50" s="2">
        <v>933000120138288</v>
      </c>
      <c r="AY50" s="10" t="s">
        <v>76</v>
      </c>
      <c r="AZ50">
        <v>0.63296878381013721</v>
      </c>
      <c r="BA50">
        <v>0.86097300199988003</v>
      </c>
      <c r="BB50">
        <v>-0.1708016735269545</v>
      </c>
      <c r="BC50">
        <f t="shared" si="31"/>
        <v>0.44104670409435426</v>
      </c>
    </row>
    <row r="51" spans="1:55" ht="15.6" x14ac:dyDescent="0.3">
      <c r="A51" s="10" t="s">
        <v>77</v>
      </c>
      <c r="B51" s="9">
        <v>14</v>
      </c>
      <c r="C51" s="9">
        <v>8</v>
      </c>
      <c r="D51" s="9">
        <v>19</v>
      </c>
      <c r="E51" s="9">
        <v>101</v>
      </c>
      <c r="F51" s="9">
        <v>136</v>
      </c>
      <c r="G51" s="9">
        <v>107</v>
      </c>
      <c r="H51" s="9">
        <v>261</v>
      </c>
      <c r="I51" s="9">
        <v>114</v>
      </c>
      <c r="J51" s="9">
        <v>127</v>
      </c>
      <c r="K51" s="9">
        <v>105</v>
      </c>
      <c r="L51" s="9">
        <v>108</v>
      </c>
      <c r="M51" s="9">
        <v>120</v>
      </c>
      <c r="N51" s="9">
        <v>119</v>
      </c>
      <c r="O51" s="9">
        <v>142</v>
      </c>
      <c r="P51" s="2">
        <v>933000120138283</v>
      </c>
      <c r="Q51" s="10" t="s">
        <v>77</v>
      </c>
      <c r="R51">
        <f t="shared" si="24"/>
        <v>-0.61578788037191812</v>
      </c>
      <c r="S51">
        <f t="shared" si="24"/>
        <v>-0.7360304842315234</v>
      </c>
      <c r="T51">
        <f t="shared" si="24"/>
        <v>-0.51558571048891366</v>
      </c>
      <c r="U51">
        <f t="shared" si="24"/>
        <v>1.1277298755923588</v>
      </c>
      <c r="V51">
        <f t="shared" si="24"/>
        <v>1.82914506477339</v>
      </c>
      <c r="W51">
        <f t="shared" si="24"/>
        <v>1.2479724794519642</v>
      </c>
      <c r="X51">
        <f t="shared" si="24"/>
        <v>4.3341993118485007</v>
      </c>
      <c r="Y51">
        <f t="shared" si="24"/>
        <v>1.3882555172881705</v>
      </c>
      <c r="Z51">
        <f t="shared" si="24"/>
        <v>1.648781158983982</v>
      </c>
      <c r="AA51">
        <f t="shared" si="24"/>
        <v>1.2078916114987626</v>
      </c>
      <c r="AB51">
        <f t="shared" si="24"/>
        <v>1.2680129134285651</v>
      </c>
      <c r="AC51">
        <f t="shared" si="24"/>
        <v>1.5084981211477759</v>
      </c>
      <c r="AD51">
        <f t="shared" si="24"/>
        <v>1.488457687171175</v>
      </c>
      <c r="AE51">
        <f t="shared" si="24"/>
        <v>1.9493876686329954</v>
      </c>
      <c r="AF51">
        <f t="shared" si="25"/>
        <v>1.2236376667660918</v>
      </c>
      <c r="AG51">
        <f t="shared" si="26"/>
        <v>0.53028403622797626</v>
      </c>
      <c r="AJ51" s="9">
        <v>62</v>
      </c>
      <c r="AK51" s="9">
        <v>77</v>
      </c>
      <c r="AL51" s="9">
        <f t="shared" si="22"/>
        <v>69.5</v>
      </c>
      <c r="AM51">
        <f t="shared" si="27"/>
        <v>0.3456460956933825</v>
      </c>
      <c r="AP51" s="9">
        <v>26</v>
      </c>
      <c r="AQ51">
        <f t="shared" si="28"/>
        <v>0.77650087897496156</v>
      </c>
      <c r="AR51" s="9">
        <v>25</v>
      </c>
      <c r="AS51">
        <f t="shared" si="29"/>
        <v>1.3075295981094106</v>
      </c>
      <c r="AT51" s="9">
        <v>22</v>
      </c>
      <c r="AU51">
        <f t="shared" si="30"/>
        <v>2.2286655573727945</v>
      </c>
      <c r="AV51">
        <f t="shared" si="23"/>
        <v>1.4375653448190555</v>
      </c>
      <c r="AX51" s="2">
        <v>933000120138283</v>
      </c>
      <c r="AY51" s="10" t="s">
        <v>77</v>
      </c>
      <c r="AZ51">
        <v>0.4826238793378822</v>
      </c>
      <c r="BA51">
        <v>0.3456460956933825</v>
      </c>
      <c r="BB51">
        <v>1.4375653448190555</v>
      </c>
      <c r="BC51">
        <f t="shared" si="31"/>
        <v>0.75527843995010679</v>
      </c>
    </row>
    <row r="52" spans="1:55" ht="15.6" x14ac:dyDescent="0.3">
      <c r="A52" s="10" t="s">
        <v>78</v>
      </c>
      <c r="B52" s="9">
        <v>31</v>
      </c>
      <c r="C52" s="9">
        <v>32</v>
      </c>
      <c r="D52" s="9">
        <v>11</v>
      </c>
      <c r="E52" s="9">
        <v>48</v>
      </c>
      <c r="F52" s="9">
        <v>30</v>
      </c>
      <c r="G52" s="9">
        <v>46</v>
      </c>
      <c r="H52" s="9">
        <v>67</v>
      </c>
      <c r="I52" s="9">
        <v>62</v>
      </c>
      <c r="J52" s="9">
        <v>114</v>
      </c>
      <c r="K52" s="9">
        <v>86</v>
      </c>
      <c r="L52" s="9">
        <v>99</v>
      </c>
      <c r="M52" s="9">
        <v>103</v>
      </c>
      <c r="N52" s="9">
        <v>65</v>
      </c>
      <c r="O52" s="9">
        <v>107</v>
      </c>
      <c r="P52" s="2">
        <v>933000120138291</v>
      </c>
      <c r="Q52" s="10" t="s">
        <v>78</v>
      </c>
      <c r="R52">
        <f t="shared" si="24"/>
        <v>-0.27510050276970305</v>
      </c>
      <c r="S52">
        <f t="shared" si="24"/>
        <v>-0.25506006879310217</v>
      </c>
      <c r="T52">
        <f t="shared" si="24"/>
        <v>-0.67590918230172081</v>
      </c>
      <c r="U52">
        <f t="shared" si="24"/>
        <v>6.5586874832512007E-2</v>
      </c>
      <c r="V52">
        <f t="shared" si="24"/>
        <v>-0.29514093674630393</v>
      </c>
      <c r="W52">
        <f t="shared" si="24"/>
        <v>2.550600687931023E-2</v>
      </c>
      <c r="X52">
        <f t="shared" si="24"/>
        <v>0.44635512038792885</v>
      </c>
      <c r="Y52">
        <f t="shared" si="24"/>
        <v>0.34615295050492439</v>
      </c>
      <c r="Z52">
        <f t="shared" si="24"/>
        <v>1.3882555172881705</v>
      </c>
      <c r="AA52">
        <f t="shared" si="24"/>
        <v>0.82712336594334568</v>
      </c>
      <c r="AB52">
        <f t="shared" si="24"/>
        <v>1.0876490076391572</v>
      </c>
      <c r="AC52">
        <f t="shared" si="24"/>
        <v>1.1678107435455607</v>
      </c>
      <c r="AD52">
        <f t="shared" si="24"/>
        <v>0.40627425243472703</v>
      </c>
      <c r="AE52">
        <f t="shared" si="24"/>
        <v>1.2479724794519642</v>
      </c>
      <c r="AF52">
        <f t="shared" si="25"/>
        <v>0.3933911163069122</v>
      </c>
      <c r="AG52">
        <f t="shared" si="26"/>
        <v>-0.40417588674799082</v>
      </c>
      <c r="AJ52" s="9">
        <v>50</v>
      </c>
      <c r="AK52" s="9">
        <v>2</v>
      </c>
      <c r="AL52" s="9">
        <f t="shared" si="22"/>
        <v>26</v>
      </c>
      <c r="AM52">
        <f t="shared" si="27"/>
        <v>-0.74785246159113672</v>
      </c>
      <c r="AP52" s="9">
        <v>26</v>
      </c>
      <c r="AQ52">
        <f t="shared" si="28"/>
        <v>0.77650087897496156</v>
      </c>
      <c r="AR52" s="9">
        <v>1</v>
      </c>
      <c r="AS52">
        <f t="shared" si="29"/>
        <v>-1.5690355177312929</v>
      </c>
      <c r="AT52" s="9">
        <v>2</v>
      </c>
      <c r="AU52">
        <f t="shared" si="30"/>
        <v>-0.88439109419555328</v>
      </c>
      <c r="AV52">
        <f t="shared" si="23"/>
        <v>-0.55897524431729495</v>
      </c>
      <c r="AX52" s="2">
        <v>933000120138291</v>
      </c>
      <c r="AY52" s="10" t="s">
        <v>78</v>
      </c>
      <c r="AZ52">
        <v>-0.40717249406933897</v>
      </c>
      <c r="BA52">
        <v>-0.74785246159113672</v>
      </c>
      <c r="BB52">
        <v>-0.55897524431729495</v>
      </c>
      <c r="BC52">
        <f t="shared" si="31"/>
        <v>-0.57133339999259025</v>
      </c>
    </row>
    <row r="53" spans="1:55" ht="15.6" x14ac:dyDescent="0.3">
      <c r="A53" s="10" t="s">
        <v>79</v>
      </c>
      <c r="B53" s="9">
        <v>15</v>
      </c>
      <c r="C53" s="9">
        <v>10</v>
      </c>
      <c r="D53" s="9">
        <v>7</v>
      </c>
      <c r="E53" s="9">
        <v>4</v>
      </c>
      <c r="F53" s="9">
        <v>6</v>
      </c>
      <c r="G53" s="9">
        <v>4</v>
      </c>
      <c r="H53" s="9">
        <v>6</v>
      </c>
      <c r="I53" s="9">
        <v>10</v>
      </c>
      <c r="J53" s="9">
        <v>56</v>
      </c>
      <c r="K53" s="9">
        <v>62</v>
      </c>
      <c r="L53" s="9">
        <v>64</v>
      </c>
      <c r="M53" s="9">
        <v>84</v>
      </c>
      <c r="N53" s="9">
        <v>76</v>
      </c>
      <c r="O53" s="9">
        <v>70</v>
      </c>
      <c r="P53" s="2">
        <v>933000120138302</v>
      </c>
      <c r="Q53" s="10" t="s">
        <v>79</v>
      </c>
      <c r="R53">
        <f t="shared" si="24"/>
        <v>-0.59574744639531718</v>
      </c>
      <c r="S53">
        <f t="shared" si="24"/>
        <v>-0.69594961627832164</v>
      </c>
      <c r="T53">
        <f t="shared" si="24"/>
        <v>-0.75607091820812433</v>
      </c>
      <c r="U53">
        <f t="shared" si="24"/>
        <v>-0.81619222013792692</v>
      </c>
      <c r="V53">
        <f t="shared" si="24"/>
        <v>-0.77611135218472516</v>
      </c>
      <c r="W53">
        <f t="shared" si="24"/>
        <v>-0.81619222013792692</v>
      </c>
      <c r="X53">
        <f t="shared" si="24"/>
        <v>-0.77611135218472516</v>
      </c>
      <c r="Y53">
        <f t="shared" si="24"/>
        <v>-0.69594961627832164</v>
      </c>
      <c r="Z53">
        <f t="shared" si="24"/>
        <v>0.22591034664531909</v>
      </c>
      <c r="AA53">
        <f t="shared" si="24"/>
        <v>0.34615295050492439</v>
      </c>
      <c r="AB53">
        <f t="shared" si="24"/>
        <v>0.38623381845812615</v>
      </c>
      <c r="AC53">
        <f t="shared" si="24"/>
        <v>0.78704249799014392</v>
      </c>
      <c r="AD53">
        <f t="shared" si="24"/>
        <v>0.62671902617733677</v>
      </c>
      <c r="AE53">
        <f t="shared" si="24"/>
        <v>0.50647642231773149</v>
      </c>
      <c r="AF53">
        <f t="shared" si="25"/>
        <v>-0.21784211997941474</v>
      </c>
      <c r="AG53">
        <f t="shared" si="26"/>
        <v>-1.0921317265940906</v>
      </c>
      <c r="AJ53" s="9">
        <v>12</v>
      </c>
      <c r="AK53" s="9">
        <v>15</v>
      </c>
      <c r="AL53" s="9">
        <f t="shared" si="22"/>
        <v>13.5</v>
      </c>
      <c r="AM53">
        <f t="shared" si="27"/>
        <v>-1.0620761849487572</v>
      </c>
      <c r="AP53" s="9">
        <v>15</v>
      </c>
      <c r="AQ53">
        <f t="shared" si="28"/>
        <v>-0.94747354957495356</v>
      </c>
      <c r="AR53" s="9">
        <v>10</v>
      </c>
      <c r="AS53">
        <f t="shared" si="29"/>
        <v>-0.49032359929102909</v>
      </c>
      <c r="AT53" s="9">
        <v>8</v>
      </c>
      <c r="AU53">
        <f t="shared" si="30"/>
        <v>4.9525901274951011E-2</v>
      </c>
      <c r="AV53">
        <f t="shared" si="23"/>
        <v>-0.46275708253034392</v>
      </c>
      <c r="AX53" s="2">
        <v>933000120138302</v>
      </c>
      <c r="AY53" s="10" t="s">
        <v>79</v>
      </c>
      <c r="AZ53">
        <v>-1.0622467206984483</v>
      </c>
      <c r="BA53">
        <v>-1.0620761849487572</v>
      </c>
      <c r="BB53">
        <v>-0.46275708253034392</v>
      </c>
      <c r="BC53">
        <f t="shared" si="31"/>
        <v>-0.86235999605918312</v>
      </c>
    </row>
    <row r="54" spans="1:55" ht="15.6" x14ac:dyDescent="0.3">
      <c r="A54" s="10" t="s">
        <v>80</v>
      </c>
      <c r="B54" s="9">
        <v>4</v>
      </c>
      <c r="C54" s="9">
        <v>0</v>
      </c>
      <c r="D54" s="9">
        <v>0</v>
      </c>
      <c r="E54" s="9">
        <v>0</v>
      </c>
      <c r="F54" s="9">
        <v>0</v>
      </c>
      <c r="G54" s="9">
        <v>1</v>
      </c>
      <c r="H54" s="9">
        <v>0</v>
      </c>
      <c r="I54" s="9">
        <v>1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2">
        <v>933000120138281</v>
      </c>
      <c r="Q54" s="10" t="s">
        <v>80</v>
      </c>
      <c r="R54">
        <f t="shared" si="24"/>
        <v>-0.81619222013792692</v>
      </c>
      <c r="S54">
        <f t="shared" si="24"/>
        <v>-0.89635395604433055</v>
      </c>
      <c r="T54">
        <f t="shared" si="24"/>
        <v>-0.89635395604433055</v>
      </c>
      <c r="U54">
        <f t="shared" si="24"/>
        <v>-0.89635395604433055</v>
      </c>
      <c r="V54">
        <f t="shared" si="24"/>
        <v>-0.89635395604433055</v>
      </c>
      <c r="W54">
        <f t="shared" si="24"/>
        <v>-0.87631352206772961</v>
      </c>
      <c r="X54">
        <f t="shared" si="24"/>
        <v>-0.89635395604433055</v>
      </c>
      <c r="Y54">
        <f t="shared" si="24"/>
        <v>-0.87631352206772961</v>
      </c>
      <c r="Z54">
        <f t="shared" si="24"/>
        <v>-0.89635395604433055</v>
      </c>
      <c r="AA54">
        <f t="shared" si="24"/>
        <v>-0.89635395604433055</v>
      </c>
      <c r="AB54">
        <f t="shared" si="24"/>
        <v>-0.89635395604433055</v>
      </c>
      <c r="AC54">
        <f t="shared" si="24"/>
        <v>-0.89635395604433055</v>
      </c>
      <c r="AD54">
        <f t="shared" si="24"/>
        <v>-0.89635395604433055</v>
      </c>
      <c r="AE54">
        <f t="shared" si="24"/>
        <v>-0.89635395604433055</v>
      </c>
      <c r="AF54">
        <f t="shared" si="25"/>
        <v>-0.88776519862578751</v>
      </c>
      <c r="AG54">
        <f t="shared" si="26"/>
        <v>-1.8461442161678023</v>
      </c>
      <c r="AJ54" s="9">
        <v>2</v>
      </c>
      <c r="AK54" s="9">
        <v>95</v>
      </c>
      <c r="AL54" s="9">
        <f t="shared" si="22"/>
        <v>48.5</v>
      </c>
      <c r="AM54">
        <f t="shared" si="27"/>
        <v>-0.18224975954741987</v>
      </c>
      <c r="AP54" s="9">
        <v>2</v>
      </c>
      <c r="AQ54">
        <f t="shared" si="28"/>
        <v>-2.9848978742248535</v>
      </c>
      <c r="AR54" s="9">
        <v>0</v>
      </c>
      <c r="AS54">
        <f t="shared" si="29"/>
        <v>-1.6888923975579888</v>
      </c>
      <c r="AT54" s="9">
        <v>0</v>
      </c>
      <c r="AU54">
        <f t="shared" si="30"/>
        <v>-1.195696759352388</v>
      </c>
      <c r="AV54">
        <f t="shared" si="23"/>
        <v>-1.9564956770450765</v>
      </c>
      <c r="AX54" s="2">
        <v>933000120138281</v>
      </c>
      <c r="AY54" s="10" t="s">
        <v>80</v>
      </c>
      <c r="AZ54">
        <v>-1.7802203461373787</v>
      </c>
      <c r="BA54">
        <v>-0.18224975954741987</v>
      </c>
      <c r="BB54">
        <v>-1.9564956770450765</v>
      </c>
      <c r="BC54">
        <f t="shared" si="31"/>
        <v>-1.3063219275766251</v>
      </c>
    </row>
    <row r="55" spans="1:55" ht="15.6" x14ac:dyDescent="0.3">
      <c r="A55" s="1" t="s">
        <v>0</v>
      </c>
      <c r="B55" s="3">
        <f>AVERAGE(B33:B54)</f>
        <v>44.727272727272727</v>
      </c>
      <c r="C55" s="3">
        <f t="shared" ref="C55:J55" si="32">AVERAGE(C33:C54)</f>
        <v>51.272727272727273</v>
      </c>
      <c r="D55" s="3">
        <f t="shared" si="32"/>
        <v>54.68181818181818</v>
      </c>
      <c r="E55" s="3">
        <f t="shared" si="32"/>
        <v>69.181818181818187</v>
      </c>
      <c r="F55" s="3">
        <f t="shared" si="32"/>
        <v>71.727272727272734</v>
      </c>
      <c r="G55" s="3">
        <f t="shared" si="32"/>
        <v>64</v>
      </c>
      <c r="H55" s="3">
        <f t="shared" si="32"/>
        <v>79.090909090909093</v>
      </c>
      <c r="I55" s="3">
        <f t="shared" si="32"/>
        <v>83.272727272727266</v>
      </c>
      <c r="J55" s="3">
        <f t="shared" si="32"/>
        <v>99.954545454545453</v>
      </c>
      <c r="K55" s="3">
        <f>AVERAGE(K33:K54)</f>
        <v>92.63636363636364</v>
      </c>
      <c r="L55" s="3">
        <f t="shared" ref="L55:O55" si="33">AVERAGE(L33:L54)</f>
        <v>98.818181818181813</v>
      </c>
      <c r="M55" s="3">
        <f t="shared" si="33"/>
        <v>109.72727272727273</v>
      </c>
      <c r="N55" s="3">
        <f t="shared" si="33"/>
        <v>110.22727272727273</v>
      </c>
      <c r="O55" s="3">
        <f t="shared" si="33"/>
        <v>122.54545454545455</v>
      </c>
      <c r="Q55" s="1" t="s">
        <v>0</v>
      </c>
      <c r="R55" s="3">
        <f>AVERAGE(R33:R54)</f>
        <v>6.5604087818759253E-17</v>
      </c>
      <c r="S55" s="3">
        <f t="shared" ref="S55:AG55" si="34">AVERAGE(S33:S54)</f>
        <v>0.13117374966502407</v>
      </c>
      <c r="T55" s="3">
        <f t="shared" si="34"/>
        <v>0.19949341094889073</v>
      </c>
      <c r="U55" s="3">
        <f t="shared" si="34"/>
        <v>0.4900797036096034</v>
      </c>
      <c r="V55" s="3">
        <f t="shared" si="34"/>
        <v>0.54109171736822403</v>
      </c>
      <c r="W55" s="3">
        <f t="shared" si="34"/>
        <v>0.38623381845812621</v>
      </c>
      <c r="X55" s="3">
        <f t="shared" si="34"/>
        <v>0.68866218574137594</v>
      </c>
      <c r="Y55" s="3">
        <f t="shared" si="34"/>
        <v>0.77246763691625209</v>
      </c>
      <c r="Z55" s="3">
        <f t="shared" si="34"/>
        <v>1.10677851279864</v>
      </c>
      <c r="AA55" s="3">
        <f t="shared" si="34"/>
        <v>0.96011897324260609</v>
      </c>
      <c r="AB55" s="3">
        <f t="shared" si="34"/>
        <v>1.0840052923706844</v>
      </c>
      <c r="AC55" s="3">
        <f t="shared" si="34"/>
        <v>1.3026282084790577</v>
      </c>
      <c r="AD55" s="3">
        <f t="shared" si="34"/>
        <v>1.3126484254673585</v>
      </c>
      <c r="AE55" s="3">
        <f t="shared" si="34"/>
        <v>1.5595101349063965</v>
      </c>
      <c r="AF55" s="3">
        <f t="shared" si="34"/>
        <v>0.75249226928373136</v>
      </c>
      <c r="AG55" s="3">
        <f t="shared" si="34"/>
        <v>0</v>
      </c>
      <c r="AJ55" s="3">
        <f t="shared" ref="AJ55:AM55" si="35">AVERAGE(AJ33:AJ54)</f>
        <v>47.952380952380949</v>
      </c>
      <c r="AK55" s="3">
        <f t="shared" si="35"/>
        <v>64.272727272727266</v>
      </c>
      <c r="AL55" s="3">
        <f t="shared" si="35"/>
        <v>55.75</v>
      </c>
      <c r="AM55" s="3">
        <f t="shared" si="35"/>
        <v>-3.6586895129692657E-17</v>
      </c>
      <c r="AP55" s="3">
        <f t="shared" ref="AP55:AV55" si="36">AVERAGE(AP33:AP54)</f>
        <v>21.045454545454547</v>
      </c>
      <c r="AQ55" s="3">
        <f t="shared" si="36"/>
        <v>-2.0185873175002846E-16</v>
      </c>
      <c r="AR55" s="3">
        <f t="shared" si="36"/>
        <v>14.090909090909092</v>
      </c>
      <c r="AS55" s="3">
        <f t="shared" si="36"/>
        <v>-1.1102230246251565E-16</v>
      </c>
      <c r="AT55" s="3">
        <f t="shared" si="36"/>
        <v>7.6818181818181817</v>
      </c>
      <c r="AU55" s="3">
        <f t="shared" si="36"/>
        <v>0</v>
      </c>
      <c r="AV55" s="3">
        <f t="shared" si="36"/>
        <v>-1.2111523905001707E-16</v>
      </c>
      <c r="AY55" s="1"/>
    </row>
    <row r="56" spans="1:55" ht="15.6" x14ac:dyDescent="0.3">
      <c r="A56" s="1" t="s">
        <v>1</v>
      </c>
      <c r="B56" s="3">
        <f>STDEV(B33:B54)/22^0.5</f>
        <v>10.638527918334631</v>
      </c>
      <c r="C56" s="3">
        <f t="shared" ref="C56:J56" si="37">STDEV(C33:C54)/22^0.5</f>
        <v>11.502527826484728</v>
      </c>
      <c r="D56" s="3">
        <f t="shared" si="37"/>
        <v>11.984908685768866</v>
      </c>
      <c r="E56" s="3">
        <f t="shared" si="37"/>
        <v>12.438704496029775</v>
      </c>
      <c r="F56" s="3">
        <f t="shared" si="37"/>
        <v>13.3069297798286</v>
      </c>
      <c r="G56" s="3">
        <f t="shared" si="37"/>
        <v>11.183437041860792</v>
      </c>
      <c r="H56" s="3">
        <f t="shared" si="37"/>
        <v>14.598658108722322</v>
      </c>
      <c r="I56" s="3">
        <f t="shared" si="37"/>
        <v>11.797384297766406</v>
      </c>
      <c r="J56" s="3">
        <f t="shared" si="37"/>
        <v>10.854702987102563</v>
      </c>
      <c r="K56" s="3">
        <f>STDEV(K33:K54)/22^0.5</f>
        <v>8.1725296000055785</v>
      </c>
      <c r="L56" s="3">
        <f t="shared" ref="L56:O56" si="38">STDEV(L33:L54)/22^0.5</f>
        <v>9.7750978701351219</v>
      </c>
      <c r="M56" s="3">
        <f t="shared" si="38"/>
        <v>8.2454714891696277</v>
      </c>
      <c r="N56" s="3">
        <f t="shared" si="38"/>
        <v>9.7047165348830333</v>
      </c>
      <c r="O56" s="3">
        <f t="shared" si="38"/>
        <v>8.5388663929046</v>
      </c>
      <c r="Q56" s="1" t="s">
        <v>1</v>
      </c>
      <c r="R56" s="3">
        <f>STDEV(R33:R54)/22^0.5</f>
        <v>0.21320071635561041</v>
      </c>
      <c r="S56" s="3">
        <f t="shared" ref="S56:AG56" si="39">STDEV(S33:S54)/22^0.5</f>
        <v>0.23051564947068168</v>
      </c>
      <c r="T56" s="3">
        <f t="shared" si="39"/>
        <v>0.24018277123274148</v>
      </c>
      <c r="U56" s="3">
        <f t="shared" si="39"/>
        <v>0.24927703620713329</v>
      </c>
      <c r="V56" s="3">
        <f t="shared" si="39"/>
        <v>0.26667664768391924</v>
      </c>
      <c r="W56" s="3">
        <f t="shared" si="39"/>
        <v>0.22412093166888392</v>
      </c>
      <c r="X56" s="3">
        <f t="shared" si="39"/>
        <v>0.29256344397481882</v>
      </c>
      <c r="Y56" s="3">
        <f t="shared" si="39"/>
        <v>0.23642470111597572</v>
      </c>
      <c r="Z56" s="3">
        <f t="shared" si="39"/>
        <v>0.21753295854864133</v>
      </c>
      <c r="AA56" s="3">
        <f t="shared" si="39"/>
        <v>0.16378103987072823</v>
      </c>
      <c r="AB56" s="3">
        <f t="shared" si="39"/>
        <v>0.19589720348125483</v>
      </c>
      <c r="AC56" s="3">
        <f t="shared" si="39"/>
        <v>0.16524282698464884</v>
      </c>
      <c r="AD56" s="3">
        <f t="shared" si="39"/>
        <v>0.19448673097895014</v>
      </c>
      <c r="AE56" s="3">
        <f t="shared" si="39"/>
        <v>0.17112258818202072</v>
      </c>
      <c r="AF56" s="3">
        <f t="shared" si="39"/>
        <v>0.1894240244631914</v>
      </c>
      <c r="AG56" s="3">
        <f t="shared" si="39"/>
        <v>0.21320071635561041</v>
      </c>
      <c r="AJ56" s="3">
        <f t="shared" ref="AJ56:AM56" si="40">STDEV(AJ33:AJ54)/22^0.5</f>
        <v>7.8257953968317864</v>
      </c>
      <c r="AK56" s="3">
        <f t="shared" si="40"/>
        <v>11.372516011201281</v>
      </c>
      <c r="AL56" s="3">
        <f t="shared" si="40"/>
        <v>8.4812468198400897</v>
      </c>
      <c r="AM56" s="3">
        <f t="shared" si="40"/>
        <v>0.21320071635561041</v>
      </c>
      <c r="AP56" s="3">
        <f t="shared" ref="AP56:AV56" si="41">STDEV(AP33:AP54)/22^0.5</f>
        <v>1.3603495742592522</v>
      </c>
      <c r="AQ56" s="3">
        <f t="shared" si="41"/>
        <v>0.21320071635561039</v>
      </c>
      <c r="AR56" s="3">
        <f t="shared" si="41"/>
        <v>1.778794147352097</v>
      </c>
      <c r="AS56" s="3">
        <f t="shared" si="41"/>
        <v>0.21320071635561039</v>
      </c>
      <c r="AT56" s="3">
        <f t="shared" si="41"/>
        <v>1.3697194765035876</v>
      </c>
      <c r="AU56" s="3">
        <f t="shared" si="41"/>
        <v>0.21320071635561041</v>
      </c>
      <c r="AV56" s="3">
        <f t="shared" si="41"/>
        <v>0.17759433573981442</v>
      </c>
      <c r="AY56" s="1"/>
    </row>
    <row r="57" spans="1:55" ht="15.6" x14ac:dyDescent="0.3">
      <c r="A57" s="1" t="s">
        <v>2</v>
      </c>
      <c r="B57" s="3">
        <f>STDEV(B33:B54)</f>
        <v>49.899119009478298</v>
      </c>
      <c r="C57" s="3">
        <f t="shared" ref="C57:J57" si="42">STDEV(C33:C54)</f>
        <v>53.951637795151512</v>
      </c>
      <c r="D57" s="3">
        <f t="shared" si="42"/>
        <v>56.214204579775</v>
      </c>
      <c r="E57" s="3">
        <f t="shared" si="42"/>
        <v>58.342695599964607</v>
      </c>
      <c r="F57" s="3">
        <f t="shared" si="42"/>
        <v>62.415033154171788</v>
      </c>
      <c r="G57" s="3">
        <f t="shared" si="42"/>
        <v>52.454969350136977</v>
      </c>
      <c r="H57" s="3">
        <f t="shared" si="42"/>
        <v>68.473776065425284</v>
      </c>
      <c r="I57" s="3">
        <f t="shared" si="42"/>
        <v>55.33463723493702</v>
      </c>
      <c r="J57" s="3">
        <f t="shared" si="42"/>
        <v>50.913069958908324</v>
      </c>
      <c r="K57" s="3">
        <f>STDEV(K33:K54)</f>
        <v>38.332561633489632</v>
      </c>
      <c r="L57" s="3">
        <f t="shared" ref="L57:O57" si="43">STDEV(L33:L54)</f>
        <v>45.84927310389822</v>
      </c>
      <c r="M57" s="3">
        <f t="shared" si="43"/>
        <v>38.674689419975984</v>
      </c>
      <c r="N57" s="3">
        <f t="shared" si="43"/>
        <v>45.519155379834402</v>
      </c>
      <c r="O57" s="3">
        <f t="shared" si="43"/>
        <v>40.050833500306375</v>
      </c>
      <c r="Q57" s="1" t="s">
        <v>2</v>
      </c>
      <c r="R57" s="3">
        <f>STDEV(R33:R54)</f>
        <v>1</v>
      </c>
      <c r="S57" s="3">
        <f t="shared" ref="S57:AG57" si="44">STDEV(S33:S54)</f>
        <v>1.0812142351632188</v>
      </c>
      <c r="T57" s="3">
        <f t="shared" si="44"/>
        <v>1.1265570554281161</v>
      </c>
      <c r="U57" s="3">
        <f t="shared" si="44"/>
        <v>1.1692129391880137</v>
      </c>
      <c r="V57" s="3">
        <f t="shared" si="44"/>
        <v>1.2508243510735351</v>
      </c>
      <c r="W57" s="3">
        <f t="shared" si="44"/>
        <v>1.0512203500060431</v>
      </c>
      <c r="X57" s="3">
        <f t="shared" si="44"/>
        <v>1.3722441883677092</v>
      </c>
      <c r="Y57" s="3">
        <f t="shared" si="44"/>
        <v>1.1089301441259165</v>
      </c>
      <c r="Z57" s="3">
        <f t="shared" si="44"/>
        <v>1.0203200170575641</v>
      </c>
      <c r="AA57" s="3">
        <f t="shared" si="44"/>
        <v>0.7682011705699332</v>
      </c>
      <c r="AB57" s="3">
        <f t="shared" si="44"/>
        <v>0.91883933051381494</v>
      </c>
      <c r="AC57" s="3">
        <f t="shared" si="44"/>
        <v>0.77505755988657321</v>
      </c>
      <c r="AD57" s="3">
        <f t="shared" si="44"/>
        <v>0.9122236280602074</v>
      </c>
      <c r="AE57" s="3">
        <f t="shared" si="44"/>
        <v>0.80263608447072454</v>
      </c>
      <c r="AF57" s="3">
        <f t="shared" si="44"/>
        <v>0.88847742963133181</v>
      </c>
      <c r="AG57" s="3">
        <f t="shared" si="44"/>
        <v>1</v>
      </c>
      <c r="AJ57" s="3">
        <f t="shared" ref="AJ57:AM57" si="45">STDEV(AJ33:AJ54)</f>
        <v>36.706234062453461</v>
      </c>
      <c r="AK57" s="3">
        <f t="shared" si="45"/>
        <v>53.341828327782778</v>
      </c>
      <c r="AL57" s="3">
        <f t="shared" si="45"/>
        <v>39.780573746730298</v>
      </c>
      <c r="AM57" s="3">
        <f t="shared" si="45"/>
        <v>1</v>
      </c>
      <c r="AP57" s="3">
        <f t="shared" ref="AP57:AV57" si="46">STDEV(AP33:AP54)</f>
        <v>6.3806050819746893</v>
      </c>
      <c r="AQ57" s="3">
        <f t="shared" si="46"/>
        <v>0.99999999999999978</v>
      </c>
      <c r="AR57" s="3">
        <f t="shared" si="46"/>
        <v>8.3432841022219559</v>
      </c>
      <c r="AS57" s="3">
        <f t="shared" si="46"/>
        <v>0.99999999999999978</v>
      </c>
      <c r="AT57" s="3">
        <f t="shared" si="46"/>
        <v>6.4245538191295255</v>
      </c>
      <c r="AU57" s="3">
        <f t="shared" si="46"/>
        <v>1</v>
      </c>
      <c r="AV57" s="3">
        <f t="shared" si="46"/>
        <v>0.83299127120939898</v>
      </c>
      <c r="AY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C204-EA57-4455-9CDE-648C5BA016CF}">
  <dimension ref="A1:AY60"/>
  <sheetViews>
    <sheetView workbookViewId="0">
      <selection sqref="A1:AY60"/>
    </sheetView>
  </sheetViews>
  <sheetFormatPr defaultRowHeight="14.4" x14ac:dyDescent="0.3"/>
  <cols>
    <col min="51" max="51" width="15.77734375" customWidth="1"/>
  </cols>
  <sheetData>
    <row r="1" spans="1:51" ht="15" thickBot="1" x14ac:dyDescent="0.35"/>
    <row r="2" spans="1:51" ht="16.2" thickBot="1" x14ac:dyDescent="0.35">
      <c r="A2" s="4" t="s">
        <v>23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23</v>
      </c>
      <c r="Q2" s="4" t="s">
        <v>4</v>
      </c>
      <c r="R2" s="4" t="s">
        <v>5</v>
      </c>
      <c r="S2" s="4" t="s">
        <v>6</v>
      </c>
      <c r="T2" s="4" t="s">
        <v>7</v>
      </c>
      <c r="U2" s="4" t="s">
        <v>8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4" t="s">
        <v>17</v>
      </c>
      <c r="AE2" s="5" t="s">
        <v>28</v>
      </c>
      <c r="AF2" s="19" t="s">
        <v>81</v>
      </c>
      <c r="AH2" s="4" t="s">
        <v>82</v>
      </c>
      <c r="AI2" s="4" t="s">
        <v>83</v>
      </c>
      <c r="AJ2" s="5" t="s">
        <v>84</v>
      </c>
      <c r="AK2" s="5" t="s">
        <v>85</v>
      </c>
      <c r="AM2" s="4" t="s">
        <v>86</v>
      </c>
      <c r="AN2" s="4" t="s">
        <v>87</v>
      </c>
      <c r="AO2" s="4" t="s">
        <v>88</v>
      </c>
      <c r="AP2" s="5" t="s">
        <v>89</v>
      </c>
      <c r="AQ2" s="5" t="s">
        <v>90</v>
      </c>
      <c r="AU2" s="4" t="s">
        <v>23</v>
      </c>
      <c r="AV2" s="20" t="s">
        <v>81</v>
      </c>
      <c r="AW2" s="20" t="s">
        <v>85</v>
      </c>
      <c r="AX2" s="20" t="s">
        <v>90</v>
      </c>
      <c r="AY2" s="21" t="s">
        <v>91</v>
      </c>
    </row>
    <row r="3" spans="1:51" x14ac:dyDescent="0.3">
      <c r="A3" s="22" t="s">
        <v>92</v>
      </c>
      <c r="B3">
        <v>70</v>
      </c>
      <c r="C3">
        <v>50</v>
      </c>
      <c r="D3">
        <v>57</v>
      </c>
      <c r="E3">
        <v>87</v>
      </c>
      <c r="F3">
        <v>14</v>
      </c>
      <c r="G3">
        <v>69</v>
      </c>
      <c r="H3">
        <v>82</v>
      </c>
      <c r="I3">
        <v>80</v>
      </c>
      <c r="J3">
        <v>98</v>
      </c>
      <c r="K3">
        <v>93</v>
      </c>
      <c r="L3">
        <v>99</v>
      </c>
      <c r="M3">
        <v>92</v>
      </c>
      <c r="N3">
        <v>88</v>
      </c>
      <c r="O3">
        <v>100</v>
      </c>
      <c r="P3" s="23" t="s">
        <v>92</v>
      </c>
      <c r="Q3">
        <f>(B3-AVERAGE($B$3:$B$25))/STDEV($B$3:$B$25)</f>
        <v>9.9125035679942741E-2</v>
      </c>
      <c r="R3">
        <f t="shared" ref="R3:AD18" si="0">(C3-AVERAGE($B$3:$B$25))/STDEV($B$3:$B$25)</f>
        <v>-0.2939570023612097</v>
      </c>
      <c r="S3">
        <f t="shared" si="0"/>
        <v>-0.15637828904680634</v>
      </c>
      <c r="T3">
        <f t="shared" si="0"/>
        <v>0.43324476801492234</v>
      </c>
      <c r="U3">
        <f t="shared" si="0"/>
        <v>-1.0015046708352842</v>
      </c>
      <c r="V3">
        <f t="shared" si="0"/>
        <v>7.9470933777885125E-2</v>
      </c>
      <c r="W3">
        <f t="shared" si="0"/>
        <v>0.33497425850463425</v>
      </c>
      <c r="X3">
        <f t="shared" si="0"/>
        <v>0.29566605470051899</v>
      </c>
      <c r="Y3">
        <f t="shared" si="0"/>
        <v>0.64943988893755622</v>
      </c>
      <c r="Z3">
        <f t="shared" si="0"/>
        <v>0.55116937942726807</v>
      </c>
      <c r="AA3">
        <f t="shared" si="0"/>
        <v>0.66909399083961385</v>
      </c>
      <c r="AB3">
        <f t="shared" si="0"/>
        <v>0.53151527752521044</v>
      </c>
      <c r="AC3">
        <f t="shared" si="0"/>
        <v>0.45289886991697997</v>
      </c>
      <c r="AD3">
        <f t="shared" si="0"/>
        <v>0.68874809274167148</v>
      </c>
      <c r="AE3">
        <f>AVERAGE(Q3:AD3)</f>
        <v>0.23810761341592168</v>
      </c>
      <c r="AF3">
        <f>(AE3-AVERAGE($AE$3:$AE$25))/STDEV($AE$3:$AE$25)</f>
        <v>-0.29401982675323918</v>
      </c>
      <c r="AH3">
        <v>118</v>
      </c>
      <c r="AI3">
        <v>50</v>
      </c>
      <c r="AJ3">
        <f>AVERAGE(AH3:AI3)</f>
        <v>84</v>
      </c>
      <c r="AK3" s="24">
        <f>(AJ3-AVERAGE($AJ$3:$AJ$25))/STDEV($AJ$3:$AJ$25)</f>
        <v>0.58187984313635321</v>
      </c>
      <c r="AM3">
        <v>21</v>
      </c>
      <c r="AN3">
        <v>18</v>
      </c>
      <c r="AO3">
        <v>14</v>
      </c>
      <c r="AP3">
        <f>AVERAGE(AM3:AO3)</f>
        <v>17.666666666666668</v>
      </c>
      <c r="AQ3" s="24">
        <f>(AP3-AVERAGE($AP$3:$AP$25))/STDEV($AP$3:$AP$25)</f>
        <v>-0.19750611605113005</v>
      </c>
      <c r="AU3" s="23" t="s">
        <v>92</v>
      </c>
      <c r="AV3" s="9">
        <v>-0.29401982675323918</v>
      </c>
      <c r="AW3" s="9">
        <v>0.58187984313635321</v>
      </c>
      <c r="AX3" s="9">
        <v>-0.19750611605113005</v>
      </c>
      <c r="AY3" s="9">
        <f>AVERAGE(AV3:AX3)</f>
        <v>3.0117966777327993E-2</v>
      </c>
    </row>
    <row r="4" spans="1:51" x14ac:dyDescent="0.3">
      <c r="A4" s="22" t="s">
        <v>93</v>
      </c>
      <c r="B4">
        <v>90</v>
      </c>
      <c r="C4">
        <v>59</v>
      </c>
      <c r="D4">
        <v>79</v>
      </c>
      <c r="E4">
        <v>87</v>
      </c>
      <c r="F4">
        <v>53</v>
      </c>
      <c r="G4">
        <v>90</v>
      </c>
      <c r="H4">
        <v>100</v>
      </c>
      <c r="I4">
        <v>60</v>
      </c>
      <c r="J4">
        <v>123</v>
      </c>
      <c r="K4">
        <v>109</v>
      </c>
      <c r="L4">
        <v>103</v>
      </c>
      <c r="M4">
        <v>121</v>
      </c>
      <c r="N4">
        <v>143</v>
      </c>
      <c r="O4">
        <v>112</v>
      </c>
      <c r="P4" s="23" t="s">
        <v>93</v>
      </c>
      <c r="Q4">
        <f t="shared" ref="Q4:AD25" si="1">(B4-AVERAGE($B$3:$B$25))/STDEV($B$3:$B$25)</f>
        <v>0.49220707372109518</v>
      </c>
      <c r="R4">
        <f t="shared" si="0"/>
        <v>-0.11707008524269111</v>
      </c>
      <c r="S4">
        <f t="shared" si="0"/>
        <v>0.27601195279846136</v>
      </c>
      <c r="T4">
        <f t="shared" si="0"/>
        <v>0.43324476801492234</v>
      </c>
      <c r="U4">
        <f t="shared" si="0"/>
        <v>-0.23499469665503683</v>
      </c>
      <c r="V4">
        <f t="shared" si="0"/>
        <v>0.49220707372109518</v>
      </c>
      <c r="W4">
        <f t="shared" si="0"/>
        <v>0.68874809274167148</v>
      </c>
      <c r="X4">
        <f t="shared" si="0"/>
        <v>-9.7415983340633477E-2</v>
      </c>
      <c r="Y4">
        <f t="shared" si="0"/>
        <v>1.1407924364889968</v>
      </c>
      <c r="Z4">
        <f t="shared" si="0"/>
        <v>0.86563500986019004</v>
      </c>
      <c r="AA4">
        <f t="shared" si="0"/>
        <v>0.74771039844784426</v>
      </c>
      <c r="AB4">
        <f t="shared" si="0"/>
        <v>1.1014842326848815</v>
      </c>
      <c r="AC4">
        <f t="shared" si="0"/>
        <v>1.5338744745301491</v>
      </c>
      <c r="AD4">
        <f t="shared" si="0"/>
        <v>0.92459731556636293</v>
      </c>
      <c r="AE4">
        <f t="shared" ref="AE4:AE25" si="2">AVERAGE(Q4:AD4)</f>
        <v>0.58907371880980786</v>
      </c>
      <c r="AF4">
        <f t="shared" ref="AF4:AF25" si="3">(AE4-AVERAGE($AE$3:$AE$25))/STDEV($AE$3:$AE$25)</f>
        <v>0.13991600585228611</v>
      </c>
      <c r="AH4">
        <v>50</v>
      </c>
      <c r="AI4">
        <v>40</v>
      </c>
      <c r="AJ4">
        <f t="shared" ref="AJ4:AJ25" si="4">AVERAGE(AH4:AI4)</f>
        <v>45</v>
      </c>
      <c r="AK4" s="24">
        <f t="shared" ref="AK4:AK25" si="5">(AJ4-AVERAGE($AJ$3:$AJ$25))/STDEV($AJ$3:$AJ$25)</f>
        <v>-0.41135749138944849</v>
      </c>
      <c r="AM4">
        <v>12</v>
      </c>
      <c r="AN4">
        <v>17</v>
      </c>
      <c r="AO4">
        <v>6</v>
      </c>
      <c r="AP4">
        <f t="shared" ref="AP4:AP25" si="6">AVERAGE(AM4:AO4)</f>
        <v>11.666666666666666</v>
      </c>
      <c r="AQ4" s="24">
        <f t="shared" ref="AQ4:AQ25" si="7">(AP4-AVERAGE($AP$3:$AP$25))/STDEV($AP$3:$AP$25)</f>
        <v>-1.2325381672557876</v>
      </c>
      <c r="AU4" s="23" t="s">
        <v>93</v>
      </c>
      <c r="AV4" s="9">
        <v>0.13991600585228611</v>
      </c>
      <c r="AW4" s="9">
        <v>-0.41135749138944849</v>
      </c>
      <c r="AX4" s="9">
        <v>-1.2325381672557876</v>
      </c>
      <c r="AY4" s="9">
        <f t="shared" ref="AY4:AY25" si="8">AVERAGE(AV4:AX4)</f>
        <v>-0.50132655093098333</v>
      </c>
    </row>
    <row r="5" spans="1:51" x14ac:dyDescent="0.3">
      <c r="A5" s="22" t="s">
        <v>94</v>
      </c>
      <c r="B5">
        <v>85</v>
      </c>
      <c r="C5">
        <v>69</v>
      </c>
      <c r="D5">
        <v>56</v>
      </c>
      <c r="E5">
        <v>101</v>
      </c>
      <c r="F5">
        <v>71</v>
      </c>
      <c r="G5">
        <v>113</v>
      </c>
      <c r="H5">
        <v>42</v>
      </c>
      <c r="I5">
        <v>128</v>
      </c>
      <c r="J5">
        <v>119</v>
      </c>
      <c r="K5">
        <v>105</v>
      </c>
      <c r="L5">
        <v>117</v>
      </c>
      <c r="M5">
        <v>107</v>
      </c>
      <c r="N5">
        <v>99</v>
      </c>
      <c r="O5">
        <v>129</v>
      </c>
      <c r="P5" s="23" t="s">
        <v>94</v>
      </c>
      <c r="Q5">
        <f t="shared" si="1"/>
        <v>0.39393656421080708</v>
      </c>
      <c r="R5">
        <f t="shared" si="0"/>
        <v>7.9470933777885125E-2</v>
      </c>
      <c r="S5">
        <f t="shared" si="0"/>
        <v>-0.17603239094886397</v>
      </c>
      <c r="T5">
        <f t="shared" si="0"/>
        <v>0.70840219464372911</v>
      </c>
      <c r="U5">
        <f t="shared" si="0"/>
        <v>0.11877913758200037</v>
      </c>
      <c r="V5">
        <f t="shared" si="0"/>
        <v>0.94425141746842056</v>
      </c>
      <c r="W5">
        <f t="shared" si="0"/>
        <v>-0.45118981757767068</v>
      </c>
      <c r="X5">
        <f t="shared" si="0"/>
        <v>1.2390629459992848</v>
      </c>
      <c r="Y5">
        <f t="shared" si="0"/>
        <v>1.0621760288807662</v>
      </c>
      <c r="Z5">
        <f t="shared" si="0"/>
        <v>0.78701860225195952</v>
      </c>
      <c r="AA5">
        <f t="shared" si="0"/>
        <v>1.022867825076651</v>
      </c>
      <c r="AB5">
        <f t="shared" si="0"/>
        <v>0.82632680605607478</v>
      </c>
      <c r="AC5">
        <f t="shared" si="0"/>
        <v>0.66909399083961385</v>
      </c>
      <c r="AD5">
        <f t="shared" si="0"/>
        <v>1.2587170479013425</v>
      </c>
      <c r="AE5">
        <f t="shared" si="2"/>
        <v>0.60592009186871443</v>
      </c>
      <c r="AF5">
        <f t="shared" si="3"/>
        <v>0.16074492581735136</v>
      </c>
      <c r="AH5">
        <v>40</v>
      </c>
      <c r="AI5">
        <v>62</v>
      </c>
      <c r="AJ5">
        <f t="shared" si="4"/>
        <v>51</v>
      </c>
      <c r="AK5" s="24">
        <f t="shared" si="5"/>
        <v>-0.25855174761624822</v>
      </c>
      <c r="AM5">
        <v>22</v>
      </c>
      <c r="AN5">
        <v>22</v>
      </c>
      <c r="AO5">
        <v>0</v>
      </c>
      <c r="AP5">
        <f t="shared" si="6"/>
        <v>14.666666666666666</v>
      </c>
      <c r="AQ5" s="24">
        <f t="shared" si="7"/>
        <v>-0.71502214165345901</v>
      </c>
      <c r="AU5" s="23" t="s">
        <v>94</v>
      </c>
      <c r="AV5" s="9">
        <v>0.16074492581735136</v>
      </c>
      <c r="AW5" s="9">
        <v>-0.25855174761624822</v>
      </c>
      <c r="AX5" s="9">
        <v>-0.71502214165345901</v>
      </c>
      <c r="AY5" s="9">
        <f t="shared" si="8"/>
        <v>-0.27094298781745196</v>
      </c>
    </row>
    <row r="6" spans="1:51" x14ac:dyDescent="0.3">
      <c r="A6" s="22" t="s">
        <v>95</v>
      </c>
      <c r="B6">
        <v>103</v>
      </c>
      <c r="C6">
        <v>104</v>
      </c>
      <c r="D6">
        <v>108</v>
      </c>
      <c r="E6">
        <v>112</v>
      </c>
      <c r="F6">
        <v>115</v>
      </c>
      <c r="G6">
        <v>129</v>
      </c>
      <c r="H6">
        <v>135</v>
      </c>
      <c r="I6">
        <v>177</v>
      </c>
      <c r="J6">
        <v>137</v>
      </c>
      <c r="K6">
        <v>140</v>
      </c>
      <c r="L6">
        <v>158</v>
      </c>
      <c r="M6">
        <v>155</v>
      </c>
      <c r="N6">
        <v>152</v>
      </c>
      <c r="O6">
        <v>130</v>
      </c>
      <c r="P6" s="23" t="s">
        <v>95</v>
      </c>
      <c r="Q6">
        <f t="shared" si="1"/>
        <v>0.74771039844784426</v>
      </c>
      <c r="R6">
        <f t="shared" si="0"/>
        <v>0.76736450034990189</v>
      </c>
      <c r="S6">
        <f t="shared" si="0"/>
        <v>0.84598090795813241</v>
      </c>
      <c r="T6">
        <f t="shared" si="0"/>
        <v>0.92459731556636293</v>
      </c>
      <c r="U6">
        <f t="shared" si="0"/>
        <v>0.98355962127253582</v>
      </c>
      <c r="V6">
        <f t="shared" si="0"/>
        <v>1.2587170479013425</v>
      </c>
      <c r="W6">
        <f t="shared" si="0"/>
        <v>1.3766416593136883</v>
      </c>
      <c r="X6">
        <f t="shared" si="0"/>
        <v>2.2021139392001086</v>
      </c>
      <c r="Y6">
        <f t="shared" si="0"/>
        <v>1.4159498631178036</v>
      </c>
      <c r="Z6">
        <f t="shared" si="0"/>
        <v>1.4749121688239764</v>
      </c>
      <c r="AA6">
        <f t="shared" si="0"/>
        <v>1.8286860030610135</v>
      </c>
      <c r="AB6">
        <f t="shared" si="0"/>
        <v>1.7697236973548407</v>
      </c>
      <c r="AC6">
        <f t="shared" si="0"/>
        <v>1.7107613916486679</v>
      </c>
      <c r="AD6">
        <f t="shared" si="0"/>
        <v>1.2783711498034001</v>
      </c>
      <c r="AE6">
        <f t="shared" si="2"/>
        <v>1.3275064045585445</v>
      </c>
      <c r="AF6">
        <f t="shared" si="3"/>
        <v>1.0529169976543116</v>
      </c>
      <c r="AH6">
        <v>62</v>
      </c>
      <c r="AI6">
        <v>40</v>
      </c>
      <c r="AJ6">
        <f t="shared" si="4"/>
        <v>51</v>
      </c>
      <c r="AK6" s="24">
        <f t="shared" si="5"/>
        <v>-0.25855174761624822</v>
      </c>
      <c r="AM6">
        <v>25</v>
      </c>
      <c r="AN6">
        <v>19</v>
      </c>
      <c r="AO6">
        <v>20</v>
      </c>
      <c r="AP6">
        <f t="shared" si="6"/>
        <v>21.333333333333332</v>
      </c>
      <c r="AQ6" s="24">
        <f t="shared" si="7"/>
        <v>0.4350134707961601</v>
      </c>
      <c r="AU6" s="23" t="s">
        <v>95</v>
      </c>
      <c r="AV6" s="9">
        <v>1.0529169976543116</v>
      </c>
      <c r="AW6" s="9">
        <v>-0.25855174761624822</v>
      </c>
      <c r="AX6" s="9">
        <v>0.4350134707961601</v>
      </c>
      <c r="AY6" s="9">
        <f t="shared" si="8"/>
        <v>0.40979290694474119</v>
      </c>
    </row>
    <row r="7" spans="1:51" x14ac:dyDescent="0.3">
      <c r="A7" s="22" t="s">
        <v>96</v>
      </c>
      <c r="B7">
        <v>47</v>
      </c>
      <c r="C7">
        <v>66</v>
      </c>
      <c r="D7">
        <v>64</v>
      </c>
      <c r="E7">
        <v>105</v>
      </c>
      <c r="F7">
        <v>104</v>
      </c>
      <c r="G7">
        <v>122</v>
      </c>
      <c r="H7">
        <v>112</v>
      </c>
      <c r="I7">
        <v>129</v>
      </c>
      <c r="J7">
        <v>130</v>
      </c>
      <c r="K7">
        <v>122</v>
      </c>
      <c r="L7">
        <v>128</v>
      </c>
      <c r="M7">
        <v>155</v>
      </c>
      <c r="N7">
        <v>143</v>
      </c>
      <c r="O7">
        <v>143</v>
      </c>
      <c r="P7" s="23" t="s">
        <v>96</v>
      </c>
      <c r="Q7">
        <f t="shared" si="1"/>
        <v>-0.35291930806738259</v>
      </c>
      <c r="R7">
        <f t="shared" si="0"/>
        <v>2.0508628071712255E-2</v>
      </c>
      <c r="S7">
        <f t="shared" si="0"/>
        <v>-1.8799575732402991E-2</v>
      </c>
      <c r="T7">
        <f t="shared" si="0"/>
        <v>0.78701860225195952</v>
      </c>
      <c r="U7">
        <f t="shared" si="0"/>
        <v>0.76736450034990189</v>
      </c>
      <c r="V7">
        <f t="shared" si="0"/>
        <v>1.1211383345869392</v>
      </c>
      <c r="W7">
        <f t="shared" si="0"/>
        <v>0.92459731556636293</v>
      </c>
      <c r="X7">
        <f t="shared" si="0"/>
        <v>1.2587170479013425</v>
      </c>
      <c r="Y7">
        <f t="shared" si="0"/>
        <v>1.2783711498034001</v>
      </c>
      <c r="Z7">
        <f t="shared" si="0"/>
        <v>1.1211383345869392</v>
      </c>
      <c r="AA7">
        <f t="shared" si="0"/>
        <v>1.2390629459992848</v>
      </c>
      <c r="AB7">
        <f t="shared" si="0"/>
        <v>1.7697236973548407</v>
      </c>
      <c r="AC7">
        <f t="shared" si="0"/>
        <v>1.5338744745301491</v>
      </c>
      <c r="AD7">
        <f t="shared" si="0"/>
        <v>1.5338744745301491</v>
      </c>
      <c r="AE7">
        <f t="shared" si="2"/>
        <v>0.92740504440951399</v>
      </c>
      <c r="AF7">
        <f t="shared" si="3"/>
        <v>0.55823014848401231</v>
      </c>
      <c r="AH7">
        <v>50</v>
      </c>
      <c r="AI7">
        <v>32</v>
      </c>
      <c r="AJ7">
        <f t="shared" si="4"/>
        <v>41</v>
      </c>
      <c r="AK7" s="24">
        <f t="shared" si="5"/>
        <v>-0.5132279872382487</v>
      </c>
      <c r="AM7">
        <v>30</v>
      </c>
      <c r="AN7">
        <v>17</v>
      </c>
      <c r="AO7">
        <v>21</v>
      </c>
      <c r="AP7">
        <f t="shared" si="6"/>
        <v>22.666666666666668</v>
      </c>
      <c r="AQ7" s="24">
        <f t="shared" si="7"/>
        <v>0.66502059328608432</v>
      </c>
      <c r="AU7" s="23" t="s">
        <v>96</v>
      </c>
      <c r="AV7" s="9">
        <v>0.55823014848401231</v>
      </c>
      <c r="AW7" s="9">
        <v>-0.5132279872382487</v>
      </c>
      <c r="AX7" s="9">
        <v>0.66502059328608432</v>
      </c>
      <c r="AY7" s="9">
        <f t="shared" si="8"/>
        <v>0.23667425151061597</v>
      </c>
    </row>
    <row r="8" spans="1:51" x14ac:dyDescent="0.3">
      <c r="A8" s="22" t="s">
        <v>97</v>
      </c>
      <c r="B8">
        <v>51</v>
      </c>
      <c r="C8">
        <v>100</v>
      </c>
      <c r="D8">
        <v>36</v>
      </c>
      <c r="E8">
        <v>80</v>
      </c>
      <c r="F8">
        <v>34</v>
      </c>
      <c r="G8">
        <v>94</v>
      </c>
      <c r="H8">
        <v>72</v>
      </c>
      <c r="I8">
        <v>85</v>
      </c>
      <c r="J8">
        <v>56</v>
      </c>
      <c r="K8">
        <v>36</v>
      </c>
      <c r="L8">
        <v>65</v>
      </c>
      <c r="M8">
        <v>98</v>
      </c>
      <c r="N8">
        <v>110</v>
      </c>
      <c r="O8">
        <v>93</v>
      </c>
      <c r="P8" s="23" t="s">
        <v>97</v>
      </c>
      <c r="Q8">
        <f t="shared" si="1"/>
        <v>-0.27430290045915207</v>
      </c>
      <c r="R8">
        <f t="shared" si="0"/>
        <v>0.68874809274167148</v>
      </c>
      <c r="S8">
        <f t="shared" si="0"/>
        <v>-0.56911442899001641</v>
      </c>
      <c r="T8">
        <f t="shared" si="0"/>
        <v>0.29566605470051899</v>
      </c>
      <c r="U8">
        <f t="shared" si="0"/>
        <v>-0.60842263279413167</v>
      </c>
      <c r="V8">
        <f t="shared" si="0"/>
        <v>0.5708234813293257</v>
      </c>
      <c r="W8">
        <f t="shared" si="0"/>
        <v>0.138433239484058</v>
      </c>
      <c r="X8">
        <f t="shared" si="0"/>
        <v>0.39393656421080708</v>
      </c>
      <c r="Y8">
        <f t="shared" si="0"/>
        <v>-0.17603239094886397</v>
      </c>
      <c r="Z8">
        <f t="shared" si="0"/>
        <v>-0.56911442899001641</v>
      </c>
      <c r="AA8">
        <f t="shared" si="0"/>
        <v>8.5452616965463071E-4</v>
      </c>
      <c r="AB8">
        <f t="shared" si="0"/>
        <v>0.64943988893755622</v>
      </c>
      <c r="AC8">
        <f t="shared" si="0"/>
        <v>0.88528911176224767</v>
      </c>
      <c r="AD8">
        <f t="shared" si="0"/>
        <v>0.55116937942726807</v>
      </c>
      <c r="AE8">
        <f t="shared" si="2"/>
        <v>0.14124096832720909</v>
      </c>
      <c r="AF8">
        <f t="shared" si="3"/>
        <v>-0.41378611655236414</v>
      </c>
      <c r="AH8">
        <v>178</v>
      </c>
      <c r="AI8">
        <v>219</v>
      </c>
      <c r="AJ8">
        <f t="shared" si="4"/>
        <v>198.5</v>
      </c>
      <c r="AK8" s="24">
        <f t="shared" si="5"/>
        <v>3.4979227868082581</v>
      </c>
      <c r="AM8">
        <v>31</v>
      </c>
      <c r="AN8">
        <v>20</v>
      </c>
      <c r="AO8">
        <v>11</v>
      </c>
      <c r="AP8">
        <f t="shared" si="6"/>
        <v>20.666666666666668</v>
      </c>
      <c r="AQ8" s="24">
        <f t="shared" si="7"/>
        <v>0.32000990955119857</v>
      </c>
      <c r="AU8" s="23" t="s">
        <v>97</v>
      </c>
      <c r="AV8" s="9">
        <v>-0.41378611655236414</v>
      </c>
      <c r="AW8" s="9">
        <v>3.4979227868082581</v>
      </c>
      <c r="AX8" s="9">
        <v>0.32000990955119857</v>
      </c>
      <c r="AY8" s="9">
        <f t="shared" si="8"/>
        <v>1.1347155266023641</v>
      </c>
    </row>
    <row r="9" spans="1:51" x14ac:dyDescent="0.3">
      <c r="A9" s="22" t="s">
        <v>98</v>
      </c>
      <c r="B9">
        <v>56</v>
      </c>
      <c r="C9">
        <v>43</v>
      </c>
      <c r="D9">
        <v>36</v>
      </c>
      <c r="E9">
        <v>44</v>
      </c>
      <c r="F9">
        <v>43</v>
      </c>
      <c r="G9">
        <v>42</v>
      </c>
      <c r="H9">
        <v>41</v>
      </c>
      <c r="I9">
        <v>49</v>
      </c>
      <c r="J9">
        <v>43</v>
      </c>
      <c r="K9">
        <v>40</v>
      </c>
      <c r="L9">
        <v>45</v>
      </c>
      <c r="M9">
        <v>47</v>
      </c>
      <c r="N9">
        <v>48</v>
      </c>
      <c r="O9">
        <v>155</v>
      </c>
      <c r="P9" s="23" t="s">
        <v>98</v>
      </c>
      <c r="Q9">
        <f t="shared" si="1"/>
        <v>-0.17603239094886397</v>
      </c>
      <c r="R9">
        <f t="shared" si="0"/>
        <v>-0.43153571567561305</v>
      </c>
      <c r="S9">
        <f t="shared" si="0"/>
        <v>-0.56911442899001641</v>
      </c>
      <c r="T9">
        <f t="shared" si="0"/>
        <v>-0.41188161377355548</v>
      </c>
      <c r="U9">
        <f t="shared" si="0"/>
        <v>-0.43153571567561305</v>
      </c>
      <c r="V9">
        <f t="shared" si="0"/>
        <v>-0.45118981757767068</v>
      </c>
      <c r="W9">
        <f t="shared" si="0"/>
        <v>-0.47084391947972831</v>
      </c>
      <c r="X9">
        <f t="shared" si="0"/>
        <v>-0.31361110426326733</v>
      </c>
      <c r="Y9">
        <f t="shared" si="0"/>
        <v>-0.43153571567561305</v>
      </c>
      <c r="Z9">
        <f t="shared" si="0"/>
        <v>-0.49049802138178594</v>
      </c>
      <c r="AA9">
        <f t="shared" si="0"/>
        <v>-0.39222751187149785</v>
      </c>
      <c r="AB9">
        <f t="shared" si="0"/>
        <v>-0.35291930806738259</v>
      </c>
      <c r="AC9">
        <f t="shared" si="0"/>
        <v>-0.33326520616532496</v>
      </c>
      <c r="AD9">
        <f t="shared" si="0"/>
        <v>1.7697236973548407</v>
      </c>
      <c r="AE9">
        <f t="shared" si="2"/>
        <v>-0.24903334087079232</v>
      </c>
      <c r="AF9">
        <f t="shared" si="3"/>
        <v>-0.89632276240970832</v>
      </c>
      <c r="AH9">
        <v>145</v>
      </c>
      <c r="AI9">
        <v>77</v>
      </c>
      <c r="AJ9">
        <f t="shared" si="4"/>
        <v>111</v>
      </c>
      <c r="AK9" s="24">
        <f t="shared" si="5"/>
        <v>1.2695056901157544</v>
      </c>
      <c r="AM9">
        <v>11</v>
      </c>
      <c r="AN9">
        <v>8</v>
      </c>
      <c r="AO9">
        <v>8</v>
      </c>
      <c r="AP9">
        <f t="shared" si="6"/>
        <v>9</v>
      </c>
      <c r="AQ9" s="24">
        <f t="shared" si="7"/>
        <v>-1.6925524122356352</v>
      </c>
      <c r="AU9" s="23" t="s">
        <v>98</v>
      </c>
      <c r="AV9" s="9">
        <v>-0.89632276240970832</v>
      </c>
      <c r="AW9" s="9">
        <v>1.2695056901157544</v>
      </c>
      <c r="AX9" s="9">
        <v>-1.6925524122356352</v>
      </c>
      <c r="AY9" s="9">
        <f t="shared" si="8"/>
        <v>-0.43978982817652973</v>
      </c>
    </row>
    <row r="10" spans="1:51" x14ac:dyDescent="0.3">
      <c r="A10" s="22" t="s">
        <v>99</v>
      </c>
      <c r="B10">
        <v>34</v>
      </c>
      <c r="C10">
        <v>60</v>
      </c>
      <c r="D10">
        <v>51</v>
      </c>
      <c r="E10">
        <v>67</v>
      </c>
      <c r="F10">
        <v>71</v>
      </c>
      <c r="G10">
        <v>70</v>
      </c>
      <c r="H10">
        <v>77</v>
      </c>
      <c r="I10">
        <v>70</v>
      </c>
      <c r="J10">
        <v>73</v>
      </c>
      <c r="K10">
        <v>47</v>
      </c>
      <c r="L10">
        <v>64</v>
      </c>
      <c r="M10">
        <v>94</v>
      </c>
      <c r="N10">
        <v>51</v>
      </c>
      <c r="O10">
        <v>83</v>
      </c>
      <c r="P10" s="23" t="s">
        <v>99</v>
      </c>
      <c r="Q10">
        <f t="shared" si="1"/>
        <v>-0.60842263279413167</v>
      </c>
      <c r="R10">
        <f t="shared" si="0"/>
        <v>-9.7415983340633477E-2</v>
      </c>
      <c r="S10">
        <f t="shared" si="0"/>
        <v>-0.27430290045915207</v>
      </c>
      <c r="T10">
        <f t="shared" si="0"/>
        <v>4.0162729973769878E-2</v>
      </c>
      <c r="U10">
        <f t="shared" si="0"/>
        <v>0.11877913758200037</v>
      </c>
      <c r="V10">
        <f t="shared" si="0"/>
        <v>9.9125035679942741E-2</v>
      </c>
      <c r="W10">
        <f t="shared" si="0"/>
        <v>0.2367037489943461</v>
      </c>
      <c r="X10">
        <f t="shared" si="0"/>
        <v>9.9125035679942741E-2</v>
      </c>
      <c r="Y10">
        <f t="shared" si="0"/>
        <v>0.1580873413861156</v>
      </c>
      <c r="Z10">
        <f t="shared" si="0"/>
        <v>-0.35291930806738259</v>
      </c>
      <c r="AA10">
        <f t="shared" si="0"/>
        <v>-1.8799575732402991E-2</v>
      </c>
      <c r="AB10">
        <f t="shared" si="0"/>
        <v>0.5708234813293257</v>
      </c>
      <c r="AC10">
        <f t="shared" si="0"/>
        <v>-0.27430290045915207</v>
      </c>
      <c r="AD10">
        <f t="shared" si="0"/>
        <v>0.35462836040669182</v>
      </c>
      <c r="AE10">
        <f t="shared" si="2"/>
        <v>3.6622550128057158E-3</v>
      </c>
      <c r="AF10">
        <f t="shared" si="3"/>
        <v>-0.58388896293373016</v>
      </c>
      <c r="AH10">
        <v>12</v>
      </c>
      <c r="AI10">
        <v>40</v>
      </c>
      <c r="AJ10">
        <f t="shared" si="4"/>
        <v>26</v>
      </c>
      <c r="AK10" s="24">
        <f t="shared" si="5"/>
        <v>-0.89524234667124925</v>
      </c>
      <c r="AM10">
        <v>12</v>
      </c>
      <c r="AN10">
        <v>20</v>
      </c>
      <c r="AO10">
        <v>17</v>
      </c>
      <c r="AP10">
        <f t="shared" si="6"/>
        <v>16.333333333333332</v>
      </c>
      <c r="AQ10" s="24">
        <f t="shared" si="7"/>
        <v>-0.42751323854105427</v>
      </c>
      <c r="AU10" s="23" t="s">
        <v>99</v>
      </c>
      <c r="AV10" s="9">
        <v>-0.58388896293373016</v>
      </c>
      <c r="AW10" s="9">
        <v>-0.89524234667124925</v>
      </c>
      <c r="AX10" s="9">
        <v>-0.42751323854105427</v>
      </c>
      <c r="AY10" s="9">
        <f t="shared" si="8"/>
        <v>-0.63554818271534452</v>
      </c>
    </row>
    <row r="11" spans="1:51" x14ac:dyDescent="0.3">
      <c r="A11" s="25" t="s">
        <v>100</v>
      </c>
      <c r="B11">
        <v>92</v>
      </c>
      <c r="C11">
        <v>99</v>
      </c>
      <c r="D11">
        <v>92</v>
      </c>
      <c r="E11">
        <v>96</v>
      </c>
      <c r="F11">
        <v>99</v>
      </c>
      <c r="G11">
        <v>101</v>
      </c>
      <c r="H11">
        <v>103</v>
      </c>
      <c r="I11">
        <v>138</v>
      </c>
      <c r="J11">
        <v>103</v>
      </c>
      <c r="K11">
        <v>121</v>
      </c>
      <c r="L11">
        <v>135</v>
      </c>
      <c r="M11">
        <v>143</v>
      </c>
      <c r="N11">
        <v>129</v>
      </c>
      <c r="O11">
        <v>120</v>
      </c>
      <c r="P11" s="26" t="s">
        <v>100</v>
      </c>
      <c r="Q11">
        <f t="shared" si="1"/>
        <v>0.53151527752521044</v>
      </c>
      <c r="R11">
        <f t="shared" si="0"/>
        <v>0.66909399083961385</v>
      </c>
      <c r="S11">
        <f t="shared" si="0"/>
        <v>0.53151527752521044</v>
      </c>
      <c r="T11">
        <f t="shared" si="0"/>
        <v>0.61013168513344096</v>
      </c>
      <c r="U11">
        <f t="shared" si="0"/>
        <v>0.66909399083961385</v>
      </c>
      <c r="V11">
        <f t="shared" si="0"/>
        <v>0.70840219464372911</v>
      </c>
      <c r="W11">
        <f t="shared" si="0"/>
        <v>0.74771039844784426</v>
      </c>
      <c r="X11">
        <f t="shared" si="0"/>
        <v>1.4356039650198611</v>
      </c>
      <c r="Y11">
        <f t="shared" si="0"/>
        <v>0.74771039844784426</v>
      </c>
      <c r="Z11">
        <f t="shared" si="0"/>
        <v>1.1014842326848815</v>
      </c>
      <c r="AA11">
        <f t="shared" si="0"/>
        <v>1.3766416593136883</v>
      </c>
      <c r="AB11">
        <f t="shared" si="0"/>
        <v>1.5338744745301491</v>
      </c>
      <c r="AC11">
        <f t="shared" si="0"/>
        <v>1.2587170479013425</v>
      </c>
      <c r="AD11">
        <f t="shared" si="0"/>
        <v>1.081830130782824</v>
      </c>
      <c r="AE11">
        <f t="shared" si="2"/>
        <v>0.92880890883108957</v>
      </c>
      <c r="AF11">
        <f t="shared" si="3"/>
        <v>0.55996589181443446</v>
      </c>
      <c r="AH11">
        <v>62</v>
      </c>
      <c r="AI11">
        <v>77</v>
      </c>
      <c r="AJ11">
        <f t="shared" si="4"/>
        <v>69.5</v>
      </c>
      <c r="AK11" s="24">
        <f t="shared" si="5"/>
        <v>0.21259929568445257</v>
      </c>
      <c r="AM11">
        <v>23</v>
      </c>
      <c r="AN11">
        <v>28</v>
      </c>
      <c r="AO11">
        <v>23</v>
      </c>
      <c r="AP11">
        <f t="shared" si="6"/>
        <v>24.666666666666668</v>
      </c>
      <c r="AQ11" s="24">
        <f t="shared" si="7"/>
        <v>1.0100312770209701</v>
      </c>
      <c r="AU11" s="26" t="s">
        <v>100</v>
      </c>
      <c r="AV11" s="9">
        <v>0.55996589181443446</v>
      </c>
      <c r="AW11" s="9">
        <v>0.21259929568445257</v>
      </c>
      <c r="AX11" s="9">
        <v>1.0100312770209701</v>
      </c>
      <c r="AY11" s="9">
        <f t="shared" si="8"/>
        <v>0.59419882150661907</v>
      </c>
    </row>
    <row r="12" spans="1:51" x14ac:dyDescent="0.3">
      <c r="A12" s="25" t="s">
        <v>101</v>
      </c>
      <c r="B12">
        <v>84</v>
      </c>
      <c r="C12">
        <v>80</v>
      </c>
      <c r="D12">
        <v>83</v>
      </c>
      <c r="E12">
        <v>79</v>
      </c>
      <c r="F12">
        <v>91</v>
      </c>
      <c r="G12">
        <v>82</v>
      </c>
      <c r="H12">
        <v>82</v>
      </c>
      <c r="I12">
        <v>94</v>
      </c>
      <c r="J12">
        <v>86</v>
      </c>
      <c r="K12">
        <v>77</v>
      </c>
      <c r="L12">
        <v>92</v>
      </c>
      <c r="M12">
        <v>92</v>
      </c>
      <c r="N12">
        <v>105</v>
      </c>
      <c r="O12">
        <v>100</v>
      </c>
      <c r="P12" s="26" t="s">
        <v>101</v>
      </c>
      <c r="Q12">
        <f t="shared" si="1"/>
        <v>0.37428246230874945</v>
      </c>
      <c r="R12">
        <f t="shared" si="0"/>
        <v>0.29566605470051899</v>
      </c>
      <c r="S12">
        <f t="shared" si="0"/>
        <v>0.35462836040669182</v>
      </c>
      <c r="T12">
        <f t="shared" si="0"/>
        <v>0.27601195279846136</v>
      </c>
      <c r="U12">
        <f t="shared" si="0"/>
        <v>0.51186117562315281</v>
      </c>
      <c r="V12">
        <f t="shared" si="0"/>
        <v>0.33497425850463425</v>
      </c>
      <c r="W12">
        <f t="shared" si="0"/>
        <v>0.33497425850463425</v>
      </c>
      <c r="X12">
        <f t="shared" si="0"/>
        <v>0.5708234813293257</v>
      </c>
      <c r="Y12">
        <f t="shared" si="0"/>
        <v>0.41359066611286471</v>
      </c>
      <c r="Z12">
        <f t="shared" si="0"/>
        <v>0.2367037489943461</v>
      </c>
      <c r="AA12">
        <f t="shared" si="0"/>
        <v>0.53151527752521044</v>
      </c>
      <c r="AB12">
        <f t="shared" si="0"/>
        <v>0.53151527752521044</v>
      </c>
      <c r="AC12">
        <f t="shared" si="0"/>
        <v>0.78701860225195952</v>
      </c>
      <c r="AD12">
        <f t="shared" si="0"/>
        <v>0.68874809274167148</v>
      </c>
      <c r="AE12">
        <f t="shared" si="2"/>
        <v>0.44587954780910222</v>
      </c>
      <c r="AF12">
        <f t="shared" si="3"/>
        <v>-3.7129813850768321E-2</v>
      </c>
      <c r="AH12">
        <v>77</v>
      </c>
      <c r="AI12">
        <v>95</v>
      </c>
      <c r="AJ12">
        <f t="shared" si="4"/>
        <v>86</v>
      </c>
      <c r="AK12" s="24">
        <f t="shared" si="5"/>
        <v>0.63281509106075329</v>
      </c>
      <c r="AM12">
        <v>25</v>
      </c>
      <c r="AN12">
        <v>16</v>
      </c>
      <c r="AO12">
        <v>14</v>
      </c>
      <c r="AP12">
        <f t="shared" si="6"/>
        <v>18.333333333333332</v>
      </c>
      <c r="AQ12" s="24">
        <f t="shared" si="7"/>
        <v>-8.250255480616854E-2</v>
      </c>
      <c r="AU12" s="26" t="s">
        <v>101</v>
      </c>
      <c r="AV12" s="9">
        <v>-3.7129813850768321E-2</v>
      </c>
      <c r="AW12" s="9">
        <v>0.63281509106075329</v>
      </c>
      <c r="AX12" s="9">
        <v>-8.250255480616854E-2</v>
      </c>
      <c r="AY12" s="9">
        <f t="shared" si="8"/>
        <v>0.17106090746793881</v>
      </c>
    </row>
    <row r="13" spans="1:51" x14ac:dyDescent="0.3">
      <c r="A13" s="25" t="s">
        <v>102</v>
      </c>
      <c r="B13">
        <v>50</v>
      </c>
      <c r="C13">
        <v>94</v>
      </c>
      <c r="D13">
        <v>89</v>
      </c>
      <c r="E13">
        <v>99</v>
      </c>
      <c r="F13">
        <v>87</v>
      </c>
      <c r="G13">
        <v>95</v>
      </c>
      <c r="H13">
        <v>102</v>
      </c>
      <c r="I13">
        <v>123</v>
      </c>
      <c r="J13">
        <v>104</v>
      </c>
      <c r="K13">
        <v>109</v>
      </c>
      <c r="L13">
        <v>109</v>
      </c>
      <c r="M13">
        <v>127</v>
      </c>
      <c r="N13">
        <v>142</v>
      </c>
      <c r="O13">
        <v>117</v>
      </c>
      <c r="P13" s="26" t="s">
        <v>102</v>
      </c>
      <c r="Q13">
        <f t="shared" si="1"/>
        <v>-0.2939570023612097</v>
      </c>
      <c r="R13">
        <f t="shared" si="0"/>
        <v>0.5708234813293257</v>
      </c>
      <c r="S13">
        <f t="shared" si="0"/>
        <v>0.4725529718190376</v>
      </c>
      <c r="T13">
        <f t="shared" si="0"/>
        <v>0.66909399083961385</v>
      </c>
      <c r="U13">
        <f t="shared" si="0"/>
        <v>0.43324476801492234</v>
      </c>
      <c r="V13">
        <f t="shared" si="0"/>
        <v>0.59047758323138333</v>
      </c>
      <c r="W13">
        <f t="shared" si="0"/>
        <v>0.72805629654578663</v>
      </c>
      <c r="X13">
        <f t="shared" si="0"/>
        <v>1.1407924364889968</v>
      </c>
      <c r="Y13">
        <f t="shared" si="0"/>
        <v>0.76736450034990189</v>
      </c>
      <c r="Z13">
        <f t="shared" si="0"/>
        <v>0.86563500986019004</v>
      </c>
      <c r="AA13">
        <f t="shared" si="0"/>
        <v>0.86563500986019004</v>
      </c>
      <c r="AB13">
        <f t="shared" si="0"/>
        <v>1.2194088440972273</v>
      </c>
      <c r="AC13">
        <f t="shared" si="0"/>
        <v>1.5142203726280916</v>
      </c>
      <c r="AD13">
        <f t="shared" si="0"/>
        <v>1.022867825076651</v>
      </c>
      <c r="AE13">
        <f t="shared" si="2"/>
        <v>0.75472972055572196</v>
      </c>
      <c r="AF13">
        <f t="shared" si="3"/>
        <v>0.34473371884209381</v>
      </c>
      <c r="AH13">
        <v>77</v>
      </c>
      <c r="AI13">
        <v>77</v>
      </c>
      <c r="AJ13">
        <f t="shared" si="4"/>
        <v>77</v>
      </c>
      <c r="AK13" s="24">
        <f t="shared" si="5"/>
        <v>0.4036064754009529</v>
      </c>
      <c r="AM13">
        <v>27</v>
      </c>
      <c r="AN13">
        <v>22</v>
      </c>
      <c r="AO13">
        <v>16</v>
      </c>
      <c r="AP13">
        <f t="shared" si="6"/>
        <v>21.666666666666668</v>
      </c>
      <c r="AQ13" s="24">
        <f t="shared" si="7"/>
        <v>0.49251525141864144</v>
      </c>
      <c r="AU13" s="26" t="s">
        <v>102</v>
      </c>
      <c r="AV13" s="9">
        <v>0.34473371884209381</v>
      </c>
      <c r="AW13" s="9">
        <v>0.4036064754009529</v>
      </c>
      <c r="AX13" s="9">
        <v>0.49251525141864144</v>
      </c>
      <c r="AY13" s="9">
        <f t="shared" si="8"/>
        <v>0.41361848188722944</v>
      </c>
    </row>
    <row r="14" spans="1:51" x14ac:dyDescent="0.3">
      <c r="A14" s="25" t="s">
        <v>103</v>
      </c>
      <c r="B14">
        <v>22</v>
      </c>
      <c r="C14">
        <v>50</v>
      </c>
      <c r="D14">
        <v>43</v>
      </c>
      <c r="E14">
        <v>79</v>
      </c>
      <c r="F14">
        <v>113</v>
      </c>
      <c r="G14">
        <v>113</v>
      </c>
      <c r="H14">
        <v>118</v>
      </c>
      <c r="I14">
        <v>128</v>
      </c>
      <c r="J14">
        <v>123</v>
      </c>
      <c r="K14">
        <v>106</v>
      </c>
      <c r="L14">
        <v>143</v>
      </c>
      <c r="M14">
        <v>147</v>
      </c>
      <c r="N14">
        <v>147</v>
      </c>
      <c r="O14">
        <v>171</v>
      </c>
      <c r="P14" s="26" t="s">
        <v>103</v>
      </c>
      <c r="Q14">
        <f t="shared" si="1"/>
        <v>-0.84427185561882312</v>
      </c>
      <c r="R14">
        <f t="shared" si="0"/>
        <v>-0.2939570023612097</v>
      </c>
      <c r="S14">
        <f t="shared" si="0"/>
        <v>-0.43153571567561305</v>
      </c>
      <c r="T14">
        <f t="shared" si="0"/>
        <v>0.27601195279846136</v>
      </c>
      <c r="U14">
        <f t="shared" si="0"/>
        <v>0.94425141746842056</v>
      </c>
      <c r="V14">
        <f t="shared" si="0"/>
        <v>0.94425141746842056</v>
      </c>
      <c r="W14">
        <f t="shared" si="0"/>
        <v>1.0425219269787087</v>
      </c>
      <c r="X14">
        <f t="shared" si="0"/>
        <v>1.2390629459992848</v>
      </c>
      <c r="Y14">
        <f t="shared" si="0"/>
        <v>1.1407924364889968</v>
      </c>
      <c r="Z14">
        <f t="shared" si="0"/>
        <v>0.80667270415401715</v>
      </c>
      <c r="AA14">
        <f t="shared" si="0"/>
        <v>1.5338744745301491</v>
      </c>
      <c r="AB14">
        <f t="shared" si="0"/>
        <v>1.6124908821383797</v>
      </c>
      <c r="AC14">
        <f t="shared" si="0"/>
        <v>1.6124908821383797</v>
      </c>
      <c r="AD14">
        <f t="shared" si="0"/>
        <v>2.0841893277877626</v>
      </c>
      <c r="AE14">
        <f t="shared" si="2"/>
        <v>0.83334612816395237</v>
      </c>
      <c r="AF14">
        <f t="shared" si="3"/>
        <v>0.44193534534573137</v>
      </c>
      <c r="AH14">
        <v>40</v>
      </c>
      <c r="AI14">
        <v>50</v>
      </c>
      <c r="AJ14">
        <f t="shared" si="4"/>
        <v>45</v>
      </c>
      <c r="AK14" s="24">
        <f t="shared" si="5"/>
        <v>-0.41135749138944849</v>
      </c>
      <c r="AM14">
        <v>26</v>
      </c>
      <c r="AN14">
        <v>23</v>
      </c>
      <c r="AO14">
        <v>4</v>
      </c>
      <c r="AP14">
        <f t="shared" si="6"/>
        <v>17.666666666666668</v>
      </c>
      <c r="AQ14" s="24">
        <f t="shared" si="7"/>
        <v>-0.19750611605113005</v>
      </c>
      <c r="AU14" s="26" t="s">
        <v>103</v>
      </c>
      <c r="AV14" s="9">
        <v>0.44193534534573137</v>
      </c>
      <c r="AW14" s="9">
        <v>-0.41135749138944849</v>
      </c>
      <c r="AX14" s="9">
        <v>-0.19750611605113005</v>
      </c>
      <c r="AY14" s="9">
        <f t="shared" si="8"/>
        <v>-5.5642754031615727E-2</v>
      </c>
    </row>
    <row r="15" spans="1:51" x14ac:dyDescent="0.3">
      <c r="A15" s="25" t="s">
        <v>104</v>
      </c>
      <c r="B15">
        <v>67</v>
      </c>
      <c r="C15">
        <v>76</v>
      </c>
      <c r="D15">
        <v>78</v>
      </c>
      <c r="E15">
        <v>83</v>
      </c>
      <c r="F15">
        <v>78</v>
      </c>
      <c r="G15">
        <v>90</v>
      </c>
      <c r="H15">
        <v>99</v>
      </c>
      <c r="I15">
        <v>102</v>
      </c>
      <c r="J15">
        <v>107</v>
      </c>
      <c r="K15">
        <v>95</v>
      </c>
      <c r="L15">
        <v>106</v>
      </c>
      <c r="M15">
        <v>111</v>
      </c>
      <c r="N15">
        <v>106</v>
      </c>
      <c r="O15">
        <v>104</v>
      </c>
      <c r="P15" s="26" t="s">
        <v>104</v>
      </c>
      <c r="Q15">
        <f t="shared" si="1"/>
        <v>4.0162729973769878E-2</v>
      </c>
      <c r="R15">
        <f t="shared" si="0"/>
        <v>0.21704964709228849</v>
      </c>
      <c r="S15">
        <f t="shared" si="0"/>
        <v>0.25635785089640373</v>
      </c>
      <c r="T15">
        <f t="shared" si="0"/>
        <v>0.35462836040669182</v>
      </c>
      <c r="U15">
        <f t="shared" si="0"/>
        <v>0.25635785089640373</v>
      </c>
      <c r="V15">
        <f t="shared" si="0"/>
        <v>0.49220707372109518</v>
      </c>
      <c r="W15">
        <f t="shared" si="0"/>
        <v>0.66909399083961385</v>
      </c>
      <c r="X15">
        <f t="shared" si="0"/>
        <v>0.72805629654578663</v>
      </c>
      <c r="Y15">
        <f t="shared" si="0"/>
        <v>0.82632680605607478</v>
      </c>
      <c r="Z15">
        <f t="shared" si="0"/>
        <v>0.59047758323138333</v>
      </c>
      <c r="AA15">
        <f t="shared" si="0"/>
        <v>0.80667270415401715</v>
      </c>
      <c r="AB15">
        <f t="shared" si="0"/>
        <v>0.9049432136643053</v>
      </c>
      <c r="AC15">
        <f t="shared" si="0"/>
        <v>0.80667270415401715</v>
      </c>
      <c r="AD15">
        <f t="shared" si="0"/>
        <v>0.76736450034990189</v>
      </c>
      <c r="AE15">
        <f t="shared" si="2"/>
        <v>0.55116937942726818</v>
      </c>
      <c r="AF15">
        <f t="shared" si="3"/>
        <v>9.3050935930889409E-2</v>
      </c>
      <c r="AH15">
        <v>62</v>
      </c>
      <c r="AI15">
        <v>77</v>
      </c>
      <c r="AJ15">
        <f t="shared" si="4"/>
        <v>69.5</v>
      </c>
      <c r="AK15" s="24">
        <f t="shared" si="5"/>
        <v>0.21259929568445257</v>
      </c>
      <c r="AM15">
        <v>22</v>
      </c>
      <c r="AN15">
        <v>25</v>
      </c>
      <c r="AO15">
        <v>19</v>
      </c>
      <c r="AP15">
        <f t="shared" si="6"/>
        <v>22</v>
      </c>
      <c r="AQ15" s="24">
        <f t="shared" si="7"/>
        <v>0.55001703204112218</v>
      </c>
      <c r="AU15" s="26" t="s">
        <v>104</v>
      </c>
      <c r="AV15" s="9">
        <v>9.3050935930889409E-2</v>
      </c>
      <c r="AW15" s="9">
        <v>0.21259929568445257</v>
      </c>
      <c r="AX15" s="9">
        <v>0.55001703204112218</v>
      </c>
      <c r="AY15" s="9">
        <f t="shared" si="8"/>
        <v>0.28522242121882141</v>
      </c>
    </row>
    <row r="16" spans="1:51" x14ac:dyDescent="0.3">
      <c r="A16" s="25" t="s">
        <v>105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2</v>
      </c>
      <c r="O16">
        <v>0</v>
      </c>
      <c r="P16" s="26" t="s">
        <v>105</v>
      </c>
      <c r="Q16">
        <f t="shared" si="1"/>
        <v>-1.2766620974640908</v>
      </c>
      <c r="R16">
        <f t="shared" si="0"/>
        <v>-1.2570079955620332</v>
      </c>
      <c r="S16">
        <f t="shared" si="0"/>
        <v>-1.2766620974640908</v>
      </c>
      <c r="T16">
        <f t="shared" si="0"/>
        <v>-1.2766620974640908</v>
      </c>
      <c r="U16">
        <f t="shared" si="0"/>
        <v>-1.2766620974640908</v>
      </c>
      <c r="V16">
        <f t="shared" si="0"/>
        <v>-1.2570079955620332</v>
      </c>
      <c r="W16">
        <f t="shared" si="0"/>
        <v>-1.2766620974640908</v>
      </c>
      <c r="X16">
        <f t="shared" si="0"/>
        <v>-1.2766620974640908</v>
      </c>
      <c r="Y16">
        <f t="shared" si="0"/>
        <v>-1.2570079955620332</v>
      </c>
      <c r="Z16">
        <f t="shared" si="0"/>
        <v>-1.2766620974640908</v>
      </c>
      <c r="AA16">
        <f t="shared" si="0"/>
        <v>-1.2570079955620332</v>
      </c>
      <c r="AB16">
        <f t="shared" si="0"/>
        <v>-1.2766620974640908</v>
      </c>
      <c r="AC16">
        <f t="shared" si="0"/>
        <v>-1.2373538936599757</v>
      </c>
      <c r="AD16">
        <f t="shared" si="0"/>
        <v>-1.2766620974640908</v>
      </c>
      <c r="AE16">
        <f t="shared" si="2"/>
        <v>-1.2682389109346375</v>
      </c>
      <c r="AF16">
        <f t="shared" si="3"/>
        <v>-2.1564724202961534</v>
      </c>
      <c r="AH16">
        <v>1</v>
      </c>
      <c r="AI16">
        <v>1</v>
      </c>
      <c r="AJ16">
        <f t="shared" si="4"/>
        <v>1</v>
      </c>
      <c r="AK16" s="24">
        <f t="shared" si="5"/>
        <v>-1.5319329457262503</v>
      </c>
      <c r="AM16">
        <v>2</v>
      </c>
      <c r="AN16">
        <v>19</v>
      </c>
      <c r="AO16">
        <v>12</v>
      </c>
      <c r="AP16">
        <f t="shared" si="6"/>
        <v>11</v>
      </c>
      <c r="AQ16" s="24">
        <f t="shared" si="7"/>
        <v>-1.3475417285007494</v>
      </c>
      <c r="AU16" s="26" t="s">
        <v>105</v>
      </c>
      <c r="AV16" s="9">
        <v>-2.1564724202961534</v>
      </c>
      <c r="AW16" s="9">
        <v>-1.5319329457262503</v>
      </c>
      <c r="AX16" s="9">
        <v>-1.3475417285007494</v>
      </c>
      <c r="AY16" s="9">
        <f t="shared" si="8"/>
        <v>-1.6786490315077176</v>
      </c>
    </row>
    <row r="17" spans="1:51" x14ac:dyDescent="0.3">
      <c r="A17" s="25" t="s">
        <v>106</v>
      </c>
      <c r="B17">
        <v>131</v>
      </c>
      <c r="C17">
        <v>136</v>
      </c>
      <c r="D17">
        <v>136</v>
      </c>
      <c r="E17">
        <v>123</v>
      </c>
      <c r="F17">
        <v>104</v>
      </c>
      <c r="G17">
        <v>134</v>
      </c>
      <c r="H17">
        <v>133</v>
      </c>
      <c r="I17">
        <v>171</v>
      </c>
      <c r="J17">
        <v>129</v>
      </c>
      <c r="K17">
        <v>138</v>
      </c>
      <c r="L17">
        <v>167</v>
      </c>
      <c r="M17">
        <v>162</v>
      </c>
      <c r="N17">
        <v>74</v>
      </c>
      <c r="O17">
        <v>141</v>
      </c>
      <c r="P17" s="26" t="s">
        <v>106</v>
      </c>
      <c r="Q17">
        <f t="shared" si="1"/>
        <v>1.2980252517054578</v>
      </c>
      <c r="R17">
        <f t="shared" si="0"/>
        <v>1.3962957612157458</v>
      </c>
      <c r="S17">
        <f t="shared" si="0"/>
        <v>1.3962957612157458</v>
      </c>
      <c r="T17">
        <f t="shared" si="0"/>
        <v>1.1407924364889968</v>
      </c>
      <c r="U17">
        <f t="shared" si="0"/>
        <v>0.76736450034990189</v>
      </c>
      <c r="V17">
        <f t="shared" si="0"/>
        <v>1.3569875574116306</v>
      </c>
      <c r="W17">
        <f t="shared" si="0"/>
        <v>1.3373334555095731</v>
      </c>
      <c r="X17">
        <f t="shared" si="0"/>
        <v>2.0841893277877626</v>
      </c>
      <c r="Y17">
        <f t="shared" si="0"/>
        <v>1.2587170479013425</v>
      </c>
      <c r="Z17">
        <f t="shared" si="0"/>
        <v>1.4356039650198611</v>
      </c>
      <c r="AA17">
        <f t="shared" si="0"/>
        <v>2.005572920179532</v>
      </c>
      <c r="AB17">
        <f t="shared" si="0"/>
        <v>1.907302410669244</v>
      </c>
      <c r="AC17">
        <f t="shared" si="0"/>
        <v>0.17774144328817323</v>
      </c>
      <c r="AD17">
        <f t="shared" si="0"/>
        <v>1.4945662707260339</v>
      </c>
      <c r="AE17">
        <f t="shared" si="2"/>
        <v>1.3611991506763572</v>
      </c>
      <c r="AF17">
        <f t="shared" si="3"/>
        <v>1.0945748375844415</v>
      </c>
      <c r="AH17">
        <v>40</v>
      </c>
      <c r="AI17">
        <v>25</v>
      </c>
      <c r="AJ17">
        <f t="shared" si="4"/>
        <v>32.5</v>
      </c>
      <c r="AK17" s="24">
        <f t="shared" si="5"/>
        <v>-0.72970279091694901</v>
      </c>
      <c r="AM17">
        <v>13</v>
      </c>
      <c r="AN17">
        <v>14</v>
      </c>
      <c r="AO17">
        <v>11</v>
      </c>
      <c r="AP17">
        <f t="shared" si="6"/>
        <v>12.666666666666666</v>
      </c>
      <c r="AQ17" s="24">
        <f t="shared" si="7"/>
        <v>-1.0600328253883446</v>
      </c>
      <c r="AU17" s="26" t="s">
        <v>106</v>
      </c>
      <c r="AV17" s="9">
        <v>1.0945748375844415</v>
      </c>
      <c r="AW17" s="9">
        <v>-0.72970279091694901</v>
      </c>
      <c r="AX17" s="9">
        <v>-1.0600328253883446</v>
      </c>
      <c r="AY17" s="9">
        <f t="shared" si="8"/>
        <v>-0.23172025957361739</v>
      </c>
    </row>
    <row r="18" spans="1:51" x14ac:dyDescent="0.3">
      <c r="A18" s="25" t="s">
        <v>107</v>
      </c>
      <c r="B18">
        <v>0</v>
      </c>
      <c r="C18">
        <v>1</v>
      </c>
      <c r="D18">
        <v>1</v>
      </c>
      <c r="E18">
        <v>42</v>
      </c>
      <c r="F18">
        <v>16</v>
      </c>
      <c r="G18">
        <v>30</v>
      </c>
      <c r="H18">
        <v>107</v>
      </c>
      <c r="I18">
        <v>109</v>
      </c>
      <c r="J18">
        <v>112</v>
      </c>
      <c r="K18">
        <v>114</v>
      </c>
      <c r="L18">
        <v>129</v>
      </c>
      <c r="M18">
        <v>134</v>
      </c>
      <c r="N18">
        <v>108</v>
      </c>
      <c r="O18">
        <v>111</v>
      </c>
      <c r="P18" s="26" t="s">
        <v>107</v>
      </c>
      <c r="Q18">
        <f t="shared" si="1"/>
        <v>-1.2766620974640908</v>
      </c>
      <c r="R18">
        <f t="shared" si="0"/>
        <v>-1.2570079955620332</v>
      </c>
      <c r="S18">
        <f t="shared" si="0"/>
        <v>-1.2570079955620332</v>
      </c>
      <c r="T18">
        <f t="shared" si="0"/>
        <v>-0.45118981757767068</v>
      </c>
      <c r="U18">
        <f t="shared" si="0"/>
        <v>-0.9621964670311689</v>
      </c>
      <c r="V18">
        <f t="shared" si="0"/>
        <v>-0.68703904040236219</v>
      </c>
      <c r="W18">
        <f t="shared" si="0"/>
        <v>0.82632680605607478</v>
      </c>
      <c r="X18">
        <f t="shared" si="0"/>
        <v>0.86563500986019004</v>
      </c>
      <c r="Y18">
        <f t="shared" si="0"/>
        <v>0.92459731556636293</v>
      </c>
      <c r="Z18">
        <f t="shared" si="0"/>
        <v>0.96390551937047819</v>
      </c>
      <c r="AA18">
        <f t="shared" si="0"/>
        <v>1.2587170479013425</v>
      </c>
      <c r="AB18">
        <f t="shared" si="0"/>
        <v>1.3569875574116306</v>
      </c>
      <c r="AC18">
        <f t="shared" si="0"/>
        <v>0.84598090795813241</v>
      </c>
      <c r="AD18">
        <f t="shared" si="0"/>
        <v>0.9049432136643053</v>
      </c>
      <c r="AE18">
        <f t="shared" si="2"/>
        <v>0.14685642601351132</v>
      </c>
      <c r="AF18">
        <f t="shared" si="3"/>
        <v>-0.40684314323067566</v>
      </c>
      <c r="AH18">
        <v>25</v>
      </c>
      <c r="AI18">
        <v>40</v>
      </c>
      <c r="AJ18">
        <f t="shared" si="4"/>
        <v>32.5</v>
      </c>
      <c r="AK18" s="24">
        <f t="shared" si="5"/>
        <v>-0.72970279091694901</v>
      </c>
      <c r="AM18">
        <v>25</v>
      </c>
      <c r="AN18">
        <v>13</v>
      </c>
      <c r="AO18">
        <v>9</v>
      </c>
      <c r="AP18">
        <f t="shared" si="6"/>
        <v>15.666666666666666</v>
      </c>
      <c r="AQ18" s="24">
        <f t="shared" si="7"/>
        <v>-0.54251679978601608</v>
      </c>
      <c r="AU18" s="26" t="s">
        <v>107</v>
      </c>
      <c r="AV18" s="9">
        <v>-0.40684314323067566</v>
      </c>
      <c r="AW18" s="9">
        <v>-0.72970279091694901</v>
      </c>
      <c r="AX18" s="9">
        <v>-0.54251679978601608</v>
      </c>
      <c r="AY18" s="9">
        <f t="shared" si="8"/>
        <v>-0.55968757797788027</v>
      </c>
    </row>
    <row r="19" spans="1:51" x14ac:dyDescent="0.3">
      <c r="A19" s="25" t="s">
        <v>108</v>
      </c>
      <c r="B19">
        <v>0</v>
      </c>
      <c r="C19">
        <v>3</v>
      </c>
      <c r="D19">
        <v>4</v>
      </c>
      <c r="E19">
        <v>5</v>
      </c>
      <c r="F19">
        <v>6</v>
      </c>
      <c r="G19">
        <v>5</v>
      </c>
      <c r="H19">
        <v>1</v>
      </c>
      <c r="I19">
        <v>63</v>
      </c>
      <c r="J19">
        <v>38</v>
      </c>
      <c r="K19">
        <v>61</v>
      </c>
      <c r="L19">
        <v>64</v>
      </c>
      <c r="M19">
        <v>66</v>
      </c>
      <c r="N19">
        <v>53</v>
      </c>
      <c r="O19">
        <v>35</v>
      </c>
      <c r="P19" s="26" t="s">
        <v>108</v>
      </c>
      <c r="Q19">
        <f t="shared" si="1"/>
        <v>-1.2766620974640908</v>
      </c>
      <c r="R19">
        <f t="shared" si="1"/>
        <v>-1.217699791757918</v>
      </c>
      <c r="S19">
        <f t="shared" si="1"/>
        <v>-1.1980456898558605</v>
      </c>
      <c r="T19">
        <f t="shared" si="1"/>
        <v>-1.1783915879538027</v>
      </c>
      <c r="U19">
        <f t="shared" si="1"/>
        <v>-1.1587374860517452</v>
      </c>
      <c r="V19">
        <f t="shared" si="1"/>
        <v>-1.1783915879538027</v>
      </c>
      <c r="W19">
        <f t="shared" si="1"/>
        <v>-1.2570079955620332</v>
      </c>
      <c r="X19">
        <f t="shared" si="1"/>
        <v>-3.8453677634460615E-2</v>
      </c>
      <c r="Y19">
        <f t="shared" si="1"/>
        <v>-0.52980622518590115</v>
      </c>
      <c r="Z19">
        <f t="shared" si="1"/>
        <v>-7.7761881438575861E-2</v>
      </c>
      <c r="AA19">
        <f t="shared" si="1"/>
        <v>-1.8799575732402991E-2</v>
      </c>
      <c r="AB19">
        <f t="shared" si="1"/>
        <v>2.0508628071712255E-2</v>
      </c>
      <c r="AC19">
        <f t="shared" si="1"/>
        <v>-0.23499469665503683</v>
      </c>
      <c r="AD19">
        <f t="shared" si="1"/>
        <v>-0.58876853089207404</v>
      </c>
      <c r="AE19">
        <f t="shared" si="2"/>
        <v>-0.70950087114757088</v>
      </c>
      <c r="AF19">
        <f t="shared" si="3"/>
        <v>-1.4656465747881573</v>
      </c>
      <c r="AH19">
        <v>2</v>
      </c>
      <c r="AI19">
        <v>50</v>
      </c>
      <c r="AJ19">
        <f t="shared" si="4"/>
        <v>26</v>
      </c>
      <c r="AK19" s="24">
        <f t="shared" si="5"/>
        <v>-0.89524234667124925</v>
      </c>
      <c r="AM19">
        <v>3</v>
      </c>
      <c r="AN19">
        <v>18</v>
      </c>
      <c r="AO19">
        <v>7</v>
      </c>
      <c r="AP19">
        <f t="shared" si="6"/>
        <v>9.3333333333333339</v>
      </c>
      <c r="AQ19" s="24">
        <f t="shared" si="7"/>
        <v>-1.6350506316131541</v>
      </c>
      <c r="AU19" s="26" t="s">
        <v>108</v>
      </c>
      <c r="AV19" s="9">
        <v>-1.4656465747881573</v>
      </c>
      <c r="AW19" s="9">
        <v>-0.89524234667124925</v>
      </c>
      <c r="AX19" s="9">
        <v>-1.6350506316131541</v>
      </c>
      <c r="AY19" s="9">
        <f t="shared" si="8"/>
        <v>-1.3319798510241869</v>
      </c>
    </row>
    <row r="20" spans="1:51" x14ac:dyDescent="0.3">
      <c r="A20" s="25" t="s">
        <v>109</v>
      </c>
      <c r="B20">
        <v>149</v>
      </c>
      <c r="C20">
        <v>109</v>
      </c>
      <c r="D20">
        <v>153</v>
      </c>
      <c r="E20">
        <v>194</v>
      </c>
      <c r="F20">
        <v>135</v>
      </c>
      <c r="G20">
        <v>132</v>
      </c>
      <c r="H20">
        <v>146</v>
      </c>
      <c r="I20">
        <v>149</v>
      </c>
      <c r="J20">
        <v>136</v>
      </c>
      <c r="K20">
        <v>125</v>
      </c>
      <c r="L20">
        <v>139</v>
      </c>
      <c r="M20">
        <v>168</v>
      </c>
      <c r="N20">
        <v>148</v>
      </c>
      <c r="O20">
        <v>136</v>
      </c>
      <c r="P20" s="26" t="s">
        <v>109</v>
      </c>
      <c r="Q20">
        <f t="shared" si="1"/>
        <v>1.6517990859424949</v>
      </c>
      <c r="R20">
        <f t="shared" si="1"/>
        <v>0.86563500986019004</v>
      </c>
      <c r="S20">
        <f t="shared" si="1"/>
        <v>1.7304154935507254</v>
      </c>
      <c r="T20">
        <f t="shared" si="1"/>
        <v>2.5362336715350882</v>
      </c>
      <c r="U20">
        <f t="shared" si="1"/>
        <v>1.3766416593136883</v>
      </c>
      <c r="V20">
        <f t="shared" si="1"/>
        <v>1.3176793536075153</v>
      </c>
      <c r="W20">
        <f t="shared" si="1"/>
        <v>1.5928367802363221</v>
      </c>
      <c r="X20">
        <f t="shared" si="1"/>
        <v>1.6517990859424949</v>
      </c>
      <c r="Y20">
        <f t="shared" si="1"/>
        <v>1.3962957612157458</v>
      </c>
      <c r="Z20">
        <f t="shared" si="1"/>
        <v>1.180100640293112</v>
      </c>
      <c r="AA20">
        <f t="shared" si="1"/>
        <v>1.4552580669219188</v>
      </c>
      <c r="AB20">
        <f t="shared" si="1"/>
        <v>2.02522702208159</v>
      </c>
      <c r="AC20">
        <f t="shared" si="1"/>
        <v>1.6321449840404374</v>
      </c>
      <c r="AD20">
        <f t="shared" si="1"/>
        <v>1.3962957612157458</v>
      </c>
      <c r="AE20">
        <f t="shared" si="2"/>
        <v>1.5577401696969335</v>
      </c>
      <c r="AF20">
        <f t="shared" si="3"/>
        <v>1.3375789038435359</v>
      </c>
      <c r="AH20">
        <v>77</v>
      </c>
      <c r="AI20">
        <v>50</v>
      </c>
      <c r="AJ20">
        <f t="shared" si="4"/>
        <v>63.5</v>
      </c>
      <c r="AK20" s="24">
        <f t="shared" si="5"/>
        <v>5.9793551911252317E-2</v>
      </c>
      <c r="AM20">
        <v>34</v>
      </c>
      <c r="AN20">
        <v>28</v>
      </c>
      <c r="AO20">
        <v>20</v>
      </c>
      <c r="AP20">
        <f t="shared" si="6"/>
        <v>27.333333333333332</v>
      </c>
      <c r="AQ20" s="24">
        <f t="shared" si="7"/>
        <v>1.4700455220008173</v>
      </c>
      <c r="AU20" s="26" t="s">
        <v>109</v>
      </c>
      <c r="AV20" s="9">
        <v>1.3375789038435359</v>
      </c>
      <c r="AW20" s="9">
        <v>5.9793551911252317E-2</v>
      </c>
      <c r="AX20" s="9">
        <v>1.4700455220008173</v>
      </c>
      <c r="AY20" s="9">
        <f t="shared" si="8"/>
        <v>0.95580599258520182</v>
      </c>
    </row>
    <row r="21" spans="1:51" x14ac:dyDescent="0.3">
      <c r="A21" s="25" t="s">
        <v>110</v>
      </c>
      <c r="B21">
        <v>164</v>
      </c>
      <c r="C21">
        <v>145</v>
      </c>
      <c r="D21">
        <v>141</v>
      </c>
      <c r="E21">
        <v>146</v>
      </c>
      <c r="F21">
        <v>134</v>
      </c>
      <c r="G21">
        <v>148</v>
      </c>
      <c r="H21">
        <v>173</v>
      </c>
      <c r="I21">
        <v>171</v>
      </c>
      <c r="J21">
        <v>198</v>
      </c>
      <c r="K21">
        <v>148</v>
      </c>
      <c r="L21">
        <v>179</v>
      </c>
      <c r="M21">
        <v>85</v>
      </c>
      <c r="N21">
        <v>189</v>
      </c>
      <c r="O21">
        <v>148</v>
      </c>
      <c r="P21" s="26" t="s">
        <v>110</v>
      </c>
      <c r="Q21">
        <f t="shared" si="1"/>
        <v>1.9466106144733593</v>
      </c>
      <c r="R21">
        <f t="shared" si="1"/>
        <v>1.5731826783342644</v>
      </c>
      <c r="S21">
        <f t="shared" si="1"/>
        <v>1.4945662707260339</v>
      </c>
      <c r="T21">
        <f t="shared" si="1"/>
        <v>1.5928367802363221</v>
      </c>
      <c r="U21">
        <f t="shared" si="1"/>
        <v>1.3569875574116306</v>
      </c>
      <c r="V21">
        <f t="shared" si="1"/>
        <v>1.6321449840404374</v>
      </c>
      <c r="W21">
        <f t="shared" si="1"/>
        <v>2.123497531591878</v>
      </c>
      <c r="X21">
        <f t="shared" si="1"/>
        <v>2.0841893277877626</v>
      </c>
      <c r="Y21">
        <f t="shared" si="1"/>
        <v>2.6148500791433187</v>
      </c>
      <c r="Z21">
        <f t="shared" si="1"/>
        <v>1.6321449840404374</v>
      </c>
      <c r="AA21">
        <f t="shared" si="1"/>
        <v>2.2414221430042236</v>
      </c>
      <c r="AB21">
        <f t="shared" si="1"/>
        <v>0.39393656421080708</v>
      </c>
      <c r="AC21">
        <f t="shared" si="1"/>
        <v>2.4379631620247997</v>
      </c>
      <c r="AD21">
        <f t="shared" si="1"/>
        <v>1.6321449840404374</v>
      </c>
      <c r="AE21">
        <f t="shared" si="2"/>
        <v>1.7683198329332652</v>
      </c>
      <c r="AF21">
        <f t="shared" si="3"/>
        <v>1.597940403406851</v>
      </c>
      <c r="AH21">
        <v>9</v>
      </c>
      <c r="AI21">
        <v>95</v>
      </c>
      <c r="AJ21">
        <f t="shared" si="4"/>
        <v>52</v>
      </c>
      <c r="AK21" s="24">
        <f t="shared" si="5"/>
        <v>-0.23308412365404818</v>
      </c>
      <c r="AM21">
        <v>36</v>
      </c>
      <c r="AN21">
        <v>28</v>
      </c>
      <c r="AO21">
        <v>17</v>
      </c>
      <c r="AP21">
        <f t="shared" si="6"/>
        <v>27</v>
      </c>
      <c r="AQ21" s="24">
        <f t="shared" si="7"/>
        <v>1.4125437413783366</v>
      </c>
      <c r="AU21" s="26" t="s">
        <v>110</v>
      </c>
      <c r="AV21" s="9">
        <v>1.597940403406851</v>
      </c>
      <c r="AW21" s="9">
        <v>-0.23308412365404818</v>
      </c>
      <c r="AX21" s="9">
        <v>1.4125437413783366</v>
      </c>
      <c r="AY21" s="9">
        <f t="shared" si="8"/>
        <v>0.92580000704371324</v>
      </c>
    </row>
    <row r="22" spans="1:51" x14ac:dyDescent="0.3">
      <c r="A22" s="25" t="s">
        <v>111</v>
      </c>
      <c r="B22">
        <v>152</v>
      </c>
      <c r="C22">
        <v>123</v>
      </c>
      <c r="D22">
        <v>134</v>
      </c>
      <c r="E22">
        <v>134</v>
      </c>
      <c r="F22">
        <v>121</v>
      </c>
      <c r="G22">
        <v>130</v>
      </c>
      <c r="H22">
        <v>125</v>
      </c>
      <c r="I22">
        <v>159</v>
      </c>
      <c r="J22">
        <v>149</v>
      </c>
      <c r="K22">
        <v>142</v>
      </c>
      <c r="L22">
        <v>150</v>
      </c>
      <c r="M22">
        <v>147</v>
      </c>
      <c r="N22">
        <v>128</v>
      </c>
      <c r="O22">
        <v>167</v>
      </c>
      <c r="P22" s="26" t="s">
        <v>111</v>
      </c>
      <c r="Q22">
        <f t="shared" si="1"/>
        <v>1.7107613916486679</v>
      </c>
      <c r="R22">
        <f t="shared" si="1"/>
        <v>1.1407924364889968</v>
      </c>
      <c r="S22">
        <f t="shared" si="1"/>
        <v>1.3569875574116306</v>
      </c>
      <c r="T22">
        <f t="shared" si="1"/>
        <v>1.3569875574116306</v>
      </c>
      <c r="U22">
        <f t="shared" si="1"/>
        <v>1.1014842326848815</v>
      </c>
      <c r="V22">
        <f t="shared" si="1"/>
        <v>1.2783711498034001</v>
      </c>
      <c r="W22">
        <f t="shared" si="1"/>
        <v>1.180100640293112</v>
      </c>
      <c r="X22">
        <f t="shared" si="1"/>
        <v>1.8483401049630712</v>
      </c>
      <c r="Y22">
        <f t="shared" si="1"/>
        <v>1.6517990859424949</v>
      </c>
      <c r="Z22">
        <f t="shared" si="1"/>
        <v>1.5142203726280916</v>
      </c>
      <c r="AA22">
        <f t="shared" si="1"/>
        <v>1.6714531878445527</v>
      </c>
      <c r="AB22">
        <f t="shared" si="1"/>
        <v>1.6124908821383797</v>
      </c>
      <c r="AC22">
        <f t="shared" si="1"/>
        <v>1.2390629459992848</v>
      </c>
      <c r="AD22">
        <f t="shared" si="1"/>
        <v>2.005572920179532</v>
      </c>
      <c r="AE22">
        <f t="shared" si="2"/>
        <v>1.4763160332455516</v>
      </c>
      <c r="AF22">
        <f t="shared" si="3"/>
        <v>1.2369057906790535</v>
      </c>
      <c r="AH22">
        <v>62</v>
      </c>
      <c r="AI22">
        <v>50</v>
      </c>
      <c r="AJ22">
        <f t="shared" si="4"/>
        <v>56</v>
      </c>
      <c r="AK22" s="24">
        <f t="shared" si="5"/>
        <v>-0.13121362780524801</v>
      </c>
      <c r="AM22">
        <v>24</v>
      </c>
      <c r="AN22">
        <v>18</v>
      </c>
      <c r="AO22">
        <v>22</v>
      </c>
      <c r="AP22">
        <f t="shared" si="6"/>
        <v>21.333333333333332</v>
      </c>
      <c r="AQ22" s="24">
        <f t="shared" si="7"/>
        <v>0.4350134707961601</v>
      </c>
      <c r="AU22" s="26" t="s">
        <v>111</v>
      </c>
      <c r="AV22" s="9">
        <v>1.2369057906790535</v>
      </c>
      <c r="AW22" s="9">
        <v>-0.13121362780524801</v>
      </c>
      <c r="AX22" s="9">
        <v>0.4350134707961601</v>
      </c>
      <c r="AY22" s="9">
        <f t="shared" si="8"/>
        <v>0.51356854455665524</v>
      </c>
    </row>
    <row r="23" spans="1:51" x14ac:dyDescent="0.3">
      <c r="A23" s="25" t="s">
        <v>112</v>
      </c>
      <c r="B23">
        <v>1</v>
      </c>
      <c r="C23">
        <v>4</v>
      </c>
      <c r="D23">
        <v>1</v>
      </c>
      <c r="E23">
        <v>1</v>
      </c>
      <c r="F23">
        <v>4</v>
      </c>
      <c r="G23">
        <v>3</v>
      </c>
      <c r="H23">
        <v>1</v>
      </c>
      <c r="I23">
        <v>5</v>
      </c>
      <c r="J23">
        <v>4</v>
      </c>
      <c r="K23">
        <v>4</v>
      </c>
      <c r="L23">
        <v>24</v>
      </c>
      <c r="M23">
        <v>117</v>
      </c>
      <c r="N23">
        <v>115</v>
      </c>
      <c r="O23">
        <v>112</v>
      </c>
      <c r="P23" s="26" t="s">
        <v>112</v>
      </c>
      <c r="Q23">
        <f t="shared" si="1"/>
        <v>-1.2570079955620332</v>
      </c>
      <c r="R23">
        <f t="shared" si="1"/>
        <v>-1.1980456898558605</v>
      </c>
      <c r="S23">
        <f t="shared" si="1"/>
        <v>-1.2570079955620332</v>
      </c>
      <c r="T23">
        <f t="shared" si="1"/>
        <v>-1.2570079955620332</v>
      </c>
      <c r="U23">
        <f t="shared" si="1"/>
        <v>-1.1980456898558605</v>
      </c>
      <c r="V23">
        <f t="shared" si="1"/>
        <v>-1.217699791757918</v>
      </c>
      <c r="W23">
        <f t="shared" si="1"/>
        <v>-1.2570079955620332</v>
      </c>
      <c r="X23">
        <f t="shared" si="1"/>
        <v>-1.1783915879538027</v>
      </c>
      <c r="Y23">
        <f t="shared" si="1"/>
        <v>-1.1980456898558605</v>
      </c>
      <c r="Z23">
        <f t="shared" si="1"/>
        <v>-1.1980456898558605</v>
      </c>
      <c r="AA23">
        <f t="shared" si="1"/>
        <v>-0.80496365181470786</v>
      </c>
      <c r="AB23">
        <f t="shared" si="1"/>
        <v>1.022867825076651</v>
      </c>
      <c r="AC23">
        <f t="shared" si="1"/>
        <v>0.98355962127253582</v>
      </c>
      <c r="AD23">
        <f t="shared" si="1"/>
        <v>0.92459731556636293</v>
      </c>
      <c r="AE23">
        <f t="shared" si="2"/>
        <v>-0.72073178652017522</v>
      </c>
      <c r="AF23">
        <f t="shared" si="3"/>
        <v>-1.479532521431534</v>
      </c>
      <c r="AH23">
        <v>50</v>
      </c>
      <c r="AI23">
        <v>118</v>
      </c>
      <c r="AJ23">
        <f t="shared" si="4"/>
        <v>84</v>
      </c>
      <c r="AK23" s="24">
        <f t="shared" si="5"/>
        <v>0.58187984313635321</v>
      </c>
      <c r="AM23">
        <v>26</v>
      </c>
      <c r="AN23">
        <v>27</v>
      </c>
      <c r="AO23">
        <v>31</v>
      </c>
      <c r="AP23">
        <f t="shared" si="6"/>
        <v>28</v>
      </c>
      <c r="AQ23" s="24">
        <f t="shared" si="7"/>
        <v>1.5850490832457795</v>
      </c>
      <c r="AU23" s="26" t="s">
        <v>112</v>
      </c>
      <c r="AV23" s="9">
        <v>-1.479532521431534</v>
      </c>
      <c r="AW23" s="9">
        <v>0.58187984313635321</v>
      </c>
      <c r="AX23" s="9">
        <v>1.5850490832457795</v>
      </c>
      <c r="AY23" s="9">
        <f t="shared" si="8"/>
        <v>0.22913213498353291</v>
      </c>
    </row>
    <row r="24" spans="1:51" x14ac:dyDescent="0.3">
      <c r="A24" s="25" t="s">
        <v>113</v>
      </c>
      <c r="B24">
        <v>5</v>
      </c>
      <c r="C24">
        <v>29</v>
      </c>
      <c r="D24">
        <v>91</v>
      </c>
      <c r="E24">
        <v>149</v>
      </c>
      <c r="F24">
        <v>115</v>
      </c>
      <c r="G24">
        <v>125</v>
      </c>
      <c r="H24">
        <v>82</v>
      </c>
      <c r="I24">
        <v>97</v>
      </c>
      <c r="J24">
        <v>119</v>
      </c>
      <c r="K24">
        <v>117</v>
      </c>
      <c r="L24">
        <v>138</v>
      </c>
      <c r="M24">
        <v>142</v>
      </c>
      <c r="N24">
        <v>180</v>
      </c>
      <c r="O24">
        <v>163</v>
      </c>
      <c r="P24" s="26" t="s">
        <v>113</v>
      </c>
      <c r="Q24">
        <f t="shared" si="1"/>
        <v>-1.1783915879538027</v>
      </c>
      <c r="R24">
        <f t="shared" si="1"/>
        <v>-0.70669314230441982</v>
      </c>
      <c r="S24">
        <f t="shared" si="1"/>
        <v>0.51186117562315281</v>
      </c>
      <c r="T24">
        <f t="shared" si="1"/>
        <v>1.6517990859424949</v>
      </c>
      <c r="U24">
        <f t="shared" si="1"/>
        <v>0.98355962127253582</v>
      </c>
      <c r="V24">
        <f t="shared" si="1"/>
        <v>1.180100640293112</v>
      </c>
      <c r="W24">
        <f t="shared" si="1"/>
        <v>0.33497425850463425</v>
      </c>
      <c r="X24">
        <f t="shared" si="1"/>
        <v>0.62978578703549859</v>
      </c>
      <c r="Y24">
        <f t="shared" si="1"/>
        <v>1.0621760288807662</v>
      </c>
      <c r="Z24">
        <f t="shared" si="1"/>
        <v>1.022867825076651</v>
      </c>
      <c r="AA24">
        <f t="shared" si="1"/>
        <v>1.4356039650198611</v>
      </c>
      <c r="AB24">
        <f t="shared" si="1"/>
        <v>1.5142203726280916</v>
      </c>
      <c r="AC24">
        <f t="shared" si="1"/>
        <v>2.2610762449062811</v>
      </c>
      <c r="AD24">
        <f t="shared" si="1"/>
        <v>1.9269565125713017</v>
      </c>
      <c r="AE24">
        <f t="shared" si="2"/>
        <v>0.90213548482115424</v>
      </c>
      <c r="AF24">
        <f t="shared" si="3"/>
        <v>0.52698676853641457</v>
      </c>
      <c r="AH24">
        <v>95</v>
      </c>
      <c r="AI24">
        <v>62</v>
      </c>
      <c r="AJ24">
        <f t="shared" si="4"/>
        <v>78.5</v>
      </c>
      <c r="AK24" s="24">
        <f t="shared" si="5"/>
        <v>0.44180791134425296</v>
      </c>
      <c r="AM24">
        <v>29</v>
      </c>
      <c r="AN24">
        <v>22</v>
      </c>
      <c r="AO24">
        <v>27</v>
      </c>
      <c r="AP24">
        <f t="shared" si="6"/>
        <v>26</v>
      </c>
      <c r="AQ24" s="24">
        <f t="shared" si="7"/>
        <v>1.2400383995108937</v>
      </c>
      <c r="AU24" s="26" t="s">
        <v>113</v>
      </c>
      <c r="AV24" s="9">
        <v>0.52698676853641457</v>
      </c>
      <c r="AW24" s="9">
        <v>0.44180791134425296</v>
      </c>
      <c r="AX24" s="9">
        <v>1.2400383995108937</v>
      </c>
      <c r="AY24" s="9">
        <f t="shared" si="8"/>
        <v>0.73627769313052038</v>
      </c>
    </row>
    <row r="25" spans="1:51" x14ac:dyDescent="0.3">
      <c r="A25" s="25" t="s">
        <v>114</v>
      </c>
      <c r="B25">
        <v>41</v>
      </c>
      <c r="C25">
        <v>32</v>
      </c>
      <c r="D25">
        <v>19</v>
      </c>
      <c r="E25">
        <v>48</v>
      </c>
      <c r="F25">
        <v>61</v>
      </c>
      <c r="G25">
        <v>39</v>
      </c>
      <c r="H25">
        <v>17</v>
      </c>
      <c r="I25">
        <v>18</v>
      </c>
      <c r="J25">
        <v>35</v>
      </c>
      <c r="K25">
        <v>28</v>
      </c>
      <c r="L25">
        <v>24</v>
      </c>
      <c r="M25">
        <v>32</v>
      </c>
      <c r="N25">
        <v>15</v>
      </c>
      <c r="O25">
        <v>26</v>
      </c>
      <c r="P25" s="26" t="s">
        <v>114</v>
      </c>
      <c r="Q25">
        <f t="shared" si="1"/>
        <v>-0.47084391947972831</v>
      </c>
      <c r="R25">
        <f t="shared" si="1"/>
        <v>-0.64773083659824693</v>
      </c>
      <c r="S25">
        <f t="shared" si="1"/>
        <v>-0.90323416132499601</v>
      </c>
      <c r="T25">
        <f t="shared" si="1"/>
        <v>-0.33326520616532496</v>
      </c>
      <c r="U25">
        <f t="shared" si="1"/>
        <v>-7.7761881438575861E-2</v>
      </c>
      <c r="V25">
        <f t="shared" si="1"/>
        <v>-0.51015212328384352</v>
      </c>
      <c r="W25">
        <f t="shared" si="1"/>
        <v>-0.94254236512911127</v>
      </c>
      <c r="X25">
        <f t="shared" si="1"/>
        <v>-0.92288826322705364</v>
      </c>
      <c r="Y25">
        <f t="shared" si="1"/>
        <v>-0.58876853089207404</v>
      </c>
      <c r="Z25">
        <f t="shared" si="1"/>
        <v>-0.72634724420647745</v>
      </c>
      <c r="AA25">
        <f t="shared" si="1"/>
        <v>-0.80496365181470786</v>
      </c>
      <c r="AB25">
        <f t="shared" si="1"/>
        <v>-0.64773083659824693</v>
      </c>
      <c r="AC25">
        <f t="shared" si="1"/>
        <v>-0.98185056893322653</v>
      </c>
      <c r="AD25">
        <f t="shared" si="1"/>
        <v>-0.76565544801059271</v>
      </c>
      <c r="AE25">
        <f t="shared" si="2"/>
        <v>-0.66598107407872909</v>
      </c>
      <c r="AF25">
        <f t="shared" si="3"/>
        <v>-1.4118385315450721</v>
      </c>
      <c r="AH25">
        <v>20</v>
      </c>
      <c r="AI25">
        <v>32</v>
      </c>
      <c r="AJ25">
        <f t="shared" si="4"/>
        <v>26</v>
      </c>
      <c r="AK25" s="24">
        <f t="shared" si="5"/>
        <v>-0.89524234667124925</v>
      </c>
      <c r="AM25">
        <v>26</v>
      </c>
      <c r="AN25">
        <v>13</v>
      </c>
      <c r="AO25">
        <v>9</v>
      </c>
      <c r="AP25">
        <f t="shared" si="6"/>
        <v>16</v>
      </c>
      <c r="AQ25" s="24">
        <f t="shared" si="7"/>
        <v>-0.48501501916353507</v>
      </c>
      <c r="AU25" s="26" t="s">
        <v>114</v>
      </c>
      <c r="AV25" s="9">
        <v>-1.4118385315450721</v>
      </c>
      <c r="AW25" s="9">
        <v>-0.89524234667124925</v>
      </c>
      <c r="AX25" s="9">
        <v>-0.48501501916353507</v>
      </c>
      <c r="AY25" s="9">
        <f t="shared" si="8"/>
        <v>-0.9306986324599521</v>
      </c>
    </row>
    <row r="26" spans="1:51" ht="15.6" x14ac:dyDescent="0.3">
      <c r="A26" s="1" t="s">
        <v>0</v>
      </c>
      <c r="B26" s="3">
        <f>AVERAGE(B3:B25)</f>
        <v>64.956521739130437</v>
      </c>
      <c r="C26" s="3">
        <f t="shared" ref="C26:AK26" si="9">AVERAGE(C3:C25)</f>
        <v>66.652173913043484</v>
      </c>
      <c r="D26" s="3">
        <f t="shared" si="9"/>
        <v>67.478260869565219</v>
      </c>
      <c r="E26" s="3">
        <f t="shared" si="9"/>
        <v>85.260869565217391</v>
      </c>
      <c r="F26" s="3">
        <f t="shared" si="9"/>
        <v>72.565217391304344</v>
      </c>
      <c r="G26" s="3">
        <f t="shared" si="9"/>
        <v>85.086956521739125</v>
      </c>
      <c r="H26" s="3">
        <f t="shared" si="9"/>
        <v>84.782608695652172</v>
      </c>
      <c r="I26" s="3">
        <f t="shared" si="9"/>
        <v>100.21739130434783</v>
      </c>
      <c r="J26" s="3">
        <f t="shared" si="9"/>
        <v>96.652173913043484</v>
      </c>
      <c r="K26" s="3">
        <f t="shared" si="9"/>
        <v>90.304347826086953</v>
      </c>
      <c r="L26" s="3">
        <f t="shared" si="9"/>
        <v>103.43478260869566</v>
      </c>
      <c r="M26" s="3">
        <f t="shared" si="9"/>
        <v>110.52173913043478</v>
      </c>
      <c r="N26" s="3">
        <f t="shared" si="9"/>
        <v>107.60869565217391</v>
      </c>
      <c r="O26" s="3">
        <f t="shared" si="9"/>
        <v>112.8695652173913</v>
      </c>
      <c r="P26" s="1" t="s">
        <v>0</v>
      </c>
      <c r="Q26" s="3">
        <f t="shared" si="9"/>
        <v>-4.1029981344842739E-17</v>
      </c>
      <c r="R26" s="3">
        <f t="shared" si="9"/>
        <v>3.3326520616532428E-2</v>
      </c>
      <c r="S26" s="3">
        <f t="shared" si="9"/>
        <v>4.956251783997135E-2</v>
      </c>
      <c r="T26" s="3">
        <f t="shared" si="9"/>
        <v>0.39906372122873512</v>
      </c>
      <c r="U26" s="3">
        <f t="shared" si="9"/>
        <v>0.14954207968956884</v>
      </c>
      <c r="V26" s="3">
        <f t="shared" si="9"/>
        <v>0.39564561655011649</v>
      </c>
      <c r="W26" s="3">
        <f t="shared" si="9"/>
        <v>0.38966393336253374</v>
      </c>
      <c r="X26" s="3">
        <f t="shared" si="9"/>
        <v>0.6930207235899446</v>
      </c>
      <c r="Y26" s="3">
        <f t="shared" si="9"/>
        <v>0.62294957767826109</v>
      </c>
      <c r="Z26" s="3">
        <f t="shared" si="9"/>
        <v>0.49818875690867787</v>
      </c>
      <c r="AA26" s="3">
        <f t="shared" si="9"/>
        <v>0.75625566014439105</v>
      </c>
      <c r="AB26" s="3">
        <f t="shared" si="9"/>
        <v>0.89554342579810398</v>
      </c>
      <c r="AC26" s="3">
        <f t="shared" si="9"/>
        <v>0.83829017243124049</v>
      </c>
      <c r="AD26" s="3">
        <f t="shared" si="9"/>
        <v>0.94168783895945651</v>
      </c>
      <c r="AE26" s="3">
        <f t="shared" si="9"/>
        <v>0.47591003891410943</v>
      </c>
      <c r="AF26" s="27">
        <f t="shared" si="9"/>
        <v>2.0273637840981118E-16</v>
      </c>
      <c r="AH26" s="3">
        <f t="shared" si="9"/>
        <v>58.869565217391305</v>
      </c>
      <c r="AI26" s="3">
        <f t="shared" si="9"/>
        <v>63.434782608695649</v>
      </c>
      <c r="AJ26" s="3">
        <f t="shared" si="9"/>
        <v>61.152173913043477</v>
      </c>
      <c r="AK26" s="3">
        <f t="shared" si="9"/>
        <v>7.2405849432075428E-17</v>
      </c>
      <c r="AM26" s="3">
        <f t="shared" ref="AM26:AQ26" si="10">AVERAGE(AM3:AM25)</f>
        <v>21.956521739130434</v>
      </c>
      <c r="AN26" s="3">
        <f t="shared" si="10"/>
        <v>19.782608695652176</v>
      </c>
      <c r="AO26" s="3">
        <f t="shared" si="10"/>
        <v>14.695652173913043</v>
      </c>
      <c r="AP26" s="3">
        <f t="shared" si="10"/>
        <v>18.811594202898551</v>
      </c>
      <c r="AQ26" s="3">
        <f t="shared" si="10"/>
        <v>0</v>
      </c>
    </row>
    <row r="27" spans="1:51" ht="15.6" x14ac:dyDescent="0.3">
      <c r="A27" s="1" t="s">
        <v>1</v>
      </c>
      <c r="B27" s="3">
        <f>STDEV(B3:B25)/23^0.5</f>
        <v>10.60920591010292</v>
      </c>
      <c r="C27" s="3">
        <f t="shared" ref="C27:O27" si="11">STDEV(C3:C25)/23^0.5</f>
        <v>8.9928844721290631</v>
      </c>
      <c r="D27" s="3">
        <f t="shared" si="11"/>
        <v>9.7864287666549661</v>
      </c>
      <c r="E27" s="3">
        <f t="shared" si="11"/>
        <v>10.06465607668312</v>
      </c>
      <c r="F27" s="3">
        <f t="shared" si="11"/>
        <v>9.1558370519771604</v>
      </c>
      <c r="G27" s="3">
        <f t="shared" si="11"/>
        <v>9.4538431534206921</v>
      </c>
      <c r="H27" s="3">
        <f t="shared" si="11"/>
        <v>10.060087561547588</v>
      </c>
      <c r="I27" s="3">
        <f t="shared" si="11"/>
        <v>10.820847343904065</v>
      </c>
      <c r="J27" s="3">
        <f t="shared" si="11"/>
        <v>10.073957482062543</v>
      </c>
      <c r="K27" s="3">
        <f t="shared" si="11"/>
        <v>9.3501146201274192</v>
      </c>
      <c r="L27" s="3">
        <f t="shared" si="11"/>
        <v>10.201686694409673</v>
      </c>
      <c r="M27" s="3">
        <f t="shared" si="11"/>
        <v>9.0856420555800028</v>
      </c>
      <c r="N27" s="3">
        <f t="shared" si="11"/>
        <v>10.20612447504622</v>
      </c>
      <c r="O27" s="3">
        <f t="shared" si="11"/>
        <v>9.1904109564654242</v>
      </c>
      <c r="P27" s="1" t="s">
        <v>1</v>
      </c>
      <c r="Q27" s="3">
        <f t="shared" ref="Q27:AF27" si="12">STDEV(Q3:Q25)/23^0.5</f>
        <v>0.20851441405707477</v>
      </c>
      <c r="R27" s="3">
        <f t="shared" si="12"/>
        <v>0.17674706780865626</v>
      </c>
      <c r="S27" s="3">
        <f t="shared" si="12"/>
        <v>0.19234346823706477</v>
      </c>
      <c r="T27" s="3">
        <f t="shared" si="12"/>
        <v>0.19781177614029352</v>
      </c>
      <c r="U27" s="3">
        <f t="shared" si="12"/>
        <v>0.17994975441819397</v>
      </c>
      <c r="V27" s="3">
        <f t="shared" si="12"/>
        <v>0.18580679670340008</v>
      </c>
      <c r="W27" s="3">
        <f t="shared" si="12"/>
        <v>0.19772198607827871</v>
      </c>
      <c r="X27" s="3">
        <f t="shared" si="12"/>
        <v>0.21267403636370008</v>
      </c>
      <c r="Y27" s="3">
        <f t="shared" si="12"/>
        <v>0.19799458690945307</v>
      </c>
      <c r="Z27" s="3">
        <f t="shared" si="12"/>
        <v>0.18376810553990316</v>
      </c>
      <c r="AA27" s="3">
        <f t="shared" si="12"/>
        <v>0.20050498986479315</v>
      </c>
      <c r="AB27" s="3">
        <f t="shared" si="12"/>
        <v>0.17857013480598974</v>
      </c>
      <c r="AC27" s="3">
        <f t="shared" si="12"/>
        <v>0.20059221045764275</v>
      </c>
      <c r="AD27" s="3">
        <f t="shared" si="12"/>
        <v>0.18062927346015831</v>
      </c>
      <c r="AE27" s="3">
        <f t="shared" si="12"/>
        <v>0.16864588338024222</v>
      </c>
      <c r="AF27" s="27">
        <f t="shared" si="12"/>
        <v>0.20851441405707477</v>
      </c>
      <c r="AH27" s="3">
        <f t="shared" ref="AH27:AK27" si="13">STDEV(AH3:AH25)/23^0.5</f>
        <v>9.1826663371049886</v>
      </c>
      <c r="AI27" s="3">
        <f t="shared" si="13"/>
        <v>8.9311875478929696</v>
      </c>
      <c r="AJ27" s="3">
        <f t="shared" si="13"/>
        <v>8.1874310052072126</v>
      </c>
      <c r="AK27" s="3">
        <f t="shared" si="13"/>
        <v>0.20851441405707477</v>
      </c>
      <c r="AM27" s="3">
        <f t="shared" ref="AM27:AQ27" si="14">STDEV(AM3:AM25)/23^0.5</f>
        <v>1.8876321626054768</v>
      </c>
      <c r="AN27" s="3">
        <f t="shared" si="14"/>
        <v>1.0996882809116533</v>
      </c>
      <c r="AO27" s="3">
        <f t="shared" si="14"/>
        <v>1.5885394671740289</v>
      </c>
      <c r="AP27" s="3">
        <f t="shared" si="14"/>
        <v>1.208741780398326</v>
      </c>
      <c r="AQ27" s="3">
        <f t="shared" si="14"/>
        <v>0.20851441405707447</v>
      </c>
    </row>
    <row r="28" spans="1:51" ht="15.6" x14ac:dyDescent="0.3">
      <c r="A28" s="1" t="s">
        <v>2</v>
      </c>
      <c r="B28" s="3">
        <f>STDEV(B3:B25)</f>
        <v>50.879964140987191</v>
      </c>
      <c r="C28" s="3">
        <f t="shared" ref="C28:O28" si="15">STDEV(C3:C25)</f>
        <v>43.12835883694602</v>
      </c>
      <c r="D28" s="3">
        <f t="shared" si="15"/>
        <v>46.934063579778304</v>
      </c>
      <c r="E28" s="3">
        <f t="shared" si="15"/>
        <v>48.268394883857823</v>
      </c>
      <c r="F28" s="3">
        <f t="shared" si="15"/>
        <v>43.909851956186657</v>
      </c>
      <c r="G28" s="3">
        <f t="shared" si="15"/>
        <v>45.339039011629076</v>
      </c>
      <c r="H28" s="3">
        <f t="shared" si="15"/>
        <v>48.246485054956111</v>
      </c>
      <c r="I28" s="3">
        <f t="shared" si="15"/>
        <v>51.894960800849823</v>
      </c>
      <c r="J28" s="3">
        <f t="shared" si="15"/>
        <v>48.313002856987566</v>
      </c>
      <c r="K28" s="3">
        <f t="shared" si="15"/>
        <v>44.841574441794208</v>
      </c>
      <c r="L28" s="3">
        <f t="shared" si="15"/>
        <v>48.925570640009845</v>
      </c>
      <c r="M28" s="3">
        <f t="shared" si="15"/>
        <v>43.573208579686352</v>
      </c>
      <c r="N28" s="3">
        <f t="shared" si="15"/>
        <v>48.946853488280141</v>
      </c>
      <c r="O28" s="3">
        <f t="shared" si="15"/>
        <v>44.075662577215475</v>
      </c>
      <c r="P28" s="1" t="s">
        <v>2</v>
      </c>
      <c r="Q28" s="3">
        <f t="shared" ref="Q28:AF28" si="16">STDEV(Q3:Q25)</f>
        <v>1</v>
      </c>
      <c r="R28" s="3">
        <f t="shared" si="16"/>
        <v>0.84764915944984442</v>
      </c>
      <c r="S28" s="3">
        <f t="shared" si="16"/>
        <v>0.92244686827461397</v>
      </c>
      <c r="T28" s="3">
        <f t="shared" si="16"/>
        <v>0.94867195169609841</v>
      </c>
      <c r="U28" s="3">
        <f t="shared" si="16"/>
        <v>0.86300870485115688</v>
      </c>
      <c r="V28" s="3">
        <f t="shared" si="16"/>
        <v>0.8910980928759239</v>
      </c>
      <c r="W28" s="3">
        <f t="shared" si="16"/>
        <v>0.94824133368620755</v>
      </c>
      <c r="X28" s="3">
        <f t="shared" si="16"/>
        <v>1.0199488477831884</v>
      </c>
      <c r="Y28" s="3">
        <f t="shared" si="16"/>
        <v>0.94954868134563486</v>
      </c>
      <c r="Z28" s="3">
        <f t="shared" si="16"/>
        <v>0.88132087352772637</v>
      </c>
      <c r="AA28" s="3">
        <f t="shared" si="16"/>
        <v>0.96158815097507222</v>
      </c>
      <c r="AB28" s="3">
        <f t="shared" si="16"/>
        <v>0.85639228162476744</v>
      </c>
      <c r="AC28" s="3">
        <f t="shared" si="16"/>
        <v>0.96200644624374243</v>
      </c>
      <c r="AD28" s="3">
        <f t="shared" si="16"/>
        <v>0.86626756369330071</v>
      </c>
      <c r="AE28" s="3">
        <f t="shared" si="16"/>
        <v>0.80879724379188622</v>
      </c>
      <c r="AF28" s="27">
        <f t="shared" si="16"/>
        <v>1</v>
      </c>
      <c r="AH28" s="3">
        <f t="shared" ref="AH28:AK28" si="17">STDEV(AH3:AH25)</f>
        <v>44.038520687550644</v>
      </c>
      <c r="AI28" s="3">
        <f t="shared" si="17"/>
        <v>42.832470782803128</v>
      </c>
      <c r="AJ28" s="3">
        <f t="shared" si="17"/>
        <v>39.265539709720692</v>
      </c>
      <c r="AK28" s="3">
        <f t="shared" si="17"/>
        <v>1</v>
      </c>
      <c r="AM28" s="3">
        <f t="shared" ref="AM28:AQ28" si="18">STDEV(AM3:AM25)</f>
        <v>9.0527658298423059</v>
      </c>
      <c r="AN28" s="3">
        <f t="shared" si="18"/>
        <v>5.2739197234136794</v>
      </c>
      <c r="AO28" s="3">
        <f t="shared" si="18"/>
        <v>7.6183676526995985</v>
      </c>
      <c r="AP28" s="3">
        <f t="shared" si="18"/>
        <v>5.7969219339794318</v>
      </c>
      <c r="AQ28" s="3">
        <f t="shared" si="18"/>
        <v>0.99999999999999845</v>
      </c>
    </row>
    <row r="32" spans="1:51" ht="15" thickBot="1" x14ac:dyDescent="0.35"/>
    <row r="33" spans="1:51" ht="16.2" thickBot="1" x14ac:dyDescent="0.35">
      <c r="A33" s="11" t="s">
        <v>23</v>
      </c>
      <c r="B33" s="12" t="s">
        <v>4</v>
      </c>
      <c r="C33" s="12" t="s">
        <v>5</v>
      </c>
      <c r="D33" s="12" t="s">
        <v>6</v>
      </c>
      <c r="E33" s="12" t="s">
        <v>7</v>
      </c>
      <c r="F33" s="12" t="s">
        <v>8</v>
      </c>
      <c r="G33" s="12" t="s">
        <v>9</v>
      </c>
      <c r="H33" s="12" t="s">
        <v>10</v>
      </c>
      <c r="I33" s="12" t="s">
        <v>11</v>
      </c>
      <c r="J33" s="12" t="s">
        <v>12</v>
      </c>
      <c r="K33" s="12" t="s">
        <v>13</v>
      </c>
      <c r="L33" s="12" t="s">
        <v>14</v>
      </c>
      <c r="M33" s="12" t="s">
        <v>15</v>
      </c>
      <c r="N33" s="12" t="s">
        <v>16</v>
      </c>
      <c r="O33" s="12" t="s">
        <v>17</v>
      </c>
      <c r="P33" s="11" t="s">
        <v>23</v>
      </c>
      <c r="Q33" s="12" t="s">
        <v>4</v>
      </c>
      <c r="R33" s="12" t="s">
        <v>5</v>
      </c>
      <c r="S33" s="12" t="s">
        <v>6</v>
      </c>
      <c r="T33" s="12" t="s">
        <v>7</v>
      </c>
      <c r="U33" s="12" t="s">
        <v>8</v>
      </c>
      <c r="V33" s="12" t="s">
        <v>9</v>
      </c>
      <c r="W33" s="12" t="s">
        <v>10</v>
      </c>
      <c r="X33" s="12" t="s">
        <v>11</v>
      </c>
      <c r="Y33" s="12" t="s">
        <v>12</v>
      </c>
      <c r="Z33" s="12" t="s">
        <v>13</v>
      </c>
      <c r="AA33" s="12" t="s">
        <v>14</v>
      </c>
      <c r="AB33" s="12" t="s">
        <v>15</v>
      </c>
      <c r="AC33" s="12" t="s">
        <v>16</v>
      </c>
      <c r="AD33" s="12" t="s">
        <v>17</v>
      </c>
      <c r="AE33" s="28" t="s">
        <v>28</v>
      </c>
      <c r="AF33" s="19" t="s">
        <v>115</v>
      </c>
      <c r="AH33" s="12" t="s">
        <v>116</v>
      </c>
      <c r="AI33" s="12" t="s">
        <v>117</v>
      </c>
      <c r="AJ33" s="28" t="s">
        <v>28</v>
      </c>
      <c r="AK33" s="28" t="s">
        <v>118</v>
      </c>
      <c r="AM33" s="12" t="s">
        <v>86</v>
      </c>
      <c r="AN33" s="12" t="s">
        <v>87</v>
      </c>
      <c r="AO33" s="12" t="s">
        <v>88</v>
      </c>
      <c r="AP33" s="28" t="s">
        <v>28</v>
      </c>
      <c r="AQ33" s="28" t="s">
        <v>119</v>
      </c>
      <c r="AU33" s="14" t="s">
        <v>23</v>
      </c>
      <c r="AV33" s="16" t="s">
        <v>81</v>
      </c>
      <c r="AW33" s="16" t="s">
        <v>85</v>
      </c>
      <c r="AX33" s="16" t="s">
        <v>90</v>
      </c>
      <c r="AY33" s="15" t="s">
        <v>91</v>
      </c>
    </row>
    <row r="34" spans="1:51" x14ac:dyDescent="0.3">
      <c r="A34" s="22" t="s">
        <v>120</v>
      </c>
      <c r="B34">
        <v>42</v>
      </c>
      <c r="C34">
        <v>87</v>
      </c>
      <c r="D34">
        <v>126</v>
      </c>
      <c r="E34">
        <v>137</v>
      </c>
      <c r="F34">
        <v>161</v>
      </c>
      <c r="G34">
        <v>138</v>
      </c>
      <c r="H34">
        <v>144</v>
      </c>
      <c r="I34">
        <v>164</v>
      </c>
      <c r="J34">
        <v>137</v>
      </c>
      <c r="K34">
        <v>133</v>
      </c>
      <c r="L34">
        <v>154</v>
      </c>
      <c r="M34">
        <v>138</v>
      </c>
      <c r="N34">
        <v>121</v>
      </c>
      <c r="O34">
        <v>132</v>
      </c>
      <c r="P34" s="22" t="s">
        <v>120</v>
      </c>
      <c r="Q34" s="29">
        <f>(B34-AVERAGE($B$34:$B$56))/STDEV($B$34:$B$56)</f>
        <v>-7.9429232378137246E-2</v>
      </c>
      <c r="R34" s="29">
        <f t="shared" ref="R34:AD49" si="19">(C34-AVERAGE($B$34:$B$56))/STDEV($B$34:$B$56)</f>
        <v>0.94818646151401298</v>
      </c>
      <c r="S34" s="29">
        <f t="shared" si="19"/>
        <v>1.8387867295538765</v>
      </c>
      <c r="T34" s="29">
        <f t="shared" si="19"/>
        <v>2.0899816769497357</v>
      </c>
      <c r="U34" s="29">
        <f t="shared" si="19"/>
        <v>2.6380433803588823</v>
      </c>
      <c r="V34" s="29">
        <f t="shared" si="19"/>
        <v>2.11281758125845</v>
      </c>
      <c r="W34" s="29">
        <f t="shared" si="19"/>
        <v>2.2498330071107366</v>
      </c>
      <c r="X34" s="29">
        <f t="shared" si="19"/>
        <v>2.7065510932850256</v>
      </c>
      <c r="Y34" s="29">
        <f t="shared" si="19"/>
        <v>2.0899816769497357</v>
      </c>
      <c r="Z34" s="29">
        <f t="shared" si="19"/>
        <v>1.9986380597148776</v>
      </c>
      <c r="AA34" s="29">
        <f t="shared" si="19"/>
        <v>2.4781920501978809</v>
      </c>
      <c r="AB34" s="29">
        <f t="shared" si="19"/>
        <v>2.11281758125845</v>
      </c>
      <c r="AC34" s="29">
        <f t="shared" si="19"/>
        <v>1.7246072080103043</v>
      </c>
      <c r="AD34" s="29">
        <f t="shared" si="19"/>
        <v>1.9758021554061633</v>
      </c>
      <c r="AE34">
        <f>AVERAGE(Q34:AD34)</f>
        <v>1.9203435306564283</v>
      </c>
      <c r="AF34">
        <f>(AE34-AVERAGE($AE$34:$AE$56))/STDEV($AE$34:$AE$56)</f>
        <v>1.3549946385143481</v>
      </c>
      <c r="AG34" s="22" t="s">
        <v>120</v>
      </c>
      <c r="AH34">
        <v>40</v>
      </c>
      <c r="AI34">
        <v>95</v>
      </c>
      <c r="AJ34">
        <f>AVERAGE(AH34:AI34)</f>
        <v>67.5</v>
      </c>
      <c r="AK34" s="24">
        <f>(AJ34-AVERAGE($AJ$34:$AJ$56))/STDEV($AJ$34:$AJ$56)</f>
        <v>0.69807844910306083</v>
      </c>
      <c r="AM34">
        <v>19</v>
      </c>
      <c r="AN34">
        <v>14</v>
      </c>
      <c r="AO34">
        <v>2</v>
      </c>
      <c r="AP34">
        <f>AVERAGE(AM34:AO34)</f>
        <v>11.666666666666666</v>
      </c>
      <c r="AQ34" s="24">
        <f>(AP34-AVERAGE($AP$34:$AP$56))/STDEV($AP$34:$AP$56)</f>
        <v>-0.10502701292068074</v>
      </c>
      <c r="AU34" s="23" t="s">
        <v>120</v>
      </c>
      <c r="AV34" s="9">
        <v>1.3549946385143481</v>
      </c>
      <c r="AW34" s="9">
        <v>0.69807844910306083</v>
      </c>
      <c r="AX34" s="9">
        <v>-0.10502701292068074</v>
      </c>
      <c r="AY34" s="9">
        <f>AVERAGE(AV34:AX34)</f>
        <v>0.64934869156557606</v>
      </c>
    </row>
    <row r="35" spans="1:51" x14ac:dyDescent="0.3">
      <c r="A35" s="22" t="s">
        <v>121</v>
      </c>
      <c r="B35">
        <v>68</v>
      </c>
      <c r="C35">
        <v>54</v>
      </c>
      <c r="D35">
        <v>80</v>
      </c>
      <c r="E35">
        <v>85</v>
      </c>
      <c r="F35">
        <v>89</v>
      </c>
      <c r="G35">
        <v>92</v>
      </c>
      <c r="H35">
        <v>101</v>
      </c>
      <c r="I35">
        <v>101</v>
      </c>
      <c r="J35">
        <v>104</v>
      </c>
      <c r="K35">
        <v>95</v>
      </c>
      <c r="L35">
        <v>98</v>
      </c>
      <c r="M35">
        <v>100</v>
      </c>
      <c r="N35">
        <v>111</v>
      </c>
      <c r="O35">
        <v>102</v>
      </c>
      <c r="P35" s="22" t="s">
        <v>121</v>
      </c>
      <c r="Q35" s="29">
        <f t="shared" ref="Q35:AD56" si="20">(B35-AVERAGE($B$34:$B$56))/STDEV($B$34:$B$56)</f>
        <v>0.5143042796484385</v>
      </c>
      <c r="R35" s="29">
        <f t="shared" si="19"/>
        <v>0.19460161932643616</v>
      </c>
      <c r="S35" s="29">
        <f t="shared" si="19"/>
        <v>0.78833513135301181</v>
      </c>
      <c r="T35" s="29">
        <f t="shared" si="19"/>
        <v>0.90251465289658406</v>
      </c>
      <c r="U35" s="29">
        <f t="shared" si="19"/>
        <v>0.9938582701314419</v>
      </c>
      <c r="V35" s="29">
        <f t="shared" si="19"/>
        <v>1.0623659830575853</v>
      </c>
      <c r="W35" s="29">
        <f t="shared" si="19"/>
        <v>1.2678891218360153</v>
      </c>
      <c r="X35" s="29">
        <f t="shared" si="19"/>
        <v>1.2678891218360153</v>
      </c>
      <c r="Y35" s="29">
        <f t="shared" si="19"/>
        <v>1.3363968347621586</v>
      </c>
      <c r="Z35" s="29">
        <f t="shared" si="19"/>
        <v>1.1308736959837287</v>
      </c>
      <c r="AA35" s="29">
        <f t="shared" si="19"/>
        <v>1.199381408909872</v>
      </c>
      <c r="AB35" s="29">
        <f t="shared" si="19"/>
        <v>1.2450532175273008</v>
      </c>
      <c r="AC35" s="29">
        <f t="shared" si="19"/>
        <v>1.4962481649231598</v>
      </c>
      <c r="AD35" s="29">
        <f t="shared" si="19"/>
        <v>1.2907250261447298</v>
      </c>
      <c r="AE35">
        <f t="shared" ref="AE35:AE56" si="21">AVERAGE(Q35:AD35)</f>
        <v>1.0493168948811771</v>
      </c>
      <c r="AF35">
        <f t="shared" ref="AF35:AF56" si="22">(AE35-AVERAGE($AE$34:$AE$56))/STDEV($AE$34:$AE$56)</f>
        <v>0.44459835020837318</v>
      </c>
      <c r="AG35" s="22" t="s">
        <v>121</v>
      </c>
      <c r="AH35">
        <v>50</v>
      </c>
      <c r="AI35">
        <v>40</v>
      </c>
      <c r="AJ35">
        <f t="shared" ref="AJ35:AJ42" si="23">AVERAGE(AH35:AI35)</f>
        <v>45</v>
      </c>
      <c r="AK35" s="24">
        <f t="shared" ref="AK35:AK56" si="24">(AJ35-AVERAGE($AJ$34:$AJ$56))/STDEV($AJ$34:$AJ$56)</f>
        <v>3.6740971005424256E-2</v>
      </c>
      <c r="AM35">
        <v>20</v>
      </c>
      <c r="AN35">
        <v>13</v>
      </c>
      <c r="AO35">
        <v>2</v>
      </c>
      <c r="AP35">
        <f t="shared" ref="AP35:AP56" si="25">AVERAGE(AM35:AO35)</f>
        <v>11.666666666666666</v>
      </c>
      <c r="AQ35" s="24">
        <f t="shared" ref="AQ35:AQ56" si="26">(AP35-AVERAGE($AP$34:$AP$56))/STDEV($AP$34:$AP$56)</f>
        <v>-0.10502701292068074</v>
      </c>
      <c r="AU35" s="23" t="s">
        <v>121</v>
      </c>
      <c r="AV35" s="9">
        <v>0.44459835020837318</v>
      </c>
      <c r="AW35" s="9">
        <v>3.6740971005424256E-2</v>
      </c>
      <c r="AX35" s="9">
        <v>-0.10502701292068074</v>
      </c>
      <c r="AY35" s="9">
        <f t="shared" ref="AY35:AY55" si="27">AVERAGE(AV35:AX35)</f>
        <v>0.12543743609770555</v>
      </c>
    </row>
    <row r="36" spans="1:51" x14ac:dyDescent="0.3">
      <c r="A36" s="22" t="s">
        <v>122</v>
      </c>
      <c r="B36">
        <v>48</v>
      </c>
      <c r="C36">
        <v>49</v>
      </c>
      <c r="D36">
        <v>61</v>
      </c>
      <c r="E36">
        <v>96</v>
      </c>
      <c r="F36">
        <v>105</v>
      </c>
      <c r="G36">
        <v>110</v>
      </c>
      <c r="H36">
        <v>117</v>
      </c>
      <c r="I36">
        <v>118</v>
      </c>
      <c r="J36">
        <v>113</v>
      </c>
      <c r="K36">
        <v>105</v>
      </c>
      <c r="L36">
        <v>104</v>
      </c>
      <c r="M36">
        <v>125</v>
      </c>
      <c r="N36">
        <v>107</v>
      </c>
      <c r="O36">
        <v>103</v>
      </c>
      <c r="P36" s="22" t="s">
        <v>122</v>
      </c>
      <c r="Q36" s="29">
        <f t="shared" si="20"/>
        <v>5.7586193474149457E-2</v>
      </c>
      <c r="R36" s="29">
        <f t="shared" si="19"/>
        <v>8.0422097782863911E-2</v>
      </c>
      <c r="S36" s="29">
        <f t="shared" si="19"/>
        <v>0.35445294948743727</v>
      </c>
      <c r="T36" s="29">
        <f t="shared" si="19"/>
        <v>1.153709600292443</v>
      </c>
      <c r="U36" s="29">
        <f t="shared" si="19"/>
        <v>1.3592327390708732</v>
      </c>
      <c r="V36" s="29">
        <f t="shared" si="19"/>
        <v>1.4734122606144453</v>
      </c>
      <c r="W36" s="29">
        <f t="shared" si="19"/>
        <v>1.6332635907754465</v>
      </c>
      <c r="X36" s="29">
        <f t="shared" si="19"/>
        <v>1.656099495084161</v>
      </c>
      <c r="Y36" s="29">
        <f t="shared" si="19"/>
        <v>1.5419199735405886</v>
      </c>
      <c r="Z36" s="29">
        <f t="shared" si="19"/>
        <v>1.3592327390708732</v>
      </c>
      <c r="AA36" s="29">
        <f t="shared" si="19"/>
        <v>1.3363968347621586</v>
      </c>
      <c r="AB36" s="29">
        <f t="shared" si="19"/>
        <v>1.8159508252451622</v>
      </c>
      <c r="AC36" s="29">
        <f t="shared" si="19"/>
        <v>1.404904547688302</v>
      </c>
      <c r="AD36" s="29">
        <f t="shared" si="19"/>
        <v>1.3135609304534441</v>
      </c>
      <c r="AE36">
        <f t="shared" si="21"/>
        <v>1.1814389126673106</v>
      </c>
      <c r="AF36">
        <f t="shared" si="22"/>
        <v>0.58269216922107714</v>
      </c>
      <c r="AG36" s="22" t="s">
        <v>122</v>
      </c>
      <c r="AH36">
        <v>77</v>
      </c>
      <c r="AI36">
        <v>118</v>
      </c>
      <c r="AJ36">
        <f t="shared" si="23"/>
        <v>97.5</v>
      </c>
      <c r="AK36" s="24">
        <f t="shared" si="24"/>
        <v>1.5798617532332428</v>
      </c>
      <c r="AM36">
        <v>31</v>
      </c>
      <c r="AN36">
        <v>20</v>
      </c>
      <c r="AO36">
        <v>5</v>
      </c>
      <c r="AP36">
        <f t="shared" si="25"/>
        <v>18.666666666666668</v>
      </c>
      <c r="AQ36" s="24">
        <f t="shared" si="26"/>
        <v>0.70368098656856193</v>
      </c>
      <c r="AU36" s="23" t="s">
        <v>122</v>
      </c>
      <c r="AV36" s="9">
        <v>0.58269216922107714</v>
      </c>
      <c r="AW36" s="9">
        <v>1.5798617532332428</v>
      </c>
      <c r="AX36" s="9">
        <v>0.70368098656856193</v>
      </c>
      <c r="AY36" s="9">
        <f t="shared" si="27"/>
        <v>0.9554116363409606</v>
      </c>
    </row>
    <row r="37" spans="1:51" x14ac:dyDescent="0.3">
      <c r="A37" s="22" t="s">
        <v>123</v>
      </c>
      <c r="B37">
        <v>35</v>
      </c>
      <c r="C37">
        <v>31</v>
      </c>
      <c r="D37">
        <v>31</v>
      </c>
      <c r="E37">
        <v>55</v>
      </c>
      <c r="F37">
        <v>54</v>
      </c>
      <c r="G37">
        <v>76</v>
      </c>
      <c r="H37">
        <v>86</v>
      </c>
      <c r="I37">
        <v>75</v>
      </c>
      <c r="J37">
        <v>99</v>
      </c>
      <c r="K37">
        <v>75</v>
      </c>
      <c r="L37">
        <v>83</v>
      </c>
      <c r="M37">
        <v>79</v>
      </c>
      <c r="N37">
        <v>79</v>
      </c>
      <c r="O37">
        <v>92</v>
      </c>
      <c r="P37" s="22" t="s">
        <v>123</v>
      </c>
      <c r="Q37" s="29">
        <f t="shared" si="20"/>
        <v>-0.2392805625391384</v>
      </c>
      <c r="R37" s="29">
        <f t="shared" si="19"/>
        <v>-0.33062417977399622</v>
      </c>
      <c r="S37" s="29">
        <f t="shared" si="19"/>
        <v>-0.33062417977399622</v>
      </c>
      <c r="T37" s="29">
        <f t="shared" si="19"/>
        <v>0.21743752363515059</v>
      </c>
      <c r="U37" s="29">
        <f t="shared" si="19"/>
        <v>0.19460161932643616</v>
      </c>
      <c r="V37" s="29">
        <f t="shared" si="19"/>
        <v>0.69699151411815408</v>
      </c>
      <c r="W37" s="29">
        <f t="shared" si="19"/>
        <v>0.92535055720529857</v>
      </c>
      <c r="X37" s="29">
        <f t="shared" si="19"/>
        <v>0.67415560980943956</v>
      </c>
      <c r="Y37" s="29">
        <f t="shared" si="19"/>
        <v>1.2222173132185863</v>
      </c>
      <c r="Z37" s="29">
        <f t="shared" si="19"/>
        <v>0.67415560980943956</v>
      </c>
      <c r="AA37" s="29">
        <f t="shared" si="19"/>
        <v>0.85684284427915525</v>
      </c>
      <c r="AB37" s="29">
        <f t="shared" si="19"/>
        <v>0.7654992270442974</v>
      </c>
      <c r="AC37" s="29">
        <f t="shared" si="19"/>
        <v>0.7654992270442974</v>
      </c>
      <c r="AD37" s="29">
        <f t="shared" si="19"/>
        <v>1.0623659830575853</v>
      </c>
      <c r="AE37">
        <f t="shared" si="21"/>
        <v>0.51104200760433638</v>
      </c>
      <c r="AF37">
        <f t="shared" si="22"/>
        <v>-0.11800609762116208</v>
      </c>
      <c r="AG37" s="22" t="s">
        <v>123</v>
      </c>
      <c r="AH37">
        <v>1</v>
      </c>
      <c r="AI37">
        <v>50</v>
      </c>
      <c r="AJ37">
        <f t="shared" si="23"/>
        <v>25.5</v>
      </c>
      <c r="AK37" s="24">
        <f t="shared" si="24"/>
        <v>-0.53641817667919411</v>
      </c>
      <c r="AM37">
        <v>16</v>
      </c>
      <c r="AN37">
        <v>6</v>
      </c>
      <c r="AO37">
        <v>0</v>
      </c>
      <c r="AP37">
        <f t="shared" si="25"/>
        <v>7.333333333333333</v>
      </c>
      <c r="AQ37" s="24">
        <f t="shared" si="26"/>
        <v>-0.60565577450925945</v>
      </c>
      <c r="AU37" s="23" t="s">
        <v>123</v>
      </c>
      <c r="AV37" s="9">
        <v>-0.11800609762116208</v>
      </c>
      <c r="AW37" s="9">
        <v>-0.53641817667919411</v>
      </c>
      <c r="AX37" s="9">
        <v>-0.60565577450925945</v>
      </c>
      <c r="AY37" s="9">
        <f t="shared" si="27"/>
        <v>-0.42002668293653861</v>
      </c>
    </row>
    <row r="38" spans="1:51" x14ac:dyDescent="0.3">
      <c r="A38" s="22" t="s">
        <v>124</v>
      </c>
      <c r="B38">
        <v>0</v>
      </c>
      <c r="C38">
        <v>2</v>
      </c>
      <c r="D38">
        <v>3</v>
      </c>
      <c r="E38">
        <v>3</v>
      </c>
      <c r="F38">
        <v>3</v>
      </c>
      <c r="G38">
        <v>12</v>
      </c>
      <c r="H38">
        <v>49</v>
      </c>
      <c r="I38">
        <v>89</v>
      </c>
      <c r="J38">
        <v>109</v>
      </c>
      <c r="K38">
        <v>87</v>
      </c>
      <c r="L38">
        <v>104</v>
      </c>
      <c r="M38">
        <v>102</v>
      </c>
      <c r="N38">
        <v>44</v>
      </c>
      <c r="O38">
        <v>109</v>
      </c>
      <c r="P38" s="22" t="s">
        <v>124</v>
      </c>
      <c r="Q38" s="29">
        <f t="shared" si="20"/>
        <v>-1.0385372133441442</v>
      </c>
      <c r="R38" s="29">
        <f t="shared" si="19"/>
        <v>-0.99286540472671525</v>
      </c>
      <c r="S38" s="29">
        <f t="shared" si="19"/>
        <v>-0.97002950041800073</v>
      </c>
      <c r="T38" s="29">
        <f t="shared" si="19"/>
        <v>-0.97002950041800073</v>
      </c>
      <c r="U38" s="29">
        <f t="shared" si="19"/>
        <v>-0.97002950041800073</v>
      </c>
      <c r="V38" s="29">
        <f t="shared" si="19"/>
        <v>-0.76450636163957075</v>
      </c>
      <c r="W38" s="29">
        <f t="shared" si="19"/>
        <v>8.0422097782863911E-2</v>
      </c>
      <c r="X38" s="29">
        <f t="shared" si="19"/>
        <v>0.9938582701314419</v>
      </c>
      <c r="Y38" s="29">
        <f t="shared" si="19"/>
        <v>1.4505763563057308</v>
      </c>
      <c r="Z38" s="29">
        <f t="shared" si="19"/>
        <v>0.94818646151401298</v>
      </c>
      <c r="AA38" s="29">
        <f t="shared" si="19"/>
        <v>1.3363968347621586</v>
      </c>
      <c r="AB38" s="29">
        <f t="shared" si="19"/>
        <v>1.2907250261447298</v>
      </c>
      <c r="AC38" s="29">
        <f t="shared" si="19"/>
        <v>-3.3757423760708345E-2</v>
      </c>
      <c r="AD38" s="29">
        <f t="shared" si="19"/>
        <v>1.4505763563057308</v>
      </c>
      <c r="AE38">
        <f t="shared" si="21"/>
        <v>0.1293561784443949</v>
      </c>
      <c r="AF38">
        <f t="shared" si="22"/>
        <v>-0.51694379699119608</v>
      </c>
      <c r="AG38" s="22" t="s">
        <v>124</v>
      </c>
      <c r="AH38">
        <v>32</v>
      </c>
      <c r="AI38">
        <v>25</v>
      </c>
      <c r="AJ38">
        <f t="shared" si="23"/>
        <v>28.5</v>
      </c>
      <c r="AK38" s="24">
        <f t="shared" si="24"/>
        <v>-0.44823984626617591</v>
      </c>
      <c r="AM38">
        <v>1</v>
      </c>
      <c r="AN38">
        <v>0</v>
      </c>
      <c r="AO38">
        <v>1</v>
      </c>
      <c r="AP38">
        <f t="shared" si="25"/>
        <v>0.66666666666666663</v>
      </c>
      <c r="AQ38" s="24">
        <f t="shared" si="26"/>
        <v>-1.375853869260919</v>
      </c>
      <c r="AU38" s="23" t="s">
        <v>124</v>
      </c>
      <c r="AV38" s="9">
        <v>-0.51694379699119608</v>
      </c>
      <c r="AW38" s="9">
        <v>-0.44823984626617591</v>
      </c>
      <c r="AX38" s="9">
        <v>-1.375853869260919</v>
      </c>
      <c r="AY38" s="9">
        <f t="shared" si="27"/>
        <v>-0.78034583750609698</v>
      </c>
    </row>
    <row r="39" spans="1:51" x14ac:dyDescent="0.3">
      <c r="A39" s="22" t="s">
        <v>125</v>
      </c>
      <c r="B39">
        <v>13</v>
      </c>
      <c r="C39">
        <v>10</v>
      </c>
      <c r="D39">
        <v>23</v>
      </c>
      <c r="E39">
        <v>57</v>
      </c>
      <c r="F39">
        <v>50</v>
      </c>
      <c r="G39">
        <v>92</v>
      </c>
      <c r="H39">
        <v>110</v>
      </c>
      <c r="I39">
        <v>92</v>
      </c>
      <c r="J39">
        <v>132</v>
      </c>
      <c r="K39">
        <v>61</v>
      </c>
      <c r="L39">
        <v>19</v>
      </c>
      <c r="M39">
        <v>0</v>
      </c>
      <c r="N39">
        <v>0</v>
      </c>
      <c r="O39">
        <v>101</v>
      </c>
      <c r="P39" s="22" t="s">
        <v>125</v>
      </c>
      <c r="Q39" s="29">
        <f t="shared" si="20"/>
        <v>-0.74167045733085624</v>
      </c>
      <c r="R39" s="29">
        <f t="shared" si="19"/>
        <v>-0.81017817025699967</v>
      </c>
      <c r="S39" s="29">
        <f t="shared" si="19"/>
        <v>-0.51331141424371174</v>
      </c>
      <c r="T39" s="29">
        <f t="shared" si="19"/>
        <v>0.26310933225257949</v>
      </c>
      <c r="U39" s="29">
        <f t="shared" si="19"/>
        <v>0.10325800209157836</v>
      </c>
      <c r="V39" s="29">
        <f t="shared" si="19"/>
        <v>1.0623659830575853</v>
      </c>
      <c r="W39" s="29">
        <f t="shared" si="19"/>
        <v>1.4734122606144453</v>
      </c>
      <c r="X39" s="29">
        <f t="shared" si="19"/>
        <v>1.0623659830575853</v>
      </c>
      <c r="Y39" s="29">
        <f t="shared" si="19"/>
        <v>1.9758021554061633</v>
      </c>
      <c r="Z39" s="29">
        <f t="shared" si="19"/>
        <v>0.35445294948743727</v>
      </c>
      <c r="AA39" s="29">
        <f t="shared" si="19"/>
        <v>-0.60465503147856958</v>
      </c>
      <c r="AB39" s="29">
        <f t="shared" si="19"/>
        <v>-1.0385372133441442</v>
      </c>
      <c r="AC39" s="29">
        <f t="shared" si="19"/>
        <v>-1.0385372133441442</v>
      </c>
      <c r="AD39" s="29">
        <f t="shared" si="19"/>
        <v>1.2678891218360153</v>
      </c>
      <c r="AE39">
        <f t="shared" si="21"/>
        <v>0.20112616341464026</v>
      </c>
      <c r="AF39">
        <f t="shared" si="22"/>
        <v>-0.44192987061392475</v>
      </c>
      <c r="AG39" s="22" t="s">
        <v>125</v>
      </c>
      <c r="AH39">
        <v>2</v>
      </c>
      <c r="AI39">
        <v>15</v>
      </c>
      <c r="AJ39">
        <f t="shared" si="23"/>
        <v>8.5</v>
      </c>
      <c r="AK39" s="24">
        <f t="shared" si="24"/>
        <v>-1.0360953823529639</v>
      </c>
      <c r="AM39">
        <v>16</v>
      </c>
      <c r="AN39">
        <v>7</v>
      </c>
      <c r="AO39">
        <v>1</v>
      </c>
      <c r="AP39">
        <f t="shared" si="25"/>
        <v>8</v>
      </c>
      <c r="AQ39" s="24">
        <f t="shared" si="26"/>
        <v>-0.52863596503409338</v>
      </c>
      <c r="AU39" s="23" t="s">
        <v>125</v>
      </c>
      <c r="AV39" s="9">
        <v>-0.44192987061392475</v>
      </c>
      <c r="AW39" s="9">
        <v>-1.0360953823529639</v>
      </c>
      <c r="AX39" s="9">
        <v>-0.52863596503409338</v>
      </c>
      <c r="AY39" s="9">
        <f t="shared" si="27"/>
        <v>-0.66888707266699399</v>
      </c>
    </row>
    <row r="40" spans="1:51" x14ac:dyDescent="0.3">
      <c r="A40" s="22" t="s">
        <v>126</v>
      </c>
      <c r="B40">
        <v>141</v>
      </c>
      <c r="C40">
        <v>163</v>
      </c>
      <c r="D40">
        <v>170</v>
      </c>
      <c r="E40">
        <v>153</v>
      </c>
      <c r="F40">
        <v>140</v>
      </c>
      <c r="G40">
        <v>131</v>
      </c>
      <c r="H40">
        <v>134</v>
      </c>
      <c r="I40">
        <v>150</v>
      </c>
      <c r="J40">
        <v>143</v>
      </c>
      <c r="K40">
        <v>133</v>
      </c>
      <c r="L40">
        <v>140</v>
      </c>
      <c r="M40">
        <v>152</v>
      </c>
      <c r="N40">
        <v>160</v>
      </c>
      <c r="O40">
        <v>137</v>
      </c>
      <c r="P40" s="22" t="s">
        <v>126</v>
      </c>
      <c r="Q40" s="29">
        <f t="shared" si="20"/>
        <v>2.1813252941845933</v>
      </c>
      <c r="R40" s="29">
        <f t="shared" si="19"/>
        <v>2.6837151889763113</v>
      </c>
      <c r="S40" s="29">
        <f t="shared" si="19"/>
        <v>2.8435665191373123</v>
      </c>
      <c r="T40" s="29">
        <f t="shared" si="19"/>
        <v>2.4553561458891666</v>
      </c>
      <c r="U40" s="29">
        <f t="shared" si="19"/>
        <v>2.158489389875879</v>
      </c>
      <c r="V40" s="29">
        <f t="shared" si="19"/>
        <v>1.9529662510974488</v>
      </c>
      <c r="W40" s="29">
        <f t="shared" si="19"/>
        <v>2.0214739640235919</v>
      </c>
      <c r="X40" s="29">
        <f t="shared" si="19"/>
        <v>2.3868484329630233</v>
      </c>
      <c r="Y40" s="29">
        <f t="shared" si="19"/>
        <v>2.2269971028020223</v>
      </c>
      <c r="Z40" s="29">
        <f t="shared" si="19"/>
        <v>1.9986380597148776</v>
      </c>
      <c r="AA40" s="29">
        <f t="shared" si="19"/>
        <v>2.158489389875879</v>
      </c>
      <c r="AB40" s="29">
        <f t="shared" si="19"/>
        <v>2.4325202415804523</v>
      </c>
      <c r="AC40" s="29">
        <f t="shared" si="19"/>
        <v>2.615207476050168</v>
      </c>
      <c r="AD40" s="29">
        <f t="shared" si="19"/>
        <v>2.0899816769497357</v>
      </c>
      <c r="AE40">
        <f t="shared" si="21"/>
        <v>2.3003982237943186</v>
      </c>
      <c r="AF40">
        <f t="shared" si="22"/>
        <v>1.7522274759212624</v>
      </c>
      <c r="AG40" s="22" t="s">
        <v>126</v>
      </c>
      <c r="AH40">
        <v>50</v>
      </c>
      <c r="AI40">
        <v>77</v>
      </c>
      <c r="AJ40">
        <f t="shared" si="23"/>
        <v>63.5</v>
      </c>
      <c r="AK40" s="24">
        <f t="shared" si="24"/>
        <v>0.58050734188570319</v>
      </c>
      <c r="AM40">
        <v>27</v>
      </c>
      <c r="AN40">
        <v>21</v>
      </c>
      <c r="AO40">
        <v>21</v>
      </c>
      <c r="AP40">
        <f t="shared" si="25"/>
        <v>23</v>
      </c>
      <c r="AQ40" s="24">
        <f t="shared" si="26"/>
        <v>1.2043097481571405</v>
      </c>
      <c r="AU40" s="23" t="s">
        <v>126</v>
      </c>
      <c r="AV40" s="9">
        <v>1.7522274759212624</v>
      </c>
      <c r="AW40" s="9">
        <v>0.58050734188570319</v>
      </c>
      <c r="AX40" s="9">
        <v>1.2043097481571405</v>
      </c>
      <c r="AY40" s="9">
        <f t="shared" si="27"/>
        <v>1.1790148553213686</v>
      </c>
    </row>
    <row r="41" spans="1:51" x14ac:dyDescent="0.3">
      <c r="A41" s="22" t="s">
        <v>127</v>
      </c>
      <c r="B41">
        <v>8</v>
      </c>
      <c r="C41">
        <v>9</v>
      </c>
      <c r="D41">
        <v>9</v>
      </c>
      <c r="E41">
        <v>14</v>
      </c>
      <c r="F41">
        <v>30</v>
      </c>
      <c r="G41">
        <v>11</v>
      </c>
      <c r="H41">
        <v>21</v>
      </c>
      <c r="I41">
        <v>60</v>
      </c>
      <c r="J41">
        <v>89</v>
      </c>
      <c r="K41">
        <v>92</v>
      </c>
      <c r="L41">
        <v>83</v>
      </c>
      <c r="M41">
        <v>51</v>
      </c>
      <c r="N41">
        <v>49</v>
      </c>
      <c r="O41">
        <v>92</v>
      </c>
      <c r="P41" s="22" t="s">
        <v>127</v>
      </c>
      <c r="Q41" s="29">
        <f t="shared" si="20"/>
        <v>-0.85584997887442849</v>
      </c>
      <c r="R41" s="29">
        <f t="shared" si="19"/>
        <v>-0.83301407456571408</v>
      </c>
      <c r="S41" s="29">
        <f t="shared" si="19"/>
        <v>-0.83301407456571408</v>
      </c>
      <c r="T41" s="29">
        <f t="shared" si="19"/>
        <v>-0.71883455302214183</v>
      </c>
      <c r="U41" s="29">
        <f t="shared" si="19"/>
        <v>-0.35346008408271062</v>
      </c>
      <c r="V41" s="29">
        <f t="shared" si="19"/>
        <v>-0.78734226594828516</v>
      </c>
      <c r="W41" s="29">
        <f t="shared" si="19"/>
        <v>-0.55898322286114066</v>
      </c>
      <c r="X41" s="29">
        <f t="shared" si="19"/>
        <v>0.33161704517872287</v>
      </c>
      <c r="Y41" s="29">
        <f t="shared" si="19"/>
        <v>0.9938582701314419</v>
      </c>
      <c r="Z41" s="29">
        <f t="shared" si="19"/>
        <v>1.0623659830575853</v>
      </c>
      <c r="AA41" s="29">
        <f t="shared" si="19"/>
        <v>0.85684284427915525</v>
      </c>
      <c r="AB41" s="29">
        <f t="shared" si="19"/>
        <v>0.1260939064002928</v>
      </c>
      <c r="AC41" s="29">
        <f t="shared" si="19"/>
        <v>8.0422097782863911E-2</v>
      </c>
      <c r="AD41" s="29">
        <f t="shared" si="19"/>
        <v>1.0623659830575853</v>
      </c>
      <c r="AE41">
        <f t="shared" si="21"/>
        <v>-3.0495151716606297E-2</v>
      </c>
      <c r="AF41">
        <f t="shared" si="22"/>
        <v>-0.68402026937693694</v>
      </c>
      <c r="AG41" s="22" t="s">
        <v>127</v>
      </c>
      <c r="AH41">
        <v>1</v>
      </c>
      <c r="AI41">
        <v>62</v>
      </c>
      <c r="AJ41">
        <f t="shared" si="23"/>
        <v>31.5</v>
      </c>
      <c r="AK41" s="24">
        <f t="shared" si="24"/>
        <v>-0.36006151585315771</v>
      </c>
      <c r="AM41">
        <v>0</v>
      </c>
      <c r="AN41">
        <v>4</v>
      </c>
      <c r="AO41">
        <v>0</v>
      </c>
      <c r="AP41">
        <f t="shared" si="25"/>
        <v>1.3333333333333333</v>
      </c>
      <c r="AQ41" s="24">
        <f t="shared" si="26"/>
        <v>-1.2988340597857528</v>
      </c>
      <c r="AU41" s="23" t="s">
        <v>127</v>
      </c>
      <c r="AV41" s="9">
        <v>-0.68402026937693694</v>
      </c>
      <c r="AW41" s="9">
        <v>-0.36006151585315771</v>
      </c>
      <c r="AX41" s="9">
        <v>-1.2988340597857528</v>
      </c>
      <c r="AY41" s="9">
        <f t="shared" si="27"/>
        <v>-0.78097194833861572</v>
      </c>
    </row>
    <row r="42" spans="1:51" x14ac:dyDescent="0.3">
      <c r="A42" s="25" t="s">
        <v>128</v>
      </c>
      <c r="B42">
        <v>7</v>
      </c>
      <c r="C42">
        <v>7</v>
      </c>
      <c r="D42">
        <v>27</v>
      </c>
      <c r="E42">
        <v>30</v>
      </c>
      <c r="F42">
        <v>97</v>
      </c>
      <c r="G42">
        <v>76</v>
      </c>
      <c r="H42">
        <v>121</v>
      </c>
      <c r="I42">
        <v>131</v>
      </c>
      <c r="J42">
        <v>52</v>
      </c>
      <c r="K42">
        <v>127</v>
      </c>
      <c r="L42">
        <v>120</v>
      </c>
      <c r="M42">
        <v>103</v>
      </c>
      <c r="N42">
        <v>109</v>
      </c>
      <c r="O42">
        <v>117</v>
      </c>
      <c r="P42" s="25" t="s">
        <v>128</v>
      </c>
      <c r="Q42" s="29">
        <f t="shared" si="20"/>
        <v>-0.878685883183143</v>
      </c>
      <c r="R42" s="29">
        <f t="shared" si="19"/>
        <v>-0.878685883183143</v>
      </c>
      <c r="S42" s="29">
        <f t="shared" si="19"/>
        <v>-0.42196779700885401</v>
      </c>
      <c r="T42" s="29">
        <f t="shared" si="19"/>
        <v>-0.35346008408271062</v>
      </c>
      <c r="U42" s="29">
        <f t="shared" si="19"/>
        <v>1.1765455046011575</v>
      </c>
      <c r="V42" s="29">
        <f t="shared" si="19"/>
        <v>0.69699151411815408</v>
      </c>
      <c r="W42" s="29">
        <f t="shared" si="19"/>
        <v>1.7246072080103043</v>
      </c>
      <c r="X42" s="29">
        <f t="shared" si="19"/>
        <v>1.9529662510974488</v>
      </c>
      <c r="Y42" s="29">
        <f t="shared" si="19"/>
        <v>0.14892981070900727</v>
      </c>
      <c r="Z42" s="29">
        <f t="shared" si="19"/>
        <v>1.861622633862591</v>
      </c>
      <c r="AA42" s="29">
        <f t="shared" si="19"/>
        <v>1.7017713037015898</v>
      </c>
      <c r="AB42" s="29">
        <f t="shared" si="19"/>
        <v>1.3135609304534441</v>
      </c>
      <c r="AC42" s="29">
        <f t="shared" si="19"/>
        <v>1.4505763563057308</v>
      </c>
      <c r="AD42" s="29">
        <f t="shared" si="19"/>
        <v>1.6332635907754465</v>
      </c>
      <c r="AE42">
        <f t="shared" si="21"/>
        <v>0.79485967544121594</v>
      </c>
      <c r="AF42">
        <f t="shared" si="22"/>
        <v>0.1786398839616837</v>
      </c>
      <c r="AG42" s="25" t="s">
        <v>128</v>
      </c>
      <c r="AH42">
        <v>1</v>
      </c>
      <c r="AI42">
        <v>77</v>
      </c>
      <c r="AJ42">
        <f t="shared" si="23"/>
        <v>39</v>
      </c>
      <c r="AK42" s="24">
        <f t="shared" si="24"/>
        <v>-0.13961568982061218</v>
      </c>
      <c r="AM42">
        <v>23</v>
      </c>
      <c r="AN42">
        <v>22</v>
      </c>
      <c r="AO42">
        <v>13</v>
      </c>
      <c r="AP42">
        <f t="shared" si="25"/>
        <v>19.333333333333332</v>
      </c>
      <c r="AQ42" s="24">
        <f t="shared" si="26"/>
        <v>0.78070079604372766</v>
      </c>
      <c r="AU42" s="26" t="s">
        <v>128</v>
      </c>
      <c r="AV42" s="9">
        <v>0.1786398839616837</v>
      </c>
      <c r="AW42" s="9">
        <v>-0.13961568982061218</v>
      </c>
      <c r="AX42" s="9">
        <v>0.78070079604372766</v>
      </c>
      <c r="AY42" s="9">
        <f t="shared" si="27"/>
        <v>0.27324166339493305</v>
      </c>
    </row>
    <row r="43" spans="1:51" x14ac:dyDescent="0.3">
      <c r="A43" s="25" t="s">
        <v>129</v>
      </c>
      <c r="B43">
        <v>70</v>
      </c>
      <c r="C43">
        <v>40</v>
      </c>
      <c r="D43">
        <v>42</v>
      </c>
      <c r="E43">
        <v>46</v>
      </c>
      <c r="F43">
        <v>51</v>
      </c>
      <c r="G43">
        <v>105</v>
      </c>
      <c r="H43">
        <v>113</v>
      </c>
      <c r="I43">
        <v>112</v>
      </c>
      <c r="J43">
        <v>134</v>
      </c>
      <c r="K43">
        <v>111</v>
      </c>
      <c r="L43">
        <v>1</v>
      </c>
      <c r="M43">
        <v>139</v>
      </c>
      <c r="N43">
        <v>145</v>
      </c>
      <c r="O43">
        <v>101</v>
      </c>
      <c r="P43" s="25" t="s">
        <v>129</v>
      </c>
      <c r="Q43" s="29">
        <f t="shared" si="20"/>
        <v>0.55997608826586731</v>
      </c>
      <c r="R43" s="29">
        <f t="shared" si="19"/>
        <v>-0.12510104099556615</v>
      </c>
      <c r="S43" s="29">
        <f t="shared" si="19"/>
        <v>-7.9429232378137246E-2</v>
      </c>
      <c r="T43" s="29">
        <f t="shared" si="19"/>
        <v>1.1914384856720554E-2</v>
      </c>
      <c r="U43" s="29">
        <f t="shared" si="19"/>
        <v>0.1260939064002928</v>
      </c>
      <c r="V43" s="29">
        <f t="shared" si="19"/>
        <v>1.3592327390708732</v>
      </c>
      <c r="W43" s="29">
        <f t="shared" si="19"/>
        <v>1.5419199735405886</v>
      </c>
      <c r="X43" s="29">
        <f t="shared" si="19"/>
        <v>1.5190840692318743</v>
      </c>
      <c r="Y43" s="29">
        <f t="shared" si="19"/>
        <v>2.0214739640235919</v>
      </c>
      <c r="Z43" s="29">
        <f t="shared" si="19"/>
        <v>1.4962481649231598</v>
      </c>
      <c r="AA43" s="29">
        <f t="shared" si="19"/>
        <v>-1.0157013090354297</v>
      </c>
      <c r="AB43" s="29">
        <f t="shared" si="19"/>
        <v>2.1356534855671643</v>
      </c>
      <c r="AC43" s="29">
        <f t="shared" si="19"/>
        <v>2.2726689114194509</v>
      </c>
      <c r="AD43" s="29">
        <f t="shared" si="19"/>
        <v>1.2678891218360153</v>
      </c>
      <c r="AE43">
        <f t="shared" si="21"/>
        <v>0.93513737333760472</v>
      </c>
      <c r="AF43">
        <f t="shared" si="22"/>
        <v>0.32525801278998684</v>
      </c>
      <c r="AG43" s="25" t="s">
        <v>129</v>
      </c>
      <c r="AQ43" s="24"/>
      <c r="AU43" s="26" t="s">
        <v>130</v>
      </c>
      <c r="AV43" s="9">
        <v>0.93048400969751688</v>
      </c>
      <c r="AW43" s="9">
        <v>0.58050734188570319</v>
      </c>
      <c r="AX43" s="9">
        <v>1.0887800339443916</v>
      </c>
      <c r="AY43" s="9">
        <f t="shared" si="27"/>
        <v>0.86659046184253719</v>
      </c>
    </row>
    <row r="44" spans="1:51" x14ac:dyDescent="0.3">
      <c r="A44" s="25" t="s">
        <v>130</v>
      </c>
      <c r="B44">
        <v>86</v>
      </c>
      <c r="C44">
        <v>87</v>
      </c>
      <c r="D44">
        <v>80</v>
      </c>
      <c r="E44">
        <v>102</v>
      </c>
      <c r="F44">
        <v>114</v>
      </c>
      <c r="G44">
        <v>129</v>
      </c>
      <c r="H44">
        <v>119</v>
      </c>
      <c r="I44">
        <v>128</v>
      </c>
      <c r="J44">
        <v>116</v>
      </c>
      <c r="K44">
        <v>123</v>
      </c>
      <c r="L44">
        <v>113</v>
      </c>
      <c r="M44">
        <v>110</v>
      </c>
      <c r="N44">
        <v>123</v>
      </c>
      <c r="O44">
        <v>135</v>
      </c>
      <c r="P44" s="25" t="s">
        <v>130</v>
      </c>
      <c r="Q44" s="29">
        <f t="shared" si="20"/>
        <v>0.92535055720529857</v>
      </c>
      <c r="R44" s="29">
        <f t="shared" si="19"/>
        <v>0.94818646151401298</v>
      </c>
      <c r="S44" s="29">
        <f t="shared" si="19"/>
        <v>0.78833513135301181</v>
      </c>
      <c r="T44" s="29">
        <f t="shared" si="19"/>
        <v>1.2907250261447298</v>
      </c>
      <c r="U44" s="29">
        <f t="shared" si="19"/>
        <v>1.5647558778493031</v>
      </c>
      <c r="V44" s="29">
        <f t="shared" si="19"/>
        <v>1.9072944424800198</v>
      </c>
      <c r="W44" s="29">
        <f t="shared" si="19"/>
        <v>1.6789353993928753</v>
      </c>
      <c r="X44" s="29">
        <f t="shared" si="19"/>
        <v>1.8844585381713055</v>
      </c>
      <c r="Y44" s="29">
        <f t="shared" si="19"/>
        <v>1.610427686466732</v>
      </c>
      <c r="Z44" s="29">
        <f t="shared" si="19"/>
        <v>1.7702790166277331</v>
      </c>
      <c r="AA44" s="29">
        <f t="shared" si="19"/>
        <v>1.5419199735405886</v>
      </c>
      <c r="AB44" s="29">
        <f t="shared" si="19"/>
        <v>1.4734122606144453</v>
      </c>
      <c r="AC44" s="29">
        <f t="shared" si="19"/>
        <v>1.7702790166277331</v>
      </c>
      <c r="AD44" s="29">
        <f t="shared" si="19"/>
        <v>2.0443098683323067</v>
      </c>
      <c r="AE44">
        <f t="shared" si="21"/>
        <v>1.514190661165721</v>
      </c>
      <c r="AF44">
        <f t="shared" si="22"/>
        <v>0.93048400969751688</v>
      </c>
      <c r="AG44" s="25" t="s">
        <v>130</v>
      </c>
      <c r="AH44">
        <v>32</v>
      </c>
      <c r="AI44">
        <v>95</v>
      </c>
      <c r="AJ44">
        <f t="shared" ref="AJ44:AJ56" si="28">AVERAGE(AH44:AI44)</f>
        <v>63.5</v>
      </c>
      <c r="AK44" s="24">
        <f t="shared" si="24"/>
        <v>0.58050734188570319</v>
      </c>
      <c r="AM44">
        <v>28</v>
      </c>
      <c r="AN44">
        <v>22</v>
      </c>
      <c r="AO44">
        <v>16</v>
      </c>
      <c r="AP44">
        <f t="shared" si="25"/>
        <v>22</v>
      </c>
      <c r="AQ44" s="24">
        <f t="shared" si="26"/>
        <v>1.0887800339443916</v>
      </c>
      <c r="AU44" s="26" t="s">
        <v>131</v>
      </c>
      <c r="AV44" s="9">
        <v>-0.6959543031187756</v>
      </c>
      <c r="AW44" s="9">
        <v>-1.0654881591573033</v>
      </c>
      <c r="AX44" s="9">
        <v>-0.60565577450925945</v>
      </c>
      <c r="AY44" s="9">
        <f t="shared" si="27"/>
        <v>-0.78903274559511283</v>
      </c>
    </row>
    <row r="45" spans="1:51" x14ac:dyDescent="0.3">
      <c r="A45" s="25" t="s">
        <v>131</v>
      </c>
      <c r="B45">
        <v>15</v>
      </c>
      <c r="C45">
        <v>20</v>
      </c>
      <c r="D45">
        <v>21</v>
      </c>
      <c r="E45">
        <v>17</v>
      </c>
      <c r="F45">
        <v>65</v>
      </c>
      <c r="G45">
        <v>65</v>
      </c>
      <c r="H45">
        <v>50</v>
      </c>
      <c r="I45">
        <v>35</v>
      </c>
      <c r="J45">
        <v>47</v>
      </c>
      <c r="K45">
        <v>44</v>
      </c>
      <c r="L45">
        <v>58</v>
      </c>
      <c r="M45">
        <v>41</v>
      </c>
      <c r="N45">
        <v>78</v>
      </c>
      <c r="O45">
        <v>55</v>
      </c>
      <c r="P45" s="25" t="s">
        <v>131</v>
      </c>
      <c r="Q45" s="29">
        <f t="shared" si="20"/>
        <v>-0.69599864871342743</v>
      </c>
      <c r="R45" s="29">
        <f t="shared" si="19"/>
        <v>-0.58181912716985518</v>
      </c>
      <c r="S45" s="29">
        <f t="shared" si="19"/>
        <v>-0.55898322286114066</v>
      </c>
      <c r="T45" s="29">
        <f t="shared" si="19"/>
        <v>-0.6503268400959985</v>
      </c>
      <c r="U45" s="29">
        <f t="shared" si="19"/>
        <v>0.44579656672229512</v>
      </c>
      <c r="V45" s="29">
        <f t="shared" si="19"/>
        <v>0.44579656672229512</v>
      </c>
      <c r="W45" s="29">
        <f t="shared" si="19"/>
        <v>0.10325800209157836</v>
      </c>
      <c r="X45" s="29">
        <f t="shared" si="19"/>
        <v>-0.2392805625391384</v>
      </c>
      <c r="Y45" s="29">
        <f t="shared" si="19"/>
        <v>3.4750289165435003E-2</v>
      </c>
      <c r="Z45" s="29">
        <f t="shared" si="19"/>
        <v>-3.3757423760708345E-2</v>
      </c>
      <c r="AA45" s="29">
        <f t="shared" si="19"/>
        <v>0.28594523656129395</v>
      </c>
      <c r="AB45" s="29">
        <f t="shared" si="19"/>
        <v>-0.10226513668685169</v>
      </c>
      <c r="AC45" s="29">
        <f t="shared" si="19"/>
        <v>0.742663322735583</v>
      </c>
      <c r="AD45" s="29">
        <f t="shared" si="19"/>
        <v>0.21743752363515059</v>
      </c>
      <c r="AE45">
        <f t="shared" si="21"/>
        <v>-4.1913103870963531E-2</v>
      </c>
      <c r="AF45">
        <f t="shared" si="22"/>
        <v>-0.6959543031187756</v>
      </c>
      <c r="AG45" s="25" t="s">
        <v>131</v>
      </c>
      <c r="AH45">
        <v>6</v>
      </c>
      <c r="AI45">
        <v>9</v>
      </c>
      <c r="AJ45">
        <f t="shared" si="28"/>
        <v>7.5</v>
      </c>
      <c r="AK45" s="24">
        <f t="shared" si="24"/>
        <v>-1.0654881591573033</v>
      </c>
      <c r="AM45">
        <v>13</v>
      </c>
      <c r="AN45">
        <v>7</v>
      </c>
      <c r="AO45">
        <v>2</v>
      </c>
      <c r="AP45">
        <f t="shared" si="25"/>
        <v>7.333333333333333</v>
      </c>
      <c r="AQ45" s="24">
        <f t="shared" si="26"/>
        <v>-0.60565577450925945</v>
      </c>
      <c r="AU45" s="26" t="s">
        <v>132</v>
      </c>
      <c r="AV45" s="9">
        <v>0.81284853424225045</v>
      </c>
      <c r="AW45" s="9">
        <v>1.3594159272006974</v>
      </c>
      <c r="AX45" s="9">
        <v>0.31858193919273214</v>
      </c>
      <c r="AY45" s="9">
        <f t="shared" si="27"/>
        <v>0.83028213354522673</v>
      </c>
    </row>
    <row r="46" spans="1:51" x14ac:dyDescent="0.3">
      <c r="A46" s="25" t="s">
        <v>132</v>
      </c>
      <c r="B46">
        <v>99</v>
      </c>
      <c r="C46">
        <v>115</v>
      </c>
      <c r="D46">
        <v>122</v>
      </c>
      <c r="E46">
        <v>125</v>
      </c>
      <c r="F46">
        <v>108</v>
      </c>
      <c r="G46">
        <v>103</v>
      </c>
      <c r="H46">
        <v>110</v>
      </c>
      <c r="I46">
        <v>93</v>
      </c>
      <c r="J46">
        <v>98</v>
      </c>
      <c r="K46">
        <v>92</v>
      </c>
      <c r="L46">
        <v>108</v>
      </c>
      <c r="M46">
        <v>104</v>
      </c>
      <c r="N46">
        <v>109</v>
      </c>
      <c r="O46">
        <v>110</v>
      </c>
      <c r="P46" s="25" t="s">
        <v>132</v>
      </c>
      <c r="Q46" s="29">
        <f t="shared" si="20"/>
        <v>1.2222173132185863</v>
      </c>
      <c r="R46" s="29">
        <f t="shared" si="19"/>
        <v>1.5875917821580177</v>
      </c>
      <c r="S46" s="29">
        <f t="shared" si="19"/>
        <v>1.7474431123190188</v>
      </c>
      <c r="T46" s="29">
        <f t="shared" si="19"/>
        <v>1.8159508252451622</v>
      </c>
      <c r="U46" s="29">
        <f t="shared" si="19"/>
        <v>1.4277404519970165</v>
      </c>
      <c r="V46" s="29">
        <f t="shared" si="19"/>
        <v>1.3135609304534441</v>
      </c>
      <c r="W46" s="29">
        <f t="shared" si="19"/>
        <v>1.4734122606144453</v>
      </c>
      <c r="X46" s="29">
        <f t="shared" si="19"/>
        <v>1.0852018873662996</v>
      </c>
      <c r="Y46" s="29">
        <f t="shared" si="19"/>
        <v>1.199381408909872</v>
      </c>
      <c r="Z46" s="29">
        <f t="shared" si="19"/>
        <v>1.0623659830575853</v>
      </c>
      <c r="AA46" s="29">
        <f t="shared" si="19"/>
        <v>1.4277404519970165</v>
      </c>
      <c r="AB46" s="29">
        <f t="shared" si="19"/>
        <v>1.3363968347621586</v>
      </c>
      <c r="AC46" s="29">
        <f t="shared" si="19"/>
        <v>1.4505763563057308</v>
      </c>
      <c r="AD46" s="29">
        <f t="shared" si="19"/>
        <v>1.4734122606144453</v>
      </c>
      <c r="AE46">
        <f t="shared" si="21"/>
        <v>1.4016422756441997</v>
      </c>
      <c r="AF46">
        <f t="shared" si="22"/>
        <v>0.81284853424225045</v>
      </c>
      <c r="AG46" s="25" t="s">
        <v>132</v>
      </c>
      <c r="AH46">
        <v>118</v>
      </c>
      <c r="AI46">
        <v>62</v>
      </c>
      <c r="AJ46">
        <f t="shared" si="28"/>
        <v>90</v>
      </c>
      <c r="AK46" s="24">
        <f t="shared" si="24"/>
        <v>1.3594159272006974</v>
      </c>
      <c r="AM46">
        <v>21</v>
      </c>
      <c r="AN46">
        <v>21</v>
      </c>
      <c r="AO46">
        <v>4</v>
      </c>
      <c r="AP46">
        <f t="shared" si="25"/>
        <v>15.333333333333334</v>
      </c>
      <c r="AQ46" s="24">
        <f t="shared" si="26"/>
        <v>0.31858193919273214</v>
      </c>
      <c r="AU46" s="26" t="s">
        <v>133</v>
      </c>
      <c r="AV46" s="9">
        <v>0.88274787473016281</v>
      </c>
      <c r="AW46" s="9">
        <v>-0.7421676143095699</v>
      </c>
      <c r="AX46" s="9">
        <v>-0.45161615555892753</v>
      </c>
      <c r="AY46" s="9">
        <f t="shared" si="27"/>
        <v>-0.1036786317127782</v>
      </c>
    </row>
    <row r="47" spans="1:51" x14ac:dyDescent="0.3">
      <c r="A47" s="25" t="s">
        <v>133</v>
      </c>
      <c r="B47">
        <v>119</v>
      </c>
      <c r="C47">
        <v>65</v>
      </c>
      <c r="D47">
        <v>125</v>
      </c>
      <c r="E47">
        <v>122</v>
      </c>
      <c r="F47">
        <v>113</v>
      </c>
      <c r="G47">
        <v>109</v>
      </c>
      <c r="H47">
        <v>122</v>
      </c>
      <c r="I47">
        <v>107</v>
      </c>
      <c r="J47">
        <v>111</v>
      </c>
      <c r="K47">
        <v>103</v>
      </c>
      <c r="L47">
        <v>115</v>
      </c>
      <c r="M47">
        <v>109</v>
      </c>
      <c r="N47">
        <v>109</v>
      </c>
      <c r="O47">
        <v>108</v>
      </c>
      <c r="P47" s="25" t="s">
        <v>133</v>
      </c>
      <c r="Q47" s="29">
        <f t="shared" si="20"/>
        <v>1.6789353993928753</v>
      </c>
      <c r="R47" s="29">
        <f t="shared" si="19"/>
        <v>0.44579656672229512</v>
      </c>
      <c r="S47" s="29">
        <f t="shared" si="19"/>
        <v>1.8159508252451622</v>
      </c>
      <c r="T47" s="29">
        <f t="shared" si="19"/>
        <v>1.7474431123190188</v>
      </c>
      <c r="U47" s="29">
        <f t="shared" si="19"/>
        <v>1.5419199735405886</v>
      </c>
      <c r="V47" s="29">
        <f t="shared" si="19"/>
        <v>1.4505763563057308</v>
      </c>
      <c r="W47" s="29">
        <f t="shared" si="19"/>
        <v>1.7474431123190188</v>
      </c>
      <c r="X47" s="29">
        <f t="shared" si="19"/>
        <v>1.404904547688302</v>
      </c>
      <c r="Y47" s="29">
        <f t="shared" si="19"/>
        <v>1.4962481649231598</v>
      </c>
      <c r="Z47" s="29">
        <f t="shared" si="19"/>
        <v>1.3135609304534441</v>
      </c>
      <c r="AA47" s="29">
        <f t="shared" si="19"/>
        <v>1.5875917821580177</v>
      </c>
      <c r="AB47" s="29">
        <f t="shared" si="19"/>
        <v>1.4505763563057308</v>
      </c>
      <c r="AC47" s="29">
        <f t="shared" si="19"/>
        <v>1.4505763563057308</v>
      </c>
      <c r="AD47" s="29">
        <f t="shared" si="19"/>
        <v>1.4277404519970165</v>
      </c>
      <c r="AE47">
        <f t="shared" si="21"/>
        <v>1.4685188525482924</v>
      </c>
      <c r="AF47">
        <f t="shared" si="22"/>
        <v>0.88274787473016281</v>
      </c>
      <c r="AG47" s="25" t="s">
        <v>133</v>
      </c>
      <c r="AH47">
        <v>25</v>
      </c>
      <c r="AI47">
        <v>12</v>
      </c>
      <c r="AJ47">
        <f t="shared" si="28"/>
        <v>18.5</v>
      </c>
      <c r="AK47" s="24">
        <f t="shared" si="24"/>
        <v>-0.7421676143095699</v>
      </c>
      <c r="AM47">
        <v>17</v>
      </c>
      <c r="AN47">
        <v>5</v>
      </c>
      <c r="AO47">
        <v>4</v>
      </c>
      <c r="AP47">
        <f t="shared" si="25"/>
        <v>8.6666666666666661</v>
      </c>
      <c r="AQ47" s="24">
        <f t="shared" si="26"/>
        <v>-0.45161615555892753</v>
      </c>
      <c r="AU47" s="26" t="s">
        <v>134</v>
      </c>
      <c r="AV47" s="9">
        <v>-0.18620057614595426</v>
      </c>
      <c r="AW47" s="9">
        <v>3.6740971005424256E-2</v>
      </c>
      <c r="AX47" s="9">
        <v>0.9347404149940598</v>
      </c>
      <c r="AY47" s="9">
        <f t="shared" si="27"/>
        <v>0.26176026995117657</v>
      </c>
    </row>
    <row r="48" spans="1:51" x14ac:dyDescent="0.3">
      <c r="A48" s="25" t="s">
        <v>134</v>
      </c>
      <c r="B48">
        <v>2</v>
      </c>
      <c r="C48">
        <v>17</v>
      </c>
      <c r="D48">
        <v>41</v>
      </c>
      <c r="E48">
        <v>51</v>
      </c>
      <c r="F48">
        <v>32</v>
      </c>
      <c r="G48">
        <v>29</v>
      </c>
      <c r="H48">
        <v>31</v>
      </c>
      <c r="I48">
        <v>108</v>
      </c>
      <c r="J48">
        <v>92</v>
      </c>
      <c r="K48">
        <v>99</v>
      </c>
      <c r="L48">
        <v>102</v>
      </c>
      <c r="M48">
        <v>105</v>
      </c>
      <c r="N48">
        <v>103</v>
      </c>
      <c r="O48">
        <v>98</v>
      </c>
      <c r="P48" s="25" t="s">
        <v>134</v>
      </c>
      <c r="Q48" s="29">
        <f t="shared" si="20"/>
        <v>-0.99286540472671525</v>
      </c>
      <c r="R48" s="29">
        <f t="shared" si="19"/>
        <v>-0.6503268400959985</v>
      </c>
      <c r="S48" s="29">
        <f t="shared" si="19"/>
        <v>-0.10226513668685169</v>
      </c>
      <c r="T48" s="29">
        <f t="shared" si="19"/>
        <v>0.1260939064002928</v>
      </c>
      <c r="U48" s="29">
        <f t="shared" si="19"/>
        <v>-0.30778827546528176</v>
      </c>
      <c r="V48" s="29">
        <f t="shared" si="19"/>
        <v>-0.37629598839142508</v>
      </c>
      <c r="W48" s="29">
        <f t="shared" si="19"/>
        <v>-0.33062417977399622</v>
      </c>
      <c r="X48" s="29">
        <f t="shared" si="19"/>
        <v>1.4277404519970165</v>
      </c>
      <c r="Y48" s="29">
        <f t="shared" si="19"/>
        <v>1.0623659830575853</v>
      </c>
      <c r="Z48" s="29">
        <f t="shared" si="19"/>
        <v>1.2222173132185863</v>
      </c>
      <c r="AA48" s="29">
        <f t="shared" si="19"/>
        <v>1.2907250261447298</v>
      </c>
      <c r="AB48" s="29">
        <f t="shared" si="19"/>
        <v>1.3592327390708732</v>
      </c>
      <c r="AC48" s="29">
        <f t="shared" si="19"/>
        <v>1.3135609304534441</v>
      </c>
      <c r="AD48" s="29">
        <f t="shared" si="19"/>
        <v>1.199381408909872</v>
      </c>
      <c r="AE48">
        <f t="shared" si="21"/>
        <v>0.44579656672229506</v>
      </c>
      <c r="AF48">
        <f t="shared" si="22"/>
        <v>-0.18620057614595426</v>
      </c>
      <c r="AG48" s="25" t="s">
        <v>134</v>
      </c>
      <c r="AH48">
        <v>40</v>
      </c>
      <c r="AI48">
        <v>50</v>
      </c>
      <c r="AJ48">
        <f t="shared" si="28"/>
        <v>45</v>
      </c>
      <c r="AK48" s="24">
        <f t="shared" si="24"/>
        <v>3.6740971005424256E-2</v>
      </c>
      <c r="AM48">
        <v>24</v>
      </c>
      <c r="AN48">
        <v>23</v>
      </c>
      <c r="AO48">
        <v>15</v>
      </c>
      <c r="AP48">
        <f t="shared" si="25"/>
        <v>20.666666666666668</v>
      </c>
      <c r="AQ48" s="24">
        <f t="shared" si="26"/>
        <v>0.9347404149940598</v>
      </c>
      <c r="AU48" s="26" t="s">
        <v>135</v>
      </c>
      <c r="AV48" s="9">
        <v>0.13601833488368872</v>
      </c>
      <c r="AW48" s="9">
        <v>0.97730982874428518</v>
      </c>
      <c r="AX48" s="9">
        <v>1.3968592718450554</v>
      </c>
      <c r="AY48" s="9">
        <f t="shared" si="27"/>
        <v>0.83672914515767649</v>
      </c>
    </row>
    <row r="49" spans="1:51" x14ac:dyDescent="0.3">
      <c r="A49" s="25" t="s">
        <v>135</v>
      </c>
      <c r="B49">
        <v>13</v>
      </c>
      <c r="C49">
        <v>25</v>
      </c>
      <c r="D49">
        <v>37</v>
      </c>
      <c r="E49">
        <v>29</v>
      </c>
      <c r="F49">
        <v>73</v>
      </c>
      <c r="G49">
        <v>56</v>
      </c>
      <c r="H49">
        <v>105</v>
      </c>
      <c r="I49">
        <v>98</v>
      </c>
      <c r="J49">
        <v>123</v>
      </c>
      <c r="K49">
        <v>106</v>
      </c>
      <c r="L49">
        <v>98</v>
      </c>
      <c r="M49">
        <v>113</v>
      </c>
      <c r="N49">
        <v>120</v>
      </c>
      <c r="O49">
        <v>103</v>
      </c>
      <c r="P49" s="25" t="s">
        <v>135</v>
      </c>
      <c r="Q49" s="29">
        <f t="shared" si="20"/>
        <v>-0.74167045733085624</v>
      </c>
      <c r="R49" s="29">
        <f t="shared" si="19"/>
        <v>-0.46763960562628287</v>
      </c>
      <c r="S49" s="29">
        <f t="shared" si="19"/>
        <v>-0.19360875392170948</v>
      </c>
      <c r="T49" s="29">
        <f t="shared" si="19"/>
        <v>-0.37629598839142508</v>
      </c>
      <c r="U49" s="29">
        <f t="shared" si="19"/>
        <v>0.62848380119201075</v>
      </c>
      <c r="V49" s="29">
        <f t="shared" si="19"/>
        <v>0.24027342794386505</v>
      </c>
      <c r="W49" s="29">
        <f t="shared" si="19"/>
        <v>1.3592327390708732</v>
      </c>
      <c r="X49" s="29">
        <f t="shared" si="19"/>
        <v>1.199381408909872</v>
      </c>
      <c r="Y49" s="29">
        <f t="shared" si="19"/>
        <v>1.7702790166277331</v>
      </c>
      <c r="Z49" s="29">
        <f t="shared" si="19"/>
        <v>1.3820686433795875</v>
      </c>
      <c r="AA49" s="29">
        <f t="shared" si="19"/>
        <v>1.199381408909872</v>
      </c>
      <c r="AB49" s="29">
        <f t="shared" si="19"/>
        <v>1.5419199735405886</v>
      </c>
      <c r="AC49" s="29">
        <f t="shared" si="19"/>
        <v>1.7017713037015898</v>
      </c>
      <c r="AD49" s="29">
        <f t="shared" si="19"/>
        <v>1.3135609304534441</v>
      </c>
      <c r="AE49">
        <f t="shared" si="21"/>
        <v>0.75408127488994026</v>
      </c>
      <c r="AF49">
        <f t="shared" si="22"/>
        <v>0.13601833488368872</v>
      </c>
      <c r="AG49" s="25" t="s">
        <v>135</v>
      </c>
      <c r="AH49">
        <v>77</v>
      </c>
      <c r="AI49">
        <v>77</v>
      </c>
      <c r="AJ49">
        <f t="shared" si="28"/>
        <v>77</v>
      </c>
      <c r="AK49" s="24">
        <f t="shared" si="24"/>
        <v>0.97730982874428518</v>
      </c>
      <c r="AM49">
        <v>27</v>
      </c>
      <c r="AN49">
        <v>25</v>
      </c>
      <c r="AO49">
        <v>22</v>
      </c>
      <c r="AP49">
        <f t="shared" si="25"/>
        <v>24.666666666666668</v>
      </c>
      <c r="AQ49" s="24">
        <f t="shared" si="26"/>
        <v>1.3968592718450554</v>
      </c>
      <c r="AU49" s="26" t="s">
        <v>136</v>
      </c>
      <c r="AV49" s="9">
        <v>1.6243628286872771</v>
      </c>
      <c r="AW49" s="9">
        <v>1.0213989939507944</v>
      </c>
      <c r="AX49" s="9">
        <v>1.8974880334336341</v>
      </c>
      <c r="AY49" s="9">
        <f t="shared" si="27"/>
        <v>1.5144166186905685</v>
      </c>
    </row>
    <row r="50" spans="1:51" x14ac:dyDescent="0.3">
      <c r="A50" s="25" t="s">
        <v>136</v>
      </c>
      <c r="B50">
        <v>126</v>
      </c>
      <c r="C50">
        <v>108</v>
      </c>
      <c r="D50">
        <v>114</v>
      </c>
      <c r="E50">
        <v>128</v>
      </c>
      <c r="F50">
        <v>138</v>
      </c>
      <c r="G50">
        <v>141</v>
      </c>
      <c r="H50">
        <v>144</v>
      </c>
      <c r="I50">
        <v>145</v>
      </c>
      <c r="J50">
        <v>162</v>
      </c>
      <c r="K50">
        <v>146</v>
      </c>
      <c r="L50">
        <v>155</v>
      </c>
      <c r="M50">
        <v>147</v>
      </c>
      <c r="N50">
        <v>170</v>
      </c>
      <c r="O50">
        <v>148</v>
      </c>
      <c r="P50" s="25" t="s">
        <v>136</v>
      </c>
      <c r="Q50" s="29">
        <f t="shared" si="20"/>
        <v>1.8387867295538765</v>
      </c>
      <c r="R50" s="29">
        <f t="shared" si="20"/>
        <v>1.4277404519970165</v>
      </c>
      <c r="S50" s="29">
        <f t="shared" si="20"/>
        <v>1.5647558778493031</v>
      </c>
      <c r="T50" s="29">
        <f t="shared" si="20"/>
        <v>1.8844585381713055</v>
      </c>
      <c r="U50" s="29">
        <f t="shared" si="20"/>
        <v>2.11281758125845</v>
      </c>
      <c r="V50" s="29">
        <f t="shared" si="20"/>
        <v>2.1813252941845933</v>
      </c>
      <c r="W50" s="29">
        <f t="shared" si="20"/>
        <v>2.2498330071107366</v>
      </c>
      <c r="X50" s="29">
        <f t="shared" si="20"/>
        <v>2.2726689114194509</v>
      </c>
      <c r="Y50" s="29">
        <f t="shared" si="20"/>
        <v>2.6608792846675966</v>
      </c>
      <c r="Z50" s="29">
        <f t="shared" si="20"/>
        <v>2.2955048157281657</v>
      </c>
      <c r="AA50" s="29">
        <f t="shared" si="20"/>
        <v>2.5010279545065957</v>
      </c>
      <c r="AB50" s="29">
        <f t="shared" si="20"/>
        <v>2.31834072003688</v>
      </c>
      <c r="AC50" s="29">
        <f t="shared" si="20"/>
        <v>2.8435665191373123</v>
      </c>
      <c r="AD50" s="29">
        <f t="shared" si="20"/>
        <v>2.3411766243455943</v>
      </c>
      <c r="AE50">
        <f t="shared" si="21"/>
        <v>2.1780630221404911</v>
      </c>
      <c r="AF50">
        <f t="shared" si="22"/>
        <v>1.6243628286872771</v>
      </c>
      <c r="AG50" s="25" t="s">
        <v>136</v>
      </c>
      <c r="AH50">
        <v>95</v>
      </c>
      <c r="AI50">
        <v>62</v>
      </c>
      <c r="AJ50">
        <f t="shared" si="28"/>
        <v>78.5</v>
      </c>
      <c r="AK50" s="24">
        <f t="shared" si="24"/>
        <v>1.0213989939507944</v>
      </c>
      <c r="AM50">
        <v>33</v>
      </c>
      <c r="AN50">
        <v>32</v>
      </c>
      <c r="AO50">
        <v>22</v>
      </c>
      <c r="AP50">
        <f t="shared" si="25"/>
        <v>29</v>
      </c>
      <c r="AQ50" s="24">
        <f t="shared" si="26"/>
        <v>1.8974880334336341</v>
      </c>
      <c r="AU50" s="26" t="s">
        <v>137</v>
      </c>
      <c r="AV50" s="9">
        <v>-1.5279269411212397</v>
      </c>
      <c r="AW50" s="9">
        <v>-1.0507917707551337</v>
      </c>
      <c r="AX50" s="9">
        <v>-1.1062845360978379</v>
      </c>
      <c r="AY50" s="9">
        <f t="shared" si="27"/>
        <v>-1.2283344159914036</v>
      </c>
    </row>
    <row r="51" spans="1:51" x14ac:dyDescent="0.3">
      <c r="A51" s="25" t="s">
        <v>137</v>
      </c>
      <c r="B51">
        <v>14</v>
      </c>
      <c r="C51">
        <v>7</v>
      </c>
      <c r="D51">
        <v>9</v>
      </c>
      <c r="E51">
        <v>9</v>
      </c>
      <c r="F51">
        <v>8</v>
      </c>
      <c r="G51">
        <v>6</v>
      </c>
      <c r="H51">
        <v>6</v>
      </c>
      <c r="I51">
        <v>3</v>
      </c>
      <c r="J51">
        <v>9</v>
      </c>
      <c r="K51">
        <v>7</v>
      </c>
      <c r="L51">
        <v>10</v>
      </c>
      <c r="M51">
        <v>7</v>
      </c>
      <c r="N51">
        <v>13</v>
      </c>
      <c r="O51">
        <v>15</v>
      </c>
      <c r="P51" s="25" t="s">
        <v>137</v>
      </c>
      <c r="Q51" s="29">
        <f t="shared" si="20"/>
        <v>-0.71883455302214183</v>
      </c>
      <c r="R51" s="29">
        <f t="shared" si="20"/>
        <v>-0.878685883183143</v>
      </c>
      <c r="S51" s="29">
        <f t="shared" si="20"/>
        <v>-0.83301407456571408</v>
      </c>
      <c r="T51" s="29">
        <f t="shared" si="20"/>
        <v>-0.83301407456571408</v>
      </c>
      <c r="U51" s="29">
        <f t="shared" si="20"/>
        <v>-0.85584997887442849</v>
      </c>
      <c r="V51" s="29">
        <f t="shared" si="20"/>
        <v>-0.90152178749185741</v>
      </c>
      <c r="W51" s="29">
        <f t="shared" si="20"/>
        <v>-0.90152178749185741</v>
      </c>
      <c r="X51" s="29">
        <f t="shared" si="20"/>
        <v>-0.97002950041800073</v>
      </c>
      <c r="Y51" s="29">
        <f t="shared" si="20"/>
        <v>-0.83301407456571408</v>
      </c>
      <c r="Z51" s="29">
        <f t="shared" si="20"/>
        <v>-0.878685883183143</v>
      </c>
      <c r="AA51" s="29">
        <f t="shared" si="20"/>
        <v>-0.81017817025699967</v>
      </c>
      <c r="AB51" s="29">
        <f t="shared" si="20"/>
        <v>-0.878685883183143</v>
      </c>
      <c r="AC51" s="29">
        <f t="shared" si="20"/>
        <v>-0.74167045733085624</v>
      </c>
      <c r="AD51" s="29">
        <f t="shared" si="20"/>
        <v>-0.69599864871342743</v>
      </c>
      <c r="AE51">
        <f t="shared" si="21"/>
        <v>-0.83790748263186721</v>
      </c>
      <c r="AF51">
        <f t="shared" si="22"/>
        <v>-1.5279269411212397</v>
      </c>
      <c r="AG51" s="25" t="s">
        <v>137</v>
      </c>
      <c r="AH51">
        <v>4</v>
      </c>
      <c r="AI51">
        <v>12</v>
      </c>
      <c r="AJ51">
        <f t="shared" si="28"/>
        <v>8</v>
      </c>
      <c r="AK51" s="24">
        <f t="shared" si="24"/>
        <v>-1.0507917707551337</v>
      </c>
      <c r="AM51">
        <v>4</v>
      </c>
      <c r="AN51">
        <v>3</v>
      </c>
      <c r="AO51">
        <v>2</v>
      </c>
      <c r="AP51">
        <f t="shared" si="25"/>
        <v>3</v>
      </c>
      <c r="AQ51" s="24">
        <f t="shared" si="26"/>
        <v>-1.1062845360978379</v>
      </c>
      <c r="AU51" s="26" t="s">
        <v>138</v>
      </c>
      <c r="AV51" s="9">
        <v>-1.282426818431988</v>
      </c>
      <c r="AW51" s="9">
        <v>-1.0801845475594731</v>
      </c>
      <c r="AX51" s="9">
        <v>-0.83671520293475721</v>
      </c>
      <c r="AY51" s="9">
        <f t="shared" si="27"/>
        <v>-1.0664421896420728</v>
      </c>
    </row>
    <row r="52" spans="1:51" x14ac:dyDescent="0.3">
      <c r="A52" s="25" t="s">
        <v>138</v>
      </c>
      <c r="B52">
        <v>28</v>
      </c>
      <c r="C52">
        <v>6</v>
      </c>
      <c r="D52">
        <v>7</v>
      </c>
      <c r="E52">
        <v>6</v>
      </c>
      <c r="F52">
        <v>9</v>
      </c>
      <c r="G52">
        <v>8</v>
      </c>
      <c r="H52">
        <v>4</v>
      </c>
      <c r="I52">
        <v>11</v>
      </c>
      <c r="J52">
        <v>42</v>
      </c>
      <c r="K52">
        <v>17</v>
      </c>
      <c r="L52">
        <v>35</v>
      </c>
      <c r="M52">
        <v>47</v>
      </c>
      <c r="N52">
        <v>17</v>
      </c>
      <c r="O52">
        <v>30</v>
      </c>
      <c r="P52" s="25" t="s">
        <v>138</v>
      </c>
      <c r="Q52" s="29">
        <f t="shared" si="20"/>
        <v>-0.39913189270013955</v>
      </c>
      <c r="R52" s="29">
        <f t="shared" si="20"/>
        <v>-0.90152178749185741</v>
      </c>
      <c r="S52" s="29">
        <f t="shared" si="20"/>
        <v>-0.878685883183143</v>
      </c>
      <c r="T52" s="29">
        <f t="shared" si="20"/>
        <v>-0.90152178749185741</v>
      </c>
      <c r="U52" s="29">
        <f t="shared" si="20"/>
        <v>-0.83301407456571408</v>
      </c>
      <c r="V52" s="29">
        <f t="shared" si="20"/>
        <v>-0.85584997887442849</v>
      </c>
      <c r="W52" s="29">
        <f t="shared" si="20"/>
        <v>-0.94719359610928633</v>
      </c>
      <c r="X52" s="29">
        <f t="shared" si="20"/>
        <v>-0.78734226594828516</v>
      </c>
      <c r="Y52" s="29">
        <f t="shared" si="20"/>
        <v>-7.9429232378137246E-2</v>
      </c>
      <c r="Z52" s="29">
        <f t="shared" si="20"/>
        <v>-0.6503268400959985</v>
      </c>
      <c r="AA52" s="29">
        <f t="shared" si="20"/>
        <v>-0.2392805625391384</v>
      </c>
      <c r="AB52" s="29">
        <f t="shared" si="20"/>
        <v>3.4750289165435003E-2</v>
      </c>
      <c r="AC52" s="29">
        <f t="shared" si="20"/>
        <v>-0.6503268400959985</v>
      </c>
      <c r="AD52" s="29">
        <f t="shared" si="20"/>
        <v>-0.35346008408271062</v>
      </c>
      <c r="AE52">
        <f t="shared" si="21"/>
        <v>-0.60302389545651869</v>
      </c>
      <c r="AF52">
        <f t="shared" si="22"/>
        <v>-1.282426818431988</v>
      </c>
      <c r="AG52" s="25" t="s">
        <v>138</v>
      </c>
      <c r="AH52">
        <v>2</v>
      </c>
      <c r="AI52">
        <v>12</v>
      </c>
      <c r="AJ52">
        <f t="shared" si="28"/>
        <v>7</v>
      </c>
      <c r="AK52" s="24">
        <f t="shared" si="24"/>
        <v>-1.0801845475594731</v>
      </c>
      <c r="AM52">
        <v>4</v>
      </c>
      <c r="AN52">
        <v>7</v>
      </c>
      <c r="AO52">
        <v>5</v>
      </c>
      <c r="AP52">
        <f t="shared" si="25"/>
        <v>5.333333333333333</v>
      </c>
      <c r="AQ52" s="24">
        <f t="shared" si="26"/>
        <v>-0.83671520293475721</v>
      </c>
      <c r="AU52" s="26" t="s">
        <v>139</v>
      </c>
      <c r="AV52" s="9">
        <v>-1.7273957908062567</v>
      </c>
      <c r="AW52" s="9">
        <v>-1.2565412083855094</v>
      </c>
      <c r="AX52" s="9">
        <v>-1.375853869260919</v>
      </c>
      <c r="AY52" s="9">
        <f t="shared" si="27"/>
        <v>-1.4532636228175617</v>
      </c>
    </row>
    <row r="53" spans="1:51" x14ac:dyDescent="0.3">
      <c r="A53" s="25" t="s">
        <v>139</v>
      </c>
      <c r="B53">
        <v>0</v>
      </c>
      <c r="C53">
        <v>0</v>
      </c>
      <c r="D53">
        <v>1</v>
      </c>
      <c r="E53">
        <v>2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 s="25" t="s">
        <v>139</v>
      </c>
      <c r="Q53" s="29">
        <f t="shared" si="20"/>
        <v>-1.0385372133441442</v>
      </c>
      <c r="R53" s="29">
        <f t="shared" si="20"/>
        <v>-1.0385372133441442</v>
      </c>
      <c r="S53" s="29">
        <f t="shared" si="20"/>
        <v>-1.0157013090354297</v>
      </c>
      <c r="T53" s="29">
        <f t="shared" si="20"/>
        <v>-0.99286540472671525</v>
      </c>
      <c r="U53" s="29">
        <f t="shared" si="20"/>
        <v>-1.0385372133441442</v>
      </c>
      <c r="V53" s="29">
        <f t="shared" si="20"/>
        <v>-0.99286540472671525</v>
      </c>
      <c r="W53" s="29">
        <f t="shared" si="20"/>
        <v>-1.0385372133441442</v>
      </c>
      <c r="X53" s="29">
        <f t="shared" si="20"/>
        <v>-1.0385372133441442</v>
      </c>
      <c r="Y53" s="29">
        <f t="shared" si="20"/>
        <v>-1.0385372133441442</v>
      </c>
      <c r="Z53" s="29">
        <f t="shared" si="20"/>
        <v>-1.0385372133441442</v>
      </c>
      <c r="AA53" s="29">
        <f t="shared" si="20"/>
        <v>-1.0385372133441442</v>
      </c>
      <c r="AB53" s="29">
        <f t="shared" si="20"/>
        <v>-1.0385372133441442</v>
      </c>
      <c r="AC53" s="29">
        <f t="shared" si="20"/>
        <v>-1.0157013090354297</v>
      </c>
      <c r="AD53" s="29">
        <f t="shared" si="20"/>
        <v>-1.0385372133441442</v>
      </c>
      <c r="AE53">
        <f t="shared" si="21"/>
        <v>-1.0287503972118379</v>
      </c>
      <c r="AF53">
        <f t="shared" si="22"/>
        <v>-1.7273957908062567</v>
      </c>
      <c r="AG53" s="25" t="s">
        <v>139</v>
      </c>
      <c r="AH53">
        <v>1</v>
      </c>
      <c r="AI53">
        <v>1</v>
      </c>
      <c r="AJ53">
        <f t="shared" si="28"/>
        <v>1</v>
      </c>
      <c r="AK53" s="24">
        <f t="shared" si="24"/>
        <v>-1.2565412083855094</v>
      </c>
      <c r="AM53">
        <v>0</v>
      </c>
      <c r="AN53">
        <v>1</v>
      </c>
      <c r="AO53">
        <v>1</v>
      </c>
      <c r="AP53">
        <f t="shared" si="25"/>
        <v>0.66666666666666663</v>
      </c>
      <c r="AQ53" s="24">
        <f t="shared" si="26"/>
        <v>-1.375853869260919</v>
      </c>
      <c r="AU53" s="26" t="s">
        <v>140</v>
      </c>
      <c r="AV53" s="9">
        <v>-1.7256909288431368</v>
      </c>
      <c r="AW53" s="9">
        <v>-1.0507917707551337</v>
      </c>
      <c r="AX53" s="9">
        <v>-0.52863596503409338</v>
      </c>
      <c r="AY53" s="9">
        <f t="shared" si="27"/>
        <v>-1.1017062215441213</v>
      </c>
    </row>
    <row r="54" spans="1:51" x14ac:dyDescent="0.3">
      <c r="A54" s="25" t="s">
        <v>140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 s="25" t="s">
        <v>140</v>
      </c>
      <c r="Q54" s="29">
        <f t="shared" si="20"/>
        <v>-1.0157013090354297</v>
      </c>
      <c r="R54" s="29">
        <f t="shared" si="20"/>
        <v>-1.0157013090354297</v>
      </c>
      <c r="S54" s="29">
        <f t="shared" si="20"/>
        <v>-1.0385372133441442</v>
      </c>
      <c r="T54" s="29">
        <f t="shared" si="20"/>
        <v>-1.0385372133441442</v>
      </c>
      <c r="U54" s="29">
        <f t="shared" si="20"/>
        <v>-1.0385372133441442</v>
      </c>
      <c r="V54" s="29">
        <f t="shared" si="20"/>
        <v>-1.0385372133441442</v>
      </c>
      <c r="W54" s="29">
        <f t="shared" si="20"/>
        <v>-1.0385372133441442</v>
      </c>
      <c r="X54" s="29">
        <f t="shared" si="20"/>
        <v>-1.0385372133441442</v>
      </c>
      <c r="Y54" s="29">
        <f t="shared" si="20"/>
        <v>-1.0385372133441442</v>
      </c>
      <c r="Z54" s="29">
        <f t="shared" si="20"/>
        <v>-1.0385372133441442</v>
      </c>
      <c r="AA54" s="29">
        <f t="shared" si="20"/>
        <v>-1.0385372133441442</v>
      </c>
      <c r="AB54" s="29">
        <f t="shared" si="20"/>
        <v>-1.0385372133441442</v>
      </c>
      <c r="AC54" s="29">
        <f t="shared" si="20"/>
        <v>-0.92435769180057192</v>
      </c>
      <c r="AD54" s="29">
        <f t="shared" si="20"/>
        <v>-1.0385372133441442</v>
      </c>
      <c r="AE54">
        <f t="shared" si="21"/>
        <v>-1.0271192611897868</v>
      </c>
      <c r="AF54">
        <f t="shared" si="22"/>
        <v>-1.7256909288431368</v>
      </c>
      <c r="AG54" s="25" t="s">
        <v>140</v>
      </c>
      <c r="AH54">
        <v>1</v>
      </c>
      <c r="AI54">
        <v>15</v>
      </c>
      <c r="AJ54">
        <f t="shared" si="28"/>
        <v>8</v>
      </c>
      <c r="AK54" s="24">
        <f t="shared" si="24"/>
        <v>-1.0507917707551337</v>
      </c>
      <c r="AM54">
        <v>3</v>
      </c>
      <c r="AN54">
        <v>17</v>
      </c>
      <c r="AO54">
        <v>4</v>
      </c>
      <c r="AP54">
        <f t="shared" si="25"/>
        <v>8</v>
      </c>
      <c r="AQ54" s="24">
        <f t="shared" si="26"/>
        <v>-0.52863596503409338</v>
      </c>
      <c r="AU54" s="26" t="s">
        <v>141</v>
      </c>
      <c r="AV54" s="9">
        <v>-0.2083637816665117</v>
      </c>
      <c r="AW54" s="9">
        <v>2.2411992313308797</v>
      </c>
      <c r="AX54" s="9">
        <v>-0.60565577450925945</v>
      </c>
      <c r="AY54" s="9">
        <f t="shared" si="27"/>
        <v>0.47572655838503614</v>
      </c>
    </row>
    <row r="55" spans="1:51" x14ac:dyDescent="0.3">
      <c r="A55" s="25" t="s">
        <v>141</v>
      </c>
      <c r="B55">
        <v>54</v>
      </c>
      <c r="C55">
        <v>4</v>
      </c>
      <c r="D55">
        <v>58</v>
      </c>
      <c r="E55">
        <v>48</v>
      </c>
      <c r="F55">
        <v>68</v>
      </c>
      <c r="G55">
        <v>62</v>
      </c>
      <c r="H55">
        <v>78</v>
      </c>
      <c r="I55">
        <v>6</v>
      </c>
      <c r="J55">
        <v>132</v>
      </c>
      <c r="K55">
        <v>72</v>
      </c>
      <c r="L55">
        <v>85</v>
      </c>
      <c r="M55">
        <v>77</v>
      </c>
      <c r="N55">
        <v>75</v>
      </c>
      <c r="O55">
        <v>78</v>
      </c>
      <c r="P55" s="25" t="s">
        <v>141</v>
      </c>
      <c r="Q55" s="29">
        <f t="shared" si="20"/>
        <v>0.19460161932643616</v>
      </c>
      <c r="R55" s="29">
        <f t="shared" si="20"/>
        <v>-0.94719359610928633</v>
      </c>
      <c r="S55" s="29">
        <f t="shared" si="20"/>
        <v>0.28594523656129395</v>
      </c>
      <c r="T55" s="29">
        <f t="shared" si="20"/>
        <v>5.7586193474149457E-2</v>
      </c>
      <c r="U55" s="29">
        <f t="shared" si="20"/>
        <v>0.5143042796484385</v>
      </c>
      <c r="V55" s="29">
        <f t="shared" si="20"/>
        <v>0.37728885379615174</v>
      </c>
      <c r="W55" s="29">
        <f t="shared" si="20"/>
        <v>0.742663322735583</v>
      </c>
      <c r="X55" s="29">
        <f t="shared" si="20"/>
        <v>-0.90152178749185741</v>
      </c>
      <c r="Y55" s="29">
        <f t="shared" si="20"/>
        <v>1.9758021554061633</v>
      </c>
      <c r="Z55" s="29">
        <f t="shared" si="20"/>
        <v>0.60564789688329623</v>
      </c>
      <c r="AA55" s="29">
        <f t="shared" si="20"/>
        <v>0.90251465289658406</v>
      </c>
      <c r="AB55" s="29">
        <f t="shared" si="20"/>
        <v>0.71982741842686848</v>
      </c>
      <c r="AC55" s="29">
        <f t="shared" si="20"/>
        <v>0.67415560980943956</v>
      </c>
      <c r="AD55" s="29">
        <f t="shared" si="20"/>
        <v>0.742663322735583</v>
      </c>
      <c r="AE55">
        <f t="shared" si="21"/>
        <v>0.42459179843563166</v>
      </c>
      <c r="AF55">
        <f t="shared" si="22"/>
        <v>-0.2083637816665117</v>
      </c>
      <c r="AG55" s="25" t="s">
        <v>141</v>
      </c>
      <c r="AH55">
        <v>145</v>
      </c>
      <c r="AI55">
        <v>95</v>
      </c>
      <c r="AJ55">
        <f t="shared" si="28"/>
        <v>120</v>
      </c>
      <c r="AK55" s="24">
        <f t="shared" si="24"/>
        <v>2.2411992313308797</v>
      </c>
      <c r="AM55">
        <v>12</v>
      </c>
      <c r="AN55">
        <v>9</v>
      </c>
      <c r="AO55">
        <v>1</v>
      </c>
      <c r="AP55">
        <f t="shared" si="25"/>
        <v>7.333333333333333</v>
      </c>
      <c r="AQ55" s="24">
        <f t="shared" si="26"/>
        <v>-0.60565577450925945</v>
      </c>
      <c r="AU55" s="26" t="s">
        <v>142</v>
      </c>
      <c r="AV55" s="9">
        <v>8.9987061879453989E-2</v>
      </c>
      <c r="AW55" s="9">
        <v>-0.34536512745098802</v>
      </c>
      <c r="AX55" s="9">
        <v>1.2043097481571405</v>
      </c>
      <c r="AY55" s="9">
        <f t="shared" si="27"/>
        <v>0.31631056086186882</v>
      </c>
    </row>
    <row r="56" spans="1:51" x14ac:dyDescent="0.3">
      <c r="A56" s="25" t="s">
        <v>142</v>
      </c>
      <c r="B56">
        <v>57</v>
      </c>
      <c r="C56">
        <v>4</v>
      </c>
      <c r="D56">
        <v>66</v>
      </c>
      <c r="E56">
        <v>63</v>
      </c>
      <c r="F56">
        <v>75</v>
      </c>
      <c r="G56">
        <v>62</v>
      </c>
      <c r="H56">
        <v>64</v>
      </c>
      <c r="I56">
        <v>47</v>
      </c>
      <c r="J56">
        <v>71</v>
      </c>
      <c r="K56">
        <v>65</v>
      </c>
      <c r="L56">
        <v>94</v>
      </c>
      <c r="M56">
        <v>122</v>
      </c>
      <c r="N56">
        <v>140</v>
      </c>
      <c r="O56">
        <v>142</v>
      </c>
      <c r="P56" s="25" t="s">
        <v>142</v>
      </c>
      <c r="Q56" s="29">
        <f t="shared" si="20"/>
        <v>0.26310933225257949</v>
      </c>
      <c r="R56" s="29">
        <f t="shared" si="20"/>
        <v>-0.94719359610928633</v>
      </c>
      <c r="S56" s="29">
        <f t="shared" si="20"/>
        <v>0.46863247103100952</v>
      </c>
      <c r="T56" s="29">
        <f t="shared" si="20"/>
        <v>0.4001247581048662</v>
      </c>
      <c r="U56" s="29">
        <f t="shared" si="20"/>
        <v>0.67415560980943956</v>
      </c>
      <c r="V56" s="29">
        <f t="shared" si="20"/>
        <v>0.37728885379615174</v>
      </c>
      <c r="W56" s="29">
        <f t="shared" si="20"/>
        <v>0.42296066241358066</v>
      </c>
      <c r="X56" s="29">
        <f t="shared" si="20"/>
        <v>3.4750289165435003E-2</v>
      </c>
      <c r="Y56" s="29">
        <f t="shared" si="20"/>
        <v>0.58281199257458183</v>
      </c>
      <c r="Z56" s="29">
        <f t="shared" si="20"/>
        <v>0.44579656672229512</v>
      </c>
      <c r="AA56" s="29">
        <f t="shared" si="20"/>
        <v>1.1080377916750141</v>
      </c>
      <c r="AB56" s="29">
        <f t="shared" si="20"/>
        <v>1.7474431123190188</v>
      </c>
      <c r="AC56" s="29">
        <f t="shared" si="20"/>
        <v>2.158489389875879</v>
      </c>
      <c r="AD56" s="29">
        <f t="shared" si="20"/>
        <v>2.2041611984933076</v>
      </c>
      <c r="AE56">
        <f t="shared" si="21"/>
        <v>0.71004060229456234</v>
      </c>
      <c r="AF56">
        <f t="shared" si="22"/>
        <v>8.9987061879453989E-2</v>
      </c>
      <c r="AG56" s="25" t="s">
        <v>142</v>
      </c>
      <c r="AH56">
        <v>32</v>
      </c>
      <c r="AI56">
        <v>32</v>
      </c>
      <c r="AJ56">
        <f t="shared" si="28"/>
        <v>32</v>
      </c>
      <c r="AK56" s="24">
        <f t="shared" si="24"/>
        <v>-0.34536512745098802</v>
      </c>
      <c r="AM56">
        <v>21</v>
      </c>
      <c r="AN56">
        <v>27</v>
      </c>
      <c r="AO56">
        <v>21</v>
      </c>
      <c r="AP56">
        <f t="shared" si="25"/>
        <v>23</v>
      </c>
      <c r="AQ56" s="24">
        <f t="shared" si="26"/>
        <v>1.2043097481571405</v>
      </c>
    </row>
    <row r="57" spans="1:51" ht="15.6" x14ac:dyDescent="0.3">
      <c r="A57" s="1" t="s">
        <v>0</v>
      </c>
      <c r="B57" s="3">
        <f>AVERAGE(B34:B56)</f>
        <v>45.478260869565219</v>
      </c>
      <c r="C57" s="3">
        <f t="shared" ref="C57:O57" si="29">AVERAGE(C34:C56)</f>
        <v>39.608695652173914</v>
      </c>
      <c r="D57" s="3">
        <f t="shared" si="29"/>
        <v>54.478260869565219</v>
      </c>
      <c r="E57" s="3">
        <f t="shared" si="29"/>
        <v>59.913043478260867</v>
      </c>
      <c r="F57" s="3">
        <f t="shared" si="29"/>
        <v>68.826086956521735</v>
      </c>
      <c r="G57" s="3">
        <f t="shared" si="29"/>
        <v>70.217391304347828</v>
      </c>
      <c r="H57" s="3">
        <f t="shared" si="29"/>
        <v>79.521739130434781</v>
      </c>
      <c r="I57" s="3">
        <f t="shared" si="29"/>
        <v>81.434782608695656</v>
      </c>
      <c r="J57" s="3">
        <f t="shared" si="29"/>
        <v>91.956521739130437</v>
      </c>
      <c r="K57" s="3">
        <f t="shared" si="29"/>
        <v>82.304347826086953</v>
      </c>
      <c r="L57" s="3">
        <f t="shared" si="29"/>
        <v>81.695652173913047</v>
      </c>
      <c r="M57" s="3">
        <f t="shared" si="29"/>
        <v>85.695652173913047</v>
      </c>
      <c r="N57" s="3">
        <f t="shared" si="29"/>
        <v>86.434782608695656</v>
      </c>
      <c r="O57" s="3">
        <f t="shared" si="29"/>
        <v>91.652173913043484</v>
      </c>
      <c r="P57" s="1" t="s">
        <v>0</v>
      </c>
      <c r="Q57" s="3">
        <f>AVERAGE(Q34:Q56)</f>
        <v>-2.896233977283017E-17</v>
      </c>
      <c r="R57" s="3">
        <f t="shared" ref="R57:AF57" si="30">AVERAGE(R34:R56)</f>
        <v>-0.13403682963810656</v>
      </c>
      <c r="S57" s="3">
        <f t="shared" si="30"/>
        <v>0.20552313877843001</v>
      </c>
      <c r="T57" s="3">
        <f t="shared" si="30"/>
        <v>0.32963131436926946</v>
      </c>
      <c r="U57" s="3">
        <f t="shared" si="30"/>
        <v>0.53316872233824608</v>
      </c>
      <c r="V57" s="3">
        <f t="shared" si="30"/>
        <v>0.56494041528950112</v>
      </c>
      <c r="W57" s="3">
        <f t="shared" si="30"/>
        <v>0.77741361190101788</v>
      </c>
      <c r="X57" s="3">
        <f t="shared" si="30"/>
        <v>0.82109968970899327</v>
      </c>
      <c r="Y57" s="3">
        <f t="shared" si="30"/>
        <v>1.0613731176528582</v>
      </c>
      <c r="Z57" s="3">
        <f t="shared" si="30"/>
        <v>0.84095699780352751</v>
      </c>
      <c r="AA57" s="3">
        <f t="shared" si="30"/>
        <v>0.82705688213735351</v>
      </c>
      <c r="AB57" s="3">
        <f t="shared" si="30"/>
        <v>0.91840049937221124</v>
      </c>
      <c r="AC57" s="3">
        <f t="shared" si="30"/>
        <v>0.93527921125256575</v>
      </c>
      <c r="AD57" s="3">
        <f t="shared" si="30"/>
        <v>1.0544230598197715</v>
      </c>
      <c r="AE57" s="3">
        <f t="shared" si="30"/>
        <v>0.62394498791326003</v>
      </c>
      <c r="AF57" s="27">
        <f t="shared" si="30"/>
        <v>-3.6202924716037714E-17</v>
      </c>
      <c r="AH57" s="3">
        <f t="shared" ref="AH57:AK57" si="31">AVERAGE(AH34:AH56)</f>
        <v>37.81818181818182</v>
      </c>
      <c r="AI57" s="3">
        <f t="shared" si="31"/>
        <v>49.68181818181818</v>
      </c>
      <c r="AJ57" s="3">
        <f t="shared" si="31"/>
        <v>43.75</v>
      </c>
      <c r="AK57" s="3">
        <f t="shared" si="31"/>
        <v>0</v>
      </c>
      <c r="AM57" s="3">
        <f t="shared" ref="AM57:AQ57" si="32">AVERAGE(AM34:AM56)</f>
        <v>16.363636363636363</v>
      </c>
      <c r="AN57" s="3">
        <f t="shared" si="32"/>
        <v>13.909090909090908</v>
      </c>
      <c r="AO57" s="3">
        <f t="shared" si="32"/>
        <v>7.4545454545454541</v>
      </c>
      <c r="AP57" s="3">
        <f t="shared" si="32"/>
        <v>12.575757575757574</v>
      </c>
      <c r="AQ57" s="3">
        <f t="shared" si="32"/>
        <v>1.4130111222501992E-16</v>
      </c>
    </row>
    <row r="58" spans="1:51" ht="15.6" x14ac:dyDescent="0.3">
      <c r="A58" s="1" t="s">
        <v>1</v>
      </c>
      <c r="B58" s="3">
        <f>STDEV(B34:B56)/23^0.5</f>
        <v>9.130990007586572</v>
      </c>
      <c r="C58" s="3">
        <f t="shared" ref="C58:O58" si="33">STDEV(C34:C56)/23^0.5</f>
        <v>9.3548277850045984</v>
      </c>
      <c r="D58" s="3">
        <f t="shared" si="33"/>
        <v>10.133080792371727</v>
      </c>
      <c r="E58" s="3">
        <f t="shared" si="33"/>
        <v>10.23207254041165</v>
      </c>
      <c r="F58" s="3">
        <f t="shared" si="33"/>
        <v>10.068471545596106</v>
      </c>
      <c r="G58" s="3">
        <f t="shared" si="33"/>
        <v>9.9086652143961711</v>
      </c>
      <c r="H58" s="3">
        <f t="shared" si="33"/>
        <v>10.281006234342172</v>
      </c>
      <c r="I58" s="3">
        <f t="shared" si="33"/>
        <v>10.769196682280734</v>
      </c>
      <c r="J58" s="3">
        <f t="shared" si="33"/>
        <v>9.7131747578716414</v>
      </c>
      <c r="K58" s="3">
        <f t="shared" si="33"/>
        <v>9.0772779744442555</v>
      </c>
      <c r="L58" s="3">
        <f t="shared" si="33"/>
        <v>10.140014808989017</v>
      </c>
      <c r="M58" s="3">
        <f t="shared" si="33"/>
        <v>10.233911461644439</v>
      </c>
      <c r="N58" s="3">
        <f t="shared" si="33"/>
        <v>10.912484435234504</v>
      </c>
      <c r="O58" s="3">
        <f t="shared" si="33"/>
        <v>9.046128754188743</v>
      </c>
      <c r="P58" s="1" t="s">
        <v>1</v>
      </c>
      <c r="Q58" s="3">
        <f>STDEV(Q34:Q56)/23^0.5</f>
        <v>0.20851441405707477</v>
      </c>
      <c r="R58" s="3">
        <f t="shared" ref="R58:AF58" si="34">STDEV(R34:R56)/23^0.5</f>
        <v>0.21362595212286814</v>
      </c>
      <c r="S58" s="3">
        <f t="shared" si="34"/>
        <v>0.23139806332707313</v>
      </c>
      <c r="T58" s="3">
        <f t="shared" si="34"/>
        <v>0.23365862941266519</v>
      </c>
      <c r="U58" s="3">
        <f t="shared" si="34"/>
        <v>0.22992265275024698</v>
      </c>
      <c r="V58" s="3">
        <f t="shared" si="34"/>
        <v>0.22627333066303848</v>
      </c>
      <c r="W58" s="3">
        <f t="shared" si="34"/>
        <v>0.23477607456473451</v>
      </c>
      <c r="X58" s="3">
        <f t="shared" si="34"/>
        <v>0.24592434491828799</v>
      </c>
      <c r="Y58" s="3">
        <f t="shared" si="34"/>
        <v>0.22180912930457747</v>
      </c>
      <c r="Z58" s="3">
        <f t="shared" si="34"/>
        <v>0.20728785120801044</v>
      </c>
      <c r="AA58" s="3">
        <f t="shared" si="34"/>
        <v>0.23155640786702067</v>
      </c>
      <c r="AB58" s="3">
        <f t="shared" si="34"/>
        <v>0.2337006228419686</v>
      </c>
      <c r="AC58" s="3">
        <f t="shared" si="34"/>
        <v>0.24919645033335094</v>
      </c>
      <c r="AD58" s="3">
        <f t="shared" si="34"/>
        <v>0.20657653059496439</v>
      </c>
      <c r="AE58" s="3">
        <f t="shared" si="34"/>
        <v>0.19949730784242869</v>
      </c>
      <c r="AF58" s="27">
        <f t="shared" si="34"/>
        <v>0.20851441405707477</v>
      </c>
      <c r="AH58" s="3">
        <f t="shared" ref="AH58:AK58" si="35">STDEV(AH34:AH56)/23^0.5</f>
        <v>8.6727092401228152</v>
      </c>
      <c r="AI58" s="3">
        <f t="shared" si="35"/>
        <v>7.2272736150914456</v>
      </c>
      <c r="AJ58" s="3">
        <f t="shared" si="35"/>
        <v>7.0940699289864559</v>
      </c>
      <c r="AK58" s="3">
        <f t="shared" si="35"/>
        <v>0.20851441405707477</v>
      </c>
      <c r="AM58" s="3">
        <f t="shared" ref="AM58:AQ58" si="36">STDEV(AM34:AM56)/23^0.5</f>
        <v>2.1845926270950362</v>
      </c>
      <c r="AN58" s="3">
        <f t="shared" si="36"/>
        <v>1.9675515687287597</v>
      </c>
      <c r="AO58" s="3">
        <f t="shared" si="36"/>
        <v>1.6997469946028987</v>
      </c>
      <c r="AP58" s="3">
        <f t="shared" si="36"/>
        <v>1.8048552744888968</v>
      </c>
      <c r="AQ58" s="3">
        <f t="shared" si="36"/>
        <v>0.20851441405707469</v>
      </c>
    </row>
    <row r="59" spans="1:51" ht="15.6" x14ac:dyDescent="0.3">
      <c r="A59" s="1" t="s">
        <v>2</v>
      </c>
      <c r="B59" s="3">
        <f>STDEV(B34:B56)</f>
        <v>43.790689717437125</v>
      </c>
      <c r="C59" s="3">
        <f t="shared" ref="C59:O59" si="37">STDEV(C34:C56)</f>
        <v>44.864177986486752</v>
      </c>
      <c r="D59" s="3">
        <f t="shared" si="37"/>
        <v>48.596548292330951</v>
      </c>
      <c r="E59" s="3">
        <f t="shared" si="37"/>
        <v>49.071296038128651</v>
      </c>
      <c r="F59" s="3">
        <f t="shared" si="37"/>
        <v>48.286693229946941</v>
      </c>
      <c r="G59" s="3">
        <f t="shared" si="37"/>
        <v>47.520288989153336</v>
      </c>
      <c r="H59" s="3">
        <f t="shared" si="37"/>
        <v>49.30597379003278</v>
      </c>
      <c r="I59" s="3">
        <f t="shared" si="37"/>
        <v>51.647252929636693</v>
      </c>
      <c r="J59" s="3">
        <f t="shared" si="37"/>
        <v>46.582749695246207</v>
      </c>
      <c r="K59" s="3">
        <f t="shared" si="37"/>
        <v>43.533095855711984</v>
      </c>
      <c r="L59" s="3">
        <f t="shared" si="37"/>
        <v>48.629802667807326</v>
      </c>
      <c r="M59" s="3">
        <f t="shared" si="37"/>
        <v>49.080115194545748</v>
      </c>
      <c r="N59" s="3">
        <f t="shared" si="37"/>
        <v>52.334436852157026</v>
      </c>
      <c r="O59" s="3">
        <f t="shared" si="37"/>
        <v>43.38370944328399</v>
      </c>
      <c r="P59" s="1" t="s">
        <v>2</v>
      </c>
      <c r="Q59" s="3">
        <f>STDEV(Q34:Q56)</f>
        <v>1</v>
      </c>
      <c r="R59" s="3">
        <f t="shared" ref="R59:AF59" si="38">STDEV(R34:R56)</f>
        <v>1.0245140753885447</v>
      </c>
      <c r="S59" s="3">
        <f t="shared" si="38"/>
        <v>1.1097461265374902</v>
      </c>
      <c r="T59" s="3">
        <f t="shared" si="38"/>
        <v>1.1205874206313042</v>
      </c>
      <c r="U59" s="3">
        <f t="shared" si="38"/>
        <v>1.1026703059833183</v>
      </c>
      <c r="V59" s="3">
        <f t="shared" si="38"/>
        <v>1.0851687720787624</v>
      </c>
      <c r="W59" s="3">
        <f t="shared" si="38"/>
        <v>1.1259464993171713</v>
      </c>
      <c r="X59" s="3">
        <f t="shared" si="38"/>
        <v>1.1794117257091556</v>
      </c>
      <c r="Y59" s="3">
        <f t="shared" si="38"/>
        <v>1.0637592144774397</v>
      </c>
      <c r="Z59" s="3">
        <f t="shared" si="38"/>
        <v>0.99411761122313291</v>
      </c>
      <c r="AA59" s="3">
        <f t="shared" si="38"/>
        <v>1.1105055202737151</v>
      </c>
      <c r="AB59" s="3">
        <f t="shared" si="38"/>
        <v>1.1207888140433295</v>
      </c>
      <c r="AC59" s="3">
        <f t="shared" si="38"/>
        <v>1.1951041920063168</v>
      </c>
      <c r="AD59" s="3">
        <f t="shared" si="38"/>
        <v>0.99070623740390462</v>
      </c>
      <c r="AE59" s="3">
        <f t="shared" si="38"/>
        <v>0.9567554777667413</v>
      </c>
      <c r="AF59" s="27">
        <f t="shared" si="38"/>
        <v>1</v>
      </c>
      <c r="AH59" s="3">
        <f t="shared" ref="AH59:AK59" si="39">STDEV(AH34:AH56)</f>
        <v>41.592852366306495</v>
      </c>
      <c r="AI59" s="3">
        <f t="shared" si="39"/>
        <v>34.660786630861828</v>
      </c>
      <c r="AJ59" s="3">
        <f t="shared" si="39"/>
        <v>34.021964194018068</v>
      </c>
      <c r="AK59" s="3">
        <f t="shared" si="39"/>
        <v>1</v>
      </c>
      <c r="AM59" s="3">
        <f t="shared" ref="AM59:AQ59" si="40">STDEV(AM34:AM56)</f>
        <v>10.476938186618922</v>
      </c>
      <c r="AN59" s="3">
        <f t="shared" si="40"/>
        <v>9.4360458370527773</v>
      </c>
      <c r="AO59" s="3">
        <f t="shared" si="40"/>
        <v>8.1517002183726355</v>
      </c>
      <c r="AP59" s="3">
        <f t="shared" si="40"/>
        <v>8.6557818204110824</v>
      </c>
      <c r="AQ59" s="3">
        <f t="shared" si="40"/>
        <v>0.99999999999999956</v>
      </c>
    </row>
    <row r="60" spans="1:51" x14ac:dyDescent="0.3">
      <c r="AU60" s="26" t="s">
        <v>129</v>
      </c>
      <c r="AV60" s="9">
        <v>0.32525801278998684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7CFC-B799-4663-838A-9E9971D20730}">
  <dimension ref="A1:BA54"/>
  <sheetViews>
    <sheetView topLeftCell="AI1" zoomScaleNormal="100" workbookViewId="0">
      <selection activeCell="A2" sqref="A2:BC62"/>
    </sheetView>
  </sheetViews>
  <sheetFormatPr defaultRowHeight="14.4" x14ac:dyDescent="0.3"/>
  <cols>
    <col min="2" max="2" width="16.88671875" customWidth="1"/>
    <col min="17" max="17" width="10.6640625" bestFit="1" customWidth="1"/>
  </cols>
  <sheetData>
    <row r="1" spans="1:53" ht="15" thickBot="1" x14ac:dyDescent="0.35">
      <c r="C1" t="s">
        <v>18</v>
      </c>
      <c r="Q1" t="s">
        <v>19</v>
      </c>
      <c r="R1" t="s">
        <v>20</v>
      </c>
    </row>
    <row r="2" spans="1:53" ht="16.2" thickBot="1" x14ac:dyDescent="0.35">
      <c r="A2" s="9" t="s">
        <v>224</v>
      </c>
      <c r="B2" s="32" t="s">
        <v>225</v>
      </c>
      <c r="C2" s="32" t="s">
        <v>226</v>
      </c>
      <c r="D2" s="32" t="s">
        <v>227</v>
      </c>
      <c r="E2" s="32" t="s">
        <v>228</v>
      </c>
      <c r="F2" s="32" t="s">
        <v>229</v>
      </c>
      <c r="G2" s="32" t="s">
        <v>230</v>
      </c>
      <c r="H2" s="32" t="s">
        <v>231</v>
      </c>
      <c r="I2" s="32" t="s">
        <v>232</v>
      </c>
      <c r="J2" s="32" t="s">
        <v>233</v>
      </c>
      <c r="K2" s="32" t="s">
        <v>152</v>
      </c>
      <c r="L2" s="32" t="s">
        <v>153</v>
      </c>
      <c r="M2" s="32" t="s">
        <v>154</v>
      </c>
      <c r="N2" s="32" t="s">
        <v>155</v>
      </c>
      <c r="O2" s="32" t="s">
        <v>156</v>
      </c>
      <c r="Q2" s="9" t="s">
        <v>224</v>
      </c>
      <c r="R2" s="32" t="s">
        <v>225</v>
      </c>
      <c r="S2" s="32" t="s">
        <v>226</v>
      </c>
      <c r="T2" s="32" t="s">
        <v>227</v>
      </c>
      <c r="U2" s="32" t="s">
        <v>228</v>
      </c>
      <c r="V2" s="32" t="s">
        <v>229</v>
      </c>
      <c r="W2" s="32" t="s">
        <v>230</v>
      </c>
      <c r="X2" s="32" t="s">
        <v>231</v>
      </c>
      <c r="Y2" s="32" t="s">
        <v>232</v>
      </c>
      <c r="Z2" s="32" t="s">
        <v>233</v>
      </c>
      <c r="AA2" s="32" t="s">
        <v>152</v>
      </c>
      <c r="AB2" s="32" t="s">
        <v>153</v>
      </c>
      <c r="AC2" s="32" t="s">
        <v>154</v>
      </c>
      <c r="AD2" s="32" t="s">
        <v>155</v>
      </c>
      <c r="AE2" s="32" t="s">
        <v>156</v>
      </c>
      <c r="AF2" s="5" t="s">
        <v>28</v>
      </c>
      <c r="AG2" s="19" t="s">
        <v>81</v>
      </c>
      <c r="AJ2" s="4" t="s">
        <v>234</v>
      </c>
      <c r="AK2" s="4" t="s">
        <v>82</v>
      </c>
      <c r="AL2" s="5" t="s">
        <v>235</v>
      </c>
      <c r="AM2" s="5" t="s">
        <v>85</v>
      </c>
      <c r="AP2" s="4" t="s">
        <v>86</v>
      </c>
      <c r="AQ2" s="4" t="s">
        <v>87</v>
      </c>
      <c r="AR2" s="4" t="s">
        <v>88</v>
      </c>
      <c r="AS2" s="5" t="s">
        <v>89</v>
      </c>
      <c r="AT2" s="5" t="s">
        <v>90</v>
      </c>
      <c r="AW2" s="4" t="s">
        <v>23</v>
      </c>
      <c r="AX2" s="20" t="s">
        <v>81</v>
      </c>
      <c r="AY2" s="20" t="s">
        <v>85</v>
      </c>
      <c r="AZ2" s="20" t="s">
        <v>90</v>
      </c>
      <c r="BA2" s="21" t="s">
        <v>91</v>
      </c>
    </row>
    <row r="3" spans="1:53" x14ac:dyDescent="0.3">
      <c r="A3" s="9" t="s">
        <v>236</v>
      </c>
      <c r="B3" s="9">
        <v>80</v>
      </c>
      <c r="C3" s="9">
        <v>86</v>
      </c>
      <c r="D3" s="9">
        <v>108</v>
      </c>
      <c r="E3" s="9">
        <v>125</v>
      </c>
      <c r="F3" s="9">
        <v>100</v>
      </c>
      <c r="G3" s="9">
        <v>126</v>
      </c>
      <c r="H3" s="9">
        <v>119</v>
      </c>
      <c r="I3" s="9">
        <v>124</v>
      </c>
      <c r="J3" s="9">
        <v>125</v>
      </c>
      <c r="K3" s="9">
        <v>131</v>
      </c>
      <c r="L3" s="9">
        <v>121</v>
      </c>
      <c r="M3" s="9">
        <v>125</v>
      </c>
      <c r="N3" s="9">
        <v>107</v>
      </c>
      <c r="O3" s="9">
        <v>152</v>
      </c>
      <c r="Q3" t="s">
        <v>236</v>
      </c>
      <c r="R3">
        <f>((B3-$B$21)/$B$23)</f>
        <v>0.37293150160609639</v>
      </c>
      <c r="S3">
        <f t="shared" ref="S3:AE18" si="0">((C3-$B$21)/$B$23)</f>
        <v>0.49610153883379798</v>
      </c>
      <c r="T3">
        <f t="shared" si="0"/>
        <v>0.94772500866870368</v>
      </c>
      <c r="U3">
        <f t="shared" si="0"/>
        <v>1.2967067808138582</v>
      </c>
      <c r="V3">
        <f t="shared" si="0"/>
        <v>0.7834982923651016</v>
      </c>
      <c r="W3">
        <f t="shared" si="0"/>
        <v>1.3172351203518082</v>
      </c>
      <c r="X3">
        <f t="shared" si="0"/>
        <v>1.1735367435861566</v>
      </c>
      <c r="Y3">
        <f t="shared" si="0"/>
        <v>1.2761784412759078</v>
      </c>
      <c r="Z3">
        <f t="shared" si="0"/>
        <v>1.2967067808138582</v>
      </c>
      <c r="AA3">
        <f t="shared" si="0"/>
        <v>1.4198768180415595</v>
      </c>
      <c r="AB3">
        <f t="shared" si="0"/>
        <v>1.2145934226620572</v>
      </c>
      <c r="AC3">
        <f t="shared" si="0"/>
        <v>1.2967067808138582</v>
      </c>
      <c r="AD3">
        <f t="shared" si="0"/>
        <v>0.92719666913075349</v>
      </c>
      <c r="AE3">
        <f t="shared" si="0"/>
        <v>1.8509719483385152</v>
      </c>
      <c r="AF3">
        <f>AVERAGE(AB3:AE3)</f>
        <v>1.322367205236296</v>
      </c>
      <c r="AG3">
        <f>((AF3-$AF$21)/$AF$23)</f>
        <v>0.49321144750306817</v>
      </c>
      <c r="AJ3" s="9">
        <v>62</v>
      </c>
      <c r="AK3" s="9">
        <v>77</v>
      </c>
      <c r="AL3" s="9">
        <f>MAX(AJ3:AK3)</f>
        <v>77</v>
      </c>
      <c r="AM3">
        <f>((AL3-$AL$21)/$AL$23)</f>
        <v>6.9095081559425078E-2</v>
      </c>
      <c r="AP3" s="9">
        <v>27</v>
      </c>
      <c r="AQ3" s="9">
        <v>25</v>
      </c>
      <c r="AR3" s="9">
        <v>21</v>
      </c>
      <c r="AS3" s="27">
        <f>AVERAGE(AP3:AR3)</f>
        <v>24.333333333333332</v>
      </c>
      <c r="AT3">
        <f>((AS3-$AS$21)/$AS$23)</f>
        <v>0.27592191695174706</v>
      </c>
      <c r="AW3" s="9" t="s">
        <v>236</v>
      </c>
      <c r="AX3">
        <v>0.49321144750306817</v>
      </c>
      <c r="AY3">
        <v>6.9095081559425078E-2</v>
      </c>
      <c r="AZ3">
        <v>0.27592191695174706</v>
      </c>
      <c r="BA3">
        <f>AVERAGE(AX3:AZ3)</f>
        <v>0.27940948200474675</v>
      </c>
    </row>
    <row r="4" spans="1:53" x14ac:dyDescent="0.3">
      <c r="A4" s="9" t="s">
        <v>237</v>
      </c>
      <c r="B4" s="9">
        <v>51</v>
      </c>
      <c r="C4" s="9">
        <v>44</v>
      </c>
      <c r="D4" s="9">
        <v>51</v>
      </c>
      <c r="E4" s="9">
        <v>30</v>
      </c>
      <c r="F4" s="9">
        <v>40</v>
      </c>
      <c r="G4" s="9">
        <v>91</v>
      </c>
      <c r="H4" s="9">
        <v>110</v>
      </c>
      <c r="I4" s="9">
        <v>118</v>
      </c>
      <c r="J4" s="9">
        <v>119</v>
      </c>
      <c r="K4" s="9">
        <v>109</v>
      </c>
      <c r="L4" s="9">
        <v>115</v>
      </c>
      <c r="M4" s="9">
        <v>128</v>
      </c>
      <c r="N4" s="9">
        <v>131</v>
      </c>
      <c r="O4" s="9">
        <v>125</v>
      </c>
      <c r="Q4" t="s">
        <v>237</v>
      </c>
      <c r="R4">
        <f t="shared" ref="R4:AE20" si="1">((B4-$B$21)/$B$23)</f>
        <v>-0.22239034499446123</v>
      </c>
      <c r="S4">
        <f t="shared" si="0"/>
        <v>-0.36608872176011303</v>
      </c>
      <c r="T4">
        <f t="shared" si="0"/>
        <v>-0.22239034499446123</v>
      </c>
      <c r="U4">
        <f t="shared" si="0"/>
        <v>-0.65348547529141676</v>
      </c>
      <c r="V4">
        <f t="shared" si="0"/>
        <v>-0.44820207991191413</v>
      </c>
      <c r="W4">
        <f t="shared" si="0"/>
        <v>0.59874323652354922</v>
      </c>
      <c r="X4">
        <f t="shared" si="0"/>
        <v>0.98878168774460429</v>
      </c>
      <c r="Y4">
        <f t="shared" si="0"/>
        <v>1.1530084040482063</v>
      </c>
      <c r="Z4">
        <f t="shared" si="0"/>
        <v>1.1735367435861566</v>
      </c>
      <c r="AA4">
        <f t="shared" si="0"/>
        <v>0.96825334820665399</v>
      </c>
      <c r="AB4">
        <f t="shared" si="0"/>
        <v>1.0914233854343556</v>
      </c>
      <c r="AC4">
        <f t="shared" si="0"/>
        <v>1.3582917994277088</v>
      </c>
      <c r="AD4">
        <f t="shared" si="0"/>
        <v>1.4198768180415595</v>
      </c>
      <c r="AE4">
        <f t="shared" si="0"/>
        <v>1.2967067808138582</v>
      </c>
      <c r="AF4">
        <f t="shared" ref="AF4:AF20" si="2">AVERAGE(AB4:AE4)</f>
        <v>1.2915746959293706</v>
      </c>
      <c r="AG4">
        <f t="shared" ref="AG4:AG20" si="3">((AF4-$AF$21)/$AF$23)</f>
        <v>0.46236788274896773</v>
      </c>
      <c r="AJ4" s="9">
        <v>95</v>
      </c>
      <c r="AK4" s="9">
        <v>62</v>
      </c>
      <c r="AL4" s="9">
        <f t="shared" ref="AL4:AL20" si="4">MAX(AJ4:AK4)</f>
        <v>95</v>
      </c>
      <c r="AM4">
        <f t="shared" ref="AM4:AM20" si="5">((AL4-$AL$21)/$AL$23)</f>
        <v>0.49961058973738182</v>
      </c>
      <c r="AP4" s="9">
        <v>21</v>
      </c>
      <c r="AQ4" s="9">
        <v>25</v>
      </c>
      <c r="AR4" s="9">
        <v>23</v>
      </c>
      <c r="AS4" s="27">
        <f t="shared" ref="AS4:AS20" si="6">AVERAGE(AP4:AR4)</f>
        <v>23</v>
      </c>
      <c r="AT4">
        <f t="shared" ref="AT4:AT20" si="7">((AS4-$AS$21)/$AS$23)</f>
        <v>0.12310362448616427</v>
      </c>
      <c r="AW4" s="9" t="s">
        <v>237</v>
      </c>
      <c r="AX4">
        <v>0.46236788274896773</v>
      </c>
      <c r="AY4">
        <v>0.49961058973738182</v>
      </c>
      <c r="AZ4">
        <v>0.12310362448616427</v>
      </c>
      <c r="BA4">
        <f t="shared" ref="BA4:BA20" si="8">AVERAGE(AX4:AZ4)</f>
        <v>0.3616940323241713</v>
      </c>
    </row>
    <row r="5" spans="1:53" x14ac:dyDescent="0.3">
      <c r="A5" s="9" t="s">
        <v>238</v>
      </c>
      <c r="B5" s="9">
        <v>1</v>
      </c>
      <c r="C5" s="9">
        <v>0</v>
      </c>
      <c r="D5" s="9">
        <v>0</v>
      </c>
      <c r="E5" s="9">
        <v>0</v>
      </c>
      <c r="F5" s="9">
        <v>0</v>
      </c>
      <c r="G5" s="9"/>
      <c r="H5" s="9">
        <v>0</v>
      </c>
      <c r="I5" s="9">
        <v>0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Q5" t="s">
        <v>238</v>
      </c>
      <c r="R5">
        <f t="shared" si="1"/>
        <v>-1.2488073218919744</v>
      </c>
      <c r="S5">
        <f t="shared" si="0"/>
        <v>-1.2693356614299245</v>
      </c>
      <c r="T5">
        <f t="shared" si="0"/>
        <v>-1.2693356614299245</v>
      </c>
      <c r="U5">
        <f t="shared" si="0"/>
        <v>-1.2693356614299245</v>
      </c>
      <c r="V5">
        <f t="shared" si="0"/>
        <v>-1.2693356614299245</v>
      </c>
      <c r="W5">
        <f t="shared" si="0"/>
        <v>-1.2693356614299245</v>
      </c>
      <c r="X5">
        <f t="shared" si="0"/>
        <v>-1.2693356614299245</v>
      </c>
      <c r="Y5">
        <f t="shared" si="0"/>
        <v>-1.2693356614299245</v>
      </c>
      <c r="Z5">
        <f t="shared" si="0"/>
        <v>-1.2488073218919744</v>
      </c>
      <c r="AA5">
        <f t="shared" si="0"/>
        <v>-1.2488073218919744</v>
      </c>
      <c r="AB5">
        <f t="shared" si="0"/>
        <v>-1.2488073218919744</v>
      </c>
      <c r="AC5">
        <f t="shared" si="0"/>
        <v>-1.2693356614299245</v>
      </c>
      <c r="AD5">
        <f t="shared" si="0"/>
        <v>-1.2693356614299245</v>
      </c>
      <c r="AE5">
        <f t="shared" si="0"/>
        <v>-1.2693356614299245</v>
      </c>
      <c r="AF5">
        <f t="shared" si="2"/>
        <v>-1.2642035765454369</v>
      </c>
      <c r="AG5">
        <f t="shared" si="3"/>
        <v>-2.0976479918413631</v>
      </c>
      <c r="AJ5" s="9">
        <v>1</v>
      </c>
      <c r="AK5" s="9">
        <v>1</v>
      </c>
      <c r="AL5" s="9">
        <f t="shared" si="4"/>
        <v>1</v>
      </c>
      <c r="AM5">
        <f t="shared" si="5"/>
        <v>-1.7486370640808366</v>
      </c>
      <c r="AP5" s="9">
        <v>0</v>
      </c>
      <c r="AQ5" s="9">
        <v>0</v>
      </c>
      <c r="AR5" s="9">
        <v>0</v>
      </c>
      <c r="AS5" s="27">
        <f t="shared" si="6"/>
        <v>0</v>
      </c>
      <c r="AT5">
        <f t="shared" si="7"/>
        <v>-2.5130119205451416</v>
      </c>
      <c r="AW5" s="9" t="s">
        <v>238</v>
      </c>
      <c r="AX5">
        <v>-2.0976479918413631</v>
      </c>
      <c r="AY5">
        <v>-1.7486370640808366</v>
      </c>
      <c r="AZ5">
        <v>-2.5130119205451416</v>
      </c>
      <c r="BA5">
        <f t="shared" si="8"/>
        <v>-2.1197656588224469</v>
      </c>
    </row>
    <row r="6" spans="1:53" x14ac:dyDescent="0.3">
      <c r="A6" s="9" t="s">
        <v>239</v>
      </c>
      <c r="B6" s="9">
        <v>118</v>
      </c>
      <c r="C6" s="9">
        <v>112</v>
      </c>
      <c r="D6" s="9">
        <v>125</v>
      </c>
      <c r="E6" s="9">
        <v>125</v>
      </c>
      <c r="F6" s="9">
        <v>127</v>
      </c>
      <c r="G6" s="9">
        <v>119</v>
      </c>
      <c r="H6" s="9">
        <v>118</v>
      </c>
      <c r="I6" s="9">
        <v>129</v>
      </c>
      <c r="J6" s="9">
        <v>129</v>
      </c>
      <c r="K6" s="9">
        <v>131</v>
      </c>
      <c r="L6" s="9">
        <v>122</v>
      </c>
      <c r="M6" s="9">
        <v>131</v>
      </c>
      <c r="N6" s="9">
        <v>137</v>
      </c>
      <c r="O6" s="9">
        <v>134</v>
      </c>
      <c r="Q6" t="s">
        <v>239</v>
      </c>
      <c r="R6">
        <f t="shared" si="1"/>
        <v>1.1530084040482063</v>
      </c>
      <c r="S6">
        <f t="shared" si="0"/>
        <v>1.0298383668205047</v>
      </c>
      <c r="T6">
        <f t="shared" si="0"/>
        <v>1.2967067808138582</v>
      </c>
      <c r="U6">
        <f t="shared" si="0"/>
        <v>1.2967067808138582</v>
      </c>
      <c r="V6">
        <f t="shared" si="0"/>
        <v>1.3377634598897585</v>
      </c>
      <c r="W6">
        <f t="shared" si="0"/>
        <v>1.1735367435861566</v>
      </c>
      <c r="X6">
        <f t="shared" si="0"/>
        <v>1.1530084040482063</v>
      </c>
      <c r="Y6">
        <f t="shared" si="0"/>
        <v>1.3788201389656591</v>
      </c>
      <c r="Z6">
        <f t="shared" si="0"/>
        <v>1.3788201389656591</v>
      </c>
      <c r="AA6">
        <f t="shared" si="0"/>
        <v>1.4198768180415595</v>
      </c>
      <c r="AB6">
        <f t="shared" si="0"/>
        <v>1.2351217622000075</v>
      </c>
      <c r="AC6">
        <f t="shared" si="0"/>
        <v>1.4198768180415595</v>
      </c>
      <c r="AD6">
        <f t="shared" si="0"/>
        <v>1.5430468552692611</v>
      </c>
      <c r="AE6">
        <f t="shared" si="0"/>
        <v>1.4814618366554104</v>
      </c>
      <c r="AF6">
        <f t="shared" si="2"/>
        <v>1.4198768180415595</v>
      </c>
      <c r="AG6">
        <f t="shared" si="3"/>
        <v>0.59088273589105245</v>
      </c>
      <c r="AJ6" s="9">
        <v>62</v>
      </c>
      <c r="AK6" s="9">
        <v>25</v>
      </c>
      <c r="AL6" s="9">
        <f t="shared" si="4"/>
        <v>62</v>
      </c>
      <c r="AM6">
        <f t="shared" si="5"/>
        <v>-0.28966784192220552</v>
      </c>
      <c r="AP6" s="9">
        <v>30</v>
      </c>
      <c r="AQ6" s="9">
        <v>23</v>
      </c>
      <c r="AR6" s="9">
        <v>21</v>
      </c>
      <c r="AS6" s="27">
        <f t="shared" si="6"/>
        <v>24.666666666666668</v>
      </c>
      <c r="AT6">
        <f t="shared" si="7"/>
        <v>0.31412649006814308</v>
      </c>
      <c r="AW6" s="9" t="s">
        <v>239</v>
      </c>
      <c r="AX6">
        <v>0.59088273589105245</v>
      </c>
      <c r="AY6">
        <v>-0.28966784192220552</v>
      </c>
      <c r="AZ6">
        <v>0.31412649006814308</v>
      </c>
      <c r="BA6">
        <f t="shared" si="8"/>
        <v>0.20511379467899668</v>
      </c>
    </row>
    <row r="7" spans="1:53" x14ac:dyDescent="0.3">
      <c r="A7" s="9" t="s">
        <v>240</v>
      </c>
      <c r="B7" s="9">
        <v>102</v>
      </c>
      <c r="C7" s="9">
        <v>90</v>
      </c>
      <c r="D7" s="9">
        <v>108</v>
      </c>
      <c r="E7" s="9">
        <v>120</v>
      </c>
      <c r="F7" s="9">
        <v>115</v>
      </c>
      <c r="G7" s="9">
        <v>121</v>
      </c>
      <c r="H7" s="9">
        <v>125</v>
      </c>
      <c r="I7" s="9">
        <v>139</v>
      </c>
      <c r="J7" s="9">
        <v>132</v>
      </c>
      <c r="K7" s="9">
        <v>137</v>
      </c>
      <c r="L7" s="9">
        <v>131</v>
      </c>
      <c r="M7" s="9">
        <v>138</v>
      </c>
      <c r="N7" s="9">
        <v>142</v>
      </c>
      <c r="O7" s="9">
        <v>154</v>
      </c>
      <c r="Q7" t="s">
        <v>240</v>
      </c>
      <c r="R7">
        <f t="shared" si="1"/>
        <v>0.8245549714410022</v>
      </c>
      <c r="S7">
        <f t="shared" si="0"/>
        <v>0.57821489698559903</v>
      </c>
      <c r="T7">
        <f t="shared" si="0"/>
        <v>0.94772500866870368</v>
      </c>
      <c r="U7">
        <f t="shared" si="0"/>
        <v>1.1940650831241069</v>
      </c>
      <c r="V7">
        <f t="shared" si="0"/>
        <v>1.0914233854343556</v>
      </c>
      <c r="W7">
        <f t="shared" si="0"/>
        <v>1.2145934226620572</v>
      </c>
      <c r="X7">
        <f t="shared" si="0"/>
        <v>1.2967067808138582</v>
      </c>
      <c r="Y7">
        <f t="shared" si="0"/>
        <v>1.5841035343451617</v>
      </c>
      <c r="Z7">
        <f t="shared" si="0"/>
        <v>1.4404051575795098</v>
      </c>
      <c r="AA7">
        <f t="shared" si="0"/>
        <v>1.5430468552692611</v>
      </c>
      <c r="AB7">
        <f t="shared" si="0"/>
        <v>1.4198768180415595</v>
      </c>
      <c r="AC7">
        <f t="shared" si="0"/>
        <v>1.5635751948072114</v>
      </c>
      <c r="AD7">
        <f t="shared" si="0"/>
        <v>1.6456885529590124</v>
      </c>
      <c r="AE7">
        <f t="shared" si="0"/>
        <v>1.8920286274144156</v>
      </c>
      <c r="AF7">
        <f t="shared" si="2"/>
        <v>1.6302922983055497</v>
      </c>
      <c r="AG7">
        <f t="shared" si="3"/>
        <v>0.80164709504407161</v>
      </c>
      <c r="AJ7" s="9">
        <v>40</v>
      </c>
      <c r="AK7" s="9">
        <v>40</v>
      </c>
      <c r="AL7" s="9">
        <f t="shared" si="4"/>
        <v>40</v>
      </c>
      <c r="AM7">
        <f t="shared" si="5"/>
        <v>-0.81585346302859707</v>
      </c>
      <c r="AP7" s="9">
        <v>31</v>
      </c>
      <c r="AQ7" s="9">
        <v>34</v>
      </c>
      <c r="AR7" s="9">
        <v>26</v>
      </c>
      <c r="AS7" s="27">
        <f t="shared" si="6"/>
        <v>30.333333333333332</v>
      </c>
      <c r="AT7">
        <f t="shared" si="7"/>
        <v>0.96360423304687026</v>
      </c>
      <c r="AW7" s="9" t="s">
        <v>240</v>
      </c>
      <c r="AX7">
        <v>0.80164709504407161</v>
      </c>
      <c r="AY7">
        <v>-0.81585346302859707</v>
      </c>
      <c r="AZ7">
        <v>0.96360423304687026</v>
      </c>
      <c r="BA7">
        <f t="shared" si="8"/>
        <v>0.31646595502078162</v>
      </c>
    </row>
    <row r="8" spans="1:53" x14ac:dyDescent="0.3">
      <c r="A8" s="9" t="s">
        <v>241</v>
      </c>
      <c r="B8" s="9">
        <v>122</v>
      </c>
      <c r="C8" s="9">
        <v>119</v>
      </c>
      <c r="D8" s="9">
        <v>113</v>
      </c>
      <c r="E8" s="9">
        <v>117</v>
      </c>
      <c r="F8" s="9">
        <v>133</v>
      </c>
      <c r="G8" s="9">
        <v>114</v>
      </c>
      <c r="H8" s="9">
        <v>129</v>
      </c>
      <c r="I8" s="9">
        <v>128</v>
      </c>
      <c r="J8" s="9">
        <v>127</v>
      </c>
      <c r="K8" s="9">
        <v>123</v>
      </c>
      <c r="L8" s="9">
        <v>125</v>
      </c>
      <c r="M8" s="9">
        <v>140</v>
      </c>
      <c r="N8" s="9">
        <v>141</v>
      </c>
      <c r="O8" s="9">
        <v>153</v>
      </c>
      <c r="Q8" t="s">
        <v>241</v>
      </c>
      <c r="R8">
        <f t="shared" si="1"/>
        <v>1.2351217622000075</v>
      </c>
      <c r="S8">
        <f t="shared" si="0"/>
        <v>1.1735367435861566</v>
      </c>
      <c r="T8">
        <f t="shared" si="0"/>
        <v>1.050366706358455</v>
      </c>
      <c r="U8">
        <f t="shared" si="0"/>
        <v>1.1324800645102562</v>
      </c>
      <c r="V8">
        <f t="shared" si="0"/>
        <v>1.4609334971174601</v>
      </c>
      <c r="W8">
        <f t="shared" si="0"/>
        <v>1.0708950458964053</v>
      </c>
      <c r="X8">
        <f t="shared" si="0"/>
        <v>1.3788201389656591</v>
      </c>
      <c r="Y8">
        <f t="shared" si="0"/>
        <v>1.3582917994277088</v>
      </c>
      <c r="Z8">
        <f t="shared" si="0"/>
        <v>1.3377634598897585</v>
      </c>
      <c r="AA8">
        <f t="shared" si="0"/>
        <v>1.2556501017379578</v>
      </c>
      <c r="AB8">
        <f t="shared" si="0"/>
        <v>1.2967067808138582</v>
      </c>
      <c r="AC8">
        <f t="shared" si="0"/>
        <v>1.604631873883112</v>
      </c>
      <c r="AD8">
        <f t="shared" si="0"/>
        <v>1.6251602134210623</v>
      </c>
      <c r="AE8">
        <f t="shared" si="0"/>
        <v>1.8715002878764653</v>
      </c>
      <c r="AF8">
        <f t="shared" si="2"/>
        <v>1.5994997889986244</v>
      </c>
      <c r="AG8">
        <f t="shared" si="3"/>
        <v>0.77080353028997139</v>
      </c>
      <c r="AJ8" s="9">
        <v>62</v>
      </c>
      <c r="AK8" s="9" t="s">
        <v>242</v>
      </c>
      <c r="AL8" s="9">
        <f t="shared" si="4"/>
        <v>62</v>
      </c>
      <c r="AM8">
        <f t="shared" si="5"/>
        <v>-0.28966784192220552</v>
      </c>
      <c r="AP8" s="9">
        <v>32</v>
      </c>
      <c r="AQ8" s="9">
        <v>39</v>
      </c>
      <c r="AR8" s="9">
        <v>27</v>
      </c>
      <c r="AS8" s="27">
        <f t="shared" si="6"/>
        <v>32.666666666666664</v>
      </c>
      <c r="AT8">
        <f t="shared" si="7"/>
        <v>1.2310362448616403</v>
      </c>
      <c r="AW8" s="9" t="s">
        <v>241</v>
      </c>
      <c r="AX8">
        <v>0.77080353028997139</v>
      </c>
      <c r="AY8">
        <v>-0.28966784192220552</v>
      </c>
      <c r="AZ8">
        <v>1.2310362448616403</v>
      </c>
      <c r="BA8">
        <f t="shared" si="8"/>
        <v>0.57072397774313544</v>
      </c>
    </row>
    <row r="9" spans="1:53" x14ac:dyDescent="0.3">
      <c r="A9" s="9" t="s">
        <v>243</v>
      </c>
      <c r="B9" s="9">
        <v>6</v>
      </c>
      <c r="C9" s="9">
        <v>1</v>
      </c>
      <c r="D9" s="9">
        <v>2</v>
      </c>
      <c r="E9" s="9">
        <v>1</v>
      </c>
      <c r="F9" s="9">
        <v>2</v>
      </c>
      <c r="G9" s="9">
        <v>1</v>
      </c>
      <c r="H9" s="9">
        <v>2</v>
      </c>
      <c r="I9" s="9">
        <v>0</v>
      </c>
      <c r="J9" s="9">
        <v>0</v>
      </c>
      <c r="K9" s="9">
        <v>7</v>
      </c>
      <c r="L9" s="9">
        <v>8</v>
      </c>
      <c r="M9" s="9">
        <v>12</v>
      </c>
      <c r="N9" s="9">
        <v>1</v>
      </c>
      <c r="O9" s="9">
        <v>15</v>
      </c>
      <c r="Q9" t="s">
        <v>243</v>
      </c>
      <c r="R9">
        <f t="shared" si="1"/>
        <v>-1.1461656242022231</v>
      </c>
      <c r="S9">
        <f t="shared" si="0"/>
        <v>-1.2488073218919744</v>
      </c>
      <c r="T9">
        <f t="shared" si="0"/>
        <v>-1.2282789823540241</v>
      </c>
      <c r="U9">
        <f t="shared" si="0"/>
        <v>-1.2488073218919744</v>
      </c>
      <c r="V9">
        <f t="shared" si="0"/>
        <v>-1.2282789823540241</v>
      </c>
      <c r="W9">
        <f t="shared" si="0"/>
        <v>-1.2488073218919744</v>
      </c>
      <c r="X9">
        <f t="shared" si="0"/>
        <v>-1.2282789823540241</v>
      </c>
      <c r="Y9">
        <f t="shared" si="0"/>
        <v>-1.2693356614299245</v>
      </c>
      <c r="Z9">
        <f t="shared" si="0"/>
        <v>-1.2693356614299245</v>
      </c>
      <c r="AA9">
        <f t="shared" si="0"/>
        <v>-1.1256372846642728</v>
      </c>
      <c r="AB9">
        <f t="shared" si="0"/>
        <v>-1.1051089451263225</v>
      </c>
      <c r="AC9">
        <f t="shared" si="0"/>
        <v>-1.0229955869745215</v>
      </c>
      <c r="AD9">
        <f t="shared" si="0"/>
        <v>-1.2488073218919744</v>
      </c>
      <c r="AE9">
        <f t="shared" si="0"/>
        <v>-0.96141056836067063</v>
      </c>
      <c r="AF9">
        <f t="shared" si="2"/>
        <v>-1.0845806055883722</v>
      </c>
      <c r="AG9">
        <f t="shared" si="3"/>
        <v>-1.9177271974424446</v>
      </c>
      <c r="AJ9" s="9">
        <v>4</v>
      </c>
      <c r="AK9" s="9">
        <v>145</v>
      </c>
      <c r="AL9" s="9">
        <f t="shared" si="4"/>
        <v>145</v>
      </c>
      <c r="AM9">
        <f t="shared" si="5"/>
        <v>1.6954870013428172</v>
      </c>
      <c r="AP9" s="9">
        <v>18</v>
      </c>
      <c r="AQ9" s="9">
        <v>15</v>
      </c>
      <c r="AR9" s="9">
        <v>14</v>
      </c>
      <c r="AS9" s="27">
        <f t="shared" si="6"/>
        <v>15.666666666666666</v>
      </c>
      <c r="AT9">
        <f t="shared" si="7"/>
        <v>-0.717396984074542</v>
      </c>
      <c r="AW9" s="9" t="s">
        <v>243</v>
      </c>
      <c r="AX9">
        <v>-1.9177271974424446</v>
      </c>
      <c r="AY9">
        <v>1.6954870013428172</v>
      </c>
      <c r="AZ9">
        <v>-0.717396984074542</v>
      </c>
      <c r="BA9">
        <f t="shared" si="8"/>
        <v>-0.31321239339138979</v>
      </c>
    </row>
    <row r="10" spans="1:53" x14ac:dyDescent="0.3">
      <c r="A10" s="9" t="s">
        <v>244</v>
      </c>
      <c r="B10" s="9">
        <v>120</v>
      </c>
      <c r="C10" s="9">
        <v>134</v>
      </c>
      <c r="D10" s="9">
        <v>130</v>
      </c>
      <c r="E10" s="9">
        <v>125</v>
      </c>
      <c r="F10" s="9">
        <v>122</v>
      </c>
      <c r="G10" s="9">
        <v>120</v>
      </c>
      <c r="H10" s="9">
        <v>128</v>
      </c>
      <c r="I10" s="9">
        <v>144</v>
      </c>
      <c r="J10" s="9">
        <v>142</v>
      </c>
      <c r="K10" s="9">
        <v>134</v>
      </c>
      <c r="L10" s="9">
        <v>128</v>
      </c>
      <c r="M10" s="9">
        <v>146</v>
      </c>
      <c r="N10" s="9">
        <v>132</v>
      </c>
      <c r="O10" s="9">
        <v>152</v>
      </c>
      <c r="Q10" t="s">
        <v>244</v>
      </c>
      <c r="R10">
        <f t="shared" si="1"/>
        <v>1.1940650831241069</v>
      </c>
      <c r="S10">
        <f t="shared" si="0"/>
        <v>1.4814618366554104</v>
      </c>
      <c r="T10">
        <f t="shared" si="0"/>
        <v>1.3993484785036094</v>
      </c>
      <c r="U10">
        <f t="shared" si="0"/>
        <v>1.2967067808138582</v>
      </c>
      <c r="V10">
        <f t="shared" si="0"/>
        <v>1.2351217622000075</v>
      </c>
      <c r="W10">
        <f t="shared" si="0"/>
        <v>1.1940650831241069</v>
      </c>
      <c r="X10">
        <f t="shared" si="0"/>
        <v>1.3582917994277088</v>
      </c>
      <c r="Y10">
        <f t="shared" si="0"/>
        <v>1.686745232034913</v>
      </c>
      <c r="Z10">
        <f t="shared" si="0"/>
        <v>1.6456885529590124</v>
      </c>
      <c r="AA10">
        <f t="shared" si="0"/>
        <v>1.4814618366554104</v>
      </c>
      <c r="AB10">
        <f t="shared" si="0"/>
        <v>1.3582917994277088</v>
      </c>
      <c r="AC10">
        <f t="shared" si="0"/>
        <v>1.7278019111108136</v>
      </c>
      <c r="AD10">
        <f t="shared" si="0"/>
        <v>1.4404051575795098</v>
      </c>
      <c r="AE10">
        <f t="shared" si="0"/>
        <v>1.8509719483385152</v>
      </c>
      <c r="AF10">
        <f t="shared" si="2"/>
        <v>1.5943677041141369</v>
      </c>
      <c r="AG10">
        <f t="shared" si="3"/>
        <v>0.76566293616428804</v>
      </c>
      <c r="AJ10" s="9">
        <v>145</v>
      </c>
      <c r="AK10" s="9" t="s">
        <v>245</v>
      </c>
      <c r="AL10" s="9">
        <f t="shared" si="4"/>
        <v>145</v>
      </c>
      <c r="AM10">
        <f t="shared" si="5"/>
        <v>1.6954870013428172</v>
      </c>
      <c r="AP10" s="9">
        <v>32</v>
      </c>
      <c r="AQ10" s="9">
        <v>27</v>
      </c>
      <c r="AR10" s="9">
        <v>22</v>
      </c>
      <c r="AS10" s="27">
        <f t="shared" si="6"/>
        <v>27</v>
      </c>
      <c r="AT10">
        <f t="shared" si="7"/>
        <v>0.58155850188291314</v>
      </c>
      <c r="AW10" s="9" t="s">
        <v>244</v>
      </c>
      <c r="AX10">
        <v>0.76566293616428804</v>
      </c>
      <c r="AY10">
        <v>1.6954870013428172</v>
      </c>
      <c r="AZ10">
        <v>0.58155850188291314</v>
      </c>
      <c r="BA10">
        <f t="shared" si="8"/>
        <v>1.0142361464633394</v>
      </c>
    </row>
    <row r="11" spans="1:53" x14ac:dyDescent="0.3">
      <c r="A11" s="9" t="s">
        <v>246</v>
      </c>
      <c r="B11" s="9">
        <v>111</v>
      </c>
      <c r="C11" s="9">
        <v>102</v>
      </c>
      <c r="D11" s="9">
        <v>118</v>
      </c>
      <c r="E11" s="9">
        <v>120</v>
      </c>
      <c r="F11" s="9">
        <v>126</v>
      </c>
      <c r="G11" s="9">
        <v>120</v>
      </c>
      <c r="H11" s="9">
        <v>124</v>
      </c>
      <c r="I11" s="9">
        <v>119</v>
      </c>
      <c r="J11" s="9">
        <v>119</v>
      </c>
      <c r="K11" s="9">
        <v>124</v>
      </c>
      <c r="L11" s="9">
        <v>127</v>
      </c>
      <c r="M11" s="9">
        <v>131</v>
      </c>
      <c r="N11" s="9">
        <v>127</v>
      </c>
      <c r="O11" s="9">
        <v>120</v>
      </c>
      <c r="Q11" t="s">
        <v>246</v>
      </c>
      <c r="R11">
        <f t="shared" si="1"/>
        <v>1.0093100272825546</v>
      </c>
      <c r="S11">
        <f t="shared" si="0"/>
        <v>0.8245549714410022</v>
      </c>
      <c r="T11">
        <f t="shared" si="0"/>
        <v>1.1530084040482063</v>
      </c>
      <c r="U11">
        <f t="shared" si="0"/>
        <v>1.1940650831241069</v>
      </c>
      <c r="V11">
        <f t="shared" si="0"/>
        <v>1.3172351203518082</v>
      </c>
      <c r="W11">
        <f t="shared" si="0"/>
        <v>1.1940650831241069</v>
      </c>
      <c r="X11">
        <f t="shared" si="0"/>
        <v>1.2761784412759078</v>
      </c>
      <c r="Y11">
        <f t="shared" si="0"/>
        <v>1.1735367435861566</v>
      </c>
      <c r="Z11">
        <f t="shared" si="0"/>
        <v>1.1735367435861566</v>
      </c>
      <c r="AA11">
        <f t="shared" si="0"/>
        <v>1.2761784412759078</v>
      </c>
      <c r="AB11">
        <f t="shared" si="0"/>
        <v>1.3377634598897585</v>
      </c>
      <c r="AC11">
        <f t="shared" si="0"/>
        <v>1.4198768180415595</v>
      </c>
      <c r="AD11">
        <f t="shared" si="0"/>
        <v>1.3377634598897585</v>
      </c>
      <c r="AE11">
        <f t="shared" si="0"/>
        <v>1.1940650831241069</v>
      </c>
      <c r="AF11">
        <f t="shared" si="2"/>
        <v>1.3223672052362958</v>
      </c>
      <c r="AG11">
        <f t="shared" si="3"/>
        <v>0.49321144750306795</v>
      </c>
      <c r="AJ11" s="9">
        <v>95</v>
      </c>
      <c r="AK11" s="9">
        <v>62</v>
      </c>
      <c r="AL11" s="9">
        <f t="shared" si="4"/>
        <v>95</v>
      </c>
      <c r="AM11">
        <f t="shared" si="5"/>
        <v>0.49961058973738182</v>
      </c>
      <c r="AP11" s="9">
        <v>34</v>
      </c>
      <c r="AQ11" s="9">
        <v>27</v>
      </c>
      <c r="AR11" s="9">
        <v>10</v>
      </c>
      <c r="AS11" s="27">
        <f t="shared" si="6"/>
        <v>23.666666666666668</v>
      </c>
      <c r="AT11">
        <f t="shared" si="7"/>
        <v>0.19951277071895587</v>
      </c>
      <c r="AW11" s="9" t="s">
        <v>246</v>
      </c>
      <c r="AX11">
        <v>0.49321144750306795</v>
      </c>
      <c r="AY11">
        <v>0.49961058973738182</v>
      </c>
      <c r="AZ11">
        <v>0.19951277071895587</v>
      </c>
      <c r="BA11">
        <f t="shared" si="8"/>
        <v>0.39744493598646852</v>
      </c>
    </row>
    <row r="12" spans="1:53" x14ac:dyDescent="0.3">
      <c r="A12" s="9" t="s">
        <v>247</v>
      </c>
      <c r="B12" s="9">
        <v>1</v>
      </c>
      <c r="C12" s="9">
        <v>0</v>
      </c>
      <c r="D12" s="9">
        <v>0</v>
      </c>
      <c r="E12" s="9">
        <v>0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1</v>
      </c>
      <c r="L12" s="9">
        <v>2</v>
      </c>
      <c r="M12" s="9">
        <v>37</v>
      </c>
      <c r="N12" s="9">
        <v>75</v>
      </c>
      <c r="O12" s="9">
        <v>123</v>
      </c>
      <c r="Q12" t="s">
        <v>247</v>
      </c>
      <c r="R12">
        <f t="shared" si="1"/>
        <v>-1.2488073218919744</v>
      </c>
      <c r="S12">
        <f t="shared" si="0"/>
        <v>-1.2693356614299245</v>
      </c>
      <c r="T12">
        <f t="shared" si="0"/>
        <v>-1.2693356614299245</v>
      </c>
      <c r="U12">
        <f t="shared" si="0"/>
        <v>-1.2693356614299245</v>
      </c>
      <c r="V12">
        <f t="shared" si="0"/>
        <v>-1.2488073218919744</v>
      </c>
      <c r="W12">
        <f t="shared" si="0"/>
        <v>-1.2488073218919744</v>
      </c>
      <c r="X12">
        <f t="shared" si="0"/>
        <v>-1.2488073218919744</v>
      </c>
      <c r="Y12">
        <f t="shared" si="0"/>
        <v>-1.2488073218919744</v>
      </c>
      <c r="Z12">
        <f t="shared" si="0"/>
        <v>-1.2693356614299245</v>
      </c>
      <c r="AA12">
        <f t="shared" si="0"/>
        <v>-1.2488073218919744</v>
      </c>
      <c r="AB12">
        <f t="shared" si="0"/>
        <v>-1.2282789823540241</v>
      </c>
      <c r="AC12">
        <f t="shared" si="0"/>
        <v>-0.50978709852576487</v>
      </c>
      <c r="AD12">
        <f t="shared" si="0"/>
        <v>0.27028980391634505</v>
      </c>
      <c r="AE12">
        <f t="shared" si="0"/>
        <v>1.2556501017379578</v>
      </c>
      <c r="AF12">
        <f t="shared" si="2"/>
        <v>-5.3031543806371539E-2</v>
      </c>
      <c r="AG12">
        <f t="shared" si="3"/>
        <v>-0.88446777818008193</v>
      </c>
      <c r="AJ12" s="9">
        <v>32</v>
      </c>
      <c r="AK12" s="9">
        <v>25</v>
      </c>
      <c r="AL12" s="9">
        <f t="shared" si="4"/>
        <v>32</v>
      </c>
      <c r="AM12">
        <f t="shared" si="5"/>
        <v>-1.0071936888854667</v>
      </c>
      <c r="AP12" s="9">
        <v>25</v>
      </c>
      <c r="AQ12" s="9">
        <v>20</v>
      </c>
      <c r="AR12" s="9">
        <v>9</v>
      </c>
      <c r="AS12" s="27">
        <f t="shared" si="6"/>
        <v>18</v>
      </c>
      <c r="AT12">
        <f t="shared" si="7"/>
        <v>-0.44996497225977178</v>
      </c>
      <c r="AW12" s="9" t="s">
        <v>247</v>
      </c>
      <c r="AX12">
        <v>-0.88446777818008193</v>
      </c>
      <c r="AY12">
        <v>-1.0071936888854667</v>
      </c>
      <c r="AZ12">
        <v>-0.44996497225977178</v>
      </c>
      <c r="BA12">
        <f t="shared" si="8"/>
        <v>-0.78054214644177344</v>
      </c>
    </row>
    <row r="13" spans="1:53" x14ac:dyDescent="0.3">
      <c r="A13" s="9" t="s">
        <v>248</v>
      </c>
      <c r="B13" s="9">
        <v>114</v>
      </c>
      <c r="C13" s="9">
        <v>114</v>
      </c>
      <c r="D13" s="9">
        <v>111</v>
      </c>
      <c r="E13" s="9">
        <v>107</v>
      </c>
      <c r="F13" s="9">
        <v>96</v>
      </c>
      <c r="G13" s="9">
        <v>112</v>
      </c>
      <c r="H13" s="9">
        <v>126</v>
      </c>
      <c r="I13" s="9">
        <v>125</v>
      </c>
      <c r="J13" s="9">
        <v>128</v>
      </c>
      <c r="K13" s="9">
        <v>118</v>
      </c>
      <c r="L13" s="9">
        <v>118</v>
      </c>
      <c r="M13" s="9">
        <v>124</v>
      </c>
      <c r="N13" s="9">
        <v>127</v>
      </c>
      <c r="O13" s="9">
        <v>134</v>
      </c>
      <c r="Q13" t="s">
        <v>248</v>
      </c>
      <c r="R13">
        <f t="shared" si="1"/>
        <v>1.0708950458964053</v>
      </c>
      <c r="S13">
        <f t="shared" si="0"/>
        <v>1.0708950458964053</v>
      </c>
      <c r="T13">
        <f t="shared" si="0"/>
        <v>1.0093100272825546</v>
      </c>
      <c r="U13">
        <f t="shared" si="0"/>
        <v>0.92719666913075349</v>
      </c>
      <c r="V13">
        <f t="shared" si="0"/>
        <v>0.70138493421330061</v>
      </c>
      <c r="W13">
        <f t="shared" si="0"/>
        <v>1.0298383668205047</v>
      </c>
      <c r="X13">
        <f t="shared" si="0"/>
        <v>1.3172351203518082</v>
      </c>
      <c r="Y13">
        <f t="shared" si="0"/>
        <v>1.2967067808138582</v>
      </c>
      <c r="Z13">
        <f t="shared" si="0"/>
        <v>1.3582917994277088</v>
      </c>
      <c r="AA13">
        <f t="shared" si="0"/>
        <v>1.1530084040482063</v>
      </c>
      <c r="AB13">
        <f t="shared" si="0"/>
        <v>1.1530084040482063</v>
      </c>
      <c r="AC13">
        <f t="shared" si="0"/>
        <v>1.2761784412759078</v>
      </c>
      <c r="AD13">
        <f t="shared" si="0"/>
        <v>1.3377634598897585</v>
      </c>
      <c r="AE13">
        <f t="shared" si="0"/>
        <v>1.4814618366554104</v>
      </c>
      <c r="AF13">
        <f t="shared" si="2"/>
        <v>1.3121030354673209</v>
      </c>
      <c r="AG13">
        <f t="shared" si="3"/>
        <v>0.48293025925170135</v>
      </c>
      <c r="AJ13" s="9">
        <v>145</v>
      </c>
      <c r="AK13" s="9">
        <v>95</v>
      </c>
      <c r="AL13" s="9">
        <f t="shared" si="4"/>
        <v>145</v>
      </c>
      <c r="AM13">
        <f t="shared" si="5"/>
        <v>1.6954870013428172</v>
      </c>
      <c r="AP13" s="9">
        <v>29</v>
      </c>
      <c r="AQ13" s="9">
        <v>25</v>
      </c>
      <c r="AR13" s="9">
        <v>26</v>
      </c>
      <c r="AS13" s="27">
        <f t="shared" si="6"/>
        <v>26.666666666666668</v>
      </c>
      <c r="AT13">
        <f t="shared" si="7"/>
        <v>0.54335392876651745</v>
      </c>
      <c r="AW13" s="9" t="s">
        <v>248</v>
      </c>
      <c r="AX13">
        <v>0.48293025925170135</v>
      </c>
      <c r="AY13">
        <v>1.6954870013428172</v>
      </c>
      <c r="AZ13">
        <v>0.54335392876651745</v>
      </c>
      <c r="BA13">
        <f t="shared" si="8"/>
        <v>0.90725706312034526</v>
      </c>
    </row>
    <row r="14" spans="1:53" x14ac:dyDescent="0.3">
      <c r="A14" s="9" t="s">
        <v>249</v>
      </c>
      <c r="B14" s="9">
        <v>53</v>
      </c>
      <c r="C14" s="9">
        <v>106</v>
      </c>
      <c r="D14" s="9">
        <v>103</v>
      </c>
      <c r="E14" s="9">
        <v>104</v>
      </c>
      <c r="F14" s="9">
        <v>110</v>
      </c>
      <c r="G14" s="9">
        <v>104</v>
      </c>
      <c r="H14" s="9">
        <v>115</v>
      </c>
      <c r="I14" s="9">
        <v>114</v>
      </c>
      <c r="J14" s="9">
        <v>126</v>
      </c>
      <c r="K14" s="9">
        <v>124</v>
      </c>
      <c r="L14" s="9">
        <v>114</v>
      </c>
      <c r="M14" s="9">
        <v>130</v>
      </c>
      <c r="N14" s="9">
        <v>129</v>
      </c>
      <c r="O14" s="9">
        <v>141</v>
      </c>
      <c r="Q14" t="s">
        <v>249</v>
      </c>
      <c r="R14">
        <f t="shared" si="1"/>
        <v>-0.1813336659185607</v>
      </c>
      <c r="S14">
        <f t="shared" si="0"/>
        <v>0.90666832959280319</v>
      </c>
      <c r="T14">
        <f t="shared" si="0"/>
        <v>0.8450833109789524</v>
      </c>
      <c r="U14">
        <f t="shared" si="0"/>
        <v>0.8656116505169027</v>
      </c>
      <c r="V14">
        <f t="shared" si="0"/>
        <v>0.98878168774460429</v>
      </c>
      <c r="W14">
        <f t="shared" si="0"/>
        <v>0.8656116505169027</v>
      </c>
      <c r="X14">
        <f t="shared" si="0"/>
        <v>1.0914233854343556</v>
      </c>
      <c r="Y14">
        <f t="shared" si="0"/>
        <v>1.0708950458964053</v>
      </c>
      <c r="Z14">
        <f t="shared" si="0"/>
        <v>1.3172351203518082</v>
      </c>
      <c r="AA14">
        <f t="shared" si="0"/>
        <v>1.2761784412759078</v>
      </c>
      <c r="AB14">
        <f t="shared" si="0"/>
        <v>1.0708950458964053</v>
      </c>
      <c r="AC14">
        <f t="shared" si="0"/>
        <v>1.3993484785036094</v>
      </c>
      <c r="AD14">
        <f t="shared" si="0"/>
        <v>1.3788201389656591</v>
      </c>
      <c r="AE14">
        <f t="shared" si="0"/>
        <v>1.6251602134210623</v>
      </c>
      <c r="AF14">
        <f t="shared" si="2"/>
        <v>1.368555969196684</v>
      </c>
      <c r="AG14">
        <f t="shared" si="3"/>
        <v>0.5394767946342186</v>
      </c>
      <c r="AJ14" s="9">
        <v>95</v>
      </c>
      <c r="AK14" s="9">
        <v>77</v>
      </c>
      <c r="AL14" s="9">
        <f t="shared" si="4"/>
        <v>95</v>
      </c>
      <c r="AM14">
        <f t="shared" si="5"/>
        <v>0.49961058973738182</v>
      </c>
      <c r="AP14" s="9">
        <v>30</v>
      </c>
      <c r="AQ14" s="9">
        <v>27</v>
      </c>
      <c r="AR14" s="9">
        <v>24</v>
      </c>
      <c r="AS14" s="27">
        <f t="shared" si="6"/>
        <v>27</v>
      </c>
      <c r="AT14">
        <f t="shared" si="7"/>
        <v>0.58155850188291314</v>
      </c>
      <c r="AW14" s="9" t="s">
        <v>249</v>
      </c>
      <c r="AX14">
        <v>0.5394767946342186</v>
      </c>
      <c r="AY14">
        <v>0.49961058973738182</v>
      </c>
      <c r="AZ14">
        <v>0.58155850188291314</v>
      </c>
      <c r="BA14">
        <f t="shared" si="8"/>
        <v>0.54021529541817115</v>
      </c>
    </row>
    <row r="15" spans="1:53" x14ac:dyDescent="0.3">
      <c r="A15" s="9" t="s">
        <v>250</v>
      </c>
      <c r="B15" s="9">
        <v>3</v>
      </c>
      <c r="C15" s="9">
        <v>0</v>
      </c>
      <c r="D15" s="9">
        <v>0</v>
      </c>
      <c r="E15" s="9">
        <v>3</v>
      </c>
      <c r="F15" s="9">
        <v>1</v>
      </c>
      <c r="G15" s="9">
        <v>94</v>
      </c>
      <c r="H15" s="9">
        <v>59</v>
      </c>
      <c r="I15" s="9">
        <v>70</v>
      </c>
      <c r="J15" s="9">
        <v>83</v>
      </c>
      <c r="K15" s="9">
        <v>75</v>
      </c>
      <c r="L15" s="9">
        <v>67</v>
      </c>
      <c r="M15" s="9">
        <v>82</v>
      </c>
      <c r="N15" s="9">
        <v>86</v>
      </c>
      <c r="O15" s="9">
        <v>86</v>
      </c>
      <c r="Q15" t="s">
        <v>250</v>
      </c>
      <c r="R15">
        <f t="shared" si="1"/>
        <v>-1.2077506428160738</v>
      </c>
      <c r="S15">
        <f t="shared" si="0"/>
        <v>-1.2693356614299245</v>
      </c>
      <c r="T15">
        <f t="shared" si="0"/>
        <v>-1.2693356614299245</v>
      </c>
      <c r="U15">
        <f t="shared" si="0"/>
        <v>-1.2077506428160738</v>
      </c>
      <c r="V15">
        <f t="shared" si="0"/>
        <v>-1.2488073218919744</v>
      </c>
      <c r="W15">
        <f t="shared" si="0"/>
        <v>0.66032825513740001</v>
      </c>
      <c r="X15">
        <f t="shared" si="0"/>
        <v>-5.8163628690859122E-2</v>
      </c>
      <c r="Y15">
        <f t="shared" si="0"/>
        <v>0.16764810622659376</v>
      </c>
      <c r="Z15">
        <f t="shared" si="0"/>
        <v>0.43451652021994719</v>
      </c>
      <c r="AA15">
        <f t="shared" si="0"/>
        <v>0.27028980391634505</v>
      </c>
      <c r="AB15">
        <f t="shared" si="0"/>
        <v>0.10606308761274297</v>
      </c>
      <c r="AC15">
        <f t="shared" si="0"/>
        <v>0.41398818068199689</v>
      </c>
      <c r="AD15">
        <f t="shared" si="0"/>
        <v>0.49610153883379798</v>
      </c>
      <c r="AE15">
        <f t="shared" si="0"/>
        <v>0.49610153883379798</v>
      </c>
      <c r="AF15">
        <f t="shared" si="2"/>
        <v>0.37806358649058391</v>
      </c>
      <c r="AG15">
        <f t="shared" si="3"/>
        <v>-0.45265787162267673</v>
      </c>
      <c r="AJ15" s="9">
        <v>62</v>
      </c>
      <c r="AK15" s="9">
        <v>77</v>
      </c>
      <c r="AL15" s="9">
        <f t="shared" si="4"/>
        <v>77</v>
      </c>
      <c r="AM15">
        <f t="shared" si="5"/>
        <v>6.9095081559425078E-2</v>
      </c>
      <c r="AP15" s="9">
        <v>24</v>
      </c>
      <c r="AQ15" s="9">
        <v>21</v>
      </c>
      <c r="AR15" s="9">
        <v>20</v>
      </c>
      <c r="AS15" s="27">
        <f t="shared" si="6"/>
        <v>21.666666666666668</v>
      </c>
      <c r="AT15">
        <f t="shared" si="7"/>
        <v>-2.9714667979418529E-2</v>
      </c>
      <c r="AW15" s="9" t="s">
        <v>250</v>
      </c>
      <c r="AX15">
        <v>-0.45265787162267673</v>
      </c>
      <c r="AY15">
        <v>6.9095081559425078E-2</v>
      </c>
      <c r="AZ15">
        <v>-2.9714667979418529E-2</v>
      </c>
      <c r="BA15">
        <f t="shared" si="8"/>
        <v>-0.13775915268089006</v>
      </c>
    </row>
    <row r="16" spans="1:53" x14ac:dyDescent="0.3">
      <c r="A16" s="9" t="s">
        <v>251</v>
      </c>
      <c r="B16" s="9">
        <v>7</v>
      </c>
      <c r="C16" s="9">
        <v>1</v>
      </c>
      <c r="D16" s="9">
        <v>88</v>
      </c>
      <c r="E16" s="9">
        <v>119</v>
      </c>
      <c r="F16" s="9">
        <v>128</v>
      </c>
      <c r="G16" s="9">
        <v>89</v>
      </c>
      <c r="H16" s="9">
        <v>90</v>
      </c>
      <c r="I16" s="9">
        <v>97</v>
      </c>
      <c r="J16" s="9">
        <v>94</v>
      </c>
      <c r="K16" s="9">
        <v>104</v>
      </c>
      <c r="L16" s="9">
        <v>27</v>
      </c>
      <c r="M16" s="9">
        <v>18</v>
      </c>
      <c r="N16" s="9">
        <v>106</v>
      </c>
      <c r="O16" s="9">
        <v>98</v>
      </c>
      <c r="Q16" t="s">
        <v>251</v>
      </c>
      <c r="R16">
        <f t="shared" si="1"/>
        <v>-1.1256372846642728</v>
      </c>
      <c r="S16">
        <f t="shared" si="0"/>
        <v>-1.2488073218919744</v>
      </c>
      <c r="T16">
        <f t="shared" si="0"/>
        <v>0.53715821790969853</v>
      </c>
      <c r="U16">
        <f t="shared" si="0"/>
        <v>1.1735367435861566</v>
      </c>
      <c r="V16">
        <f t="shared" si="0"/>
        <v>1.3582917994277088</v>
      </c>
      <c r="W16">
        <f t="shared" si="0"/>
        <v>0.55768655744764872</v>
      </c>
      <c r="X16">
        <f t="shared" si="0"/>
        <v>0.57821489698559903</v>
      </c>
      <c r="Y16">
        <f t="shared" si="0"/>
        <v>0.72191327375125081</v>
      </c>
      <c r="Z16">
        <f t="shared" si="0"/>
        <v>0.66032825513740001</v>
      </c>
      <c r="AA16">
        <f t="shared" si="0"/>
        <v>0.8656116505169027</v>
      </c>
      <c r="AB16">
        <f t="shared" si="0"/>
        <v>-0.71507049390526756</v>
      </c>
      <c r="AC16">
        <f t="shared" si="0"/>
        <v>-0.89982554974681983</v>
      </c>
      <c r="AD16">
        <f t="shared" si="0"/>
        <v>0.90666832959280319</v>
      </c>
      <c r="AE16">
        <f t="shared" si="0"/>
        <v>0.74244161328920111</v>
      </c>
      <c r="AF16">
        <f t="shared" si="2"/>
        <v>8.5534748074792277E-3</v>
      </c>
      <c r="AG16">
        <f t="shared" si="3"/>
        <v>-0.82278064867188117</v>
      </c>
      <c r="AJ16" s="9">
        <v>40</v>
      </c>
      <c r="AK16" s="9">
        <v>62</v>
      </c>
      <c r="AL16" s="9">
        <f t="shared" si="4"/>
        <v>62</v>
      </c>
      <c r="AM16">
        <f t="shared" si="5"/>
        <v>-0.28966784192220552</v>
      </c>
      <c r="AP16" s="9">
        <v>0</v>
      </c>
      <c r="AQ16" s="9">
        <v>0</v>
      </c>
      <c r="AR16" s="9">
        <v>9</v>
      </c>
      <c r="AS16" s="27">
        <f t="shared" si="6"/>
        <v>3</v>
      </c>
      <c r="AT16">
        <f t="shared" si="7"/>
        <v>-2.16917076249758</v>
      </c>
      <c r="AW16" s="9" t="s">
        <v>251</v>
      </c>
      <c r="AX16">
        <v>-0.82278064867188117</v>
      </c>
      <c r="AY16">
        <v>-0.28966784192220552</v>
      </c>
      <c r="AZ16">
        <v>-2.16917076249758</v>
      </c>
      <c r="BA16">
        <f t="shared" si="8"/>
        <v>-1.0938730843638889</v>
      </c>
    </row>
    <row r="17" spans="1:53" x14ac:dyDescent="0.3">
      <c r="A17" s="9" t="s">
        <v>252</v>
      </c>
      <c r="B17" s="9">
        <v>31</v>
      </c>
      <c r="C17" s="9">
        <v>38</v>
      </c>
      <c r="D17" s="9">
        <v>65</v>
      </c>
      <c r="E17" s="9">
        <v>59</v>
      </c>
      <c r="F17" s="9">
        <v>77</v>
      </c>
      <c r="G17" s="9">
        <v>104</v>
      </c>
      <c r="H17" s="9">
        <v>97</v>
      </c>
      <c r="I17" s="9">
        <v>79</v>
      </c>
      <c r="J17" s="9">
        <v>120</v>
      </c>
      <c r="K17" s="9">
        <v>117</v>
      </c>
      <c r="L17" s="9">
        <v>111</v>
      </c>
      <c r="M17" s="9">
        <v>134</v>
      </c>
      <c r="N17" s="9">
        <v>120</v>
      </c>
      <c r="O17" s="9">
        <v>126</v>
      </c>
      <c r="Q17" t="s">
        <v>252</v>
      </c>
      <c r="R17">
        <f t="shared" si="1"/>
        <v>-0.63295713575346646</v>
      </c>
      <c r="S17">
        <f t="shared" si="0"/>
        <v>-0.48925875898781462</v>
      </c>
      <c r="T17">
        <f t="shared" si="0"/>
        <v>6.5006408536842447E-2</v>
      </c>
      <c r="U17">
        <f t="shared" si="0"/>
        <v>-5.8163628690859122E-2</v>
      </c>
      <c r="V17">
        <f t="shared" si="0"/>
        <v>0.3113464829922456</v>
      </c>
      <c r="W17">
        <f t="shared" si="0"/>
        <v>0.8656116505169027</v>
      </c>
      <c r="X17">
        <f t="shared" si="0"/>
        <v>0.72191327375125081</v>
      </c>
      <c r="Y17">
        <f t="shared" si="0"/>
        <v>0.35240316206814615</v>
      </c>
      <c r="Z17">
        <f t="shared" si="0"/>
        <v>1.1940650831241069</v>
      </c>
      <c r="AA17">
        <f t="shared" si="0"/>
        <v>1.1324800645102562</v>
      </c>
      <c r="AB17">
        <f t="shared" si="0"/>
        <v>1.0093100272825546</v>
      </c>
      <c r="AC17">
        <f t="shared" si="0"/>
        <v>1.4814618366554104</v>
      </c>
      <c r="AD17">
        <f t="shared" si="0"/>
        <v>1.1940650831241069</v>
      </c>
      <c r="AE17">
        <f t="shared" si="0"/>
        <v>1.3172351203518082</v>
      </c>
      <c r="AF17">
        <f t="shared" si="2"/>
        <v>1.2505180168534702</v>
      </c>
      <c r="AG17">
        <f t="shared" si="3"/>
        <v>0.4212431297435007</v>
      </c>
      <c r="AJ17" s="9">
        <v>62</v>
      </c>
      <c r="AK17" s="9">
        <v>62</v>
      </c>
      <c r="AL17" s="9">
        <f t="shared" si="4"/>
        <v>62</v>
      </c>
      <c r="AM17">
        <f t="shared" si="5"/>
        <v>-0.28966784192220552</v>
      </c>
      <c r="AP17" s="9">
        <v>27</v>
      </c>
      <c r="AQ17" s="9">
        <v>18</v>
      </c>
      <c r="AR17" s="9">
        <v>4</v>
      </c>
      <c r="AS17" s="27">
        <f t="shared" si="6"/>
        <v>16.333333333333332</v>
      </c>
      <c r="AT17">
        <f t="shared" si="7"/>
        <v>-0.64098783784175062</v>
      </c>
      <c r="AW17" s="9" t="s">
        <v>252</v>
      </c>
      <c r="AX17">
        <v>0.4212431297435007</v>
      </c>
      <c r="AY17">
        <v>-0.28966784192220552</v>
      </c>
      <c r="AZ17">
        <v>-0.64098783784175062</v>
      </c>
      <c r="BA17">
        <f t="shared" si="8"/>
        <v>-0.16980418334015179</v>
      </c>
    </row>
    <row r="18" spans="1:53" x14ac:dyDescent="0.3">
      <c r="A18" s="9" t="s">
        <v>253</v>
      </c>
      <c r="B18" s="9">
        <v>111</v>
      </c>
      <c r="C18" s="9">
        <v>121</v>
      </c>
      <c r="D18" s="9">
        <v>130</v>
      </c>
      <c r="E18" s="9">
        <v>122</v>
      </c>
      <c r="F18" s="9">
        <v>117</v>
      </c>
      <c r="G18" s="9">
        <v>184</v>
      </c>
      <c r="H18" s="9">
        <v>151</v>
      </c>
      <c r="I18" s="9">
        <v>157</v>
      </c>
      <c r="J18" s="9">
        <v>154</v>
      </c>
      <c r="K18" s="9">
        <v>159</v>
      </c>
      <c r="L18" s="9">
        <v>136</v>
      </c>
      <c r="M18" s="9">
        <v>156</v>
      </c>
      <c r="N18" s="9">
        <v>173</v>
      </c>
      <c r="O18" s="9">
        <v>186</v>
      </c>
      <c r="Q18" t="s">
        <v>253</v>
      </c>
      <c r="R18">
        <f t="shared" si="1"/>
        <v>1.0093100272825546</v>
      </c>
      <c r="S18">
        <f t="shared" si="0"/>
        <v>1.2145934226620572</v>
      </c>
      <c r="T18">
        <f t="shared" si="0"/>
        <v>1.3993484785036094</v>
      </c>
      <c r="U18">
        <f t="shared" si="0"/>
        <v>1.2351217622000075</v>
      </c>
      <c r="V18">
        <f t="shared" si="0"/>
        <v>1.1324800645102562</v>
      </c>
      <c r="W18">
        <f t="shared" si="0"/>
        <v>2.5078788135529235</v>
      </c>
      <c r="X18">
        <f t="shared" si="0"/>
        <v>1.8304436088005649</v>
      </c>
      <c r="Y18">
        <f t="shared" si="0"/>
        <v>1.9536136460282665</v>
      </c>
      <c r="Z18">
        <f t="shared" si="0"/>
        <v>1.8920286274144156</v>
      </c>
      <c r="AA18">
        <f t="shared" si="0"/>
        <v>1.9946703251041669</v>
      </c>
      <c r="AB18">
        <f t="shared" si="0"/>
        <v>1.522518515731311</v>
      </c>
      <c r="AC18">
        <f t="shared" si="0"/>
        <v>1.9330853064903162</v>
      </c>
      <c r="AD18">
        <f t="shared" si="0"/>
        <v>2.2820670786354706</v>
      </c>
      <c r="AE18">
        <f t="shared" si="0"/>
        <v>2.5489354926288241</v>
      </c>
      <c r="AF18">
        <f t="shared" si="2"/>
        <v>2.0716515983714805</v>
      </c>
      <c r="AG18">
        <f t="shared" si="3"/>
        <v>1.2437381898528439</v>
      </c>
      <c r="AJ18" s="9">
        <v>50</v>
      </c>
      <c r="AK18" s="9">
        <v>50</v>
      </c>
      <c r="AL18" s="9">
        <f t="shared" si="4"/>
        <v>50</v>
      </c>
      <c r="AM18">
        <f t="shared" si="5"/>
        <v>-0.57667818070750998</v>
      </c>
      <c r="AP18" s="9">
        <v>37</v>
      </c>
      <c r="AQ18" s="9">
        <v>28</v>
      </c>
      <c r="AR18" s="9">
        <v>26</v>
      </c>
      <c r="AS18" s="27">
        <f t="shared" si="6"/>
        <v>30.333333333333332</v>
      </c>
      <c r="AT18">
        <f t="shared" si="7"/>
        <v>0.96360423304687026</v>
      </c>
      <c r="AW18" s="9" t="s">
        <v>253</v>
      </c>
      <c r="AX18">
        <v>1.2437381898528439</v>
      </c>
      <c r="AY18">
        <v>-0.57667818070750998</v>
      </c>
      <c r="AZ18">
        <v>0.96360423304687026</v>
      </c>
      <c r="BA18">
        <f t="shared" si="8"/>
        <v>0.54355474739740139</v>
      </c>
    </row>
    <row r="19" spans="1:53" x14ac:dyDescent="0.3">
      <c r="A19" s="9" t="s">
        <v>254</v>
      </c>
      <c r="B19" s="9">
        <v>70</v>
      </c>
      <c r="C19" s="9">
        <v>105</v>
      </c>
      <c r="D19" s="9">
        <v>81</v>
      </c>
      <c r="E19" s="9">
        <v>163</v>
      </c>
      <c r="F19" s="9">
        <v>185</v>
      </c>
      <c r="G19" s="9">
        <v>178</v>
      </c>
      <c r="H19" s="9">
        <v>111</v>
      </c>
      <c r="I19" s="9">
        <v>61</v>
      </c>
      <c r="J19" s="9">
        <v>147</v>
      </c>
      <c r="K19" s="9">
        <v>93</v>
      </c>
      <c r="L19" s="9">
        <v>111</v>
      </c>
      <c r="M19" s="9">
        <v>133</v>
      </c>
      <c r="N19" s="9">
        <v>130</v>
      </c>
      <c r="O19" s="9">
        <v>130</v>
      </c>
      <c r="Q19" t="s">
        <v>254</v>
      </c>
      <c r="R19">
        <f t="shared" si="1"/>
        <v>0.16764810622659376</v>
      </c>
      <c r="S19">
        <f t="shared" si="1"/>
        <v>0.88613999005485289</v>
      </c>
      <c r="T19">
        <f t="shared" si="1"/>
        <v>0.39345984114404664</v>
      </c>
      <c r="U19">
        <f t="shared" si="1"/>
        <v>2.0767836832559681</v>
      </c>
      <c r="V19">
        <f t="shared" si="1"/>
        <v>2.5284071530908738</v>
      </c>
      <c r="W19">
        <f t="shared" si="1"/>
        <v>2.3847087763252222</v>
      </c>
      <c r="X19">
        <f t="shared" si="1"/>
        <v>1.0093100272825546</v>
      </c>
      <c r="Y19">
        <f t="shared" si="1"/>
        <v>-1.7106949614958601E-2</v>
      </c>
      <c r="Z19">
        <f t="shared" si="1"/>
        <v>1.7483302506487639</v>
      </c>
      <c r="AA19">
        <f t="shared" si="1"/>
        <v>0.63979991559944982</v>
      </c>
      <c r="AB19">
        <f t="shared" si="1"/>
        <v>1.0093100272825546</v>
      </c>
      <c r="AC19">
        <f t="shared" si="1"/>
        <v>1.4609334971174601</v>
      </c>
      <c r="AD19">
        <f t="shared" si="1"/>
        <v>1.3993484785036094</v>
      </c>
      <c r="AE19">
        <f t="shared" si="1"/>
        <v>1.3993484785036094</v>
      </c>
      <c r="AF19">
        <f t="shared" si="2"/>
        <v>1.3172351203518085</v>
      </c>
      <c r="AG19">
        <f t="shared" si="3"/>
        <v>0.48807085337738476</v>
      </c>
      <c r="AJ19" s="9">
        <v>12</v>
      </c>
      <c r="AK19" s="9">
        <v>1</v>
      </c>
      <c r="AL19" s="9">
        <f t="shared" si="4"/>
        <v>12</v>
      </c>
      <c r="AM19">
        <f t="shared" si="5"/>
        <v>-1.4855442535276409</v>
      </c>
      <c r="AP19" s="9">
        <v>24</v>
      </c>
      <c r="AQ19" s="9">
        <v>27</v>
      </c>
      <c r="AR19" s="9">
        <v>25</v>
      </c>
      <c r="AS19" s="27">
        <f t="shared" si="6"/>
        <v>25.333333333333332</v>
      </c>
      <c r="AT19">
        <f t="shared" si="7"/>
        <v>0.3905356363009343</v>
      </c>
      <c r="AW19" s="9" t="s">
        <v>254</v>
      </c>
      <c r="AX19">
        <v>0.48807085337738476</v>
      </c>
      <c r="AY19">
        <v>-1.4855442535276409</v>
      </c>
      <c r="AZ19">
        <v>0.3905356363009343</v>
      </c>
      <c r="BA19">
        <f t="shared" si="8"/>
        <v>-0.20231258794977394</v>
      </c>
    </row>
    <row r="20" spans="1:53" x14ac:dyDescent="0.3">
      <c r="A20" s="9" t="s">
        <v>255</v>
      </c>
      <c r="B20" s="9">
        <v>12</v>
      </c>
      <c r="C20" s="9">
        <v>48</v>
      </c>
      <c r="D20" s="9">
        <v>29</v>
      </c>
      <c r="E20" s="9">
        <v>21</v>
      </c>
      <c r="F20" s="9">
        <v>10</v>
      </c>
      <c r="G20" s="9">
        <v>3</v>
      </c>
      <c r="H20" s="9">
        <v>53</v>
      </c>
      <c r="I20" s="9">
        <v>17</v>
      </c>
      <c r="J20" s="9">
        <v>41</v>
      </c>
      <c r="K20" s="9">
        <v>26</v>
      </c>
      <c r="L20" s="9">
        <v>68</v>
      </c>
      <c r="M20" s="9">
        <v>20</v>
      </c>
      <c r="N20" s="9">
        <v>40</v>
      </c>
      <c r="O20" s="9">
        <v>13</v>
      </c>
      <c r="Q20" t="s">
        <v>255</v>
      </c>
      <c r="R20">
        <f t="shared" si="1"/>
        <v>-1.0229955869745215</v>
      </c>
      <c r="S20">
        <f t="shared" si="1"/>
        <v>-0.28397536360831199</v>
      </c>
      <c r="T20">
        <f t="shared" si="1"/>
        <v>-0.67401381482936695</v>
      </c>
      <c r="U20">
        <f t="shared" si="1"/>
        <v>-0.83824053113296915</v>
      </c>
      <c r="V20">
        <f t="shared" si="1"/>
        <v>-1.0640522660504219</v>
      </c>
      <c r="W20">
        <f t="shared" si="1"/>
        <v>-1.2077506428160738</v>
      </c>
      <c r="X20">
        <f t="shared" si="1"/>
        <v>-0.1813336659185607</v>
      </c>
      <c r="Y20">
        <f t="shared" si="1"/>
        <v>-0.92035388928477013</v>
      </c>
      <c r="Z20">
        <f t="shared" si="1"/>
        <v>-0.42767374037396383</v>
      </c>
      <c r="AA20">
        <f t="shared" si="1"/>
        <v>-0.73559883344321775</v>
      </c>
      <c r="AB20">
        <f t="shared" si="1"/>
        <v>0.12659142715069324</v>
      </c>
      <c r="AC20">
        <f t="shared" si="1"/>
        <v>-0.85876887067091934</v>
      </c>
      <c r="AD20">
        <f t="shared" si="1"/>
        <v>-0.44820207991191413</v>
      </c>
      <c r="AE20">
        <f t="shared" si="1"/>
        <v>-1.0024672474365712</v>
      </c>
      <c r="AF20">
        <f t="shared" si="2"/>
        <v>-0.5457116927171779</v>
      </c>
      <c r="AG20">
        <f t="shared" si="3"/>
        <v>-1.377964814245688</v>
      </c>
      <c r="AJ20" s="9">
        <v>77</v>
      </c>
      <c r="AK20" s="9">
        <v>12</v>
      </c>
      <c r="AL20" s="9">
        <f t="shared" si="4"/>
        <v>77</v>
      </c>
      <c r="AM20">
        <f t="shared" si="5"/>
        <v>6.9095081559425078E-2</v>
      </c>
      <c r="AP20" s="9">
        <v>29</v>
      </c>
      <c r="AQ20" s="9">
        <v>21</v>
      </c>
      <c r="AR20" s="9">
        <v>25</v>
      </c>
      <c r="AS20" s="27">
        <f t="shared" si="6"/>
        <v>25</v>
      </c>
      <c r="AT20">
        <f t="shared" si="7"/>
        <v>0.35233106318453866</v>
      </c>
      <c r="AW20" s="9" t="s">
        <v>255</v>
      </c>
      <c r="AX20">
        <v>-1.377964814245688</v>
      </c>
      <c r="AY20">
        <v>6.9095081559425078E-2</v>
      </c>
      <c r="AZ20">
        <v>0.35233106318453866</v>
      </c>
      <c r="BA20">
        <f t="shared" si="8"/>
        <v>-0.31884622316724137</v>
      </c>
    </row>
    <row r="21" spans="1:53" ht="15.6" x14ac:dyDescent="0.3">
      <c r="A21" s="1" t="s">
        <v>0</v>
      </c>
      <c r="B21" s="3">
        <f>AVERAGE(B3:B20)</f>
        <v>61.833333333333336</v>
      </c>
      <c r="C21" s="3">
        <f t="shared" ref="C21:O21" si="9">AVERAGE(C3:C20)</f>
        <v>67.833333333333329</v>
      </c>
      <c r="D21" s="3">
        <f t="shared" si="9"/>
        <v>75.666666666666671</v>
      </c>
      <c r="E21" s="3">
        <f t="shared" si="9"/>
        <v>81.166666666666671</v>
      </c>
      <c r="F21" s="3">
        <f t="shared" si="9"/>
        <v>82.777777777777771</v>
      </c>
      <c r="G21" s="3">
        <f t="shared" si="9"/>
        <v>98.882352941176464</v>
      </c>
      <c r="H21" s="3">
        <f t="shared" si="9"/>
        <v>92.111111111111114</v>
      </c>
      <c r="I21" s="3">
        <f t="shared" si="9"/>
        <v>90.111111111111114</v>
      </c>
      <c r="J21" s="3">
        <f t="shared" si="9"/>
        <v>99.277777777777771</v>
      </c>
      <c r="K21" s="3">
        <f t="shared" si="9"/>
        <v>95.222222222222229</v>
      </c>
      <c r="L21" s="3">
        <f t="shared" si="9"/>
        <v>90.666666666666671</v>
      </c>
      <c r="M21" s="3">
        <f t="shared" si="9"/>
        <v>99.166666666666671</v>
      </c>
      <c r="N21" s="3">
        <f t="shared" si="9"/>
        <v>105.77777777777777</v>
      </c>
      <c r="O21" s="3">
        <f t="shared" si="9"/>
        <v>113.44444444444444</v>
      </c>
      <c r="Q21" s="1" t="s">
        <v>0</v>
      </c>
      <c r="R21" s="3">
        <f>AVERAGE(R3:R20)</f>
        <v>0</v>
      </c>
      <c r="S21" s="3">
        <f t="shared" ref="S21:AG21" si="10">AVERAGE(S3:S20)</f>
        <v>0.12317003722770152</v>
      </c>
      <c r="T21" s="3">
        <f t="shared" si="10"/>
        <v>0.28397536360831199</v>
      </c>
      <c r="U21" s="3">
        <f t="shared" si="10"/>
        <v>0.39688123106703832</v>
      </c>
      <c r="V21" s="3">
        <f t="shared" si="10"/>
        <v>0.42995466698929141</v>
      </c>
      <c r="W21" s="3">
        <f t="shared" si="10"/>
        <v>0.647783158753097</v>
      </c>
      <c r="X21" s="3">
        <f t="shared" si="10"/>
        <v>0.62155250267682716</v>
      </c>
      <c r="Y21" s="3">
        <f t="shared" si="10"/>
        <v>0.58049582360092666</v>
      </c>
      <c r="Z21" s="3">
        <f t="shared" si="10"/>
        <v>0.76867226936547095</v>
      </c>
      <c r="AA21" s="3">
        <f t="shared" si="10"/>
        <v>0.68541844790600581</v>
      </c>
      <c r="AB21" s="3">
        <f t="shared" si="10"/>
        <v>0.59190045667756574</v>
      </c>
      <c r="AC21" s="3">
        <f t="shared" si="10"/>
        <v>0.76639134275014309</v>
      </c>
      <c r="AD21" s="3">
        <f t="shared" si="10"/>
        <v>0.90210647636214736</v>
      </c>
      <c r="AE21" s="3">
        <f t="shared" si="10"/>
        <v>1.0594904128197662</v>
      </c>
      <c r="AF21" s="3">
        <f t="shared" si="10"/>
        <v>0.8299721721524056</v>
      </c>
      <c r="AG21" s="3">
        <f t="shared" si="10"/>
        <v>0</v>
      </c>
      <c r="AJ21" s="3">
        <f t="shared" ref="AJ21:AM21" si="11">AVERAGE(AJ3:AJ20)</f>
        <v>63.388888888888886</v>
      </c>
      <c r="AK21" s="3">
        <f t="shared" si="11"/>
        <v>54.5625</v>
      </c>
      <c r="AL21" s="3">
        <f t="shared" si="11"/>
        <v>74.111111111111114</v>
      </c>
      <c r="AM21" s="3">
        <f t="shared" si="11"/>
        <v>-5.165621017353159E-17</v>
      </c>
      <c r="AP21" s="3">
        <f t="shared" ref="AP21:AT21" si="12">AVERAGE(AP3:AP20)</f>
        <v>25</v>
      </c>
      <c r="AQ21" s="3">
        <f t="shared" si="12"/>
        <v>22.333333333333332</v>
      </c>
      <c r="AR21" s="3">
        <f t="shared" si="12"/>
        <v>18.444444444444443</v>
      </c>
      <c r="AS21" s="3">
        <f t="shared" si="12"/>
        <v>21.925925925925924</v>
      </c>
      <c r="AT21" s="3">
        <f t="shared" si="12"/>
        <v>1.8195321792467843E-16</v>
      </c>
    </row>
    <row r="22" spans="1:53" ht="15.6" x14ac:dyDescent="0.3">
      <c r="A22" s="1" t="s">
        <v>1</v>
      </c>
      <c r="B22" s="3">
        <f>STDEV(B3:B20)/18^0.5</f>
        <v>11.481798611123837</v>
      </c>
      <c r="C22" s="3">
        <f t="shared" ref="C22:O22" si="13">STDEV(C3:C20)/18^0.5</f>
        <v>11.898330195363908</v>
      </c>
      <c r="D22" s="3">
        <f t="shared" si="13"/>
        <v>11.616699721448457</v>
      </c>
      <c r="E22" s="3">
        <f t="shared" si="13"/>
        <v>13.221405203515834</v>
      </c>
      <c r="F22" s="3">
        <f t="shared" si="13"/>
        <v>13.733351312465759</v>
      </c>
      <c r="G22" s="3">
        <f t="shared" si="13"/>
        <v>12.50246707680272</v>
      </c>
      <c r="H22" s="3">
        <f t="shared" si="13"/>
        <v>11.364113015684978</v>
      </c>
      <c r="I22" s="3">
        <f t="shared" si="13"/>
        <v>12.55234501146521</v>
      </c>
      <c r="J22" s="3">
        <f t="shared" si="13"/>
        <v>12.299052930103494</v>
      </c>
      <c r="K22" s="3">
        <f t="shared" si="13"/>
        <v>12.033329410557062</v>
      </c>
      <c r="L22" s="3">
        <f t="shared" si="13"/>
        <v>11.440382552221603</v>
      </c>
      <c r="M22" s="3">
        <f t="shared" si="13"/>
        <v>12.846059389169326</v>
      </c>
      <c r="N22" s="3">
        <f t="shared" si="13"/>
        <v>11.351932706817008</v>
      </c>
      <c r="O22" s="3">
        <f t="shared" si="13"/>
        <v>12.444969643445862</v>
      </c>
      <c r="Q22" s="1" t="s">
        <v>1</v>
      </c>
      <c r="R22" s="3">
        <f>STDEV(R3:R20)/18^0.5</f>
        <v>0.23570226039551587</v>
      </c>
      <c r="S22" s="3">
        <f t="shared" ref="S22:AG22" si="14">STDEV(S3:S20)/18^0.5</f>
        <v>0.24425296218507636</v>
      </c>
      <c r="T22" s="3">
        <f t="shared" si="14"/>
        <v>0.23847155619230614</v>
      </c>
      <c r="U22" s="3">
        <f t="shared" si="14"/>
        <v>0.27141349518659547</v>
      </c>
      <c r="V22" s="3">
        <f t="shared" si="14"/>
        <v>0.28192289873625193</v>
      </c>
      <c r="W22" s="3">
        <f t="shared" si="14"/>
        <v>0.27333931229469144</v>
      </c>
      <c r="X22" s="3">
        <f t="shared" si="14"/>
        <v>0.23328637053362114</v>
      </c>
      <c r="Y22" s="3">
        <f t="shared" si="14"/>
        <v>0.25767880039285401</v>
      </c>
      <c r="Z22" s="3">
        <f t="shared" si="14"/>
        <v>0.25247913454438653</v>
      </c>
      <c r="AA22" s="3">
        <f t="shared" si="14"/>
        <v>0.2470242719119182</v>
      </c>
      <c r="AB22" s="3">
        <f t="shared" si="14"/>
        <v>0.23485205747604701</v>
      </c>
      <c r="AC22" s="3">
        <f t="shared" si="14"/>
        <v>0.26370826886554183</v>
      </c>
      <c r="AD22" s="3">
        <f t="shared" si="14"/>
        <v>0.23303632901750235</v>
      </c>
      <c r="AE22" s="3">
        <f t="shared" si="14"/>
        <v>0.25547456238014049</v>
      </c>
      <c r="AF22" s="3">
        <f t="shared" si="14"/>
        <v>0.23531210172220468</v>
      </c>
      <c r="AG22" s="3">
        <f t="shared" si="14"/>
        <v>0.23570226039551584</v>
      </c>
      <c r="AJ22" s="3">
        <f t="shared" ref="AJ22:AM22" si="15">STDEV(AJ3:AJ20)/18^0.5</f>
        <v>9.7068599450459701</v>
      </c>
      <c r="AK22" s="3">
        <f t="shared" si="15"/>
        <v>8.8351020241861278</v>
      </c>
      <c r="AL22" s="3">
        <f t="shared" si="15"/>
        <v>9.854791770626667</v>
      </c>
      <c r="AM22" s="3">
        <f t="shared" si="15"/>
        <v>0.23570226039551584</v>
      </c>
      <c r="AP22" s="3">
        <f t="shared" ref="AP22:AT22" si="16">STDEV(AP3:AP20)/18^0.5</f>
        <v>2.4023409062964731</v>
      </c>
      <c r="AQ22" s="3">
        <f t="shared" si="16"/>
        <v>2.3108157176732536</v>
      </c>
      <c r="AR22" s="3">
        <f t="shared" si="16"/>
        <v>2.0036277918440386</v>
      </c>
      <c r="AS22" s="3">
        <f t="shared" si="16"/>
        <v>2.0564925537178929</v>
      </c>
      <c r="AT22" s="3">
        <f t="shared" si="16"/>
        <v>0.23570226039551576</v>
      </c>
    </row>
    <row r="23" spans="1:53" ht="15.6" x14ac:dyDescent="0.3">
      <c r="A23" s="1" t="s">
        <v>2</v>
      </c>
      <c r="B23" s="3">
        <f>STDEV(B3:B20)</f>
        <v>48.713145948863684</v>
      </c>
      <c r="C23" s="3">
        <f t="shared" ref="C23:O23" si="17">STDEV(C3:C20)</f>
        <v>50.480339795630861</v>
      </c>
      <c r="D23" s="3">
        <f t="shared" si="17"/>
        <v>49.28548288826449</v>
      </c>
      <c r="E23" s="3">
        <f t="shared" si="17"/>
        <v>56.093671657326908</v>
      </c>
      <c r="F23" s="3">
        <f t="shared" si="17"/>
        <v>58.265675048770255</v>
      </c>
      <c r="G23" s="3">
        <f t="shared" si="17"/>
        <v>53.043475509412531</v>
      </c>
      <c r="H23" s="3">
        <f t="shared" si="17"/>
        <v>48.213848253366926</v>
      </c>
      <c r="I23" s="3">
        <f t="shared" si="17"/>
        <v>53.255089664401083</v>
      </c>
      <c r="J23" s="3">
        <f t="shared" si="17"/>
        <v>52.180462374290741</v>
      </c>
      <c r="K23" s="3">
        <f t="shared" si="17"/>
        <v>51.05309295873851</v>
      </c>
      <c r="L23" s="3">
        <f t="shared" si="17"/>
        <v>48.537432492264941</v>
      </c>
      <c r="M23" s="3">
        <f t="shared" si="17"/>
        <v>54.501214233640489</v>
      </c>
      <c r="N23" s="3">
        <f t="shared" si="17"/>
        <v>48.162171579381997</v>
      </c>
      <c r="O23" s="3">
        <f t="shared" si="17"/>
        <v>52.799534559247796</v>
      </c>
      <c r="Q23" s="1" t="s">
        <v>2</v>
      </c>
      <c r="R23" s="3">
        <f>STDEV(R3:R20)</f>
        <v>1</v>
      </c>
      <c r="S23" s="3">
        <f t="shared" ref="S23:AG23" si="18">STDEV(S3:S20)</f>
        <v>1.036277555315813</v>
      </c>
      <c r="T23" s="3">
        <f t="shared" si="18"/>
        <v>1.0117491270221308</v>
      </c>
      <c r="U23" s="3">
        <f t="shared" si="18"/>
        <v>1.151509937711904</v>
      </c>
      <c r="V23" s="3">
        <f t="shared" si="18"/>
        <v>1.1960975608090325</v>
      </c>
      <c r="W23" s="3">
        <f t="shared" si="18"/>
        <v>1.1596804877306623</v>
      </c>
      <c r="X23" s="3">
        <f t="shared" si="18"/>
        <v>0.98975024737632644</v>
      </c>
      <c r="Y23" s="3">
        <f t="shared" si="18"/>
        <v>1.0932385627548111</v>
      </c>
      <c r="Z23" s="3">
        <f t="shared" si="18"/>
        <v>1.0711782488666783</v>
      </c>
      <c r="AA23" s="3">
        <f t="shared" si="18"/>
        <v>1.0480352267195217</v>
      </c>
      <c r="AB23" s="3">
        <f t="shared" si="18"/>
        <v>0.99639289450155388</v>
      </c>
      <c r="AC23" s="3">
        <f t="shared" si="18"/>
        <v>1.1188194310187394</v>
      </c>
      <c r="AD23" s="3">
        <f t="shared" si="18"/>
        <v>0.98868941106657182</v>
      </c>
      <c r="AE23" s="3">
        <f t="shared" si="18"/>
        <v>1.0838867728779777</v>
      </c>
      <c r="AF23" s="3">
        <f t="shared" si="18"/>
        <v>0.99834469693817751</v>
      </c>
      <c r="AG23" s="3">
        <f t="shared" si="18"/>
        <v>0.99999999999999989</v>
      </c>
      <c r="AJ23" s="3">
        <f t="shared" ref="AJ23:AM23" si="19">STDEV(AJ3:AJ20)</f>
        <v>41.182718947020497</v>
      </c>
      <c r="AK23" s="3">
        <f t="shared" si="19"/>
        <v>37.484163322662013</v>
      </c>
      <c r="AL23" s="3">
        <f t="shared" si="19"/>
        <v>41.810340529148995</v>
      </c>
      <c r="AM23" s="3">
        <f t="shared" si="19"/>
        <v>0.99999999999999989</v>
      </c>
      <c r="AP23" s="3">
        <f t="shared" ref="AP23:AT23" si="20">STDEV(AP3:AP20)</f>
        <v>10.192269273384435</v>
      </c>
      <c r="AQ23" s="3">
        <f t="shared" si="20"/>
        <v>9.8039607842352954</v>
      </c>
      <c r="AR23" s="3">
        <f t="shared" si="20"/>
        <v>8.500672791520488</v>
      </c>
      <c r="AS23" s="3">
        <f t="shared" si="20"/>
        <v>8.7249589811613735</v>
      </c>
      <c r="AT23" s="3">
        <f t="shared" si="20"/>
        <v>0.99999999999999956</v>
      </c>
    </row>
    <row r="24" spans="1:5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5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5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5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53" ht="15" thickBo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53" ht="16.2" thickBot="1" x14ac:dyDescent="0.35">
      <c r="A29" s="9" t="s">
        <v>224</v>
      </c>
      <c r="B29" s="16" t="s">
        <v>225</v>
      </c>
      <c r="C29" s="16" t="s">
        <v>226</v>
      </c>
      <c r="D29" s="16" t="s">
        <v>227</v>
      </c>
      <c r="E29" s="16" t="s">
        <v>228</v>
      </c>
      <c r="F29" s="16" t="s">
        <v>229</v>
      </c>
      <c r="G29" s="16" t="s">
        <v>230</v>
      </c>
      <c r="H29" s="16" t="s">
        <v>231</v>
      </c>
      <c r="I29" s="16" t="s">
        <v>232</v>
      </c>
      <c r="J29" s="16" t="s">
        <v>233</v>
      </c>
      <c r="K29" s="16" t="s">
        <v>152</v>
      </c>
      <c r="L29" s="16" t="s">
        <v>153</v>
      </c>
      <c r="M29" s="16" t="s">
        <v>154</v>
      </c>
      <c r="N29" s="16" t="s">
        <v>155</v>
      </c>
      <c r="O29" s="16" t="s">
        <v>156</v>
      </c>
      <c r="Q29" t="s">
        <v>224</v>
      </c>
      <c r="R29" s="16" t="s">
        <v>225</v>
      </c>
      <c r="S29" s="16" t="s">
        <v>226</v>
      </c>
      <c r="T29" s="16" t="s">
        <v>227</v>
      </c>
      <c r="U29" s="16" t="s">
        <v>228</v>
      </c>
      <c r="V29" s="16" t="s">
        <v>229</v>
      </c>
      <c r="W29" s="16" t="s">
        <v>230</v>
      </c>
      <c r="X29" s="16" t="s">
        <v>231</v>
      </c>
      <c r="Y29" s="16" t="s">
        <v>232</v>
      </c>
      <c r="Z29" s="16" t="s">
        <v>233</v>
      </c>
      <c r="AA29" s="16" t="s">
        <v>152</v>
      </c>
      <c r="AB29" s="16" t="s">
        <v>153</v>
      </c>
      <c r="AC29" s="16" t="s">
        <v>154</v>
      </c>
      <c r="AD29" s="16" t="s">
        <v>155</v>
      </c>
      <c r="AE29" s="16" t="s">
        <v>156</v>
      </c>
      <c r="AF29" s="28" t="s">
        <v>28</v>
      </c>
      <c r="AG29" s="19" t="s">
        <v>115</v>
      </c>
      <c r="AJ29" s="12" t="s">
        <v>256</v>
      </c>
      <c r="AK29" s="12" t="s">
        <v>116</v>
      </c>
      <c r="AL29" s="28" t="s">
        <v>257</v>
      </c>
      <c r="AM29" s="28" t="s">
        <v>118</v>
      </c>
      <c r="AP29" s="12" t="s">
        <v>86</v>
      </c>
      <c r="AQ29" s="12" t="s">
        <v>87</v>
      </c>
      <c r="AR29" s="12" t="s">
        <v>88</v>
      </c>
      <c r="AS29" s="28" t="s">
        <v>28</v>
      </c>
      <c r="AT29" s="28" t="s">
        <v>119</v>
      </c>
      <c r="AW29" s="14" t="s">
        <v>23</v>
      </c>
      <c r="AX29" s="16" t="s">
        <v>81</v>
      </c>
      <c r="AY29" s="16" t="s">
        <v>85</v>
      </c>
      <c r="AZ29" s="16" t="s">
        <v>90</v>
      </c>
      <c r="BA29" s="15" t="s">
        <v>91</v>
      </c>
    </row>
    <row r="30" spans="1:53" x14ac:dyDescent="0.3">
      <c r="A30" s="9" t="s">
        <v>258</v>
      </c>
      <c r="B30" s="9">
        <v>8</v>
      </c>
      <c r="C30" s="9">
        <v>20</v>
      </c>
      <c r="D30" s="9">
        <v>4</v>
      </c>
      <c r="E30" s="9">
        <v>5</v>
      </c>
      <c r="F30" s="9">
        <v>84</v>
      </c>
      <c r="G30" s="9">
        <v>43</v>
      </c>
      <c r="H30" s="9">
        <v>46</v>
      </c>
      <c r="I30" s="9">
        <v>78</v>
      </c>
      <c r="J30" s="9">
        <v>111</v>
      </c>
      <c r="K30" s="9">
        <v>114</v>
      </c>
      <c r="L30" s="9">
        <v>116</v>
      </c>
      <c r="M30" s="9">
        <v>122</v>
      </c>
      <c r="N30" s="9">
        <v>129</v>
      </c>
      <c r="O30" s="9">
        <v>107</v>
      </c>
      <c r="Q30" t="s">
        <v>258</v>
      </c>
      <c r="R30">
        <f>((B30-$B$51)/$B$53)</f>
        <v>-0.5653241826641654</v>
      </c>
      <c r="S30">
        <f t="shared" ref="S30:AE45" si="21">((C30-$B$51)/$B$53)</f>
        <v>-0.26081040846102393</v>
      </c>
      <c r="T30">
        <f t="shared" si="21"/>
        <v>-0.66682877406521257</v>
      </c>
      <c r="U30">
        <f t="shared" si="21"/>
        <v>-0.64145262621495081</v>
      </c>
      <c r="V30">
        <f t="shared" si="21"/>
        <v>1.3632630539557304</v>
      </c>
      <c r="W30">
        <f t="shared" si="21"/>
        <v>0.32284099209499717</v>
      </c>
      <c r="X30">
        <f t="shared" si="21"/>
        <v>0.39896943564578252</v>
      </c>
      <c r="Y30">
        <f t="shared" si="21"/>
        <v>1.2110061668541598</v>
      </c>
      <c r="Z30">
        <f t="shared" si="21"/>
        <v>2.0484190459127989</v>
      </c>
      <c r="AA30">
        <f t="shared" si="21"/>
        <v>2.1245474894635841</v>
      </c>
      <c r="AB30">
        <f t="shared" si="21"/>
        <v>2.1752997851641078</v>
      </c>
      <c r="AC30">
        <f t="shared" si="21"/>
        <v>2.3275566722656786</v>
      </c>
      <c r="AD30">
        <f t="shared" si="21"/>
        <v>2.5051897072175109</v>
      </c>
      <c r="AE30">
        <f t="shared" si="21"/>
        <v>1.9469144545117518</v>
      </c>
      <c r="AF30">
        <f>AVERAGE(AB30:AE30)</f>
        <v>2.2387401547897623</v>
      </c>
      <c r="AG30">
        <f>((AF30-$AF$51)/$AF$53)</f>
        <v>0.62051933314619234</v>
      </c>
      <c r="AJ30" s="9">
        <v>118</v>
      </c>
      <c r="AK30" s="9">
        <v>2</v>
      </c>
      <c r="AL30" s="9">
        <f>MAX(AJ30:AK30)</f>
        <v>118</v>
      </c>
      <c r="AM30">
        <f>((AL30-$AL$51)/$AL$53)</f>
        <v>2.4175399052924162</v>
      </c>
      <c r="AP30" s="9">
        <v>20</v>
      </c>
      <c r="AQ30" s="9">
        <v>20</v>
      </c>
      <c r="AR30" s="9">
        <v>14</v>
      </c>
      <c r="AS30" s="27">
        <f>AVERAGE(AP30:AR30)</f>
        <v>18</v>
      </c>
      <c r="AT30">
        <f>((AS30-$AS$51)/$AS$53)</f>
        <v>0.18091352039613928</v>
      </c>
      <c r="AW30" s="9" t="s">
        <v>258</v>
      </c>
      <c r="AX30">
        <v>2.4175399052924162</v>
      </c>
      <c r="AY30">
        <v>2.4175399052924162</v>
      </c>
      <c r="AZ30">
        <v>0.18091352039613928</v>
      </c>
      <c r="BA30">
        <f>AVERAGE(AX30:AZ30)</f>
        <v>1.6719977769936571</v>
      </c>
    </row>
    <row r="31" spans="1:53" x14ac:dyDescent="0.3">
      <c r="A31" s="9" t="s">
        <v>259</v>
      </c>
      <c r="B31" s="9">
        <v>4</v>
      </c>
      <c r="C31" s="9">
        <v>2</v>
      </c>
      <c r="D31" s="9">
        <v>1</v>
      </c>
      <c r="E31" s="9">
        <v>3</v>
      </c>
      <c r="F31" s="9">
        <v>2</v>
      </c>
      <c r="G31" s="9">
        <v>1</v>
      </c>
      <c r="H31" s="9">
        <v>2</v>
      </c>
      <c r="I31" s="9">
        <v>1</v>
      </c>
      <c r="J31" s="9">
        <v>0</v>
      </c>
      <c r="K31" s="9">
        <v>7</v>
      </c>
      <c r="L31" s="9">
        <v>0</v>
      </c>
      <c r="M31" s="9">
        <v>1</v>
      </c>
      <c r="N31" s="9">
        <v>0</v>
      </c>
      <c r="O31" s="9">
        <v>0</v>
      </c>
      <c r="Q31" t="s">
        <v>259</v>
      </c>
      <c r="R31">
        <f t="shared" ref="R31:AE50" si="22">((B31-$B$51)/$B$53)</f>
        <v>-0.66682877406521257</v>
      </c>
      <c r="S31">
        <f t="shared" si="21"/>
        <v>-0.7175810697657361</v>
      </c>
      <c r="T31">
        <f t="shared" si="21"/>
        <v>-0.74295721761599787</v>
      </c>
      <c r="U31">
        <f t="shared" si="21"/>
        <v>-0.69220492191547434</v>
      </c>
      <c r="V31">
        <f t="shared" si="21"/>
        <v>-0.7175810697657361</v>
      </c>
      <c r="W31">
        <f t="shared" si="21"/>
        <v>-0.74295721761599787</v>
      </c>
      <c r="X31">
        <f t="shared" si="21"/>
        <v>-0.7175810697657361</v>
      </c>
      <c r="Y31">
        <f t="shared" si="21"/>
        <v>-0.74295721761599787</v>
      </c>
      <c r="Z31">
        <f t="shared" si="21"/>
        <v>-0.76833336546625974</v>
      </c>
      <c r="AA31">
        <f t="shared" si="21"/>
        <v>-0.59070033051442716</v>
      </c>
      <c r="AB31">
        <f t="shared" si="21"/>
        <v>-0.76833336546625974</v>
      </c>
      <c r="AC31">
        <f t="shared" si="21"/>
        <v>-0.74295721761599787</v>
      </c>
      <c r="AD31">
        <f t="shared" si="21"/>
        <v>-0.76833336546625974</v>
      </c>
      <c r="AE31">
        <f t="shared" si="21"/>
        <v>-0.76833336546625974</v>
      </c>
      <c r="AF31">
        <f t="shared" ref="AF31:AF50" si="23">AVERAGE(AB31:AE31)</f>
        <v>-0.76198932850369427</v>
      </c>
      <c r="AG31">
        <f t="shared" ref="AG31:AG50" si="24">((AF31-$AF$51)/$AF$53)</f>
        <v>-1.4668380759437656</v>
      </c>
      <c r="AJ31" s="9">
        <v>1</v>
      </c>
      <c r="AK31" s="9">
        <v>1</v>
      </c>
      <c r="AL31" s="9">
        <f t="shared" ref="AL31:AL50" si="25">MAX(AJ31:AK31)</f>
        <v>1</v>
      </c>
      <c r="AM31">
        <f t="shared" ref="AM31:AM50" si="26">((AL31-$AL$51)/$AL$53)</f>
        <v>-1.0792588862912573</v>
      </c>
      <c r="AP31" s="9">
        <v>2</v>
      </c>
      <c r="AQ31" s="9">
        <v>1</v>
      </c>
      <c r="AR31" s="9">
        <v>1</v>
      </c>
      <c r="AS31" s="27">
        <f t="shared" ref="AS31:AS50" si="27">AVERAGE(AP31:AR31)</f>
        <v>1.3333333333333333</v>
      </c>
      <c r="AT31">
        <f t="shared" ref="AT31:AT50" si="28">((AS31-$AS$51)/$AS$53)</f>
        <v>-2.0495271420220171</v>
      </c>
      <c r="AW31" s="9" t="s">
        <v>259</v>
      </c>
      <c r="AX31">
        <v>-1.0792588862912573</v>
      </c>
      <c r="AY31">
        <v>-1.0792588862912573</v>
      </c>
      <c r="AZ31">
        <v>-2.0495271420220171</v>
      </c>
      <c r="BA31">
        <f t="shared" ref="BA31:BA50" si="29">AVERAGE(AX31:AZ31)</f>
        <v>-1.4026816382015106</v>
      </c>
    </row>
    <row r="32" spans="1:53" x14ac:dyDescent="0.3">
      <c r="A32" s="9" t="s">
        <v>260</v>
      </c>
      <c r="B32" s="9">
        <v>51</v>
      </c>
      <c r="C32" s="9">
        <v>13</v>
      </c>
      <c r="D32" s="9">
        <v>105</v>
      </c>
      <c r="E32" s="9">
        <v>218</v>
      </c>
      <c r="F32" s="9">
        <v>165</v>
      </c>
      <c r="G32" s="9">
        <v>62</v>
      </c>
      <c r="H32" s="9">
        <v>137</v>
      </c>
      <c r="I32" s="9">
        <v>125</v>
      </c>
      <c r="J32" s="9">
        <v>158</v>
      </c>
      <c r="K32" s="9">
        <v>154</v>
      </c>
      <c r="L32" s="9">
        <v>117</v>
      </c>
      <c r="M32" s="9">
        <v>131</v>
      </c>
      <c r="N32" s="9">
        <v>133</v>
      </c>
      <c r="O32" s="9">
        <v>140</v>
      </c>
      <c r="Q32" t="s">
        <v>260</v>
      </c>
      <c r="R32">
        <f t="shared" si="22"/>
        <v>0.52585017489709152</v>
      </c>
      <c r="S32">
        <f t="shared" si="21"/>
        <v>-0.43844344341285646</v>
      </c>
      <c r="T32">
        <f t="shared" si="21"/>
        <v>1.8961621588112283</v>
      </c>
      <c r="U32">
        <f t="shared" si="21"/>
        <v>4.7636668658908103</v>
      </c>
      <c r="V32">
        <f t="shared" si="21"/>
        <v>3.4187310298269353</v>
      </c>
      <c r="W32">
        <f t="shared" si="21"/>
        <v>0.80498780124997116</v>
      </c>
      <c r="X32">
        <f t="shared" si="21"/>
        <v>2.7081988900196055</v>
      </c>
      <c r="Y32">
        <f t="shared" si="21"/>
        <v>2.4036851158164638</v>
      </c>
      <c r="Z32">
        <f t="shared" si="21"/>
        <v>3.2410979948751031</v>
      </c>
      <c r="AA32">
        <f t="shared" si="21"/>
        <v>3.1395934034740556</v>
      </c>
      <c r="AB32">
        <f t="shared" si="21"/>
        <v>2.2006759330143697</v>
      </c>
      <c r="AC32">
        <f t="shared" si="21"/>
        <v>2.5559420029180346</v>
      </c>
      <c r="AD32">
        <f t="shared" si="21"/>
        <v>2.6066942986185584</v>
      </c>
      <c r="AE32">
        <f t="shared" si="21"/>
        <v>2.7843273335703906</v>
      </c>
      <c r="AF32">
        <f t="shared" si="23"/>
        <v>2.5369098920303381</v>
      </c>
      <c r="AG32">
        <f t="shared" si="24"/>
        <v>0.82793116872172712</v>
      </c>
      <c r="AJ32" s="9">
        <v>50</v>
      </c>
      <c r="AK32" s="9">
        <v>40</v>
      </c>
      <c r="AL32" s="9">
        <f t="shared" si="25"/>
        <v>50</v>
      </c>
      <c r="AM32">
        <f t="shared" si="26"/>
        <v>0.38521240249164868</v>
      </c>
      <c r="AP32" s="9">
        <v>23</v>
      </c>
      <c r="AQ32" s="9">
        <v>14</v>
      </c>
      <c r="AR32" s="9">
        <v>8</v>
      </c>
      <c r="AS32" s="27">
        <f t="shared" si="27"/>
        <v>15</v>
      </c>
      <c r="AT32">
        <f t="shared" si="28"/>
        <v>-0.22056579883912888</v>
      </c>
      <c r="AW32" s="9" t="s">
        <v>260</v>
      </c>
      <c r="AX32">
        <v>0.38521240249164868</v>
      </c>
      <c r="AY32">
        <v>0.38521240249164868</v>
      </c>
      <c r="AZ32">
        <v>-0.22056579883912888</v>
      </c>
      <c r="BA32">
        <f t="shared" si="29"/>
        <v>0.1832863353813895</v>
      </c>
    </row>
    <row r="33" spans="1:53" ht="15.6" x14ac:dyDescent="0.3">
      <c r="A33" s="9" t="s">
        <v>261</v>
      </c>
      <c r="B33" s="9">
        <v>93</v>
      </c>
      <c r="C33" s="33">
        <v>103</v>
      </c>
      <c r="D33" s="33">
        <v>96</v>
      </c>
      <c r="E33" s="9">
        <v>87</v>
      </c>
      <c r="F33" s="9">
        <v>83</v>
      </c>
      <c r="G33" s="9">
        <v>85</v>
      </c>
      <c r="H33" s="9">
        <v>87</v>
      </c>
      <c r="I33" s="9">
        <v>94</v>
      </c>
      <c r="J33" s="9">
        <v>87</v>
      </c>
      <c r="K33" s="9">
        <v>99</v>
      </c>
      <c r="L33" s="9">
        <v>85</v>
      </c>
      <c r="M33" s="9">
        <v>88</v>
      </c>
      <c r="N33" s="9">
        <v>87</v>
      </c>
      <c r="O33" s="9">
        <v>94</v>
      </c>
      <c r="Q33" t="s">
        <v>261</v>
      </c>
      <c r="R33">
        <f t="shared" si="22"/>
        <v>1.5916483846080867</v>
      </c>
      <c r="S33">
        <f t="shared" si="21"/>
        <v>1.8454098631107045</v>
      </c>
      <c r="T33">
        <f t="shared" si="21"/>
        <v>1.6677768281588721</v>
      </c>
      <c r="U33">
        <f t="shared" si="21"/>
        <v>1.4393914975065158</v>
      </c>
      <c r="V33">
        <f t="shared" si="21"/>
        <v>1.3378869061054688</v>
      </c>
      <c r="W33">
        <f t="shared" si="21"/>
        <v>1.3886392018059923</v>
      </c>
      <c r="X33">
        <f t="shared" si="21"/>
        <v>1.4393914975065158</v>
      </c>
      <c r="Y33">
        <f t="shared" si="21"/>
        <v>1.6170245324583483</v>
      </c>
      <c r="Z33">
        <f t="shared" si="21"/>
        <v>1.4393914975065158</v>
      </c>
      <c r="AA33">
        <f t="shared" si="21"/>
        <v>1.7439052717096575</v>
      </c>
      <c r="AB33">
        <f t="shared" si="21"/>
        <v>1.3886392018059923</v>
      </c>
      <c r="AC33">
        <f t="shared" si="21"/>
        <v>1.4647676453567777</v>
      </c>
      <c r="AD33">
        <f t="shared" si="21"/>
        <v>1.4393914975065158</v>
      </c>
      <c r="AE33">
        <f t="shared" si="21"/>
        <v>1.6170245324583483</v>
      </c>
      <c r="AF33">
        <f t="shared" si="23"/>
        <v>1.4774557192819084</v>
      </c>
      <c r="AG33">
        <f t="shared" si="24"/>
        <v>9.095719976184774E-2</v>
      </c>
      <c r="AJ33" s="9">
        <v>32</v>
      </c>
      <c r="AK33" s="9">
        <v>32</v>
      </c>
      <c r="AL33" s="9">
        <f t="shared" si="25"/>
        <v>32</v>
      </c>
      <c r="AM33">
        <f t="shared" si="26"/>
        <v>-0.15275664236737804</v>
      </c>
      <c r="AP33" s="9">
        <v>18</v>
      </c>
      <c r="AQ33" s="9">
        <v>18</v>
      </c>
      <c r="AR33" s="9">
        <v>15</v>
      </c>
      <c r="AS33" s="27">
        <f t="shared" si="27"/>
        <v>17</v>
      </c>
      <c r="AT33">
        <f t="shared" si="28"/>
        <v>4.7087080651049884E-2</v>
      </c>
      <c r="AW33" s="9" t="s">
        <v>261</v>
      </c>
      <c r="AX33">
        <v>-0.15275664236737804</v>
      </c>
      <c r="AY33">
        <v>-0.15275664236737804</v>
      </c>
      <c r="AZ33">
        <v>4.7087080651049884E-2</v>
      </c>
      <c r="BA33">
        <f t="shared" si="29"/>
        <v>-8.6142068027902072E-2</v>
      </c>
    </row>
    <row r="34" spans="1:53" ht="15.6" x14ac:dyDescent="0.3">
      <c r="A34" s="9" t="s">
        <v>262</v>
      </c>
      <c r="B34" s="9">
        <v>4</v>
      </c>
      <c r="C34" s="9">
        <v>6</v>
      </c>
      <c r="D34" s="33">
        <v>118</v>
      </c>
      <c r="E34" s="9">
        <v>119</v>
      </c>
      <c r="F34" s="9">
        <v>124</v>
      </c>
      <c r="G34" s="9">
        <v>205</v>
      </c>
      <c r="H34" s="9">
        <v>133</v>
      </c>
      <c r="I34" s="9">
        <v>277</v>
      </c>
      <c r="J34" s="9">
        <v>156</v>
      </c>
      <c r="K34" s="9">
        <v>133</v>
      </c>
      <c r="L34" s="9">
        <v>119</v>
      </c>
      <c r="M34" s="9">
        <v>143</v>
      </c>
      <c r="N34" s="9">
        <v>111</v>
      </c>
      <c r="O34" s="9">
        <v>134</v>
      </c>
      <c r="Q34" t="s">
        <v>262</v>
      </c>
      <c r="R34">
        <f t="shared" si="22"/>
        <v>-0.66682877406521257</v>
      </c>
      <c r="S34">
        <f t="shared" si="21"/>
        <v>-0.61607647836468893</v>
      </c>
      <c r="T34">
        <f t="shared" si="21"/>
        <v>2.2260520808646316</v>
      </c>
      <c r="U34">
        <f t="shared" si="21"/>
        <v>2.251428228714893</v>
      </c>
      <c r="V34">
        <f t="shared" si="21"/>
        <v>2.3783089679662019</v>
      </c>
      <c r="W34">
        <f t="shared" si="21"/>
        <v>4.4337769438374073</v>
      </c>
      <c r="X34">
        <f t="shared" si="21"/>
        <v>2.6066942986185584</v>
      </c>
      <c r="Y34">
        <f t="shared" si="21"/>
        <v>6.2608595890562553</v>
      </c>
      <c r="Z34">
        <f t="shared" si="21"/>
        <v>3.1903456991745793</v>
      </c>
      <c r="AA34">
        <f t="shared" si="21"/>
        <v>2.6066942986185584</v>
      </c>
      <c r="AB34">
        <f t="shared" si="21"/>
        <v>2.251428228714893</v>
      </c>
      <c r="AC34">
        <f t="shared" si="21"/>
        <v>2.8604557771211763</v>
      </c>
      <c r="AD34">
        <f t="shared" si="21"/>
        <v>2.0484190459127989</v>
      </c>
      <c r="AE34">
        <f t="shared" si="21"/>
        <v>2.6320704464688198</v>
      </c>
      <c r="AF34">
        <f t="shared" si="23"/>
        <v>2.4480933745544222</v>
      </c>
      <c r="AG34">
        <f t="shared" si="24"/>
        <v>0.76614891982688726</v>
      </c>
      <c r="AJ34" s="9">
        <v>50</v>
      </c>
      <c r="AK34" s="9">
        <v>95</v>
      </c>
      <c r="AL34" s="9">
        <f t="shared" si="25"/>
        <v>95</v>
      </c>
      <c r="AM34">
        <f t="shared" si="26"/>
        <v>1.7301350146392154</v>
      </c>
      <c r="AP34" s="9">
        <v>31</v>
      </c>
      <c r="AQ34" s="9">
        <v>29</v>
      </c>
      <c r="AR34" s="9">
        <v>21</v>
      </c>
      <c r="AS34" s="27">
        <f t="shared" si="27"/>
        <v>27</v>
      </c>
      <c r="AT34">
        <f t="shared" si="28"/>
        <v>1.3853514781019438</v>
      </c>
      <c r="AW34" s="9" t="s">
        <v>262</v>
      </c>
      <c r="AX34">
        <v>1.7301350146392154</v>
      </c>
      <c r="AY34">
        <v>1.7301350146392154</v>
      </c>
      <c r="AZ34">
        <v>1.3853514781019438</v>
      </c>
      <c r="BA34">
        <f t="shared" si="29"/>
        <v>1.6152071691267915</v>
      </c>
    </row>
    <row r="35" spans="1:53" ht="15.6" x14ac:dyDescent="0.3">
      <c r="A35" s="9" t="s">
        <v>263</v>
      </c>
      <c r="B35" s="9">
        <v>120</v>
      </c>
      <c r="C35" s="9">
        <v>149</v>
      </c>
      <c r="D35" s="33">
        <v>70</v>
      </c>
      <c r="E35" s="9">
        <v>143</v>
      </c>
      <c r="F35" s="9">
        <v>119</v>
      </c>
      <c r="G35" s="9">
        <v>179</v>
      </c>
      <c r="H35" s="9">
        <v>125</v>
      </c>
      <c r="I35" s="9">
        <v>60</v>
      </c>
      <c r="J35" s="9">
        <v>31</v>
      </c>
      <c r="K35" s="9">
        <v>114</v>
      </c>
      <c r="L35" s="9">
        <v>116</v>
      </c>
      <c r="M35" s="9">
        <v>113</v>
      </c>
      <c r="N35" s="9">
        <v>126</v>
      </c>
      <c r="O35" s="9">
        <v>141</v>
      </c>
      <c r="Q35" t="s">
        <v>263</v>
      </c>
      <c r="R35">
        <f t="shared" si="22"/>
        <v>2.2768043765651549</v>
      </c>
      <c r="S35">
        <f t="shared" si="21"/>
        <v>3.0127126642227466</v>
      </c>
      <c r="T35">
        <f t="shared" si="21"/>
        <v>1.0079969840520655</v>
      </c>
      <c r="U35">
        <f t="shared" si="21"/>
        <v>2.8604557771211763</v>
      </c>
      <c r="V35">
        <f t="shared" si="21"/>
        <v>2.251428228714893</v>
      </c>
      <c r="W35">
        <f t="shared" si="21"/>
        <v>3.7739970997306003</v>
      </c>
      <c r="X35">
        <f t="shared" si="21"/>
        <v>2.4036851158164638</v>
      </c>
      <c r="Y35">
        <f t="shared" si="21"/>
        <v>0.75423550554944752</v>
      </c>
      <c r="Z35">
        <f t="shared" si="21"/>
        <v>1.8327217891855714E-2</v>
      </c>
      <c r="AA35">
        <f t="shared" si="21"/>
        <v>2.1245474894635841</v>
      </c>
      <c r="AB35">
        <f t="shared" si="21"/>
        <v>2.1752997851641078</v>
      </c>
      <c r="AC35">
        <f t="shared" si="21"/>
        <v>2.0991713416133226</v>
      </c>
      <c r="AD35">
        <f t="shared" si="21"/>
        <v>2.4290612636667257</v>
      </c>
      <c r="AE35">
        <f t="shared" si="21"/>
        <v>2.8097034814206525</v>
      </c>
      <c r="AF35">
        <f t="shared" si="23"/>
        <v>2.3783089679662019</v>
      </c>
      <c r="AG35">
        <f t="shared" si="24"/>
        <v>0.71760572426665536</v>
      </c>
      <c r="AJ35" s="9">
        <v>9</v>
      </c>
      <c r="AK35" s="9">
        <v>9</v>
      </c>
      <c r="AL35" s="9">
        <f t="shared" si="25"/>
        <v>9</v>
      </c>
      <c r="AM35">
        <f t="shared" si="26"/>
        <v>-0.84016153302057883</v>
      </c>
      <c r="AP35" s="9">
        <v>38</v>
      </c>
      <c r="AQ35" s="9">
        <v>18</v>
      </c>
      <c r="AR35" s="9">
        <v>24</v>
      </c>
      <c r="AS35" s="27">
        <f t="shared" si="27"/>
        <v>26.666666666666668</v>
      </c>
      <c r="AT35">
        <f t="shared" si="28"/>
        <v>1.3407426648535807</v>
      </c>
      <c r="AW35" s="9" t="s">
        <v>263</v>
      </c>
      <c r="AX35">
        <v>-0.84016153302057883</v>
      </c>
      <c r="AY35">
        <v>-0.84016153302057883</v>
      </c>
      <c r="AZ35">
        <v>1.3407426648535807</v>
      </c>
      <c r="BA35">
        <f t="shared" si="29"/>
        <v>-0.11319346706252564</v>
      </c>
    </row>
    <row r="36" spans="1:53" ht="15.6" x14ac:dyDescent="0.3">
      <c r="A36" s="9" t="s">
        <v>264</v>
      </c>
      <c r="B36" s="9">
        <v>5</v>
      </c>
      <c r="C36" s="9">
        <v>2</v>
      </c>
      <c r="D36" s="33">
        <v>1</v>
      </c>
      <c r="E36" s="9">
        <v>1</v>
      </c>
      <c r="F36" s="9">
        <v>4</v>
      </c>
      <c r="G36" s="9">
        <v>0</v>
      </c>
      <c r="H36" s="9">
        <v>6</v>
      </c>
      <c r="I36" s="9">
        <v>1</v>
      </c>
      <c r="J36" s="9">
        <v>5</v>
      </c>
      <c r="K36" s="9">
        <v>3</v>
      </c>
      <c r="L36" s="9">
        <v>1</v>
      </c>
      <c r="M36" s="9">
        <v>0</v>
      </c>
      <c r="N36" s="9">
        <v>2</v>
      </c>
      <c r="O36" s="9">
        <v>2</v>
      </c>
      <c r="Q36" t="s">
        <v>264</v>
      </c>
      <c r="R36">
        <f t="shared" si="22"/>
        <v>-0.64145262621495081</v>
      </c>
      <c r="S36">
        <f t="shared" si="21"/>
        <v>-0.7175810697657361</v>
      </c>
      <c r="T36">
        <f t="shared" si="21"/>
        <v>-0.74295721761599787</v>
      </c>
      <c r="U36">
        <f t="shared" si="21"/>
        <v>-0.74295721761599787</v>
      </c>
      <c r="V36">
        <f t="shared" si="21"/>
        <v>-0.66682877406521257</v>
      </c>
      <c r="W36">
        <f t="shared" si="21"/>
        <v>-0.76833336546625974</v>
      </c>
      <c r="X36">
        <f t="shared" si="21"/>
        <v>-0.61607647836468893</v>
      </c>
      <c r="Y36">
        <f t="shared" si="21"/>
        <v>-0.74295721761599787</v>
      </c>
      <c r="Z36">
        <f t="shared" si="21"/>
        <v>-0.64145262621495081</v>
      </c>
      <c r="AA36">
        <f t="shared" si="21"/>
        <v>-0.69220492191547434</v>
      </c>
      <c r="AB36">
        <f t="shared" si="21"/>
        <v>-0.74295721761599787</v>
      </c>
      <c r="AC36">
        <f t="shared" si="21"/>
        <v>-0.76833336546625974</v>
      </c>
      <c r="AD36">
        <f t="shared" si="21"/>
        <v>-0.7175810697657361</v>
      </c>
      <c r="AE36">
        <f t="shared" si="21"/>
        <v>-0.7175810697657361</v>
      </c>
      <c r="AF36">
        <f t="shared" si="23"/>
        <v>-0.7366131806534324</v>
      </c>
      <c r="AG36">
        <f t="shared" si="24"/>
        <v>-1.4491860048309539</v>
      </c>
      <c r="AJ36" s="9">
        <v>2</v>
      </c>
      <c r="AK36" s="9">
        <v>4</v>
      </c>
      <c r="AL36" s="9">
        <f t="shared" si="25"/>
        <v>4</v>
      </c>
      <c r="AM36">
        <f t="shared" si="26"/>
        <v>-0.98959737881475296</v>
      </c>
      <c r="AP36" s="9">
        <v>0</v>
      </c>
      <c r="AQ36" s="9">
        <v>5</v>
      </c>
      <c r="AR36" s="9">
        <v>4</v>
      </c>
      <c r="AS36" s="27">
        <f t="shared" si="27"/>
        <v>3</v>
      </c>
      <c r="AT36">
        <f t="shared" si="28"/>
        <v>-1.8264830757802015</v>
      </c>
      <c r="AW36" s="9" t="s">
        <v>264</v>
      </c>
      <c r="AX36">
        <v>-0.98959737881475296</v>
      </c>
      <c r="AY36">
        <v>-0.98959737881475296</v>
      </c>
      <c r="AZ36">
        <v>-1.8264830757802015</v>
      </c>
      <c r="BA36">
        <f t="shared" si="29"/>
        <v>-1.268559277803236</v>
      </c>
    </row>
    <row r="37" spans="1:53" ht="15.6" x14ac:dyDescent="0.3">
      <c r="A37" s="9" t="s">
        <v>265</v>
      </c>
      <c r="B37" s="9">
        <v>19</v>
      </c>
      <c r="C37" s="9">
        <v>27</v>
      </c>
      <c r="D37" s="33">
        <v>16</v>
      </c>
      <c r="E37" s="9">
        <v>30</v>
      </c>
      <c r="F37" s="9">
        <v>16</v>
      </c>
      <c r="G37" s="9">
        <v>22</v>
      </c>
      <c r="H37" s="9">
        <v>26</v>
      </c>
      <c r="I37" s="9">
        <v>21</v>
      </c>
      <c r="J37" s="9">
        <v>7</v>
      </c>
      <c r="K37" s="9">
        <v>17</v>
      </c>
      <c r="L37" s="9">
        <v>10</v>
      </c>
      <c r="M37" s="9">
        <v>13</v>
      </c>
      <c r="N37" s="9">
        <v>10</v>
      </c>
      <c r="O37" s="9">
        <v>6</v>
      </c>
      <c r="Q37" t="s">
        <v>265</v>
      </c>
      <c r="R37">
        <f t="shared" si="22"/>
        <v>-0.28618655631128576</v>
      </c>
      <c r="S37">
        <f t="shared" si="21"/>
        <v>-8.3177373509191438E-2</v>
      </c>
      <c r="T37">
        <f t="shared" si="21"/>
        <v>-0.36231499986207111</v>
      </c>
      <c r="U37">
        <f t="shared" si="21"/>
        <v>-7.0489299584060722E-3</v>
      </c>
      <c r="V37">
        <f t="shared" si="21"/>
        <v>-0.36231499986207111</v>
      </c>
      <c r="W37">
        <f t="shared" si="21"/>
        <v>-0.21005811276050038</v>
      </c>
      <c r="X37">
        <f t="shared" si="21"/>
        <v>-0.10855352135945322</v>
      </c>
      <c r="Y37">
        <f t="shared" si="21"/>
        <v>-0.23543426061076217</v>
      </c>
      <c r="Z37">
        <f t="shared" si="21"/>
        <v>-0.59070033051442716</v>
      </c>
      <c r="AA37">
        <f t="shared" si="21"/>
        <v>-0.33693885201180929</v>
      </c>
      <c r="AB37">
        <f t="shared" si="21"/>
        <v>-0.51457188696364187</v>
      </c>
      <c r="AC37">
        <f t="shared" si="21"/>
        <v>-0.43844344341285646</v>
      </c>
      <c r="AD37">
        <f t="shared" si="21"/>
        <v>-0.51457188696364187</v>
      </c>
      <c r="AE37">
        <f t="shared" si="21"/>
        <v>-0.61607647836468893</v>
      </c>
      <c r="AF37">
        <f t="shared" si="23"/>
        <v>-0.52091592392620722</v>
      </c>
      <c r="AG37">
        <f t="shared" si="24"/>
        <v>-1.2991434003720563</v>
      </c>
      <c r="AJ37" s="9">
        <v>15</v>
      </c>
      <c r="AK37" s="9">
        <v>6</v>
      </c>
      <c r="AL37" s="9">
        <f t="shared" si="25"/>
        <v>15</v>
      </c>
      <c r="AM37">
        <f t="shared" si="26"/>
        <v>-0.66083851806756988</v>
      </c>
      <c r="AP37" s="9">
        <v>12</v>
      </c>
      <c r="AQ37" s="9">
        <v>16</v>
      </c>
      <c r="AR37" s="9">
        <v>20</v>
      </c>
      <c r="AS37" s="27">
        <f t="shared" si="27"/>
        <v>16</v>
      </c>
      <c r="AT37">
        <f t="shared" si="28"/>
        <v>-8.67393590940395E-2</v>
      </c>
      <c r="AW37" s="9" t="s">
        <v>265</v>
      </c>
      <c r="AX37">
        <v>-0.66083851806756988</v>
      </c>
      <c r="AY37">
        <v>-0.66083851806756988</v>
      </c>
      <c r="AZ37">
        <v>-8.67393590940395E-2</v>
      </c>
      <c r="BA37">
        <f t="shared" si="29"/>
        <v>-0.46947213174305974</v>
      </c>
    </row>
    <row r="38" spans="1:53" ht="15.6" x14ac:dyDescent="0.3">
      <c r="A38" s="9" t="s">
        <v>266</v>
      </c>
      <c r="B38" s="9">
        <v>7</v>
      </c>
      <c r="C38" s="9">
        <v>8</v>
      </c>
      <c r="D38" s="33">
        <v>9</v>
      </c>
      <c r="E38" s="9">
        <v>10</v>
      </c>
      <c r="F38" s="9">
        <v>93</v>
      </c>
      <c r="G38" s="9">
        <v>27</v>
      </c>
      <c r="H38" s="9">
        <v>99</v>
      </c>
      <c r="I38" s="9">
        <v>60</v>
      </c>
      <c r="J38" s="9">
        <v>61</v>
      </c>
      <c r="K38" s="9">
        <v>123</v>
      </c>
      <c r="L38" s="9">
        <v>126</v>
      </c>
      <c r="M38" s="9">
        <v>144</v>
      </c>
      <c r="N38" s="9">
        <v>142</v>
      </c>
      <c r="O38" s="9">
        <v>157</v>
      </c>
      <c r="Q38" t="s">
        <v>266</v>
      </c>
      <c r="R38">
        <f t="shared" si="22"/>
        <v>-0.59070033051442716</v>
      </c>
      <c r="S38">
        <f t="shared" si="21"/>
        <v>-0.5653241826641654</v>
      </c>
      <c r="T38">
        <f t="shared" si="21"/>
        <v>-0.53994803481390363</v>
      </c>
      <c r="U38">
        <f t="shared" si="21"/>
        <v>-0.51457188696364187</v>
      </c>
      <c r="V38">
        <f t="shared" si="21"/>
        <v>1.5916483846080867</v>
      </c>
      <c r="W38">
        <f t="shared" si="21"/>
        <v>-8.3177373509191438E-2</v>
      </c>
      <c r="X38">
        <f t="shared" si="21"/>
        <v>1.7439052717096575</v>
      </c>
      <c r="Y38">
        <f t="shared" si="21"/>
        <v>0.75423550554944752</v>
      </c>
      <c r="Z38">
        <f t="shared" si="21"/>
        <v>0.77961165339970939</v>
      </c>
      <c r="AA38">
        <f t="shared" si="21"/>
        <v>2.3529328201159405</v>
      </c>
      <c r="AB38">
        <f t="shared" si="21"/>
        <v>2.4290612636667257</v>
      </c>
      <c r="AC38">
        <f t="shared" si="21"/>
        <v>2.8858319249714377</v>
      </c>
      <c r="AD38">
        <f t="shared" si="21"/>
        <v>2.8350796292709144</v>
      </c>
      <c r="AE38">
        <f t="shared" si="21"/>
        <v>3.2157218470248412</v>
      </c>
      <c r="AF38">
        <f t="shared" si="23"/>
        <v>2.8414236662334798</v>
      </c>
      <c r="AG38">
        <f t="shared" si="24"/>
        <v>1.0397560220754651</v>
      </c>
      <c r="AJ38" s="9">
        <v>12</v>
      </c>
      <c r="AK38" s="9">
        <v>15</v>
      </c>
      <c r="AL38" s="9">
        <f t="shared" si="25"/>
        <v>15</v>
      </c>
      <c r="AM38">
        <f t="shared" si="26"/>
        <v>-0.66083851806756988</v>
      </c>
      <c r="AP38" s="9">
        <v>20</v>
      </c>
      <c r="AQ38" s="9">
        <v>17</v>
      </c>
      <c r="AR38" s="9">
        <v>20</v>
      </c>
      <c r="AS38" s="27">
        <f t="shared" si="27"/>
        <v>19</v>
      </c>
      <c r="AT38">
        <f t="shared" si="28"/>
        <v>0.31473996014122868</v>
      </c>
      <c r="AW38" s="9" t="s">
        <v>266</v>
      </c>
      <c r="AX38">
        <v>-0.66083851806756988</v>
      </c>
      <c r="AY38">
        <v>-0.66083851806756988</v>
      </c>
      <c r="AZ38">
        <v>0.31473996014122868</v>
      </c>
      <c r="BA38">
        <f t="shared" si="29"/>
        <v>-0.3356456919979704</v>
      </c>
    </row>
    <row r="39" spans="1:53" ht="15.6" x14ac:dyDescent="0.3">
      <c r="A39" s="9" t="s">
        <v>267</v>
      </c>
      <c r="B39" s="9">
        <v>105</v>
      </c>
      <c r="C39" s="9">
        <v>77</v>
      </c>
      <c r="D39" s="33">
        <v>120</v>
      </c>
      <c r="E39" s="9">
        <v>103</v>
      </c>
      <c r="F39" s="9">
        <v>95</v>
      </c>
      <c r="G39" s="9">
        <v>103</v>
      </c>
      <c r="H39" s="9">
        <v>103</v>
      </c>
      <c r="I39" s="9">
        <v>99</v>
      </c>
      <c r="J39" s="9">
        <v>0</v>
      </c>
      <c r="K39" s="9">
        <v>0</v>
      </c>
      <c r="L39" s="9">
        <v>0</v>
      </c>
      <c r="M39" s="9">
        <v>1</v>
      </c>
      <c r="N39" s="9">
        <v>0</v>
      </c>
      <c r="O39" s="9">
        <v>0</v>
      </c>
      <c r="Q39" t="s">
        <v>267</v>
      </c>
      <c r="R39">
        <f t="shared" si="22"/>
        <v>1.8961621588112283</v>
      </c>
      <c r="S39">
        <f t="shared" si="21"/>
        <v>1.185630019003898</v>
      </c>
      <c r="T39">
        <f t="shared" si="21"/>
        <v>2.2768043765651549</v>
      </c>
      <c r="U39">
        <f t="shared" si="21"/>
        <v>1.8454098631107045</v>
      </c>
      <c r="V39">
        <f t="shared" si="21"/>
        <v>1.6424006803086104</v>
      </c>
      <c r="W39">
        <f t="shared" si="21"/>
        <v>1.8454098631107045</v>
      </c>
      <c r="X39">
        <f t="shared" si="21"/>
        <v>1.8454098631107045</v>
      </c>
      <c r="Y39">
        <f t="shared" si="21"/>
        <v>1.7439052717096575</v>
      </c>
      <c r="Z39">
        <f t="shared" si="21"/>
        <v>-0.76833336546625974</v>
      </c>
      <c r="AA39">
        <f t="shared" si="21"/>
        <v>-0.76833336546625974</v>
      </c>
      <c r="AB39">
        <f t="shared" si="21"/>
        <v>-0.76833336546625974</v>
      </c>
      <c r="AC39">
        <f t="shared" si="21"/>
        <v>-0.74295721761599787</v>
      </c>
      <c r="AD39">
        <f t="shared" si="21"/>
        <v>-0.76833336546625974</v>
      </c>
      <c r="AE39">
        <f t="shared" si="21"/>
        <v>-0.76833336546625974</v>
      </c>
      <c r="AF39">
        <f t="shared" si="23"/>
        <v>-0.76198932850369427</v>
      </c>
      <c r="AG39">
        <f t="shared" si="24"/>
        <v>-1.4668380759437656</v>
      </c>
      <c r="AJ39" s="9">
        <v>1</v>
      </c>
      <c r="AK39" s="9">
        <v>1</v>
      </c>
      <c r="AL39" s="9">
        <f t="shared" si="25"/>
        <v>1</v>
      </c>
      <c r="AM39">
        <f t="shared" si="26"/>
        <v>-1.0792588862912573</v>
      </c>
      <c r="AP39" s="9">
        <v>16</v>
      </c>
      <c r="AQ39" s="9">
        <v>15</v>
      </c>
      <c r="AR39" s="9">
        <v>15</v>
      </c>
      <c r="AS39" s="27">
        <f t="shared" si="27"/>
        <v>15.333333333333334</v>
      </c>
      <c r="AT39">
        <f t="shared" si="28"/>
        <v>-0.1759569855907657</v>
      </c>
      <c r="AW39" s="9" t="s">
        <v>267</v>
      </c>
      <c r="AX39">
        <v>-1.0792588862912573</v>
      </c>
      <c r="AY39">
        <v>-1.0792588862912573</v>
      </c>
      <c r="AZ39">
        <v>-0.1759569855907657</v>
      </c>
      <c r="BA39">
        <f t="shared" si="29"/>
        <v>-0.77815825272442674</v>
      </c>
    </row>
    <row r="40" spans="1:53" ht="15.6" x14ac:dyDescent="0.3">
      <c r="A40" s="9" t="s">
        <v>268</v>
      </c>
      <c r="B40" s="9">
        <v>3</v>
      </c>
      <c r="C40" s="9">
        <v>0</v>
      </c>
      <c r="D40" s="33">
        <v>2</v>
      </c>
      <c r="E40" s="9">
        <v>4</v>
      </c>
      <c r="F40" s="9">
        <v>7</v>
      </c>
      <c r="G40" s="9">
        <v>4</v>
      </c>
      <c r="H40" s="9">
        <v>1</v>
      </c>
      <c r="I40" s="9">
        <v>2</v>
      </c>
      <c r="J40" s="9">
        <v>2</v>
      </c>
      <c r="K40" s="9">
        <v>101</v>
      </c>
      <c r="L40" s="9">
        <v>86</v>
      </c>
      <c r="M40" s="9">
        <v>96</v>
      </c>
      <c r="N40" s="9">
        <v>45</v>
      </c>
      <c r="O40" s="9">
        <v>53</v>
      </c>
      <c r="Q40" t="s">
        <v>268</v>
      </c>
      <c r="R40">
        <f t="shared" si="22"/>
        <v>-0.69220492191547434</v>
      </c>
      <c r="S40">
        <f t="shared" si="21"/>
        <v>-0.76833336546625974</v>
      </c>
      <c r="T40">
        <f t="shared" si="21"/>
        <v>-0.7175810697657361</v>
      </c>
      <c r="U40">
        <f t="shared" si="21"/>
        <v>-0.66682877406521257</v>
      </c>
      <c r="V40">
        <f t="shared" si="21"/>
        <v>-0.59070033051442716</v>
      </c>
      <c r="W40">
        <f t="shared" si="21"/>
        <v>-0.66682877406521257</v>
      </c>
      <c r="X40">
        <f t="shared" si="21"/>
        <v>-0.74295721761599787</v>
      </c>
      <c r="Y40">
        <f t="shared" si="21"/>
        <v>-0.7175810697657361</v>
      </c>
      <c r="Z40">
        <f t="shared" si="21"/>
        <v>-0.7175810697657361</v>
      </c>
      <c r="AA40">
        <f t="shared" si="21"/>
        <v>1.794657567410181</v>
      </c>
      <c r="AB40">
        <f t="shared" si="21"/>
        <v>1.414015349656254</v>
      </c>
      <c r="AC40">
        <f t="shared" si="21"/>
        <v>1.6677768281588721</v>
      </c>
      <c r="AD40">
        <f t="shared" si="21"/>
        <v>0.37359328779552076</v>
      </c>
      <c r="AE40">
        <f t="shared" si="21"/>
        <v>0.57660247059761505</v>
      </c>
      <c r="AF40">
        <f t="shared" si="23"/>
        <v>1.0079969840520655</v>
      </c>
      <c r="AG40">
        <f t="shared" si="24"/>
        <v>-0.23560611582516458</v>
      </c>
      <c r="AJ40" s="9">
        <v>6</v>
      </c>
      <c r="AK40" s="9">
        <v>4</v>
      </c>
      <c r="AL40" s="9">
        <f t="shared" si="25"/>
        <v>6</v>
      </c>
      <c r="AM40">
        <f t="shared" si="26"/>
        <v>-0.92982304049708331</v>
      </c>
      <c r="AP40" s="9">
        <v>19</v>
      </c>
      <c r="AQ40" s="9">
        <v>16</v>
      </c>
      <c r="AR40" s="9">
        <v>5</v>
      </c>
      <c r="AS40" s="27">
        <f t="shared" si="27"/>
        <v>13.333333333333334</v>
      </c>
      <c r="AT40">
        <f t="shared" si="28"/>
        <v>-0.44360986508094447</v>
      </c>
      <c r="AW40" s="9" t="s">
        <v>268</v>
      </c>
      <c r="AX40">
        <v>-0.92982304049708331</v>
      </c>
      <c r="AY40">
        <v>-0.92982304049708331</v>
      </c>
      <c r="AZ40">
        <v>-0.44360986508094447</v>
      </c>
      <c r="BA40">
        <f t="shared" si="29"/>
        <v>-0.76775198202503703</v>
      </c>
    </row>
    <row r="41" spans="1:53" ht="15.6" x14ac:dyDescent="0.3">
      <c r="A41" s="9" t="s">
        <v>269</v>
      </c>
      <c r="B41" s="9">
        <v>47</v>
      </c>
      <c r="C41" s="9">
        <v>65</v>
      </c>
      <c r="D41" s="33">
        <v>50</v>
      </c>
      <c r="E41" s="9">
        <v>76</v>
      </c>
      <c r="F41" s="9">
        <v>98</v>
      </c>
      <c r="G41" s="9">
        <v>106</v>
      </c>
      <c r="H41" s="9">
        <v>107</v>
      </c>
      <c r="I41" s="9">
        <v>103</v>
      </c>
      <c r="J41" s="9">
        <v>94</v>
      </c>
      <c r="K41" s="9">
        <v>107</v>
      </c>
      <c r="L41" s="9">
        <v>111</v>
      </c>
      <c r="M41" s="9">
        <v>116</v>
      </c>
      <c r="N41" s="9">
        <v>120</v>
      </c>
      <c r="O41" s="9">
        <v>126</v>
      </c>
      <c r="Q41" t="s">
        <v>269</v>
      </c>
      <c r="R41">
        <f t="shared" si="22"/>
        <v>0.42434558349604434</v>
      </c>
      <c r="S41">
        <f t="shared" si="21"/>
        <v>0.88111624480075645</v>
      </c>
      <c r="T41">
        <f t="shared" si="21"/>
        <v>0.50047402704682964</v>
      </c>
      <c r="U41">
        <f t="shared" si="21"/>
        <v>1.1602538711536361</v>
      </c>
      <c r="V41">
        <f t="shared" si="21"/>
        <v>1.7185291238593956</v>
      </c>
      <c r="W41">
        <f t="shared" si="21"/>
        <v>1.9215383066614899</v>
      </c>
      <c r="X41">
        <f t="shared" si="21"/>
        <v>1.9469144545117518</v>
      </c>
      <c r="Y41">
        <f t="shared" si="21"/>
        <v>1.8454098631107045</v>
      </c>
      <c r="Z41">
        <f t="shared" si="21"/>
        <v>1.6170245324583483</v>
      </c>
      <c r="AA41">
        <f t="shared" si="21"/>
        <v>1.9469144545117518</v>
      </c>
      <c r="AB41">
        <f t="shared" si="21"/>
        <v>2.0484190459127989</v>
      </c>
      <c r="AC41">
        <f t="shared" si="21"/>
        <v>2.1752997851641078</v>
      </c>
      <c r="AD41">
        <f t="shared" si="21"/>
        <v>2.2768043765651549</v>
      </c>
      <c r="AE41">
        <f t="shared" si="21"/>
        <v>2.4290612636667257</v>
      </c>
      <c r="AF41">
        <f t="shared" si="23"/>
        <v>2.2323961178271965</v>
      </c>
      <c r="AG41">
        <f t="shared" si="24"/>
        <v>0.61610631536798921</v>
      </c>
      <c r="AJ41" s="9">
        <v>77</v>
      </c>
      <c r="AK41" s="9">
        <v>62</v>
      </c>
      <c r="AL41" s="9">
        <f t="shared" si="25"/>
        <v>77</v>
      </c>
      <c r="AM41">
        <f t="shared" si="26"/>
        <v>1.1921659697801887</v>
      </c>
      <c r="AP41" s="9">
        <v>25</v>
      </c>
      <c r="AQ41" s="9">
        <v>17</v>
      </c>
      <c r="AR41" s="9">
        <v>5</v>
      </c>
      <c r="AS41" s="27">
        <f t="shared" si="27"/>
        <v>15.666666666666666</v>
      </c>
      <c r="AT41">
        <f t="shared" si="28"/>
        <v>-0.1313481723424027</v>
      </c>
      <c r="AW41" s="9" t="s">
        <v>269</v>
      </c>
      <c r="AX41">
        <v>1.1921659697801887</v>
      </c>
      <c r="AY41">
        <v>1.1921659697801887</v>
      </c>
      <c r="AZ41">
        <v>-0.1313481723424027</v>
      </c>
      <c r="BA41">
        <f t="shared" si="29"/>
        <v>0.75099458907265826</v>
      </c>
    </row>
    <row r="42" spans="1:53" ht="15.6" x14ac:dyDescent="0.3">
      <c r="A42" s="9" t="s">
        <v>270</v>
      </c>
      <c r="B42" s="9">
        <v>67</v>
      </c>
      <c r="C42" s="9">
        <v>92</v>
      </c>
      <c r="D42" s="33">
        <v>119</v>
      </c>
      <c r="E42" s="9">
        <v>129</v>
      </c>
      <c r="F42" s="9">
        <v>144</v>
      </c>
      <c r="G42" s="18">
        <v>127</v>
      </c>
      <c r="H42" s="9">
        <v>113</v>
      </c>
      <c r="I42" s="9">
        <v>131</v>
      </c>
      <c r="J42" s="9">
        <v>35</v>
      </c>
      <c r="K42" s="9">
        <v>147</v>
      </c>
      <c r="L42" s="9">
        <v>138</v>
      </c>
      <c r="M42" s="9">
        <v>144</v>
      </c>
      <c r="N42" s="9">
        <v>147</v>
      </c>
      <c r="O42" s="9">
        <v>172</v>
      </c>
      <c r="Q42" t="s">
        <v>270</v>
      </c>
      <c r="R42">
        <f t="shared" si="22"/>
        <v>0.9318685405012801</v>
      </c>
      <c r="S42">
        <f t="shared" si="21"/>
        <v>1.5662722367578248</v>
      </c>
      <c r="T42">
        <f t="shared" si="21"/>
        <v>2.251428228714893</v>
      </c>
      <c r="U42">
        <f t="shared" si="21"/>
        <v>2.5051897072175109</v>
      </c>
      <c r="V42">
        <f t="shared" si="21"/>
        <v>2.8858319249714377</v>
      </c>
      <c r="W42">
        <f t="shared" si="21"/>
        <v>2.4544374115169876</v>
      </c>
      <c r="X42">
        <f t="shared" si="21"/>
        <v>2.0991713416133226</v>
      </c>
      <c r="Y42">
        <f t="shared" si="21"/>
        <v>2.5559420029180346</v>
      </c>
      <c r="Z42">
        <f t="shared" si="21"/>
        <v>0.11983180929290287</v>
      </c>
      <c r="AA42">
        <f t="shared" si="21"/>
        <v>2.9619603685222233</v>
      </c>
      <c r="AB42">
        <f t="shared" si="21"/>
        <v>2.7335750378698673</v>
      </c>
      <c r="AC42">
        <f t="shared" si="21"/>
        <v>2.8858319249714377</v>
      </c>
      <c r="AD42">
        <f t="shared" si="21"/>
        <v>2.9619603685222233</v>
      </c>
      <c r="AE42">
        <f t="shared" si="21"/>
        <v>3.596364064778768</v>
      </c>
      <c r="AF42">
        <f t="shared" si="23"/>
        <v>3.0444328490355743</v>
      </c>
      <c r="AG42">
        <f t="shared" si="24"/>
        <v>1.1809725909779571</v>
      </c>
      <c r="AJ42" s="9">
        <v>20</v>
      </c>
      <c r="AK42" s="9">
        <v>40</v>
      </c>
      <c r="AL42" s="9">
        <f t="shared" si="25"/>
        <v>40</v>
      </c>
      <c r="AM42">
        <f t="shared" si="26"/>
        <v>8.6340710903300491E-2</v>
      </c>
      <c r="AP42" s="9">
        <v>29</v>
      </c>
      <c r="AQ42" s="9">
        <v>27</v>
      </c>
      <c r="AR42" s="9">
        <v>27</v>
      </c>
      <c r="AS42" s="27">
        <f t="shared" si="27"/>
        <v>27.666666666666668</v>
      </c>
      <c r="AT42">
        <f t="shared" si="28"/>
        <v>1.4745691045986702</v>
      </c>
      <c r="AW42" s="9" t="s">
        <v>270</v>
      </c>
      <c r="AX42">
        <v>8.6340710903300491E-2</v>
      </c>
      <c r="AY42">
        <v>8.6340710903300491E-2</v>
      </c>
      <c r="AZ42">
        <v>1.4745691045986702</v>
      </c>
      <c r="BA42">
        <f t="shared" si="29"/>
        <v>0.54908350880175705</v>
      </c>
    </row>
    <row r="43" spans="1:53" ht="15.6" x14ac:dyDescent="0.3">
      <c r="A43" s="9" t="s">
        <v>271</v>
      </c>
      <c r="B43" s="9">
        <v>2</v>
      </c>
      <c r="C43" s="9">
        <v>97</v>
      </c>
      <c r="D43" s="33">
        <v>107</v>
      </c>
      <c r="E43" s="9">
        <v>108</v>
      </c>
      <c r="F43" s="9">
        <v>98</v>
      </c>
      <c r="G43" s="9">
        <v>87</v>
      </c>
      <c r="H43" s="9">
        <v>89</v>
      </c>
      <c r="I43" s="9">
        <v>87</v>
      </c>
      <c r="J43" s="9">
        <v>96</v>
      </c>
      <c r="K43" s="9">
        <v>99</v>
      </c>
      <c r="L43" s="9">
        <v>93</v>
      </c>
      <c r="M43" s="18">
        <v>100</v>
      </c>
      <c r="N43" s="9">
        <v>107</v>
      </c>
      <c r="O43" s="9">
        <v>100</v>
      </c>
      <c r="Q43" t="s">
        <v>271</v>
      </c>
      <c r="R43">
        <f t="shared" si="22"/>
        <v>-0.7175810697657361</v>
      </c>
      <c r="S43">
        <f t="shared" si="21"/>
        <v>1.6931529760091339</v>
      </c>
      <c r="T43">
        <f t="shared" si="21"/>
        <v>1.9469144545117518</v>
      </c>
      <c r="U43">
        <f t="shared" si="21"/>
        <v>1.9722906023620135</v>
      </c>
      <c r="V43">
        <f t="shared" si="21"/>
        <v>1.7185291238593956</v>
      </c>
      <c r="W43">
        <f t="shared" si="21"/>
        <v>1.4393914975065158</v>
      </c>
      <c r="X43">
        <f t="shared" si="21"/>
        <v>1.4901437932070394</v>
      </c>
      <c r="Y43">
        <f t="shared" si="21"/>
        <v>1.4393914975065158</v>
      </c>
      <c r="Z43">
        <f t="shared" si="21"/>
        <v>1.6677768281588721</v>
      </c>
      <c r="AA43">
        <f t="shared" si="21"/>
        <v>1.7439052717096575</v>
      </c>
      <c r="AB43">
        <f t="shared" si="21"/>
        <v>1.5916483846080867</v>
      </c>
      <c r="AC43">
        <f t="shared" si="21"/>
        <v>1.7692814195599194</v>
      </c>
      <c r="AD43">
        <f t="shared" si="21"/>
        <v>1.9469144545117518</v>
      </c>
      <c r="AE43">
        <f t="shared" si="21"/>
        <v>1.7692814195599194</v>
      </c>
      <c r="AF43">
        <f t="shared" si="23"/>
        <v>1.7692814195599194</v>
      </c>
      <c r="AG43">
        <f t="shared" si="24"/>
        <v>0.29395601755918005</v>
      </c>
      <c r="AJ43" s="9">
        <v>40</v>
      </c>
      <c r="AK43" s="9">
        <v>32</v>
      </c>
      <c r="AL43" s="9">
        <f t="shared" si="25"/>
        <v>40</v>
      </c>
      <c r="AM43">
        <f t="shared" si="26"/>
        <v>8.6340710903300491E-2</v>
      </c>
      <c r="AP43" s="9">
        <v>27</v>
      </c>
      <c r="AQ43" s="9">
        <v>25</v>
      </c>
      <c r="AR43" s="9">
        <v>10</v>
      </c>
      <c r="AS43" s="27">
        <f t="shared" si="27"/>
        <v>20.666666666666668</v>
      </c>
      <c r="AT43">
        <f t="shared" si="28"/>
        <v>0.53778402638304446</v>
      </c>
      <c r="AW43" s="9" t="s">
        <v>271</v>
      </c>
      <c r="AX43">
        <v>8.6340710903300491E-2</v>
      </c>
      <c r="AY43">
        <v>8.6340710903300491E-2</v>
      </c>
      <c r="AZ43">
        <v>0.53778402638304446</v>
      </c>
      <c r="BA43">
        <f t="shared" si="29"/>
        <v>0.23682181606321515</v>
      </c>
    </row>
    <row r="44" spans="1:53" ht="15.6" x14ac:dyDescent="0.3">
      <c r="A44" s="9" t="s">
        <v>272</v>
      </c>
      <c r="B44" s="9">
        <v>3</v>
      </c>
      <c r="C44" s="9">
        <v>0</v>
      </c>
      <c r="D44" s="33">
        <v>1</v>
      </c>
      <c r="E44" s="9">
        <v>0</v>
      </c>
      <c r="F44" s="9">
        <v>0</v>
      </c>
      <c r="G44" s="9">
        <v>1</v>
      </c>
      <c r="H44" s="9">
        <v>0</v>
      </c>
      <c r="I44" s="9">
        <v>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Q44" t="s">
        <v>272</v>
      </c>
      <c r="R44">
        <f t="shared" si="22"/>
        <v>-0.69220492191547434</v>
      </c>
      <c r="S44">
        <f t="shared" si="21"/>
        <v>-0.76833336546625974</v>
      </c>
      <c r="T44">
        <f t="shared" si="21"/>
        <v>-0.74295721761599787</v>
      </c>
      <c r="U44">
        <f t="shared" si="21"/>
        <v>-0.76833336546625974</v>
      </c>
      <c r="V44">
        <f t="shared" si="21"/>
        <v>-0.76833336546625974</v>
      </c>
      <c r="W44">
        <f t="shared" si="21"/>
        <v>-0.74295721761599787</v>
      </c>
      <c r="X44">
        <f t="shared" si="21"/>
        <v>-0.76833336546625974</v>
      </c>
      <c r="Y44">
        <f t="shared" si="21"/>
        <v>-0.74295721761599787</v>
      </c>
      <c r="Z44">
        <f t="shared" si="21"/>
        <v>-0.76833336546625974</v>
      </c>
      <c r="AA44">
        <f t="shared" si="21"/>
        <v>-0.76833336546625974</v>
      </c>
      <c r="AB44">
        <f t="shared" si="21"/>
        <v>-0.76833336546625974</v>
      </c>
      <c r="AC44">
        <f t="shared" si="21"/>
        <v>-0.76833336546625974</v>
      </c>
      <c r="AD44">
        <f t="shared" si="21"/>
        <v>-0.76833336546625974</v>
      </c>
      <c r="AE44">
        <f t="shared" si="21"/>
        <v>-0.76833336546625974</v>
      </c>
      <c r="AF44">
        <f t="shared" si="23"/>
        <v>-0.76833336546625974</v>
      </c>
      <c r="AG44">
        <f t="shared" si="24"/>
        <v>-1.4712510937219683</v>
      </c>
      <c r="AJ44" s="9">
        <v>2</v>
      </c>
      <c r="AK44" s="9">
        <v>6</v>
      </c>
      <c r="AL44" s="9">
        <f t="shared" si="25"/>
        <v>6</v>
      </c>
      <c r="AM44">
        <f t="shared" si="26"/>
        <v>-0.92982304049708331</v>
      </c>
      <c r="AP44" s="9">
        <v>2</v>
      </c>
      <c r="AQ44" s="9">
        <v>6</v>
      </c>
      <c r="AR44" s="9">
        <v>13</v>
      </c>
      <c r="AS44" s="27">
        <f t="shared" si="27"/>
        <v>7</v>
      </c>
      <c r="AT44">
        <f t="shared" si="28"/>
        <v>-1.2911773167998439</v>
      </c>
      <c r="AW44" s="9" t="s">
        <v>272</v>
      </c>
      <c r="AX44">
        <v>-0.92982304049708331</v>
      </c>
      <c r="AY44">
        <v>-0.92982304049708331</v>
      </c>
      <c r="AZ44">
        <v>-1.2911773167998439</v>
      </c>
      <c r="BA44">
        <f t="shared" si="29"/>
        <v>-1.0502744659313368</v>
      </c>
    </row>
    <row r="45" spans="1:53" ht="15.6" x14ac:dyDescent="0.3">
      <c r="A45" s="9" t="s">
        <v>273</v>
      </c>
      <c r="B45" s="9">
        <v>34</v>
      </c>
      <c r="C45" s="9">
        <v>62</v>
      </c>
      <c r="D45" s="33">
        <v>77</v>
      </c>
      <c r="E45" s="9">
        <v>45</v>
      </c>
      <c r="F45" s="9">
        <v>70</v>
      </c>
      <c r="G45" s="9">
        <v>117</v>
      </c>
      <c r="H45" s="9">
        <v>99</v>
      </c>
      <c r="I45" s="9">
        <v>125</v>
      </c>
      <c r="J45" s="9">
        <v>121</v>
      </c>
      <c r="K45" s="9">
        <v>133</v>
      </c>
      <c r="L45" s="9">
        <v>135</v>
      </c>
      <c r="M45" s="9">
        <v>142</v>
      </c>
      <c r="N45" s="9">
        <v>145</v>
      </c>
      <c r="O45" s="9">
        <v>148</v>
      </c>
      <c r="Q45" t="s">
        <v>273</v>
      </c>
      <c r="R45">
        <f t="shared" si="22"/>
        <v>9.4455661442641073E-2</v>
      </c>
      <c r="S45">
        <f t="shared" si="21"/>
        <v>0.80498780124997116</v>
      </c>
      <c r="T45">
        <f t="shared" si="21"/>
        <v>1.185630019003898</v>
      </c>
      <c r="U45">
        <f t="shared" si="21"/>
        <v>0.37359328779552076</v>
      </c>
      <c r="V45">
        <f t="shared" si="21"/>
        <v>1.0079969840520655</v>
      </c>
      <c r="W45">
        <f t="shared" si="21"/>
        <v>2.2006759330143697</v>
      </c>
      <c r="X45">
        <f t="shared" si="21"/>
        <v>1.7439052717096575</v>
      </c>
      <c r="Y45">
        <f t="shared" si="21"/>
        <v>2.4036851158164638</v>
      </c>
      <c r="Z45">
        <f t="shared" si="21"/>
        <v>2.3021805244154168</v>
      </c>
      <c r="AA45">
        <f t="shared" si="21"/>
        <v>2.6066942986185584</v>
      </c>
      <c r="AB45">
        <f t="shared" si="21"/>
        <v>2.6574465943190817</v>
      </c>
      <c r="AC45">
        <f t="shared" si="21"/>
        <v>2.8350796292709144</v>
      </c>
      <c r="AD45">
        <f t="shared" si="21"/>
        <v>2.9112080728216996</v>
      </c>
      <c r="AE45">
        <f t="shared" si="21"/>
        <v>2.9873365163724852</v>
      </c>
      <c r="AF45">
        <f t="shared" si="23"/>
        <v>2.8477677031960451</v>
      </c>
      <c r="AG45">
        <f t="shared" si="24"/>
        <v>1.0441690398536678</v>
      </c>
      <c r="AJ45" s="9">
        <v>77</v>
      </c>
      <c r="AK45" s="9">
        <v>77</v>
      </c>
      <c r="AL45" s="9">
        <f t="shared" si="25"/>
        <v>77</v>
      </c>
      <c r="AM45">
        <f t="shared" si="26"/>
        <v>1.1921659697801887</v>
      </c>
      <c r="AP45" s="9">
        <v>27</v>
      </c>
      <c r="AQ45" s="9">
        <v>15</v>
      </c>
      <c r="AR45" s="9">
        <v>1</v>
      </c>
      <c r="AS45" s="27">
        <f t="shared" si="27"/>
        <v>14.333333333333334</v>
      </c>
      <c r="AT45">
        <f t="shared" si="28"/>
        <v>-0.30978342533585507</v>
      </c>
      <c r="AW45" s="9" t="s">
        <v>273</v>
      </c>
      <c r="AX45">
        <v>1.1921659697801887</v>
      </c>
      <c r="AY45">
        <v>1.1921659697801887</v>
      </c>
      <c r="AZ45">
        <v>-0.30978342533585507</v>
      </c>
      <c r="BA45">
        <f t="shared" si="29"/>
        <v>0.69151617140817423</v>
      </c>
    </row>
    <row r="46" spans="1:53" ht="15.6" x14ac:dyDescent="0.3">
      <c r="A46" s="9" t="s">
        <v>274</v>
      </c>
      <c r="B46" s="9">
        <v>11</v>
      </c>
      <c r="C46" s="9">
        <v>16</v>
      </c>
      <c r="D46" s="33">
        <v>17</v>
      </c>
      <c r="E46" s="9">
        <v>16</v>
      </c>
      <c r="F46" s="9">
        <v>31</v>
      </c>
      <c r="G46" s="9">
        <v>37</v>
      </c>
      <c r="H46" s="9">
        <v>24</v>
      </c>
      <c r="I46" s="9">
        <v>45</v>
      </c>
      <c r="J46" s="9">
        <v>36</v>
      </c>
      <c r="K46" s="9">
        <v>87</v>
      </c>
      <c r="L46" s="9">
        <v>108</v>
      </c>
      <c r="M46" s="9">
        <v>121</v>
      </c>
      <c r="N46" s="9">
        <v>131</v>
      </c>
      <c r="O46" s="9">
        <v>140</v>
      </c>
      <c r="Q46" t="s">
        <v>274</v>
      </c>
      <c r="R46">
        <f t="shared" si="22"/>
        <v>-0.48919573911338005</v>
      </c>
      <c r="S46">
        <f t="shared" si="22"/>
        <v>-0.36231499986207111</v>
      </c>
      <c r="T46">
        <f t="shared" si="22"/>
        <v>-0.33693885201180929</v>
      </c>
      <c r="U46">
        <f t="shared" si="22"/>
        <v>-0.36231499986207111</v>
      </c>
      <c r="V46">
        <f t="shared" si="22"/>
        <v>1.8327217891855714E-2</v>
      </c>
      <c r="W46">
        <f t="shared" si="22"/>
        <v>0.17058410499342644</v>
      </c>
      <c r="X46">
        <f t="shared" si="22"/>
        <v>-0.15930581705997679</v>
      </c>
      <c r="Y46">
        <f t="shared" si="22"/>
        <v>0.37359328779552076</v>
      </c>
      <c r="Z46">
        <f t="shared" si="22"/>
        <v>0.14520795714316465</v>
      </c>
      <c r="AA46">
        <f t="shared" si="22"/>
        <v>1.4393914975065158</v>
      </c>
      <c r="AB46">
        <f t="shared" si="22"/>
        <v>1.9722906023620135</v>
      </c>
      <c r="AC46">
        <f t="shared" si="22"/>
        <v>2.3021805244154168</v>
      </c>
      <c r="AD46">
        <f t="shared" si="22"/>
        <v>2.5559420029180346</v>
      </c>
      <c r="AE46">
        <f t="shared" si="22"/>
        <v>2.7843273335703906</v>
      </c>
      <c r="AF46">
        <f t="shared" si="23"/>
        <v>2.4036851158164638</v>
      </c>
      <c r="AG46">
        <f t="shared" si="24"/>
        <v>0.73525779537946689</v>
      </c>
      <c r="AJ46" s="9">
        <v>25</v>
      </c>
      <c r="AK46" s="9">
        <v>50</v>
      </c>
      <c r="AL46" s="9">
        <f t="shared" si="25"/>
        <v>50</v>
      </c>
      <c r="AM46">
        <f t="shared" si="26"/>
        <v>0.38521240249164868</v>
      </c>
      <c r="AP46" s="9">
        <v>28</v>
      </c>
      <c r="AQ46" s="9">
        <v>17</v>
      </c>
      <c r="AR46" s="9">
        <v>10</v>
      </c>
      <c r="AS46" s="27">
        <f t="shared" si="27"/>
        <v>18.333333333333332</v>
      </c>
      <c r="AT46">
        <f t="shared" si="28"/>
        <v>0.22552233364450225</v>
      </c>
      <c r="AW46" s="9" t="s">
        <v>274</v>
      </c>
      <c r="AX46">
        <v>0.38521240249164868</v>
      </c>
      <c r="AY46">
        <v>0.38521240249164868</v>
      </c>
      <c r="AZ46">
        <v>0.22552233364450225</v>
      </c>
      <c r="BA46">
        <f t="shared" si="29"/>
        <v>0.33198237954259985</v>
      </c>
    </row>
    <row r="47" spans="1:53" ht="15.6" x14ac:dyDescent="0.3">
      <c r="A47" s="9" t="s">
        <v>275</v>
      </c>
      <c r="B47" s="9">
        <v>4</v>
      </c>
      <c r="C47" s="9">
        <v>2</v>
      </c>
      <c r="D47" s="33">
        <v>3</v>
      </c>
      <c r="E47" s="9">
        <v>1</v>
      </c>
      <c r="F47" s="9">
        <v>1</v>
      </c>
      <c r="G47" s="9">
        <v>1</v>
      </c>
      <c r="H47" s="9">
        <v>1</v>
      </c>
      <c r="I47" s="9">
        <v>0</v>
      </c>
      <c r="J47" s="9">
        <v>1</v>
      </c>
      <c r="K47" s="9">
        <v>2</v>
      </c>
      <c r="L47" s="9">
        <v>0</v>
      </c>
      <c r="M47" s="9">
        <v>0</v>
      </c>
      <c r="N47" s="9">
        <v>1</v>
      </c>
      <c r="O47" s="9">
        <v>0</v>
      </c>
      <c r="Q47" t="s">
        <v>275</v>
      </c>
      <c r="R47">
        <f t="shared" si="22"/>
        <v>-0.66682877406521257</v>
      </c>
      <c r="S47">
        <f t="shared" si="22"/>
        <v>-0.7175810697657361</v>
      </c>
      <c r="T47">
        <f t="shared" si="22"/>
        <v>-0.69220492191547434</v>
      </c>
      <c r="U47">
        <f t="shared" si="22"/>
        <v>-0.74295721761599787</v>
      </c>
      <c r="V47">
        <f t="shared" si="22"/>
        <v>-0.74295721761599787</v>
      </c>
      <c r="W47">
        <f t="shared" si="22"/>
        <v>-0.74295721761599787</v>
      </c>
      <c r="X47">
        <f t="shared" si="22"/>
        <v>-0.74295721761599787</v>
      </c>
      <c r="Y47">
        <f t="shared" si="22"/>
        <v>-0.76833336546625974</v>
      </c>
      <c r="Z47">
        <f t="shared" si="22"/>
        <v>-0.74295721761599787</v>
      </c>
      <c r="AA47">
        <f t="shared" si="22"/>
        <v>-0.7175810697657361</v>
      </c>
      <c r="AB47">
        <f t="shared" si="22"/>
        <v>-0.76833336546625974</v>
      </c>
      <c r="AC47">
        <f t="shared" si="22"/>
        <v>-0.76833336546625974</v>
      </c>
      <c r="AD47">
        <f t="shared" si="22"/>
        <v>-0.74295721761599787</v>
      </c>
      <c r="AE47">
        <f t="shared" si="22"/>
        <v>-0.76833336546625974</v>
      </c>
      <c r="AF47">
        <f t="shared" si="23"/>
        <v>-0.76198932850369427</v>
      </c>
      <c r="AG47">
        <f t="shared" si="24"/>
        <v>-1.4668380759437656</v>
      </c>
      <c r="AJ47" s="9">
        <v>4</v>
      </c>
      <c r="AK47" s="9">
        <v>1</v>
      </c>
      <c r="AL47" s="9">
        <f t="shared" si="25"/>
        <v>4</v>
      </c>
      <c r="AM47">
        <f t="shared" si="26"/>
        <v>-0.98959737881475296</v>
      </c>
      <c r="AP47" s="9">
        <v>6</v>
      </c>
      <c r="AQ47" s="9">
        <v>2</v>
      </c>
      <c r="AR47" s="9">
        <v>2</v>
      </c>
      <c r="AS47" s="27">
        <f t="shared" si="27"/>
        <v>3.3333333333333335</v>
      </c>
      <c r="AT47">
        <f t="shared" si="28"/>
        <v>-1.7818742625318384</v>
      </c>
      <c r="AW47" s="9" t="s">
        <v>275</v>
      </c>
      <c r="AX47">
        <v>-0.98959737881475296</v>
      </c>
      <c r="AY47">
        <v>-0.98959737881475296</v>
      </c>
      <c r="AZ47">
        <v>-1.7818742625318384</v>
      </c>
      <c r="BA47">
        <f t="shared" si="29"/>
        <v>-1.2536896733871148</v>
      </c>
    </row>
    <row r="48" spans="1:53" ht="15.6" x14ac:dyDescent="0.3">
      <c r="A48" s="9" t="s">
        <v>276</v>
      </c>
      <c r="B48" s="9">
        <v>19</v>
      </c>
      <c r="C48" s="9">
        <v>41</v>
      </c>
      <c r="D48" s="33">
        <v>75</v>
      </c>
      <c r="E48" s="9">
        <v>51</v>
      </c>
      <c r="F48" s="9">
        <v>63</v>
      </c>
      <c r="G48" s="9">
        <v>130</v>
      </c>
      <c r="H48" s="9">
        <v>127</v>
      </c>
      <c r="I48" s="9">
        <v>106</v>
      </c>
      <c r="J48" s="9">
        <v>125</v>
      </c>
      <c r="K48" s="9">
        <v>152</v>
      </c>
      <c r="L48" s="9">
        <v>126</v>
      </c>
      <c r="M48" s="9">
        <v>136</v>
      </c>
      <c r="N48" s="9">
        <v>131</v>
      </c>
      <c r="O48" s="9">
        <v>167</v>
      </c>
      <c r="Q48" t="s">
        <v>276</v>
      </c>
      <c r="R48">
        <f t="shared" si="22"/>
        <v>-0.28618655631128576</v>
      </c>
      <c r="S48">
        <f t="shared" si="22"/>
        <v>0.27208869639447358</v>
      </c>
      <c r="T48">
        <f t="shared" si="22"/>
        <v>1.1348777233033744</v>
      </c>
      <c r="U48">
        <f t="shared" si="22"/>
        <v>0.52585017489709152</v>
      </c>
      <c r="V48">
        <f t="shared" si="22"/>
        <v>0.83036394910023292</v>
      </c>
      <c r="W48">
        <f t="shared" si="22"/>
        <v>2.5305658550677728</v>
      </c>
      <c r="X48">
        <f t="shared" si="22"/>
        <v>2.4544374115169876</v>
      </c>
      <c r="Y48">
        <f t="shared" si="22"/>
        <v>1.9215383066614899</v>
      </c>
      <c r="Z48">
        <f t="shared" si="22"/>
        <v>2.4036851158164638</v>
      </c>
      <c r="AA48">
        <f t="shared" si="22"/>
        <v>3.0888411077735323</v>
      </c>
      <c r="AB48">
        <f t="shared" si="22"/>
        <v>2.4290612636667257</v>
      </c>
      <c r="AC48">
        <f t="shared" si="22"/>
        <v>2.6828227421693436</v>
      </c>
      <c r="AD48">
        <f t="shared" si="22"/>
        <v>2.5559420029180346</v>
      </c>
      <c r="AE48">
        <f t="shared" si="22"/>
        <v>3.4694833255274591</v>
      </c>
      <c r="AF48">
        <f t="shared" si="23"/>
        <v>2.7843273335703906</v>
      </c>
      <c r="AG48">
        <f t="shared" si="24"/>
        <v>1.0000388620716392</v>
      </c>
      <c r="AJ48" s="9">
        <v>77</v>
      </c>
      <c r="AK48" s="9">
        <v>95</v>
      </c>
      <c r="AL48" s="9">
        <f t="shared" si="25"/>
        <v>95</v>
      </c>
      <c r="AM48">
        <f t="shared" si="26"/>
        <v>1.7301350146392154</v>
      </c>
      <c r="AP48" s="9">
        <v>30</v>
      </c>
      <c r="AQ48" s="9">
        <v>26</v>
      </c>
      <c r="AR48" s="9">
        <v>25</v>
      </c>
      <c r="AS48" s="27">
        <f>AVERAGE(AP48:AR48)</f>
        <v>27</v>
      </c>
      <c r="AT48">
        <f t="shared" si="28"/>
        <v>1.3853514781019438</v>
      </c>
      <c r="AW48" s="9" t="s">
        <v>276</v>
      </c>
      <c r="AX48">
        <v>1.7301350146392154</v>
      </c>
      <c r="AY48">
        <v>1.7301350146392154</v>
      </c>
      <c r="AZ48">
        <v>1.3853514781019438</v>
      </c>
      <c r="BA48">
        <f t="shared" si="29"/>
        <v>1.6152071691267915</v>
      </c>
    </row>
    <row r="49" spans="1:53" ht="15.6" x14ac:dyDescent="0.3">
      <c r="A49" s="9" t="s">
        <v>277</v>
      </c>
      <c r="B49" s="9">
        <v>1</v>
      </c>
      <c r="C49" s="9">
        <v>1</v>
      </c>
      <c r="D49" s="33">
        <v>3</v>
      </c>
      <c r="E49" s="9">
        <v>3</v>
      </c>
      <c r="F49" s="9">
        <v>6</v>
      </c>
      <c r="G49" s="9">
        <v>8</v>
      </c>
      <c r="H49" s="9">
        <v>6</v>
      </c>
      <c r="I49" s="9">
        <v>5</v>
      </c>
      <c r="J49" s="9">
        <v>11</v>
      </c>
      <c r="K49" s="9">
        <v>123</v>
      </c>
      <c r="L49" s="9">
        <v>23</v>
      </c>
      <c r="M49" s="9">
        <v>93</v>
      </c>
      <c r="N49" s="9">
        <v>101</v>
      </c>
      <c r="O49" s="9">
        <v>100</v>
      </c>
      <c r="Q49" t="s">
        <v>277</v>
      </c>
      <c r="R49">
        <f t="shared" si="22"/>
        <v>-0.74295721761599787</v>
      </c>
      <c r="S49">
        <f t="shared" si="22"/>
        <v>-0.74295721761599787</v>
      </c>
      <c r="T49">
        <f t="shared" si="22"/>
        <v>-0.69220492191547434</v>
      </c>
      <c r="U49">
        <f t="shared" si="22"/>
        <v>-0.69220492191547434</v>
      </c>
      <c r="V49">
        <f t="shared" si="22"/>
        <v>-0.61607647836468893</v>
      </c>
      <c r="W49">
        <f t="shared" si="22"/>
        <v>-0.5653241826641654</v>
      </c>
      <c r="X49">
        <f t="shared" si="22"/>
        <v>-0.61607647836468893</v>
      </c>
      <c r="Y49">
        <f t="shared" si="22"/>
        <v>-0.64145262621495081</v>
      </c>
      <c r="Z49">
        <f t="shared" si="22"/>
        <v>-0.48919573911338005</v>
      </c>
      <c r="AA49">
        <f t="shared" si="22"/>
        <v>2.3529328201159405</v>
      </c>
      <c r="AB49">
        <f t="shared" si="22"/>
        <v>-0.18468196491023858</v>
      </c>
      <c r="AC49">
        <f t="shared" si="22"/>
        <v>1.5916483846080867</v>
      </c>
      <c r="AD49">
        <f t="shared" si="22"/>
        <v>1.794657567410181</v>
      </c>
      <c r="AE49">
        <f t="shared" si="22"/>
        <v>1.7692814195599194</v>
      </c>
      <c r="AF49">
        <f t="shared" si="23"/>
        <v>1.2427263516669871</v>
      </c>
      <c r="AG49">
        <f t="shared" si="24"/>
        <v>-7.2324458031658351E-2</v>
      </c>
      <c r="AJ49" s="9">
        <v>50</v>
      </c>
      <c r="AK49" s="9">
        <v>77</v>
      </c>
      <c r="AL49" s="9">
        <f t="shared" si="25"/>
        <v>77</v>
      </c>
      <c r="AM49">
        <f t="shared" si="26"/>
        <v>1.1921659697801887</v>
      </c>
      <c r="AP49" s="9">
        <v>13</v>
      </c>
      <c r="AQ49" s="9">
        <v>21</v>
      </c>
      <c r="AR49" s="9">
        <v>9</v>
      </c>
      <c r="AS49" s="27">
        <f t="shared" si="27"/>
        <v>14.333333333333334</v>
      </c>
      <c r="AT49">
        <f t="shared" si="28"/>
        <v>-0.30978342533585507</v>
      </c>
      <c r="AW49" s="9" t="s">
        <v>277</v>
      </c>
      <c r="AX49">
        <v>1.1921659697801887</v>
      </c>
      <c r="AY49">
        <v>1.1921659697801887</v>
      </c>
      <c r="AZ49">
        <v>-0.30978342533585507</v>
      </c>
      <c r="BA49">
        <f t="shared" si="29"/>
        <v>0.69151617140817423</v>
      </c>
    </row>
    <row r="50" spans="1:53" ht="15.6" x14ac:dyDescent="0.3">
      <c r="A50" s="9" t="s">
        <v>278</v>
      </c>
      <c r="B50" s="9">
        <v>1</v>
      </c>
      <c r="C50" s="9">
        <v>6</v>
      </c>
      <c r="D50" s="33">
        <v>11</v>
      </c>
      <c r="E50" s="9">
        <v>40</v>
      </c>
      <c r="F50" s="9">
        <v>41</v>
      </c>
      <c r="G50" s="9">
        <v>52</v>
      </c>
      <c r="H50" s="9">
        <v>26</v>
      </c>
      <c r="I50" s="9">
        <v>92</v>
      </c>
      <c r="J50" s="9">
        <v>105</v>
      </c>
      <c r="K50" s="9">
        <v>116</v>
      </c>
      <c r="L50" s="9">
        <v>116</v>
      </c>
      <c r="M50" s="9">
        <v>64</v>
      </c>
      <c r="N50" s="9">
        <v>84</v>
      </c>
      <c r="O50" s="9">
        <v>64</v>
      </c>
      <c r="Q50" t="s">
        <v>278</v>
      </c>
      <c r="R50">
        <f t="shared" si="22"/>
        <v>-0.74295721761599787</v>
      </c>
      <c r="S50">
        <f t="shared" si="22"/>
        <v>-0.61607647836468893</v>
      </c>
      <c r="T50">
        <f t="shared" si="22"/>
        <v>-0.48919573911338005</v>
      </c>
      <c r="U50">
        <f t="shared" si="22"/>
        <v>0.24671254854421182</v>
      </c>
      <c r="V50">
        <f t="shared" si="22"/>
        <v>0.27208869639447358</v>
      </c>
      <c r="W50">
        <f t="shared" si="22"/>
        <v>0.55122632274735328</v>
      </c>
      <c r="X50">
        <f t="shared" si="22"/>
        <v>-0.10855352135945322</v>
      </c>
      <c r="Y50">
        <f t="shared" si="22"/>
        <v>1.5662722367578248</v>
      </c>
      <c r="Z50">
        <f t="shared" si="22"/>
        <v>1.8961621588112283</v>
      </c>
      <c r="AA50">
        <f t="shared" si="22"/>
        <v>2.1752997851641078</v>
      </c>
      <c r="AB50">
        <f t="shared" si="22"/>
        <v>2.1752997851641078</v>
      </c>
      <c r="AC50">
        <f t="shared" si="22"/>
        <v>0.85574009695049469</v>
      </c>
      <c r="AD50">
        <f t="shared" si="22"/>
        <v>1.3632630539557304</v>
      </c>
      <c r="AE50">
        <f t="shared" si="22"/>
        <v>0.85574009695049469</v>
      </c>
      <c r="AF50">
        <f t="shared" si="23"/>
        <v>1.3125107582552069</v>
      </c>
      <c r="AG50">
        <f t="shared" si="24"/>
        <v>-2.3781262471426833E-2</v>
      </c>
      <c r="AJ50" s="9">
        <v>25</v>
      </c>
      <c r="AK50" s="9">
        <v>1</v>
      </c>
      <c r="AL50" s="9">
        <f t="shared" si="25"/>
        <v>25</v>
      </c>
      <c r="AM50">
        <f t="shared" si="26"/>
        <v>-0.36196682647922174</v>
      </c>
      <c r="AP50" s="9">
        <v>19</v>
      </c>
      <c r="AQ50" s="9">
        <v>16</v>
      </c>
      <c r="AR50" s="9">
        <v>7</v>
      </c>
      <c r="AS50" s="27">
        <f t="shared" si="27"/>
        <v>14</v>
      </c>
      <c r="AT50">
        <f t="shared" si="28"/>
        <v>-0.35439223858421831</v>
      </c>
      <c r="AW50" s="9" t="s">
        <v>278</v>
      </c>
      <c r="AX50">
        <v>-0.36196682647922174</v>
      </c>
      <c r="AY50">
        <v>-0.36196682647922174</v>
      </c>
      <c r="AZ50">
        <v>-0.35439223858421831</v>
      </c>
      <c r="BA50">
        <f t="shared" si="29"/>
        <v>-0.35944196384755395</v>
      </c>
    </row>
    <row r="51" spans="1:53" ht="15.6" x14ac:dyDescent="0.3">
      <c r="A51" s="1" t="s">
        <v>0</v>
      </c>
      <c r="B51" s="3">
        <f>AVERAGE(B33:B50)</f>
        <v>30.277777777777779</v>
      </c>
      <c r="C51" s="3">
        <f t="shared" ref="C51:O51" si="30">AVERAGE(C33:C50)</f>
        <v>41.888888888888886</v>
      </c>
      <c r="D51" s="3">
        <f t="shared" si="30"/>
        <v>49.722222222222221</v>
      </c>
      <c r="E51" s="3">
        <f t="shared" si="30"/>
        <v>53.666666666666664</v>
      </c>
      <c r="F51" s="3">
        <f t="shared" si="30"/>
        <v>60.722222222222221</v>
      </c>
      <c r="G51" s="3">
        <f t="shared" si="30"/>
        <v>71.722222222222229</v>
      </c>
      <c r="H51" s="3">
        <f t="shared" si="30"/>
        <v>65.111111111111114</v>
      </c>
      <c r="I51" s="3">
        <f t="shared" si="30"/>
        <v>72.722222222222229</v>
      </c>
      <c r="J51" s="3">
        <f t="shared" si="30"/>
        <v>54.055555555555557</v>
      </c>
      <c r="K51" s="3">
        <f t="shared" si="30"/>
        <v>86.444444444444443</v>
      </c>
      <c r="L51" s="3">
        <f t="shared" si="30"/>
        <v>77.388888888888886</v>
      </c>
      <c r="M51" s="3">
        <f t="shared" si="30"/>
        <v>84.111111111111114</v>
      </c>
      <c r="N51" s="3">
        <f t="shared" si="30"/>
        <v>82.777777777777771</v>
      </c>
      <c r="O51" s="3">
        <f t="shared" si="30"/>
        <v>89.111111111111114</v>
      </c>
      <c r="Q51" s="1" t="s">
        <v>0</v>
      </c>
      <c r="R51" s="3">
        <f>AVERAGE(R33:R50)</f>
        <v>0</v>
      </c>
      <c r="S51" s="3">
        <f t="shared" ref="S51:AG51" si="31">AVERAGE(S33:S50)</f>
        <v>0.29464527226137288</v>
      </c>
      <c r="T51" s="3">
        <f t="shared" si="31"/>
        <v>0.49342509708842364</v>
      </c>
      <c r="U51" s="3">
        <f t="shared" si="31"/>
        <v>0.59351990249778941</v>
      </c>
      <c r="V51" s="3">
        <f t="shared" si="31"/>
        <v>0.77256272344130317</v>
      </c>
      <c r="W51" s="3">
        <f t="shared" si="31"/>
        <v>1.0517003497941833</v>
      </c>
      <c r="X51" s="3">
        <f t="shared" si="31"/>
        <v>0.88393581678411892</v>
      </c>
      <c r="Y51" s="3">
        <f t="shared" si="31"/>
        <v>1.0770764976444451</v>
      </c>
      <c r="Z51" s="3">
        <f t="shared" si="31"/>
        <v>0.60338840443955799</v>
      </c>
      <c r="AA51" s="3">
        <f t="shared" si="31"/>
        <v>1.4252936375897041</v>
      </c>
      <c r="AB51" s="3">
        <f t="shared" si="31"/>
        <v>1.1954985209456663</v>
      </c>
      <c r="AC51" s="3">
        <f t="shared" si="31"/>
        <v>1.3660826259390928</v>
      </c>
      <c r="AD51" s="3">
        <f t="shared" si="31"/>
        <v>1.3322477621387436</v>
      </c>
      <c r="AE51" s="3">
        <f t="shared" si="31"/>
        <v>1.4929633651904022</v>
      </c>
      <c r="AF51" s="3">
        <f t="shared" si="31"/>
        <v>1.3466980685534766</v>
      </c>
      <c r="AG51" s="3">
        <f t="shared" si="31"/>
        <v>-1.9698748804981076E-16</v>
      </c>
      <c r="AJ51" s="3">
        <f t="shared" ref="AJ51:AM51" si="32">AVERAGE(AJ33:AJ50)</f>
        <v>29.111111111111111</v>
      </c>
      <c r="AK51" s="3">
        <f t="shared" si="32"/>
        <v>33.722222222222221</v>
      </c>
      <c r="AL51" s="3">
        <f t="shared" si="32"/>
        <v>37.111111111111114</v>
      </c>
      <c r="AM51" s="3">
        <f t="shared" si="32"/>
        <v>-1.2335811384723962E-16</v>
      </c>
      <c r="AP51" s="3">
        <f t="shared" ref="AP51:AT51" si="33">AVERAGE(AP33:AP50)</f>
        <v>20</v>
      </c>
      <c r="AQ51" s="3">
        <f t="shared" si="33"/>
        <v>17</v>
      </c>
      <c r="AR51" s="3">
        <f t="shared" si="33"/>
        <v>12.944444444444445</v>
      </c>
      <c r="AS51" s="3">
        <f t="shared" si="33"/>
        <v>16.648148148148149</v>
      </c>
      <c r="AT51" s="3">
        <f t="shared" si="33"/>
        <v>-6.4763009769800802E-17</v>
      </c>
    </row>
    <row r="52" spans="1:53" ht="15.6" x14ac:dyDescent="0.3">
      <c r="A52" s="1" t="s">
        <v>1</v>
      </c>
      <c r="B52" s="3">
        <f>STDEV(B33:B50)/21^0.5</f>
        <v>8.5993308174132981</v>
      </c>
      <c r="C52" s="3">
        <f t="shared" ref="C52:O52" si="34">STDEV(C33:C50)/21^0.5</f>
        <v>10.029058309832015</v>
      </c>
      <c r="D52" s="3">
        <f t="shared" si="34"/>
        <v>10.367695344376813</v>
      </c>
      <c r="E52" s="3">
        <f t="shared" si="34"/>
        <v>10.915514618365618</v>
      </c>
      <c r="F52" s="3">
        <f t="shared" si="34"/>
        <v>10.524562588449099</v>
      </c>
      <c r="G52" s="3">
        <f t="shared" si="34"/>
        <v>14.022551975181615</v>
      </c>
      <c r="H52" s="3">
        <f t="shared" si="34"/>
        <v>11.233924434544599</v>
      </c>
      <c r="I52" s="3">
        <f t="shared" si="34"/>
        <v>15.019465531404597</v>
      </c>
      <c r="J52" s="3">
        <f t="shared" si="34"/>
        <v>11.358056463281635</v>
      </c>
      <c r="K52" s="3">
        <f t="shared" si="34"/>
        <v>12.00098553894666</v>
      </c>
      <c r="L52" s="3">
        <f t="shared" si="34"/>
        <v>11.855369994093669</v>
      </c>
      <c r="M52" s="3">
        <f t="shared" si="34"/>
        <v>12.296270047482286</v>
      </c>
      <c r="N52" s="3">
        <f t="shared" si="34"/>
        <v>12.387658888918859</v>
      </c>
      <c r="O52" s="3">
        <f t="shared" si="34"/>
        <v>14.021370022387245</v>
      </c>
      <c r="Q52" s="1" t="s">
        <v>1</v>
      </c>
      <c r="R52" s="3">
        <f>STDEV(R33:R50)/21^0.5</f>
        <v>0.21821789023599236</v>
      </c>
      <c r="S52" s="3">
        <f t="shared" ref="S52:AG52" si="35">STDEV(S33:S50)/21^0.5</f>
        <v>0.25449886646919379</v>
      </c>
      <c r="T52" s="3">
        <f t="shared" si="35"/>
        <v>0.26309216992537682</v>
      </c>
      <c r="U52" s="3">
        <f t="shared" si="35"/>
        <v>0.27699371281733987</v>
      </c>
      <c r="V52" s="3">
        <f t="shared" si="35"/>
        <v>0.26707285630381822</v>
      </c>
      <c r="W52" s="3">
        <f t="shared" si="35"/>
        <v>0.35583835216018905</v>
      </c>
      <c r="X52" s="3">
        <f t="shared" si="35"/>
        <v>0.28507372738967235</v>
      </c>
      <c r="Y52" s="3">
        <f t="shared" si="35"/>
        <v>0.38113617795683369</v>
      </c>
      <c r="Z52" s="3">
        <f t="shared" si="35"/>
        <v>0.28822372010385627</v>
      </c>
      <c r="AA52" s="3">
        <f t="shared" si="35"/>
        <v>0.3045387833851641</v>
      </c>
      <c r="AB52" s="3">
        <f t="shared" si="35"/>
        <v>0.30084362178967811</v>
      </c>
      <c r="AC52" s="3">
        <f t="shared" si="35"/>
        <v>0.31203196673165612</v>
      </c>
      <c r="AD52" s="3">
        <f t="shared" si="35"/>
        <v>0.3143510634838147</v>
      </c>
      <c r="AE52" s="3">
        <f t="shared" si="35"/>
        <v>0.35580835875132716</v>
      </c>
      <c r="AF52" s="3">
        <f t="shared" si="35"/>
        <v>0.31370423395709779</v>
      </c>
      <c r="AG52" s="3">
        <f t="shared" si="35"/>
        <v>0.21821789023599239</v>
      </c>
      <c r="AJ52" s="3">
        <f t="shared" ref="AJ52:AM52" si="36">STDEV(AJ33:AJ50)/21^0.5</f>
        <v>5.8739747368763489</v>
      </c>
      <c r="AK52" s="3">
        <f t="shared" si="36"/>
        <v>7.4554909193862438</v>
      </c>
      <c r="AL52" s="3">
        <f t="shared" si="36"/>
        <v>7.3013904085822707</v>
      </c>
      <c r="AM52" s="3">
        <f t="shared" si="36"/>
        <v>0.21821789023599245</v>
      </c>
      <c r="AP52" s="3">
        <f t="shared" ref="AP52:AT52" si="37">STDEV(AP33:AP50)/21^0.5</f>
        <v>2.2874643160492973</v>
      </c>
      <c r="AQ52" s="3">
        <f t="shared" si="37"/>
        <v>1.5948095080437599</v>
      </c>
      <c r="AR52" s="3">
        <f t="shared" si="37"/>
        <v>1.8141557013685368</v>
      </c>
      <c r="AS52" s="3">
        <f t="shared" si="37"/>
        <v>1.6306037181565212</v>
      </c>
      <c r="AT52" s="3">
        <f t="shared" si="37"/>
        <v>0.21821789023599239</v>
      </c>
    </row>
    <row r="53" spans="1:53" ht="15.6" x14ac:dyDescent="0.3">
      <c r="A53" s="1" t="s">
        <v>2</v>
      </c>
      <c r="B53" s="3">
        <f>STDEV(B33:B50)</f>
        <v>39.407084396762912</v>
      </c>
      <c r="C53" s="3">
        <f t="shared" ref="C53:O53" si="38">STDEV(C33:C50)</f>
        <v>45.958918853931088</v>
      </c>
      <c r="D53" s="3">
        <f t="shared" si="38"/>
        <v>47.510748697848001</v>
      </c>
      <c r="E53" s="3">
        <f t="shared" si="38"/>
        <v>50.021171988057453</v>
      </c>
      <c r="F53" s="3">
        <f t="shared" si="38"/>
        <v>48.229604717868362</v>
      </c>
      <c r="G53" s="3">
        <f t="shared" si="38"/>
        <v>64.259405862722275</v>
      </c>
      <c r="H53" s="3">
        <f t="shared" si="38"/>
        <v>51.480309072714611</v>
      </c>
      <c r="I53" s="3">
        <f t="shared" si="38"/>
        <v>68.827837695441701</v>
      </c>
      <c r="J53" s="3">
        <f t="shared" si="38"/>
        <v>52.049153490570504</v>
      </c>
      <c r="K53" s="3">
        <f t="shared" si="38"/>
        <v>54.995424646293472</v>
      </c>
      <c r="L53" s="3">
        <f t="shared" si="38"/>
        <v>54.328130389642411</v>
      </c>
      <c r="M53" s="3">
        <f t="shared" si="38"/>
        <v>56.348588258205815</v>
      </c>
      <c r="N53" s="3">
        <f t="shared" si="38"/>
        <v>56.767384541763228</v>
      </c>
      <c r="O53" s="3">
        <f t="shared" si="38"/>
        <v>64.253989474574212</v>
      </c>
      <c r="Q53" s="1" t="s">
        <v>2</v>
      </c>
      <c r="R53" s="3">
        <f>STDEV(R33:R50)</f>
        <v>0.99999999999999989</v>
      </c>
      <c r="S53" s="3">
        <f t="shared" ref="S53:AG53" si="39">STDEV(S33:S50)</f>
        <v>1.1662603198755392</v>
      </c>
      <c r="T53" s="3">
        <f t="shared" si="39"/>
        <v>1.2056397834332235</v>
      </c>
      <c r="U53" s="3">
        <f t="shared" si="39"/>
        <v>1.2693446560123196</v>
      </c>
      <c r="V53" s="3">
        <f t="shared" si="39"/>
        <v>1.2238815800803109</v>
      </c>
      <c r="W53" s="3">
        <f t="shared" si="39"/>
        <v>1.6306561839424192</v>
      </c>
      <c r="X53" s="3">
        <f t="shared" si="39"/>
        <v>1.3063719344063793</v>
      </c>
      <c r="Y53" s="3">
        <f t="shared" si="39"/>
        <v>1.7465853855733497</v>
      </c>
      <c r="Z53" s="3">
        <f t="shared" si="39"/>
        <v>1.3208070144576867</v>
      </c>
      <c r="AA53" s="3">
        <f t="shared" si="39"/>
        <v>1.3955720269122744</v>
      </c>
      <c r="AB53" s="3">
        <f t="shared" si="39"/>
        <v>1.3786386691958661</v>
      </c>
      <c r="AC53" s="3">
        <f t="shared" si="39"/>
        <v>1.4299101067937565</v>
      </c>
      <c r="AD53" s="3">
        <f t="shared" si="39"/>
        <v>1.4405375432044494</v>
      </c>
      <c r="AE53" s="3">
        <f t="shared" si="39"/>
        <v>1.6305187368759597</v>
      </c>
      <c r="AF53" s="3">
        <f t="shared" si="39"/>
        <v>1.4375733979365368</v>
      </c>
      <c r="AG53" s="3">
        <f t="shared" si="39"/>
        <v>1</v>
      </c>
      <c r="AJ53" s="3">
        <f t="shared" ref="AJ53:AM53" si="40">STDEV(AJ33:AJ50)</f>
        <v>26.917933861994179</v>
      </c>
      <c r="AK53" s="3">
        <f t="shared" si="40"/>
        <v>34.165351481143368</v>
      </c>
      <c r="AL53" s="3">
        <f t="shared" si="40"/>
        <v>33.459174225752804</v>
      </c>
      <c r="AM53" s="3">
        <f t="shared" si="40"/>
        <v>1.0000000000000002</v>
      </c>
      <c r="AP53" s="3">
        <f t="shared" ref="AP53:AT53" si="41">STDEV(AP33:AP50)</f>
        <v>10.482478377806293</v>
      </c>
      <c r="AQ53" s="3">
        <f t="shared" si="41"/>
        <v>7.3083352896458136</v>
      </c>
      <c r="AR53" s="3">
        <f t="shared" si="41"/>
        <v>8.313505823957021</v>
      </c>
      <c r="AS53" s="3">
        <f t="shared" si="41"/>
        <v>7.472364966928696</v>
      </c>
      <c r="AT53" s="3">
        <f t="shared" si="41"/>
        <v>1</v>
      </c>
    </row>
    <row r="54" spans="1:53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3D43-463F-44EA-942A-B490CD482950}">
  <dimension ref="A2:BA69"/>
  <sheetViews>
    <sheetView zoomScale="68" workbookViewId="0">
      <selection activeCell="S7" sqref="S7"/>
    </sheetView>
  </sheetViews>
  <sheetFormatPr defaultRowHeight="14.4" x14ac:dyDescent="0.3"/>
  <sheetData>
    <row r="2" spans="1:51" ht="15" thickBot="1" x14ac:dyDescent="0.35"/>
    <row r="3" spans="1:51" ht="16.2" thickBot="1" x14ac:dyDescent="0.35">
      <c r="A3" s="4" t="s">
        <v>23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23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4" t="s">
        <v>9</v>
      </c>
      <c r="W3" s="4" t="s">
        <v>10</v>
      </c>
      <c r="X3" s="4" t="s">
        <v>11</v>
      </c>
      <c r="Y3" s="4" t="s">
        <v>12</v>
      </c>
      <c r="Z3" s="4" t="s">
        <v>13</v>
      </c>
      <c r="AA3" s="4" t="s">
        <v>14</v>
      </c>
      <c r="AB3" s="4" t="s">
        <v>15</v>
      </c>
      <c r="AC3" s="4" t="s">
        <v>16</v>
      </c>
      <c r="AD3" s="4" t="s">
        <v>17</v>
      </c>
      <c r="AE3" s="5" t="s">
        <v>28</v>
      </c>
      <c r="AF3" s="19" t="s">
        <v>81</v>
      </c>
      <c r="AH3" s="4" t="s">
        <v>234</v>
      </c>
      <c r="AI3" s="4" t="s">
        <v>82</v>
      </c>
      <c r="AJ3" s="5" t="s">
        <v>84</v>
      </c>
      <c r="AK3" s="5" t="s">
        <v>85</v>
      </c>
      <c r="AM3" s="4" t="s">
        <v>86</v>
      </c>
      <c r="AN3" s="4" t="s">
        <v>87</v>
      </c>
      <c r="AO3" s="4" t="s">
        <v>88</v>
      </c>
      <c r="AP3" s="5" t="s">
        <v>89</v>
      </c>
      <c r="AQ3" s="5" t="s">
        <v>90</v>
      </c>
      <c r="AU3" s="4" t="s">
        <v>23</v>
      </c>
      <c r="AV3" s="20" t="s">
        <v>81</v>
      </c>
      <c r="AW3" s="20" t="s">
        <v>85</v>
      </c>
      <c r="AX3" s="20" t="s">
        <v>90</v>
      </c>
      <c r="AY3" s="21" t="s">
        <v>91</v>
      </c>
    </row>
    <row r="4" spans="1:51" x14ac:dyDescent="0.3">
      <c r="A4" s="34" t="s">
        <v>279</v>
      </c>
      <c r="B4">
        <v>123</v>
      </c>
      <c r="C4">
        <v>77</v>
      </c>
      <c r="D4">
        <v>91</v>
      </c>
      <c r="E4">
        <v>137</v>
      </c>
      <c r="F4">
        <v>116</v>
      </c>
      <c r="G4">
        <v>119</v>
      </c>
      <c r="H4">
        <v>157</v>
      </c>
      <c r="I4">
        <v>150</v>
      </c>
      <c r="J4">
        <v>156</v>
      </c>
      <c r="K4">
        <v>185</v>
      </c>
      <c r="L4">
        <v>114</v>
      </c>
      <c r="M4">
        <v>122</v>
      </c>
      <c r="N4">
        <v>161</v>
      </c>
      <c r="O4">
        <v>133</v>
      </c>
      <c r="P4" s="34" t="s">
        <v>279</v>
      </c>
      <c r="Q4" s="35">
        <f>(B4-AVERAGE($B$4:$B$33))/STDEV($B$4:$B$33)</f>
        <v>1.2205105830067686</v>
      </c>
      <c r="R4" s="35">
        <f t="shared" ref="R4:AC18" si="0">(C4-AVERAGE($B$4:$B$33))/STDEV($B$4:$B$33)</f>
        <v>0.37559043888065063</v>
      </c>
      <c r="S4" s="35">
        <f t="shared" si="0"/>
        <v>0.6327400479625126</v>
      </c>
      <c r="T4" s="35">
        <f t="shared" si="0"/>
        <v>1.4776601920886305</v>
      </c>
      <c r="U4" s="35">
        <f t="shared" si="0"/>
        <v>1.0919357784658377</v>
      </c>
      <c r="V4" s="35">
        <f t="shared" si="0"/>
        <v>1.1470392661262365</v>
      </c>
      <c r="W4" s="35">
        <f t="shared" si="0"/>
        <v>1.8450167764912904</v>
      </c>
      <c r="X4" s="35">
        <f t="shared" si="0"/>
        <v>1.7164419719503594</v>
      </c>
      <c r="Y4" s="35">
        <f t="shared" si="0"/>
        <v>1.8266489472711576</v>
      </c>
      <c r="Z4" s="35">
        <f t="shared" si="0"/>
        <v>2.359315994655014</v>
      </c>
      <c r="AA4" s="35">
        <f t="shared" si="0"/>
        <v>1.0552001200255716</v>
      </c>
      <c r="AB4" s="35">
        <f t="shared" si="0"/>
        <v>1.2021427537866356</v>
      </c>
      <c r="AC4" s="35">
        <f>(N4-AVERAGE($B$4:$B$33))/STDEV($B$4:$B$33)</f>
        <v>1.9184880933718225</v>
      </c>
      <c r="AD4" s="35">
        <f t="shared" ref="AD4:AD18" si="1">(O4-AVERAGE($B$4:$B$33))/STDEV($B$4:$B$33)</f>
        <v>1.4041888752080984</v>
      </c>
      <c r="AE4" s="35">
        <f>AVERAGE(AB4:AD4)</f>
        <v>1.5082732407888522</v>
      </c>
      <c r="AF4" s="27">
        <f>(AE4-AVERAGE($AE$4:$AE$33))/STDEV($AE$4:$AE$33)</f>
        <v>1.0609584778762393</v>
      </c>
      <c r="AH4" s="9">
        <v>77</v>
      </c>
      <c r="AI4" s="9">
        <v>95</v>
      </c>
      <c r="AJ4" s="9">
        <f>AVERAGE(AH4:AI4)</f>
        <v>86</v>
      </c>
      <c r="AK4" s="27">
        <f>(AJ4-AVERAGE($AJ$4:$AJ$33))/STDEV($AJ$4:$AJ$33)</f>
        <v>1.1238593936118699</v>
      </c>
      <c r="AM4">
        <v>23</v>
      </c>
      <c r="AN4">
        <v>31</v>
      </c>
      <c r="AO4">
        <v>16</v>
      </c>
      <c r="AP4" s="27">
        <f>AVERAGE(AM4:AO4)</f>
        <v>23.333333333333332</v>
      </c>
      <c r="AQ4" s="27">
        <f>(AP4-AVERAGE($AP$4:$AP$33))/STDEV($AP$4:$AP$33)</f>
        <v>0.76760912906736012</v>
      </c>
      <c r="AU4" s="34" t="s">
        <v>279</v>
      </c>
      <c r="AV4">
        <v>1.0609584778762393</v>
      </c>
      <c r="AW4">
        <v>1.1238593936118699</v>
      </c>
      <c r="AX4">
        <v>0.76760912906736012</v>
      </c>
      <c r="AY4">
        <f>AVERAGE(AV4:AX4)</f>
        <v>0.98414233351848968</v>
      </c>
    </row>
    <row r="5" spans="1:51" x14ac:dyDescent="0.3">
      <c r="A5" s="34" t="s">
        <v>280</v>
      </c>
      <c r="B5">
        <v>7</v>
      </c>
      <c r="C5">
        <v>6</v>
      </c>
      <c r="D5">
        <v>7</v>
      </c>
      <c r="E5">
        <v>16</v>
      </c>
      <c r="F5">
        <v>23</v>
      </c>
      <c r="G5" t="s">
        <v>281</v>
      </c>
      <c r="H5" t="s">
        <v>281</v>
      </c>
      <c r="I5">
        <v>22</v>
      </c>
      <c r="J5">
        <v>17</v>
      </c>
      <c r="K5">
        <v>14</v>
      </c>
      <c r="L5">
        <v>12</v>
      </c>
      <c r="M5">
        <v>9</v>
      </c>
      <c r="N5">
        <v>17</v>
      </c>
      <c r="O5">
        <v>5</v>
      </c>
      <c r="P5" s="34" t="s">
        <v>280</v>
      </c>
      <c r="Q5" s="35">
        <f t="shared" ref="Q5:AD33" si="2">(B5-AVERAGE($B$4:$B$33))/STDEV($B$4:$B$33)</f>
        <v>-0.91015760652865918</v>
      </c>
      <c r="R5" s="35">
        <f t="shared" si="0"/>
        <v>-0.92852543574879221</v>
      </c>
      <c r="S5" s="35">
        <f t="shared" si="0"/>
        <v>-0.91015760652865918</v>
      </c>
      <c r="T5" s="35">
        <f t="shared" si="0"/>
        <v>-0.74484714354746218</v>
      </c>
      <c r="U5" s="35">
        <f t="shared" si="0"/>
        <v>-0.61627233900653122</v>
      </c>
      <c r="V5" s="35"/>
      <c r="W5" s="35"/>
      <c r="X5" s="35">
        <f t="shared" si="0"/>
        <v>-0.63464016822666425</v>
      </c>
      <c r="Y5" s="35">
        <f t="shared" si="0"/>
        <v>-0.72647931432732915</v>
      </c>
      <c r="Z5" s="35">
        <f t="shared" si="0"/>
        <v>-0.78158280198772823</v>
      </c>
      <c r="AA5" s="35">
        <f t="shared" si="0"/>
        <v>-0.81831846042799417</v>
      </c>
      <c r="AB5" s="35">
        <f t="shared" si="0"/>
        <v>-0.87342194808839324</v>
      </c>
      <c r="AC5" s="35">
        <f t="shared" si="0"/>
        <v>-0.72647931432732915</v>
      </c>
      <c r="AD5" s="35">
        <f t="shared" si="1"/>
        <v>-0.94689326496892523</v>
      </c>
      <c r="AE5" s="35">
        <f t="shared" ref="AE5:AE34" si="3">AVERAGE(AB5:AD5)</f>
        <v>-0.84893150912821591</v>
      </c>
      <c r="AF5" s="27">
        <f t="shared" ref="AF5:AF32" si="4">(AE5-AVERAGE($AE$4:$AE$33))/STDEV($AE$4:$AE$33)</f>
        <v>-1.6771627554265762</v>
      </c>
      <c r="AH5" s="9">
        <v>2</v>
      </c>
      <c r="AI5" s="9">
        <v>2</v>
      </c>
      <c r="AJ5" s="9">
        <f t="shared" ref="AJ5:AJ33" si="5">AVERAGE(AH5:AI5)</f>
        <v>2</v>
      </c>
      <c r="AK5" s="27">
        <f t="shared" ref="AK5:AK33" si="6">(AJ5-AVERAGE($AJ$4:$AJ$33))/STDEV($AJ$4:$AJ$33)</f>
        <v>-1.3642388483022951</v>
      </c>
      <c r="AM5">
        <v>0</v>
      </c>
      <c r="AN5">
        <v>2</v>
      </c>
      <c r="AO5">
        <v>0</v>
      </c>
      <c r="AP5" s="27">
        <f t="shared" ref="AP5:AP33" si="7">AVERAGE(AM5:AO5)</f>
        <v>0.66666666666666663</v>
      </c>
      <c r="AQ5" s="27">
        <f t="shared" ref="AQ5:AQ33" si="8">(AP5-AVERAGE($AP$4:$AP$33))/STDEV($AP$4:$AP$33)</f>
        <v>-1.7714609180628416</v>
      </c>
      <c r="AU5" s="34" t="s">
        <v>280</v>
      </c>
      <c r="AV5">
        <v>-1.6771627554265762</v>
      </c>
      <c r="AW5">
        <v>-1.3642388483022951</v>
      </c>
      <c r="AX5">
        <v>-1.7714609180628416</v>
      </c>
      <c r="AY5">
        <f t="shared" ref="AY5:AY18" si="9">AVERAGE(AV5:AX5)</f>
        <v>-1.6042875072639042</v>
      </c>
    </row>
    <row r="6" spans="1:51" x14ac:dyDescent="0.3">
      <c r="A6" s="34" t="s">
        <v>282</v>
      </c>
      <c r="B6">
        <v>102</v>
      </c>
      <c r="C6">
        <v>112</v>
      </c>
      <c r="D6">
        <v>149</v>
      </c>
      <c r="E6">
        <v>131</v>
      </c>
      <c r="F6">
        <v>141</v>
      </c>
      <c r="G6">
        <v>115</v>
      </c>
      <c r="H6">
        <v>125</v>
      </c>
      <c r="I6">
        <v>118</v>
      </c>
      <c r="J6">
        <v>131</v>
      </c>
      <c r="K6">
        <v>144</v>
      </c>
      <c r="L6">
        <v>121</v>
      </c>
      <c r="M6">
        <v>153</v>
      </c>
      <c r="N6">
        <v>151</v>
      </c>
      <c r="O6">
        <v>163</v>
      </c>
      <c r="P6" s="34" t="s">
        <v>282</v>
      </c>
      <c r="Q6" s="35">
        <f t="shared" si="2"/>
        <v>0.83478616938397554</v>
      </c>
      <c r="R6" s="35">
        <f t="shared" si="0"/>
        <v>1.0184644615853056</v>
      </c>
      <c r="S6" s="35">
        <f t="shared" si="0"/>
        <v>1.6980741427302264</v>
      </c>
      <c r="T6" s="35">
        <f t="shared" si="0"/>
        <v>1.3674532167678326</v>
      </c>
      <c r="U6" s="35">
        <f t="shared" si="0"/>
        <v>1.5511315089691624</v>
      </c>
      <c r="V6" s="35">
        <f t="shared" si="0"/>
        <v>1.0735679492457046</v>
      </c>
      <c r="W6" s="35">
        <f t="shared" si="0"/>
        <v>1.2572462414470345</v>
      </c>
      <c r="X6" s="35">
        <f t="shared" si="0"/>
        <v>1.1286714369061035</v>
      </c>
      <c r="Y6" s="35">
        <f t="shared" si="0"/>
        <v>1.3674532167678326</v>
      </c>
      <c r="Z6" s="35">
        <f t="shared" si="0"/>
        <v>1.6062349966295615</v>
      </c>
      <c r="AA6" s="35">
        <f t="shared" si="0"/>
        <v>1.1837749245665026</v>
      </c>
      <c r="AB6" s="35">
        <f t="shared" si="0"/>
        <v>1.7715454596107585</v>
      </c>
      <c r="AC6" s="35">
        <f t="shared" si="0"/>
        <v>1.7348098011704924</v>
      </c>
      <c r="AD6" s="35">
        <f t="shared" si="1"/>
        <v>1.9552237518120885</v>
      </c>
      <c r="AE6" s="35">
        <f t="shared" si="3"/>
        <v>1.8205263375311131</v>
      </c>
      <c r="AF6" s="27">
        <f t="shared" si="4"/>
        <v>1.4236706412488203</v>
      </c>
      <c r="AH6" s="9">
        <v>145</v>
      </c>
      <c r="AI6" s="9">
        <v>145</v>
      </c>
      <c r="AJ6" s="9">
        <f t="shared" si="5"/>
        <v>145</v>
      </c>
      <c r="AK6" s="27">
        <f t="shared" si="6"/>
        <v>2.8714522063849146</v>
      </c>
      <c r="AM6">
        <v>35</v>
      </c>
      <c r="AN6">
        <v>32</v>
      </c>
      <c r="AO6">
        <v>18</v>
      </c>
      <c r="AP6" s="27">
        <f t="shared" si="7"/>
        <v>28.333333333333332</v>
      </c>
      <c r="AQ6" s="27">
        <f t="shared" si="8"/>
        <v>1.3276981100519634</v>
      </c>
      <c r="AU6" s="34" t="s">
        <v>282</v>
      </c>
      <c r="AV6">
        <v>1.4236706412488203</v>
      </c>
      <c r="AW6">
        <v>2.8714522063849146</v>
      </c>
      <c r="AX6">
        <v>1.3276981100519634</v>
      </c>
      <c r="AY6">
        <f t="shared" si="9"/>
        <v>1.8742736525618995</v>
      </c>
    </row>
    <row r="7" spans="1:51" x14ac:dyDescent="0.3">
      <c r="A7" s="34" t="s">
        <v>283</v>
      </c>
      <c r="B7">
        <v>46</v>
      </c>
      <c r="C7">
        <v>45</v>
      </c>
      <c r="D7">
        <v>34</v>
      </c>
      <c r="E7">
        <v>36</v>
      </c>
      <c r="F7">
        <v>2</v>
      </c>
      <c r="G7">
        <v>9</v>
      </c>
      <c r="H7">
        <v>26</v>
      </c>
      <c r="I7">
        <v>26</v>
      </c>
      <c r="J7">
        <v>29</v>
      </c>
      <c r="K7">
        <v>28</v>
      </c>
      <c r="L7">
        <v>20</v>
      </c>
      <c r="M7">
        <v>14</v>
      </c>
      <c r="N7">
        <v>5</v>
      </c>
      <c r="O7">
        <v>16</v>
      </c>
      <c r="P7" s="34" t="s">
        <v>283</v>
      </c>
      <c r="Q7" s="35">
        <f t="shared" si="2"/>
        <v>-0.19381226694347228</v>
      </c>
      <c r="R7" s="35">
        <f t="shared" si="0"/>
        <v>-0.21218009616360528</v>
      </c>
      <c r="S7" s="35">
        <f t="shared" si="0"/>
        <v>-0.41422621758506822</v>
      </c>
      <c r="T7" s="35">
        <f t="shared" si="0"/>
        <v>-0.37749055914480223</v>
      </c>
      <c r="U7" s="35">
        <f t="shared" si="0"/>
        <v>-1.0019967526293241</v>
      </c>
      <c r="V7" s="35">
        <f t="shared" si="0"/>
        <v>-0.87342194808839324</v>
      </c>
      <c r="W7" s="35">
        <f t="shared" si="0"/>
        <v>-0.56116885134613226</v>
      </c>
      <c r="X7" s="35">
        <f t="shared" si="0"/>
        <v>-0.56116885134613226</v>
      </c>
      <c r="Y7" s="35">
        <f t="shared" si="0"/>
        <v>-0.50606536368573318</v>
      </c>
      <c r="Z7" s="35">
        <f t="shared" si="0"/>
        <v>-0.52443319290586621</v>
      </c>
      <c r="AA7" s="35">
        <f t="shared" si="0"/>
        <v>-0.67137582666693019</v>
      </c>
      <c r="AB7" s="35">
        <f t="shared" si="0"/>
        <v>-0.78158280198772823</v>
      </c>
      <c r="AC7" s="35">
        <f t="shared" si="0"/>
        <v>-0.94689326496892523</v>
      </c>
      <c r="AD7" s="35">
        <f t="shared" si="1"/>
        <v>-0.74484714354746218</v>
      </c>
      <c r="AE7" s="35">
        <f t="shared" si="3"/>
        <v>-0.82444107016803858</v>
      </c>
      <c r="AF7" s="27">
        <f t="shared" si="4"/>
        <v>-1.6487147426130402</v>
      </c>
      <c r="AH7" s="9">
        <v>12</v>
      </c>
      <c r="AI7" s="9">
        <v>12</v>
      </c>
      <c r="AJ7" s="9">
        <f t="shared" si="5"/>
        <v>12</v>
      </c>
      <c r="AK7" s="27">
        <f t="shared" si="6"/>
        <v>-1.0680366766458469</v>
      </c>
      <c r="AM7">
        <v>3</v>
      </c>
      <c r="AN7">
        <v>3</v>
      </c>
      <c r="AO7">
        <v>1</v>
      </c>
      <c r="AP7" s="27">
        <f t="shared" si="7"/>
        <v>2.3333333333333335</v>
      </c>
      <c r="AQ7" s="27">
        <f t="shared" si="8"/>
        <v>-1.5847645910679735</v>
      </c>
      <c r="AU7" s="34" t="s">
        <v>283</v>
      </c>
      <c r="AV7">
        <v>-1.6487147426130402</v>
      </c>
      <c r="AW7">
        <v>-1.0680366766458469</v>
      </c>
      <c r="AX7">
        <v>-1.5847645910679735</v>
      </c>
      <c r="AY7">
        <f t="shared" si="9"/>
        <v>-1.4338386701089536</v>
      </c>
    </row>
    <row r="8" spans="1:51" x14ac:dyDescent="0.3">
      <c r="A8" s="34" t="s">
        <v>284</v>
      </c>
      <c r="B8">
        <v>75</v>
      </c>
      <c r="C8">
        <v>74</v>
      </c>
      <c r="D8">
        <v>77</v>
      </c>
      <c r="E8">
        <v>110</v>
      </c>
      <c r="F8">
        <v>117</v>
      </c>
      <c r="G8">
        <v>104</v>
      </c>
      <c r="H8">
        <v>110</v>
      </c>
      <c r="I8">
        <v>117</v>
      </c>
      <c r="J8">
        <v>117</v>
      </c>
      <c r="K8">
        <v>104</v>
      </c>
      <c r="L8">
        <v>107</v>
      </c>
      <c r="M8">
        <v>107</v>
      </c>
      <c r="N8">
        <v>117</v>
      </c>
      <c r="O8">
        <v>105</v>
      </c>
      <c r="P8" s="34" t="s">
        <v>284</v>
      </c>
      <c r="Q8" s="35">
        <f t="shared" si="2"/>
        <v>0.33885478044038464</v>
      </c>
      <c r="R8" s="35">
        <f t="shared" si="0"/>
        <v>0.32048695122025167</v>
      </c>
      <c r="S8" s="35">
        <f t="shared" si="0"/>
        <v>0.37559043888065063</v>
      </c>
      <c r="T8" s="35">
        <f t="shared" si="0"/>
        <v>0.98172880314503952</v>
      </c>
      <c r="U8" s="35">
        <f t="shared" si="0"/>
        <v>1.1103036076859705</v>
      </c>
      <c r="V8" s="35">
        <f t="shared" si="0"/>
        <v>0.87152182782424159</v>
      </c>
      <c r="W8" s="35">
        <f t="shared" si="0"/>
        <v>0.98172880314503952</v>
      </c>
      <c r="X8" s="35">
        <f t="shared" si="0"/>
        <v>1.1103036076859705</v>
      </c>
      <c r="Y8" s="35">
        <f t="shared" si="0"/>
        <v>1.1103036076859705</v>
      </c>
      <c r="Z8" s="35">
        <f t="shared" si="0"/>
        <v>0.87152182782424159</v>
      </c>
      <c r="AA8" s="35">
        <f t="shared" si="0"/>
        <v>0.92662531548464055</v>
      </c>
      <c r="AB8" s="35">
        <f t="shared" si="0"/>
        <v>0.92662531548464055</v>
      </c>
      <c r="AC8" s="35">
        <f t="shared" si="0"/>
        <v>1.1103036076859705</v>
      </c>
      <c r="AD8" s="35">
        <f t="shared" si="1"/>
        <v>0.88988965704437462</v>
      </c>
      <c r="AE8" s="35">
        <f t="shared" si="3"/>
        <v>0.97560619340499521</v>
      </c>
      <c r="AF8" s="27">
        <f t="shared" si="4"/>
        <v>0.44221419918183691</v>
      </c>
      <c r="AH8" s="9">
        <v>50</v>
      </c>
      <c r="AI8" s="9">
        <v>25</v>
      </c>
      <c r="AJ8" s="9">
        <f t="shared" si="5"/>
        <v>37.5</v>
      </c>
      <c r="AK8" s="27">
        <f t="shared" si="6"/>
        <v>-0.31272113892190395</v>
      </c>
      <c r="AM8">
        <v>29</v>
      </c>
      <c r="AN8">
        <v>26</v>
      </c>
      <c r="AO8">
        <v>35</v>
      </c>
      <c r="AP8" s="27">
        <f t="shared" si="7"/>
        <v>30</v>
      </c>
      <c r="AQ8" s="27">
        <f t="shared" si="8"/>
        <v>1.5143944370468314</v>
      </c>
      <c r="AU8" s="34" t="s">
        <v>284</v>
      </c>
      <c r="AV8">
        <v>0.44221419918183691</v>
      </c>
      <c r="AW8">
        <v>-0.31272113892190395</v>
      </c>
      <c r="AX8">
        <v>1.5143944370468314</v>
      </c>
      <c r="AY8">
        <f t="shared" si="9"/>
        <v>0.54796249910225481</v>
      </c>
    </row>
    <row r="9" spans="1:51" x14ac:dyDescent="0.3">
      <c r="A9" s="34" t="s">
        <v>285</v>
      </c>
      <c r="B9">
        <v>100</v>
      </c>
      <c r="C9">
        <v>110</v>
      </c>
      <c r="D9">
        <v>104</v>
      </c>
      <c r="E9">
        <v>108</v>
      </c>
      <c r="F9">
        <v>121</v>
      </c>
      <c r="G9">
        <v>108</v>
      </c>
      <c r="H9">
        <v>121</v>
      </c>
      <c r="I9">
        <v>121</v>
      </c>
      <c r="J9">
        <v>116</v>
      </c>
      <c r="K9">
        <v>122</v>
      </c>
      <c r="L9">
        <v>115</v>
      </c>
      <c r="M9">
        <v>109</v>
      </c>
      <c r="N9">
        <v>116</v>
      </c>
      <c r="O9">
        <v>115</v>
      </c>
      <c r="P9" s="34" t="s">
        <v>285</v>
      </c>
      <c r="Q9" s="35">
        <f t="shared" si="2"/>
        <v>0.7980505109437096</v>
      </c>
      <c r="R9" s="35">
        <f t="shared" si="0"/>
        <v>0.98172880314503952</v>
      </c>
      <c r="S9" s="35">
        <f t="shared" si="0"/>
        <v>0.87152182782424159</v>
      </c>
      <c r="T9" s="35">
        <f t="shared" si="0"/>
        <v>0.94499314470477358</v>
      </c>
      <c r="U9" s="35">
        <f t="shared" si="0"/>
        <v>1.1837749245665026</v>
      </c>
      <c r="V9" s="35">
        <f t="shared" si="0"/>
        <v>0.94499314470477358</v>
      </c>
      <c r="W9" s="35">
        <f t="shared" si="0"/>
        <v>1.1837749245665026</v>
      </c>
      <c r="X9" s="35">
        <f t="shared" si="0"/>
        <v>1.1837749245665026</v>
      </c>
      <c r="Y9" s="35">
        <f t="shared" si="0"/>
        <v>1.0919357784658377</v>
      </c>
      <c r="Z9" s="35">
        <f t="shared" si="0"/>
        <v>1.2021427537866356</v>
      </c>
      <c r="AA9" s="35">
        <f t="shared" si="0"/>
        <v>1.0735679492457046</v>
      </c>
      <c r="AB9" s="35">
        <f t="shared" si="0"/>
        <v>0.96336097392490661</v>
      </c>
      <c r="AC9" s="35">
        <f t="shared" si="0"/>
        <v>1.0919357784658377</v>
      </c>
      <c r="AD9" s="35">
        <f t="shared" si="1"/>
        <v>1.0735679492457046</v>
      </c>
      <c r="AE9" s="35">
        <f t="shared" si="3"/>
        <v>1.0429549005454828</v>
      </c>
      <c r="AF9" s="27">
        <f t="shared" si="4"/>
        <v>0.52044623441906013</v>
      </c>
      <c r="AH9" s="9">
        <v>40</v>
      </c>
      <c r="AI9" s="9">
        <v>40</v>
      </c>
      <c r="AJ9" s="9">
        <f t="shared" si="5"/>
        <v>40</v>
      </c>
      <c r="AK9" s="27">
        <f t="shared" si="6"/>
        <v>-0.23867059600779189</v>
      </c>
      <c r="AM9">
        <v>20</v>
      </c>
      <c r="AN9">
        <v>21</v>
      </c>
      <c r="AO9">
        <v>8</v>
      </c>
      <c r="AP9" s="27">
        <f t="shared" si="7"/>
        <v>16.333333333333332</v>
      </c>
      <c r="AQ9" s="27">
        <f t="shared" si="8"/>
        <v>-1.6515444311084496E-2</v>
      </c>
      <c r="AU9" s="34" t="s">
        <v>285</v>
      </c>
      <c r="AV9">
        <v>0.52044623441906013</v>
      </c>
      <c r="AW9">
        <v>-0.23867059600779189</v>
      </c>
      <c r="AX9">
        <v>-1.6515444311084496E-2</v>
      </c>
      <c r="AY9">
        <f t="shared" si="9"/>
        <v>8.8420064700061252E-2</v>
      </c>
    </row>
    <row r="10" spans="1:51" x14ac:dyDescent="0.3">
      <c r="A10" s="34" t="s">
        <v>286</v>
      </c>
      <c r="B10">
        <v>118</v>
      </c>
      <c r="C10">
        <v>93</v>
      </c>
      <c r="D10">
        <v>93</v>
      </c>
      <c r="E10" t="s">
        <v>281</v>
      </c>
      <c r="F10">
        <v>92</v>
      </c>
      <c r="G10">
        <v>91</v>
      </c>
      <c r="H10">
        <v>95</v>
      </c>
      <c r="I10">
        <v>95</v>
      </c>
      <c r="J10">
        <v>90</v>
      </c>
      <c r="K10" s="30" t="s">
        <v>281</v>
      </c>
      <c r="L10" s="30" t="s">
        <v>281</v>
      </c>
      <c r="M10" s="30" t="s">
        <v>281</v>
      </c>
      <c r="N10" s="30" t="s">
        <v>281</v>
      </c>
      <c r="O10" s="30" t="s">
        <v>281</v>
      </c>
      <c r="P10" s="34" t="s">
        <v>286</v>
      </c>
      <c r="Q10" s="35">
        <f t="shared" si="2"/>
        <v>1.1286714369061035</v>
      </c>
      <c r="R10" s="35">
        <f t="shared" si="0"/>
        <v>0.66947570640277865</v>
      </c>
      <c r="S10" s="35">
        <f t="shared" si="0"/>
        <v>0.66947570640277865</v>
      </c>
      <c r="T10" s="35"/>
      <c r="U10" s="35">
        <f t="shared" si="0"/>
        <v>0.65110787718264562</v>
      </c>
      <c r="V10" s="35">
        <f t="shared" si="0"/>
        <v>0.6327400479625126</v>
      </c>
      <c r="W10" s="35">
        <f t="shared" si="0"/>
        <v>0.70621136484304459</v>
      </c>
      <c r="X10" s="35">
        <f t="shared" si="0"/>
        <v>0.70621136484304459</v>
      </c>
      <c r="Y10" s="35">
        <f t="shared" si="0"/>
        <v>0.61437221874237957</v>
      </c>
      <c r="Z10" s="35"/>
      <c r="AA10" s="35"/>
      <c r="AB10" s="35"/>
      <c r="AC10" s="35"/>
      <c r="AD10" s="35"/>
      <c r="AE10" s="35"/>
      <c r="AF10" s="27">
        <f t="shared" si="4"/>
        <v>-0.69104672505392761</v>
      </c>
      <c r="AH10" s="9"/>
      <c r="AI10" s="9"/>
      <c r="AJ10" s="9"/>
      <c r="AK10" s="27"/>
      <c r="AM10" s="30" t="s">
        <v>281</v>
      </c>
      <c r="AN10" s="30" t="s">
        <v>281</v>
      </c>
      <c r="AO10" s="30" t="s">
        <v>281</v>
      </c>
      <c r="AP10" s="27"/>
      <c r="AQ10" s="27"/>
      <c r="AU10" s="34" t="s">
        <v>286</v>
      </c>
      <c r="AV10">
        <v>-0.69104672505392761</v>
      </c>
    </row>
    <row r="11" spans="1:51" x14ac:dyDescent="0.3">
      <c r="A11" s="34" t="s">
        <v>287</v>
      </c>
      <c r="B11">
        <v>102</v>
      </c>
      <c r="C11">
        <v>96</v>
      </c>
      <c r="D11">
        <v>96</v>
      </c>
      <c r="E11">
        <v>100</v>
      </c>
      <c r="F11">
        <v>104</v>
      </c>
      <c r="G11">
        <v>88</v>
      </c>
      <c r="H11">
        <v>96</v>
      </c>
      <c r="I11">
        <v>108</v>
      </c>
      <c r="J11">
        <v>97</v>
      </c>
      <c r="K11">
        <v>113</v>
      </c>
      <c r="L11">
        <v>98</v>
      </c>
      <c r="M11">
        <v>89</v>
      </c>
      <c r="N11">
        <v>95</v>
      </c>
      <c r="O11">
        <v>95</v>
      </c>
      <c r="P11" s="34" t="s">
        <v>287</v>
      </c>
      <c r="Q11" s="35">
        <f t="shared" si="2"/>
        <v>0.83478616938397554</v>
      </c>
      <c r="R11" s="35">
        <f t="shared" si="0"/>
        <v>0.72457919406317761</v>
      </c>
      <c r="S11" s="35">
        <f t="shared" si="0"/>
        <v>0.72457919406317761</v>
      </c>
      <c r="T11" s="35">
        <f t="shared" si="0"/>
        <v>0.7980505109437096</v>
      </c>
      <c r="U11" s="35">
        <f t="shared" si="0"/>
        <v>0.87152182782424159</v>
      </c>
      <c r="V11" s="35">
        <f t="shared" si="0"/>
        <v>0.57763656030211363</v>
      </c>
      <c r="W11" s="35">
        <f t="shared" si="0"/>
        <v>0.72457919406317761</v>
      </c>
      <c r="X11" s="35">
        <f t="shared" si="0"/>
        <v>0.94499314470477358</v>
      </c>
      <c r="Y11" s="35">
        <f t="shared" si="0"/>
        <v>0.74294702328331064</v>
      </c>
      <c r="Z11" s="35">
        <f t="shared" si="0"/>
        <v>1.0368322908054386</v>
      </c>
      <c r="AA11" s="35">
        <f t="shared" si="0"/>
        <v>0.76131485250344355</v>
      </c>
      <c r="AB11" s="35">
        <f t="shared" si="0"/>
        <v>0.59600438952224666</v>
      </c>
      <c r="AC11" s="35">
        <f t="shared" si="0"/>
        <v>0.70621136484304459</v>
      </c>
      <c r="AD11" s="35">
        <f t="shared" si="1"/>
        <v>0.70621136484304459</v>
      </c>
      <c r="AE11" s="35">
        <f t="shared" si="3"/>
        <v>0.66947570640277865</v>
      </c>
      <c r="AF11" s="27">
        <f t="shared" si="4"/>
        <v>8.6614039012640184E-2</v>
      </c>
      <c r="AH11" s="9">
        <v>40</v>
      </c>
      <c r="AI11" s="9">
        <v>50</v>
      </c>
      <c r="AJ11" s="9">
        <f t="shared" si="5"/>
        <v>45</v>
      </c>
      <c r="AK11" s="27">
        <f t="shared" si="6"/>
        <v>-9.0569510179567783E-2</v>
      </c>
      <c r="AM11">
        <v>26</v>
      </c>
      <c r="AN11">
        <v>22</v>
      </c>
      <c r="AO11">
        <v>24</v>
      </c>
      <c r="AP11" s="27">
        <f t="shared" si="7"/>
        <v>24</v>
      </c>
      <c r="AQ11" s="27">
        <f t="shared" si="8"/>
        <v>0.8422876598653074</v>
      </c>
      <c r="AU11" s="34" t="s">
        <v>287</v>
      </c>
      <c r="AV11">
        <v>8.6614039012640184E-2</v>
      </c>
      <c r="AW11">
        <v>-9.0569510179567783E-2</v>
      </c>
      <c r="AX11">
        <v>0.8422876598653074</v>
      </c>
      <c r="AY11">
        <f t="shared" si="9"/>
        <v>0.27944406289945994</v>
      </c>
    </row>
    <row r="12" spans="1:51" x14ac:dyDescent="0.3">
      <c r="A12" s="34" t="s">
        <v>288</v>
      </c>
      <c r="B12">
        <v>43</v>
      </c>
      <c r="C12">
        <v>26</v>
      </c>
      <c r="D12">
        <v>11</v>
      </c>
      <c r="E12">
        <v>15</v>
      </c>
      <c r="F12">
        <v>56</v>
      </c>
      <c r="G12">
        <v>42</v>
      </c>
      <c r="H12">
        <v>22</v>
      </c>
      <c r="I12">
        <v>50</v>
      </c>
      <c r="J12">
        <v>32</v>
      </c>
      <c r="K12">
        <v>36</v>
      </c>
      <c r="L12">
        <v>39</v>
      </c>
      <c r="M12">
        <v>42</v>
      </c>
      <c r="N12">
        <v>54</v>
      </c>
      <c r="O12">
        <v>31</v>
      </c>
      <c r="P12" s="34" t="s">
        <v>288</v>
      </c>
      <c r="Q12" s="35">
        <f t="shared" si="2"/>
        <v>-0.24891575460387128</v>
      </c>
      <c r="R12" s="35">
        <f t="shared" si="0"/>
        <v>-0.56116885134613226</v>
      </c>
      <c r="S12" s="35">
        <f t="shared" si="0"/>
        <v>-0.83668628964812719</v>
      </c>
      <c r="T12" s="35">
        <f t="shared" si="0"/>
        <v>-0.7632149727675952</v>
      </c>
      <c r="U12" s="35">
        <f t="shared" si="0"/>
        <v>-1.0133974742142298E-2</v>
      </c>
      <c r="V12" s="35">
        <f t="shared" si="0"/>
        <v>-0.26728358382400424</v>
      </c>
      <c r="W12" s="35">
        <f t="shared" si="0"/>
        <v>-0.63464016822666425</v>
      </c>
      <c r="X12" s="35">
        <f t="shared" si="0"/>
        <v>-0.12034095006294028</v>
      </c>
      <c r="Y12" s="35">
        <f t="shared" si="0"/>
        <v>-0.45096187602533422</v>
      </c>
      <c r="Z12" s="35">
        <f t="shared" si="0"/>
        <v>-0.37749055914480223</v>
      </c>
      <c r="AA12" s="35">
        <f t="shared" si="0"/>
        <v>-0.32238707148440326</v>
      </c>
      <c r="AB12" s="35">
        <f t="shared" si="0"/>
        <v>-0.26728358382400424</v>
      </c>
      <c r="AC12" s="35">
        <f t="shared" si="0"/>
        <v>-4.6869633182408291E-2</v>
      </c>
      <c r="AD12" s="35">
        <f t="shared" si="1"/>
        <v>-0.46932970524546724</v>
      </c>
      <c r="AE12" s="35">
        <f t="shared" si="3"/>
        <v>-0.26116097408395994</v>
      </c>
      <c r="AF12" s="27">
        <f t="shared" si="4"/>
        <v>-0.99441044790171829</v>
      </c>
      <c r="AH12" s="9">
        <v>0</v>
      </c>
      <c r="AI12" s="9">
        <v>20</v>
      </c>
      <c r="AJ12" s="9">
        <f t="shared" si="5"/>
        <v>10</v>
      </c>
      <c r="AK12" s="27">
        <f t="shared" si="6"/>
        <v>-1.1272771109771365</v>
      </c>
      <c r="AM12">
        <v>1</v>
      </c>
      <c r="AN12">
        <v>14</v>
      </c>
      <c r="AO12">
        <v>11</v>
      </c>
      <c r="AP12" s="27">
        <f t="shared" si="7"/>
        <v>8.6666666666666661</v>
      </c>
      <c r="AQ12" s="27">
        <f t="shared" si="8"/>
        <v>-0.87531854848747614</v>
      </c>
      <c r="AU12" s="34" t="s">
        <v>288</v>
      </c>
      <c r="AV12">
        <v>-0.99441044790171829</v>
      </c>
      <c r="AW12">
        <v>-1.1272771109771365</v>
      </c>
      <c r="AX12">
        <v>-0.87531854848747614</v>
      </c>
      <c r="AY12">
        <f t="shared" si="9"/>
        <v>-0.99900203578877689</v>
      </c>
    </row>
    <row r="13" spans="1:51" x14ac:dyDescent="0.3">
      <c r="A13" s="34" t="s">
        <v>289</v>
      </c>
      <c r="B13">
        <v>6</v>
      </c>
      <c r="C13">
        <v>3</v>
      </c>
      <c r="D13">
        <v>6</v>
      </c>
      <c r="E13">
        <v>6</v>
      </c>
      <c r="F13">
        <v>10</v>
      </c>
      <c r="G13">
        <v>10</v>
      </c>
      <c r="H13">
        <v>10</v>
      </c>
      <c r="I13">
        <v>13</v>
      </c>
      <c r="J13">
        <v>9</v>
      </c>
      <c r="K13">
        <v>11</v>
      </c>
      <c r="L13">
        <v>10</v>
      </c>
      <c r="M13">
        <v>8</v>
      </c>
      <c r="N13">
        <v>7</v>
      </c>
      <c r="O13">
        <v>6</v>
      </c>
      <c r="P13" s="34" t="s">
        <v>289</v>
      </c>
      <c r="Q13" s="35">
        <f t="shared" si="2"/>
        <v>-0.92852543574879221</v>
      </c>
      <c r="R13" s="35">
        <f t="shared" si="0"/>
        <v>-0.98362892340919117</v>
      </c>
      <c r="S13" s="35">
        <f t="shared" si="0"/>
        <v>-0.92852543574879221</v>
      </c>
      <c r="T13" s="35">
        <f t="shared" si="0"/>
        <v>-0.92852543574879221</v>
      </c>
      <c r="U13" s="35">
        <f t="shared" si="0"/>
        <v>-0.85505411886826022</v>
      </c>
      <c r="V13" s="35">
        <f t="shared" si="0"/>
        <v>-0.85505411886826022</v>
      </c>
      <c r="W13" s="35">
        <f t="shared" si="0"/>
        <v>-0.85505411886826022</v>
      </c>
      <c r="X13" s="35">
        <f t="shared" si="0"/>
        <v>-0.79995063120786125</v>
      </c>
      <c r="Y13" s="35">
        <f t="shared" si="0"/>
        <v>-0.87342194808839324</v>
      </c>
      <c r="Z13" s="35">
        <f t="shared" si="0"/>
        <v>-0.83668628964812719</v>
      </c>
      <c r="AA13" s="35">
        <f t="shared" si="0"/>
        <v>-0.85505411886826022</v>
      </c>
      <c r="AB13" s="35">
        <f t="shared" si="0"/>
        <v>-0.89178977730852615</v>
      </c>
      <c r="AC13" s="35">
        <f t="shared" si="0"/>
        <v>-0.91015760652865918</v>
      </c>
      <c r="AD13" s="35">
        <f t="shared" si="1"/>
        <v>-0.92852543574879221</v>
      </c>
      <c r="AE13" s="35">
        <f t="shared" si="3"/>
        <v>-0.91015760652865918</v>
      </c>
      <c r="AF13" s="27">
        <f t="shared" si="4"/>
        <v>-1.7482827874604154</v>
      </c>
      <c r="AH13" s="9">
        <v>0</v>
      </c>
      <c r="AI13" s="9">
        <v>6</v>
      </c>
      <c r="AJ13" s="9">
        <f t="shared" si="5"/>
        <v>3</v>
      </c>
      <c r="AK13" s="27">
        <f t="shared" si="6"/>
        <v>-1.3346186311366504</v>
      </c>
      <c r="AM13">
        <v>1</v>
      </c>
      <c r="AN13">
        <v>3</v>
      </c>
      <c r="AO13">
        <v>2</v>
      </c>
      <c r="AP13" s="27">
        <f t="shared" si="7"/>
        <v>2</v>
      </c>
      <c r="AQ13" s="27">
        <f t="shared" si="8"/>
        <v>-1.6221038564669472</v>
      </c>
      <c r="AU13" s="34" t="s">
        <v>289</v>
      </c>
      <c r="AV13">
        <v>-1.7482827874604154</v>
      </c>
      <c r="AW13">
        <v>-1.3346186311366504</v>
      </c>
      <c r="AX13">
        <v>-1.6221038564669472</v>
      </c>
      <c r="AY13">
        <f t="shared" si="9"/>
        <v>-1.5683350916880043</v>
      </c>
    </row>
    <row r="14" spans="1:51" x14ac:dyDescent="0.3">
      <c r="A14" s="34" t="s">
        <v>290</v>
      </c>
      <c r="B14">
        <v>106</v>
      </c>
      <c r="C14">
        <v>88</v>
      </c>
      <c r="D14">
        <v>97</v>
      </c>
      <c r="E14">
        <v>99</v>
      </c>
      <c r="F14">
        <v>105</v>
      </c>
      <c r="G14">
        <v>94</v>
      </c>
      <c r="H14">
        <v>97</v>
      </c>
      <c r="I14">
        <v>105</v>
      </c>
      <c r="J14">
        <v>101</v>
      </c>
      <c r="K14">
        <v>106</v>
      </c>
      <c r="L14">
        <v>84</v>
      </c>
      <c r="M14">
        <v>80</v>
      </c>
      <c r="N14">
        <v>85</v>
      </c>
      <c r="O14">
        <v>100</v>
      </c>
      <c r="P14" s="34" t="s">
        <v>290</v>
      </c>
      <c r="Q14" s="35">
        <f t="shared" si="2"/>
        <v>0.90825748626450753</v>
      </c>
      <c r="R14" s="35">
        <f t="shared" si="0"/>
        <v>0.57763656030211363</v>
      </c>
      <c r="S14" s="35">
        <f t="shared" si="0"/>
        <v>0.74294702328331064</v>
      </c>
      <c r="T14" s="35">
        <f t="shared" si="0"/>
        <v>0.77968268172357658</v>
      </c>
      <c r="U14" s="35">
        <f t="shared" si="0"/>
        <v>0.88988965704437462</v>
      </c>
      <c r="V14" s="35">
        <f t="shared" si="0"/>
        <v>0.68784353562291156</v>
      </c>
      <c r="W14" s="35">
        <f t="shared" si="0"/>
        <v>0.74294702328331064</v>
      </c>
      <c r="X14" s="35">
        <f t="shared" si="0"/>
        <v>0.88988965704437462</v>
      </c>
      <c r="Y14" s="35">
        <f t="shared" si="0"/>
        <v>0.81641834016384263</v>
      </c>
      <c r="Z14" s="35">
        <f t="shared" si="0"/>
        <v>0.90825748626450753</v>
      </c>
      <c r="AA14" s="35">
        <f t="shared" si="0"/>
        <v>0.50416524342158164</v>
      </c>
      <c r="AB14" s="35">
        <f t="shared" si="0"/>
        <v>0.43069392654104965</v>
      </c>
      <c r="AC14" s="35">
        <f t="shared" si="0"/>
        <v>0.52253307264171467</v>
      </c>
      <c r="AD14" s="35">
        <f t="shared" si="1"/>
        <v>0.7980505109437096</v>
      </c>
      <c r="AE14" s="35">
        <f t="shared" si="3"/>
        <v>0.58375917004215794</v>
      </c>
      <c r="AF14" s="27">
        <f t="shared" si="4"/>
        <v>-1.2954005834734991E-2</v>
      </c>
      <c r="AH14" s="9">
        <v>40</v>
      </c>
      <c r="AI14" s="9">
        <v>40</v>
      </c>
      <c r="AJ14" s="9">
        <f t="shared" si="5"/>
        <v>40</v>
      </c>
      <c r="AK14" s="27">
        <f t="shared" si="6"/>
        <v>-0.23867059600779189</v>
      </c>
      <c r="AM14">
        <v>24</v>
      </c>
      <c r="AN14">
        <v>18</v>
      </c>
      <c r="AO14">
        <v>6</v>
      </c>
      <c r="AP14" s="27">
        <f t="shared" si="7"/>
        <v>16</v>
      </c>
      <c r="AQ14" s="27">
        <f t="shared" si="8"/>
        <v>-5.3854709710057916E-2</v>
      </c>
      <c r="AU14" s="34" t="s">
        <v>290</v>
      </c>
      <c r="AV14">
        <v>-1.2954005834734991E-2</v>
      </c>
      <c r="AW14">
        <v>-0.23867059600779189</v>
      </c>
      <c r="AX14">
        <v>-5.3854709710057916E-2</v>
      </c>
      <c r="AY14">
        <f t="shared" si="9"/>
        <v>-0.10182643718419493</v>
      </c>
    </row>
    <row r="15" spans="1:51" x14ac:dyDescent="0.3">
      <c r="A15" s="34" t="s">
        <v>291</v>
      </c>
      <c r="B15">
        <v>83</v>
      </c>
      <c r="C15">
        <v>95</v>
      </c>
      <c r="D15">
        <v>100</v>
      </c>
      <c r="E15">
        <v>98</v>
      </c>
      <c r="F15">
        <v>102</v>
      </c>
      <c r="G15">
        <v>89</v>
      </c>
      <c r="H15">
        <v>80</v>
      </c>
      <c r="I15">
        <v>76</v>
      </c>
      <c r="J15">
        <v>75</v>
      </c>
      <c r="K15">
        <v>64</v>
      </c>
      <c r="L15">
        <v>35</v>
      </c>
      <c r="M15">
        <v>12</v>
      </c>
      <c r="N15">
        <v>48</v>
      </c>
      <c r="O15">
        <v>19</v>
      </c>
      <c r="P15" s="34" t="s">
        <v>291</v>
      </c>
      <c r="Q15" s="35">
        <f t="shared" si="2"/>
        <v>0.48579741420144862</v>
      </c>
      <c r="R15" s="35">
        <f t="shared" si="0"/>
        <v>0.70621136484304459</v>
      </c>
      <c r="S15" s="35">
        <f t="shared" si="0"/>
        <v>0.7980505109437096</v>
      </c>
      <c r="T15" s="35">
        <f t="shared" si="0"/>
        <v>0.76131485250344355</v>
      </c>
      <c r="U15" s="35">
        <f t="shared" si="0"/>
        <v>0.83478616938397554</v>
      </c>
      <c r="V15" s="35">
        <f t="shared" si="0"/>
        <v>0.59600438952224666</v>
      </c>
      <c r="W15" s="35">
        <f t="shared" si="0"/>
        <v>0.43069392654104965</v>
      </c>
      <c r="X15" s="35">
        <f t="shared" si="0"/>
        <v>0.35722260966051766</v>
      </c>
      <c r="Y15" s="35">
        <f t="shared" si="0"/>
        <v>0.33885478044038464</v>
      </c>
      <c r="Z15" s="35">
        <f t="shared" si="0"/>
        <v>0.13680865901892167</v>
      </c>
      <c r="AA15" s="35">
        <f t="shared" si="0"/>
        <v>-0.39585838836493525</v>
      </c>
      <c r="AB15" s="35">
        <f t="shared" si="0"/>
        <v>-0.81831846042799417</v>
      </c>
      <c r="AC15" s="35">
        <f t="shared" si="0"/>
        <v>-0.15707660850320629</v>
      </c>
      <c r="AD15" s="35">
        <f t="shared" si="1"/>
        <v>-0.68974365588706321</v>
      </c>
      <c r="AE15" s="35">
        <f t="shared" si="3"/>
        <v>-0.55504624160608784</v>
      </c>
      <c r="AF15" s="27">
        <f t="shared" si="4"/>
        <v>-1.3357866016641469</v>
      </c>
      <c r="AH15" s="9">
        <v>0</v>
      </c>
      <c r="AI15" s="9">
        <v>4</v>
      </c>
      <c r="AJ15" s="9">
        <f t="shared" si="5"/>
        <v>2</v>
      </c>
      <c r="AK15" s="27">
        <f t="shared" si="6"/>
        <v>-1.3642388483022951</v>
      </c>
      <c r="AM15">
        <v>1</v>
      </c>
      <c r="AN15">
        <v>7</v>
      </c>
      <c r="AO15">
        <v>8</v>
      </c>
      <c r="AP15" s="27">
        <f t="shared" si="7"/>
        <v>5.333333333333333</v>
      </c>
      <c r="AQ15" s="27">
        <f t="shared" si="8"/>
        <v>-1.2487112024772118</v>
      </c>
      <c r="AU15" s="34" t="s">
        <v>291</v>
      </c>
      <c r="AV15">
        <v>-1.3357866016641469</v>
      </c>
      <c r="AW15">
        <v>-1.3642388483022951</v>
      </c>
      <c r="AX15">
        <v>-1.2487112024772118</v>
      </c>
      <c r="AY15">
        <f t="shared" si="9"/>
        <v>-1.3162455508145514</v>
      </c>
    </row>
    <row r="16" spans="1:51" x14ac:dyDescent="0.3">
      <c r="A16" s="34" t="s">
        <v>292</v>
      </c>
      <c r="B16">
        <v>21</v>
      </c>
      <c r="C16">
        <v>37</v>
      </c>
      <c r="D16">
        <v>25</v>
      </c>
      <c r="E16">
        <v>46</v>
      </c>
      <c r="F16">
        <v>63</v>
      </c>
      <c r="G16">
        <v>64</v>
      </c>
      <c r="H16">
        <v>80</v>
      </c>
      <c r="I16">
        <v>89</v>
      </c>
      <c r="J16">
        <v>87</v>
      </c>
      <c r="K16">
        <v>89</v>
      </c>
      <c r="L16">
        <v>96</v>
      </c>
      <c r="M16">
        <v>107</v>
      </c>
      <c r="N16">
        <v>107</v>
      </c>
      <c r="O16">
        <v>113</v>
      </c>
      <c r="P16" s="34" t="s">
        <v>292</v>
      </c>
      <c r="Q16" s="35">
        <f t="shared" si="2"/>
        <v>-0.65300799744679716</v>
      </c>
      <c r="R16" s="35">
        <f t="shared" si="0"/>
        <v>-0.35912272992466926</v>
      </c>
      <c r="S16" s="35">
        <f t="shared" si="0"/>
        <v>-0.57953668056626517</v>
      </c>
      <c r="T16" s="35">
        <f t="shared" si="0"/>
        <v>-0.19381226694347228</v>
      </c>
      <c r="U16" s="35">
        <f t="shared" si="0"/>
        <v>0.11844082979878869</v>
      </c>
      <c r="V16" s="35">
        <f t="shared" si="0"/>
        <v>0.13680865901892167</v>
      </c>
      <c r="W16" s="35">
        <f t="shared" si="0"/>
        <v>0.43069392654104965</v>
      </c>
      <c r="X16" s="35">
        <f t="shared" si="0"/>
        <v>0.59600438952224666</v>
      </c>
      <c r="Y16" s="35">
        <f t="shared" si="0"/>
        <v>0.55926873108198061</v>
      </c>
      <c r="Z16" s="35">
        <f t="shared" si="0"/>
        <v>0.59600438952224666</v>
      </c>
      <c r="AA16" s="35">
        <f t="shared" si="0"/>
        <v>0.72457919406317761</v>
      </c>
      <c r="AB16" s="35">
        <f t="shared" si="0"/>
        <v>0.92662531548464055</v>
      </c>
      <c r="AC16" s="35">
        <f t="shared" si="0"/>
        <v>0.92662531548464055</v>
      </c>
      <c r="AD16" s="35">
        <f t="shared" si="1"/>
        <v>1.0368322908054386</v>
      </c>
      <c r="AE16" s="35">
        <f t="shared" si="3"/>
        <v>0.96336097392490661</v>
      </c>
      <c r="AF16" s="27">
        <f t="shared" si="4"/>
        <v>0.42799019277506911</v>
      </c>
      <c r="AH16" s="9">
        <v>32</v>
      </c>
      <c r="AI16" s="9">
        <v>40</v>
      </c>
      <c r="AJ16" s="9">
        <f t="shared" si="5"/>
        <v>36</v>
      </c>
      <c r="AK16" s="27">
        <f t="shared" si="6"/>
        <v>-0.35715146467037118</v>
      </c>
      <c r="AM16">
        <v>20</v>
      </c>
      <c r="AN16">
        <v>26</v>
      </c>
      <c r="AO16">
        <v>30</v>
      </c>
      <c r="AP16" s="27">
        <f t="shared" si="7"/>
        <v>25.333333333333332</v>
      </c>
      <c r="AQ16" s="27">
        <f t="shared" si="8"/>
        <v>0.99164472146120142</v>
      </c>
      <c r="AU16" s="34" t="s">
        <v>292</v>
      </c>
      <c r="AV16">
        <v>0.42799019277506911</v>
      </c>
      <c r="AW16">
        <v>-0.35715146467037118</v>
      </c>
      <c r="AX16">
        <v>0.99164472146120142</v>
      </c>
      <c r="AY16">
        <f t="shared" si="9"/>
        <v>0.35416114985529984</v>
      </c>
    </row>
    <row r="17" spans="1:53" x14ac:dyDescent="0.3">
      <c r="A17" s="34" t="s">
        <v>293</v>
      </c>
      <c r="B17">
        <v>3</v>
      </c>
      <c r="C17">
        <v>9</v>
      </c>
      <c r="D17">
        <v>25</v>
      </c>
      <c r="E17">
        <v>42</v>
      </c>
      <c r="F17">
        <v>22</v>
      </c>
      <c r="G17" t="s">
        <v>281</v>
      </c>
      <c r="H17">
        <v>73</v>
      </c>
      <c r="I17">
        <v>55</v>
      </c>
      <c r="J17">
        <v>61</v>
      </c>
      <c r="K17">
        <v>67</v>
      </c>
      <c r="L17">
        <v>63</v>
      </c>
      <c r="M17">
        <v>74</v>
      </c>
      <c r="N17">
        <v>79</v>
      </c>
      <c r="O17">
        <v>61</v>
      </c>
      <c r="P17" s="34" t="s">
        <v>293</v>
      </c>
      <c r="Q17" s="35">
        <f t="shared" si="2"/>
        <v>-0.98362892340919117</v>
      </c>
      <c r="R17" s="35">
        <f t="shared" si="0"/>
        <v>-0.87342194808839324</v>
      </c>
      <c r="S17" s="35">
        <f t="shared" si="0"/>
        <v>-0.57953668056626517</v>
      </c>
      <c r="T17" s="35">
        <f t="shared" si="0"/>
        <v>-0.26728358382400424</v>
      </c>
      <c r="U17" s="35">
        <f t="shared" si="0"/>
        <v>-0.63464016822666425</v>
      </c>
      <c r="V17" s="35"/>
      <c r="W17" s="35">
        <f t="shared" si="0"/>
        <v>0.30211912200011865</v>
      </c>
      <c r="X17" s="35">
        <f t="shared" si="0"/>
        <v>-2.8501803962275297E-2</v>
      </c>
      <c r="Y17" s="35">
        <f t="shared" si="0"/>
        <v>8.1705171358522691E-2</v>
      </c>
      <c r="Z17" s="35">
        <f t="shared" si="0"/>
        <v>0.19191214667932069</v>
      </c>
      <c r="AA17" s="35">
        <f t="shared" si="0"/>
        <v>0.11844082979878869</v>
      </c>
      <c r="AB17" s="35">
        <f t="shared" si="0"/>
        <v>0.32048695122025167</v>
      </c>
      <c r="AC17" s="35">
        <f t="shared" si="0"/>
        <v>0.41232609732091663</v>
      </c>
      <c r="AD17" s="35">
        <f t="shared" si="1"/>
        <v>8.1705171358522691E-2</v>
      </c>
      <c r="AE17" s="35">
        <f t="shared" si="3"/>
        <v>0.27150607329989701</v>
      </c>
      <c r="AF17" s="27">
        <f t="shared" si="4"/>
        <v>-0.37566616920731571</v>
      </c>
      <c r="AH17" s="9">
        <v>25</v>
      </c>
      <c r="AI17" s="9">
        <v>12</v>
      </c>
      <c r="AJ17" s="9">
        <f t="shared" si="5"/>
        <v>18.5</v>
      </c>
      <c r="AK17" s="27">
        <f t="shared" si="6"/>
        <v>-0.8755052650691556</v>
      </c>
      <c r="AM17">
        <v>18</v>
      </c>
      <c r="AN17">
        <v>15</v>
      </c>
      <c r="AO17">
        <v>14</v>
      </c>
      <c r="AP17" s="27">
        <f t="shared" si="7"/>
        <v>15.666666666666666</v>
      </c>
      <c r="AQ17" s="27">
        <f t="shared" si="8"/>
        <v>-9.1193975109031544E-2</v>
      </c>
      <c r="AU17" s="34" t="s">
        <v>293</v>
      </c>
      <c r="AV17">
        <v>-0.37566616920731571</v>
      </c>
      <c r="AW17">
        <v>-0.8755052650691556</v>
      </c>
      <c r="AX17">
        <v>-9.1193975109031544E-2</v>
      </c>
      <c r="AY17">
        <f t="shared" si="9"/>
        <v>-0.44745513646183427</v>
      </c>
    </row>
    <row r="18" spans="1:53" x14ac:dyDescent="0.3">
      <c r="A18" s="34" t="s">
        <v>294</v>
      </c>
      <c r="B18">
        <v>80</v>
      </c>
      <c r="C18">
        <v>97</v>
      </c>
      <c r="D18">
        <v>100</v>
      </c>
      <c r="E18">
        <v>112</v>
      </c>
      <c r="F18">
        <v>102</v>
      </c>
      <c r="G18">
        <v>97</v>
      </c>
      <c r="H18">
        <v>115</v>
      </c>
      <c r="I18">
        <v>110</v>
      </c>
      <c r="J18">
        <v>126</v>
      </c>
      <c r="K18">
        <v>115</v>
      </c>
      <c r="L18">
        <v>106</v>
      </c>
      <c r="M18">
        <v>121</v>
      </c>
      <c r="N18">
        <v>126</v>
      </c>
      <c r="O18">
        <v>128</v>
      </c>
      <c r="P18" s="34" t="s">
        <v>294</v>
      </c>
      <c r="Q18" s="35">
        <f t="shared" si="2"/>
        <v>0.43069392654104965</v>
      </c>
      <c r="R18" s="35">
        <f t="shared" si="0"/>
        <v>0.74294702328331064</v>
      </c>
      <c r="S18" s="35">
        <f t="shared" si="0"/>
        <v>0.7980505109437096</v>
      </c>
      <c r="T18" s="35">
        <f t="shared" si="0"/>
        <v>1.0184644615853056</v>
      </c>
      <c r="U18" s="35">
        <f t="shared" si="0"/>
        <v>0.83478616938397554</v>
      </c>
      <c r="V18" s="35">
        <f t="shared" si="0"/>
        <v>0.74294702328331064</v>
      </c>
      <c r="W18" s="35">
        <f t="shared" si="0"/>
        <v>1.0735679492457046</v>
      </c>
      <c r="X18" s="35">
        <f t="shared" si="0"/>
        <v>0.98172880314503952</v>
      </c>
      <c r="Y18" s="35">
        <f t="shared" si="0"/>
        <v>1.2756140706671675</v>
      </c>
      <c r="Z18" s="35">
        <f t="shared" si="0"/>
        <v>1.0735679492457046</v>
      </c>
      <c r="AA18" s="35">
        <f t="shared" si="0"/>
        <v>0.90825748626450753</v>
      </c>
      <c r="AB18" s="35">
        <f t="shared" si="0"/>
        <v>1.1837749245665026</v>
      </c>
      <c r="AC18" s="35">
        <f t="shared" si="0"/>
        <v>1.2756140706671675</v>
      </c>
      <c r="AD18" s="35">
        <f t="shared" si="1"/>
        <v>1.3123497291074335</v>
      </c>
      <c r="AE18" s="35">
        <f t="shared" si="3"/>
        <v>1.2572462414470345</v>
      </c>
      <c r="AF18" s="27">
        <f t="shared" si="4"/>
        <v>0.76936634653749791</v>
      </c>
      <c r="AH18" s="9">
        <v>77</v>
      </c>
      <c r="AI18" s="9">
        <v>4</v>
      </c>
      <c r="AJ18" s="9">
        <f t="shared" si="5"/>
        <v>40.5</v>
      </c>
      <c r="AK18" s="27">
        <f t="shared" si="6"/>
        <v>-0.22386048742496947</v>
      </c>
      <c r="AM18">
        <v>28</v>
      </c>
      <c r="AN18" s="30" t="s">
        <v>281</v>
      </c>
      <c r="AO18" s="30" t="s">
        <v>281</v>
      </c>
      <c r="AP18" s="27">
        <f t="shared" si="7"/>
        <v>28</v>
      </c>
      <c r="AQ18" s="27">
        <f t="shared" si="8"/>
        <v>1.2903588446529901</v>
      </c>
      <c r="AU18" s="34" t="s">
        <v>294</v>
      </c>
      <c r="AV18">
        <v>0.76936634653749791</v>
      </c>
      <c r="AW18">
        <v>-0.22386048742496947</v>
      </c>
      <c r="AX18">
        <v>1.2903588446529901</v>
      </c>
      <c r="AY18">
        <f t="shared" si="9"/>
        <v>0.61195490125517293</v>
      </c>
    </row>
    <row r="19" spans="1:53" x14ac:dyDescent="0.3">
      <c r="A19" s="36" t="s">
        <v>295</v>
      </c>
      <c r="B19" s="30" t="s">
        <v>281</v>
      </c>
      <c r="C19" s="30" t="s">
        <v>281</v>
      </c>
      <c r="D19" s="30" t="s">
        <v>281</v>
      </c>
      <c r="E19" s="30" t="s">
        <v>281</v>
      </c>
      <c r="F19" s="30" t="s">
        <v>281</v>
      </c>
      <c r="G19" s="30" t="s">
        <v>281</v>
      </c>
      <c r="H19" s="30" t="s">
        <v>281</v>
      </c>
      <c r="I19" s="30" t="s">
        <v>281</v>
      </c>
      <c r="J19" s="30" t="s">
        <v>281</v>
      </c>
      <c r="K19" s="30" t="s">
        <v>281</v>
      </c>
      <c r="L19" s="30" t="s">
        <v>281</v>
      </c>
      <c r="M19" s="30" t="s">
        <v>281</v>
      </c>
      <c r="N19" s="30" t="s">
        <v>281</v>
      </c>
      <c r="O19" s="30" t="s">
        <v>281</v>
      </c>
      <c r="P19" s="36" t="s">
        <v>295</v>
      </c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27"/>
      <c r="AG19" s="30"/>
      <c r="AH19" s="9"/>
      <c r="AI19" s="9"/>
      <c r="AJ19" s="9"/>
      <c r="AK19" s="27"/>
      <c r="AL19" s="30"/>
      <c r="AM19" s="30" t="s">
        <v>281</v>
      </c>
      <c r="AN19" s="30" t="s">
        <v>281</v>
      </c>
      <c r="AO19" s="30" t="s">
        <v>281</v>
      </c>
      <c r="AP19" s="27"/>
      <c r="AQ19" s="27"/>
      <c r="AR19" s="30"/>
      <c r="AS19" s="30"/>
      <c r="AT19" s="30"/>
      <c r="AU19" s="36" t="s">
        <v>295</v>
      </c>
      <c r="AV19" s="30"/>
      <c r="AW19" s="30"/>
      <c r="AX19" s="30"/>
      <c r="AY19" s="30"/>
      <c r="AZ19" s="30"/>
      <c r="BA19" s="30"/>
    </row>
    <row r="20" spans="1:53" x14ac:dyDescent="0.3">
      <c r="A20" s="34" t="s">
        <v>296</v>
      </c>
      <c r="B20">
        <v>8</v>
      </c>
      <c r="C20">
        <v>9</v>
      </c>
      <c r="D20">
        <v>14</v>
      </c>
      <c r="E20">
        <v>12</v>
      </c>
      <c r="F20">
        <v>18</v>
      </c>
      <c r="G20">
        <v>12</v>
      </c>
      <c r="H20">
        <v>9</v>
      </c>
      <c r="I20">
        <v>6</v>
      </c>
      <c r="J20">
        <v>10</v>
      </c>
      <c r="K20">
        <v>26</v>
      </c>
      <c r="L20">
        <v>24</v>
      </c>
      <c r="M20">
        <v>28</v>
      </c>
      <c r="N20">
        <v>44</v>
      </c>
      <c r="O20" t="s">
        <v>281</v>
      </c>
      <c r="P20" s="34" t="s">
        <v>296</v>
      </c>
      <c r="Q20" s="35">
        <f t="shared" si="2"/>
        <v>-0.89178977730852615</v>
      </c>
      <c r="R20" s="35">
        <f t="shared" si="2"/>
        <v>-0.87342194808839324</v>
      </c>
      <c r="S20" s="35">
        <f t="shared" si="2"/>
        <v>-0.78158280198772823</v>
      </c>
      <c r="T20" s="35">
        <f t="shared" si="2"/>
        <v>-0.81831846042799417</v>
      </c>
      <c r="U20" s="35">
        <f t="shared" si="2"/>
        <v>-0.70811148510719624</v>
      </c>
      <c r="V20" s="35">
        <f t="shared" si="2"/>
        <v>-0.81831846042799417</v>
      </c>
      <c r="W20" s="35">
        <f t="shared" si="2"/>
        <v>-0.87342194808839324</v>
      </c>
      <c r="X20" s="35">
        <f t="shared" si="2"/>
        <v>-0.92852543574879221</v>
      </c>
      <c r="Y20" s="35">
        <f t="shared" si="2"/>
        <v>-0.85505411886826022</v>
      </c>
      <c r="Z20" s="35">
        <f t="shared" si="2"/>
        <v>-0.56116885134613226</v>
      </c>
      <c r="AA20" s="35">
        <f t="shared" si="2"/>
        <v>-0.5979045097863982</v>
      </c>
      <c r="AB20" s="35">
        <f t="shared" si="2"/>
        <v>-0.52443319290586621</v>
      </c>
      <c r="AC20" s="35">
        <f t="shared" si="2"/>
        <v>-0.23054792538373828</v>
      </c>
      <c r="AD20" s="35"/>
      <c r="AE20" s="35">
        <f t="shared" si="3"/>
        <v>-0.37749055914480223</v>
      </c>
      <c r="AF20" s="27">
        <f t="shared" si="4"/>
        <v>-1.129538508766013</v>
      </c>
      <c r="AH20" s="9"/>
      <c r="AI20" s="9"/>
      <c r="AJ20" s="9"/>
      <c r="AK20" s="27"/>
      <c r="AM20" s="30" t="s">
        <v>281</v>
      </c>
      <c r="AN20" s="30" t="s">
        <v>281</v>
      </c>
      <c r="AO20" s="30" t="s">
        <v>281</v>
      </c>
      <c r="AP20" s="27"/>
      <c r="AQ20" s="27"/>
      <c r="AU20" s="34" t="s">
        <v>296</v>
      </c>
      <c r="AV20">
        <v>-1.129538508766013</v>
      </c>
    </row>
    <row r="21" spans="1:53" x14ac:dyDescent="0.3">
      <c r="A21" s="34" t="s">
        <v>297</v>
      </c>
      <c r="B21">
        <v>104</v>
      </c>
      <c r="C21">
        <v>87</v>
      </c>
      <c r="D21">
        <v>103</v>
      </c>
      <c r="E21">
        <v>102</v>
      </c>
      <c r="F21">
        <v>110</v>
      </c>
      <c r="G21">
        <v>108</v>
      </c>
      <c r="H21">
        <v>101</v>
      </c>
      <c r="I21">
        <v>111</v>
      </c>
      <c r="J21">
        <v>111</v>
      </c>
      <c r="K21">
        <v>130</v>
      </c>
      <c r="L21">
        <v>145</v>
      </c>
      <c r="M21">
        <v>151</v>
      </c>
      <c r="N21">
        <v>135</v>
      </c>
      <c r="O21" t="s">
        <v>281</v>
      </c>
      <c r="P21" s="34" t="s">
        <v>297</v>
      </c>
      <c r="Q21" s="35">
        <f t="shared" si="2"/>
        <v>0.87152182782424159</v>
      </c>
      <c r="R21" s="35">
        <f t="shared" si="2"/>
        <v>0.55926873108198061</v>
      </c>
      <c r="S21" s="35">
        <f t="shared" si="2"/>
        <v>0.85315399860410857</v>
      </c>
      <c r="T21" s="35">
        <f t="shared" si="2"/>
        <v>0.83478616938397554</v>
      </c>
      <c r="U21" s="35">
        <f t="shared" si="2"/>
        <v>0.98172880314503952</v>
      </c>
      <c r="V21" s="35">
        <f t="shared" si="2"/>
        <v>0.94499314470477358</v>
      </c>
      <c r="W21" s="35">
        <f t="shared" si="2"/>
        <v>0.81641834016384263</v>
      </c>
      <c r="X21" s="35">
        <f t="shared" si="2"/>
        <v>1.0000966323651725</v>
      </c>
      <c r="Y21" s="35">
        <f t="shared" si="2"/>
        <v>1.0000966323651725</v>
      </c>
      <c r="Z21" s="35">
        <f t="shared" si="2"/>
        <v>1.3490853875476996</v>
      </c>
      <c r="AA21" s="35">
        <f t="shared" si="2"/>
        <v>1.6246028258496945</v>
      </c>
      <c r="AB21" s="35">
        <f t="shared" si="2"/>
        <v>1.7348098011704924</v>
      </c>
      <c r="AC21" s="35">
        <f t="shared" si="2"/>
        <v>1.4409245336483645</v>
      </c>
      <c r="AD21" s="35"/>
      <c r="AE21" s="35">
        <f t="shared" si="3"/>
        <v>1.5878671674094285</v>
      </c>
      <c r="AF21" s="27">
        <f t="shared" si="4"/>
        <v>1.1534145195202306</v>
      </c>
      <c r="AH21" s="9">
        <v>62</v>
      </c>
      <c r="AI21" s="9">
        <v>62</v>
      </c>
      <c r="AJ21" s="9">
        <f t="shared" si="5"/>
        <v>62</v>
      </c>
      <c r="AK21" s="27">
        <f t="shared" si="6"/>
        <v>0.41297418163639421</v>
      </c>
      <c r="AM21">
        <v>8</v>
      </c>
      <c r="AN21">
        <v>9</v>
      </c>
      <c r="AO21">
        <v>9</v>
      </c>
      <c r="AP21" s="27">
        <f t="shared" si="7"/>
        <v>8.6666666666666661</v>
      </c>
      <c r="AQ21" s="27">
        <f t="shared" si="8"/>
        <v>-0.87531854848747614</v>
      </c>
      <c r="AU21" s="34" t="s">
        <v>297</v>
      </c>
      <c r="AV21">
        <v>1.1534145195202306</v>
      </c>
      <c r="AW21">
        <v>0.41297418163639421</v>
      </c>
      <c r="AX21">
        <v>-0.87531854848747614</v>
      </c>
      <c r="AY21">
        <f t="shared" ref="AY21:AY33" si="10">AVERAGE(AV21:AX21)</f>
        <v>0.23035671755638285</v>
      </c>
    </row>
    <row r="22" spans="1:53" x14ac:dyDescent="0.3">
      <c r="A22" s="34" t="s">
        <v>298</v>
      </c>
      <c r="B22">
        <v>54</v>
      </c>
      <c r="C22">
        <v>73</v>
      </c>
      <c r="D22">
        <v>64</v>
      </c>
      <c r="E22">
        <v>89</v>
      </c>
      <c r="F22">
        <v>129</v>
      </c>
      <c r="G22">
        <v>106</v>
      </c>
      <c r="H22">
        <v>109</v>
      </c>
      <c r="I22">
        <v>123</v>
      </c>
      <c r="J22">
        <v>122</v>
      </c>
      <c r="K22" t="s">
        <v>281</v>
      </c>
      <c r="L22" t="s">
        <v>281</v>
      </c>
      <c r="M22">
        <v>118</v>
      </c>
      <c r="N22" t="s">
        <v>281</v>
      </c>
      <c r="O22" t="s">
        <v>281</v>
      </c>
      <c r="P22" s="34" t="s">
        <v>298</v>
      </c>
      <c r="Q22" s="35">
        <f t="shared" si="2"/>
        <v>-4.6869633182408291E-2</v>
      </c>
      <c r="R22" s="35">
        <f t="shared" si="2"/>
        <v>0.30211912200011865</v>
      </c>
      <c r="S22" s="35">
        <f t="shared" si="2"/>
        <v>0.13680865901892167</v>
      </c>
      <c r="T22" s="35">
        <f t="shared" si="2"/>
        <v>0.59600438952224666</v>
      </c>
      <c r="U22" s="35">
        <f t="shared" si="2"/>
        <v>1.3307175583275666</v>
      </c>
      <c r="V22" s="35">
        <f t="shared" si="2"/>
        <v>0.90825748626450753</v>
      </c>
      <c r="W22" s="35">
        <f t="shared" si="2"/>
        <v>0.96336097392490661</v>
      </c>
      <c r="X22" s="35">
        <f t="shared" si="2"/>
        <v>1.2205105830067686</v>
      </c>
      <c r="Y22" s="35">
        <f t="shared" si="2"/>
        <v>1.2021427537866356</v>
      </c>
      <c r="Z22" s="35"/>
      <c r="AA22" s="35"/>
      <c r="AB22" s="35">
        <f t="shared" si="2"/>
        <v>1.1286714369061035</v>
      </c>
      <c r="AC22" s="35"/>
      <c r="AD22" s="35"/>
      <c r="AE22" s="35">
        <f t="shared" si="3"/>
        <v>1.1286714369061035</v>
      </c>
      <c r="AF22" s="27">
        <f t="shared" si="4"/>
        <v>0.62001427926643526</v>
      </c>
      <c r="AH22" s="9">
        <v>77</v>
      </c>
      <c r="AI22" s="9">
        <v>32</v>
      </c>
      <c r="AJ22" s="9">
        <f t="shared" si="5"/>
        <v>54.5</v>
      </c>
      <c r="AK22" s="27">
        <f t="shared" si="6"/>
        <v>0.19082255289405803</v>
      </c>
      <c r="AM22">
        <v>21</v>
      </c>
      <c r="AN22">
        <v>23</v>
      </c>
      <c r="AO22">
        <v>6</v>
      </c>
      <c r="AP22" s="27">
        <f t="shared" si="7"/>
        <v>16.666666666666668</v>
      </c>
      <c r="AQ22" s="27">
        <f t="shared" si="8"/>
        <v>2.082382108788932E-2</v>
      </c>
      <c r="AU22" s="34" t="s">
        <v>298</v>
      </c>
      <c r="AV22">
        <v>0.62001427926643526</v>
      </c>
      <c r="AW22">
        <v>0.19082255289405803</v>
      </c>
      <c r="AX22">
        <v>2.082382108788932E-2</v>
      </c>
      <c r="AY22">
        <f t="shared" si="10"/>
        <v>0.27722021774946087</v>
      </c>
    </row>
    <row r="23" spans="1:53" x14ac:dyDescent="0.3">
      <c r="A23" s="34" t="s">
        <v>299</v>
      </c>
      <c r="B23">
        <v>56</v>
      </c>
      <c r="C23">
        <v>52</v>
      </c>
      <c r="D23">
        <v>102</v>
      </c>
      <c r="E23">
        <v>95</v>
      </c>
      <c r="F23">
        <v>147</v>
      </c>
      <c r="G23">
        <v>144</v>
      </c>
      <c r="H23">
        <v>148</v>
      </c>
      <c r="I23">
        <v>145</v>
      </c>
      <c r="J23">
        <v>151</v>
      </c>
      <c r="K23">
        <v>156</v>
      </c>
      <c r="L23">
        <v>182</v>
      </c>
      <c r="M23">
        <v>173</v>
      </c>
      <c r="N23">
        <v>17</v>
      </c>
      <c r="O23" t="s">
        <v>281</v>
      </c>
      <c r="P23" s="34" t="s">
        <v>299</v>
      </c>
      <c r="Q23" s="35">
        <f t="shared" si="2"/>
        <v>-1.0133974742142298E-2</v>
      </c>
      <c r="R23" s="35">
        <f t="shared" si="2"/>
        <v>-8.3605291622674285E-2</v>
      </c>
      <c r="S23" s="35">
        <f t="shared" si="2"/>
        <v>0.83478616938397554</v>
      </c>
      <c r="T23" s="35">
        <f t="shared" si="2"/>
        <v>0.70621136484304459</v>
      </c>
      <c r="U23" s="35">
        <f t="shared" si="2"/>
        <v>1.6613384842899606</v>
      </c>
      <c r="V23" s="35">
        <f t="shared" si="2"/>
        <v>1.6062349966295615</v>
      </c>
      <c r="W23" s="35">
        <f t="shared" si="2"/>
        <v>1.6797063135100936</v>
      </c>
      <c r="X23" s="35">
        <f t="shared" si="2"/>
        <v>1.6246028258496945</v>
      </c>
      <c r="Y23" s="35">
        <f t="shared" si="2"/>
        <v>1.7348098011704924</v>
      </c>
      <c r="Z23" s="35">
        <f t="shared" si="2"/>
        <v>1.8266489472711576</v>
      </c>
      <c r="AA23" s="35">
        <f t="shared" si="2"/>
        <v>2.3042125069946153</v>
      </c>
      <c r="AB23" s="35">
        <f t="shared" si="2"/>
        <v>2.1389020440134185</v>
      </c>
      <c r="AC23" s="35">
        <f t="shared" si="2"/>
        <v>-0.72647931432732915</v>
      </c>
      <c r="AD23" s="35"/>
      <c r="AE23" s="35">
        <f t="shared" si="3"/>
        <v>0.7062113648430447</v>
      </c>
      <c r="AF23" s="27">
        <f t="shared" si="4"/>
        <v>0.12928605823294387</v>
      </c>
      <c r="AH23" s="9">
        <v>50</v>
      </c>
      <c r="AI23" s="9">
        <v>95</v>
      </c>
      <c r="AJ23" s="9">
        <f t="shared" si="5"/>
        <v>72.5</v>
      </c>
      <c r="AK23" s="27">
        <f t="shared" si="6"/>
        <v>0.72398646187566484</v>
      </c>
      <c r="AM23">
        <v>30</v>
      </c>
      <c r="AN23">
        <v>28</v>
      </c>
      <c r="AO23">
        <v>23</v>
      </c>
      <c r="AP23" s="27">
        <f t="shared" si="7"/>
        <v>27</v>
      </c>
      <c r="AQ23" s="27">
        <f t="shared" si="8"/>
        <v>1.1783410484560695</v>
      </c>
      <c r="AU23" s="34" t="s">
        <v>299</v>
      </c>
      <c r="AV23">
        <v>0.12928605823294387</v>
      </c>
      <c r="AW23">
        <v>0.72398646187566484</v>
      </c>
      <c r="AX23">
        <v>1.1783410484560695</v>
      </c>
      <c r="AY23">
        <f t="shared" si="10"/>
        <v>0.67720452285489274</v>
      </c>
    </row>
    <row r="24" spans="1:53" x14ac:dyDescent="0.3">
      <c r="A24" s="38" t="s">
        <v>300</v>
      </c>
      <c r="B24" s="39">
        <v>27</v>
      </c>
      <c r="C24" s="39">
        <v>32</v>
      </c>
      <c r="D24" s="39">
        <v>10</v>
      </c>
      <c r="E24" s="39">
        <v>4</v>
      </c>
      <c r="F24" s="39">
        <v>6</v>
      </c>
      <c r="G24" s="39">
        <v>6</v>
      </c>
      <c r="H24" s="39">
        <v>2</v>
      </c>
      <c r="I24" s="39">
        <v>9</v>
      </c>
      <c r="J24" s="39">
        <v>2</v>
      </c>
      <c r="K24" s="39">
        <v>30</v>
      </c>
      <c r="L24" s="39">
        <v>26</v>
      </c>
      <c r="M24" s="39">
        <v>63</v>
      </c>
      <c r="N24" s="39" t="s">
        <v>281</v>
      </c>
      <c r="O24" s="39" t="s">
        <v>281</v>
      </c>
      <c r="P24" s="38" t="s">
        <v>300</v>
      </c>
      <c r="Q24" s="35">
        <f t="shared" si="2"/>
        <v>-0.54280102212599923</v>
      </c>
      <c r="R24" s="35">
        <f t="shared" si="2"/>
        <v>-0.45096187602533422</v>
      </c>
      <c r="S24" s="35">
        <f t="shared" si="2"/>
        <v>-0.85505411886826022</v>
      </c>
      <c r="T24" s="35">
        <f t="shared" si="2"/>
        <v>-0.96526109418905814</v>
      </c>
      <c r="U24" s="35">
        <f t="shared" si="2"/>
        <v>-0.92852543574879221</v>
      </c>
      <c r="V24" s="35">
        <f t="shared" si="2"/>
        <v>-0.92852543574879221</v>
      </c>
      <c r="W24" s="35">
        <f t="shared" si="2"/>
        <v>-1.0019967526293241</v>
      </c>
      <c r="X24" s="35">
        <f t="shared" si="2"/>
        <v>-0.87342194808839324</v>
      </c>
      <c r="Y24" s="35">
        <f t="shared" si="2"/>
        <v>-1.0019967526293241</v>
      </c>
      <c r="Z24" s="35">
        <f t="shared" si="2"/>
        <v>-0.48769753446560021</v>
      </c>
      <c r="AA24" s="35">
        <f t="shared" si="2"/>
        <v>-0.56116885134613226</v>
      </c>
      <c r="AB24" s="35">
        <f t="shared" si="2"/>
        <v>0.11844082979878869</v>
      </c>
      <c r="AC24" s="35"/>
      <c r="AD24" s="35"/>
      <c r="AE24" s="35">
        <f t="shared" si="3"/>
        <v>0.11844082979878869</v>
      </c>
      <c r="AF24" s="27">
        <f t="shared" si="4"/>
        <v>-0.55346624929191413</v>
      </c>
      <c r="AH24" s="9">
        <v>15</v>
      </c>
      <c r="AI24" s="9">
        <v>20</v>
      </c>
      <c r="AJ24" s="9">
        <f t="shared" si="5"/>
        <v>17.5</v>
      </c>
      <c r="AK24" s="27">
        <f t="shared" si="6"/>
        <v>-0.90512548223480038</v>
      </c>
      <c r="AM24" s="39">
        <v>16</v>
      </c>
      <c r="AN24" s="39">
        <v>15</v>
      </c>
      <c r="AO24" s="39"/>
      <c r="AP24" s="27">
        <f t="shared" si="7"/>
        <v>15.5</v>
      </c>
      <c r="AQ24" s="27">
        <f t="shared" si="8"/>
        <v>-0.10986360780851825</v>
      </c>
      <c r="AU24" s="38" t="s">
        <v>300</v>
      </c>
      <c r="AV24">
        <v>-0.55346624929191413</v>
      </c>
      <c r="AW24">
        <v>-0.90512548223480038</v>
      </c>
      <c r="AX24">
        <v>-0.10986360780851825</v>
      </c>
      <c r="AY24">
        <f t="shared" si="10"/>
        <v>-0.52281844644507758</v>
      </c>
    </row>
    <row r="25" spans="1:53" x14ac:dyDescent="0.3">
      <c r="A25" s="34" t="s">
        <v>301</v>
      </c>
      <c r="B25">
        <v>3</v>
      </c>
      <c r="C25">
        <v>1</v>
      </c>
      <c r="D25">
        <v>3</v>
      </c>
      <c r="E25">
        <v>2</v>
      </c>
      <c r="F25">
        <v>6</v>
      </c>
      <c r="G25">
        <v>8</v>
      </c>
      <c r="H25">
        <v>5</v>
      </c>
      <c r="I25" t="s">
        <v>281</v>
      </c>
      <c r="J25">
        <v>98</v>
      </c>
      <c r="K25">
        <v>128</v>
      </c>
      <c r="L25">
        <v>100</v>
      </c>
      <c r="M25">
        <v>109</v>
      </c>
      <c r="N25">
        <v>108</v>
      </c>
      <c r="O25" t="s">
        <v>281</v>
      </c>
      <c r="P25" s="34" t="s">
        <v>301</v>
      </c>
      <c r="Q25" s="35">
        <f t="shared" si="2"/>
        <v>-0.98362892340919117</v>
      </c>
      <c r="R25" s="35">
        <f t="shared" si="2"/>
        <v>-1.0203645818494571</v>
      </c>
      <c r="S25" s="35">
        <f t="shared" si="2"/>
        <v>-0.98362892340919117</v>
      </c>
      <c r="T25" s="35">
        <f t="shared" si="2"/>
        <v>-1.0019967526293241</v>
      </c>
      <c r="U25" s="35">
        <f t="shared" si="2"/>
        <v>-0.92852543574879221</v>
      </c>
      <c r="V25" s="35">
        <f t="shared" si="2"/>
        <v>-0.89178977730852615</v>
      </c>
      <c r="W25" s="35">
        <f t="shared" si="2"/>
        <v>-0.94689326496892523</v>
      </c>
      <c r="X25" s="35"/>
      <c r="Y25" s="35">
        <f t="shared" si="2"/>
        <v>0.76131485250344355</v>
      </c>
      <c r="Z25" s="35">
        <f t="shared" si="2"/>
        <v>1.3123497291074335</v>
      </c>
      <c r="AA25" s="35">
        <f t="shared" si="2"/>
        <v>0.7980505109437096</v>
      </c>
      <c r="AB25" s="35">
        <f t="shared" si="2"/>
        <v>0.96336097392490661</v>
      </c>
      <c r="AC25" s="35">
        <f t="shared" si="2"/>
        <v>0.94499314470477358</v>
      </c>
      <c r="AD25" s="35"/>
      <c r="AE25" s="35">
        <f t="shared" si="3"/>
        <v>0.95417705931484009</v>
      </c>
      <c r="AF25" s="27">
        <f t="shared" si="4"/>
        <v>0.41732218796999321</v>
      </c>
      <c r="AH25" s="9"/>
      <c r="AI25" s="9">
        <v>77</v>
      </c>
      <c r="AJ25" s="9">
        <f t="shared" si="5"/>
        <v>77</v>
      </c>
      <c r="AK25" s="27">
        <f t="shared" si="6"/>
        <v>0.85727743912106646</v>
      </c>
      <c r="AM25">
        <v>23</v>
      </c>
      <c r="AN25">
        <v>10</v>
      </c>
      <c r="AO25">
        <v>1</v>
      </c>
      <c r="AP25" s="27">
        <f t="shared" si="7"/>
        <v>11.333333333333334</v>
      </c>
      <c r="AQ25" s="27">
        <f t="shared" si="8"/>
        <v>-0.57660442529568756</v>
      </c>
      <c r="AU25" s="34" t="s">
        <v>301</v>
      </c>
      <c r="AV25">
        <v>0.41732218796999321</v>
      </c>
      <c r="AW25">
        <v>0.85727743912106646</v>
      </c>
      <c r="AX25">
        <v>-0.57660442529568756</v>
      </c>
      <c r="AY25">
        <f t="shared" si="10"/>
        <v>0.23266506726512406</v>
      </c>
    </row>
    <row r="26" spans="1:53" x14ac:dyDescent="0.3">
      <c r="A26" s="34" t="s">
        <v>302</v>
      </c>
      <c r="B26">
        <v>51</v>
      </c>
      <c r="C26">
        <v>41</v>
      </c>
      <c r="D26">
        <v>38</v>
      </c>
      <c r="E26">
        <v>37</v>
      </c>
      <c r="F26">
        <v>40</v>
      </c>
      <c r="G26">
        <v>30</v>
      </c>
      <c r="H26">
        <v>18</v>
      </c>
      <c r="I26">
        <v>37</v>
      </c>
      <c r="J26">
        <v>30</v>
      </c>
      <c r="K26">
        <v>15</v>
      </c>
      <c r="L26">
        <v>20</v>
      </c>
      <c r="M26">
        <v>74</v>
      </c>
      <c r="N26">
        <v>14</v>
      </c>
      <c r="O26">
        <v>0</v>
      </c>
      <c r="P26" s="34" t="s">
        <v>302</v>
      </c>
      <c r="Q26" s="35">
        <f t="shared" si="2"/>
        <v>-0.10197312084280728</v>
      </c>
      <c r="R26" s="35">
        <f t="shared" si="2"/>
        <v>-0.28565141304413727</v>
      </c>
      <c r="S26" s="35">
        <f t="shared" si="2"/>
        <v>-0.34075490070453623</v>
      </c>
      <c r="T26" s="35">
        <f t="shared" si="2"/>
        <v>-0.35912272992466926</v>
      </c>
      <c r="U26" s="35">
        <f t="shared" si="2"/>
        <v>-0.30401924226427024</v>
      </c>
      <c r="V26" s="35">
        <f t="shared" si="2"/>
        <v>-0.48769753446560021</v>
      </c>
      <c r="W26" s="35">
        <f t="shared" si="2"/>
        <v>-0.70811148510719624</v>
      </c>
      <c r="X26" s="35">
        <f t="shared" si="2"/>
        <v>-0.35912272992466926</v>
      </c>
      <c r="Y26" s="35">
        <f t="shared" si="2"/>
        <v>-0.48769753446560021</v>
      </c>
      <c r="Z26" s="35">
        <f t="shared" si="2"/>
        <v>-0.7632149727675952</v>
      </c>
      <c r="AA26" s="35">
        <f t="shared" si="2"/>
        <v>-0.67137582666693019</v>
      </c>
      <c r="AB26" s="35">
        <f t="shared" si="2"/>
        <v>0.32048695122025167</v>
      </c>
      <c r="AC26" s="35">
        <f t="shared" si="2"/>
        <v>-0.78158280198772823</v>
      </c>
      <c r="AD26" s="35">
        <f t="shared" si="2"/>
        <v>-1.0387324110695901</v>
      </c>
      <c r="AE26" s="35">
        <f t="shared" si="3"/>
        <v>-0.49994275394568888</v>
      </c>
      <c r="AF26" s="27">
        <f t="shared" si="4"/>
        <v>-1.2717785728336917</v>
      </c>
      <c r="AH26" s="9">
        <v>9</v>
      </c>
      <c r="AI26" s="9">
        <v>62</v>
      </c>
      <c r="AJ26" s="9">
        <f t="shared" si="5"/>
        <v>35.5</v>
      </c>
      <c r="AK26" s="27">
        <f t="shared" si="6"/>
        <v>-0.37196157325319362</v>
      </c>
      <c r="AM26">
        <v>10</v>
      </c>
      <c r="AN26">
        <v>15</v>
      </c>
      <c r="AO26">
        <v>14</v>
      </c>
      <c r="AP26" s="27">
        <f t="shared" si="7"/>
        <v>13</v>
      </c>
      <c r="AQ26" s="27">
        <f t="shared" si="8"/>
        <v>-0.38990809830081991</v>
      </c>
      <c r="AU26" s="34" t="s">
        <v>302</v>
      </c>
      <c r="AV26">
        <v>-1.2717785728336917</v>
      </c>
      <c r="AW26">
        <v>-0.37196157325319362</v>
      </c>
      <c r="AX26">
        <v>-0.38990809830081991</v>
      </c>
      <c r="AY26">
        <f t="shared" si="10"/>
        <v>-0.67788274812923499</v>
      </c>
    </row>
    <row r="27" spans="1:53" x14ac:dyDescent="0.3">
      <c r="A27" s="34" t="s">
        <v>303</v>
      </c>
      <c r="B27">
        <v>9</v>
      </c>
      <c r="C27">
        <v>5</v>
      </c>
      <c r="D27">
        <v>47</v>
      </c>
      <c r="E27">
        <v>33</v>
      </c>
      <c r="F27">
        <v>21</v>
      </c>
      <c r="G27" t="s">
        <v>281</v>
      </c>
      <c r="H27">
        <v>15</v>
      </c>
      <c r="I27">
        <v>36</v>
      </c>
      <c r="J27">
        <v>15</v>
      </c>
      <c r="K27">
        <v>51</v>
      </c>
      <c r="M27">
        <v>62</v>
      </c>
      <c r="N27">
        <v>74</v>
      </c>
      <c r="O27">
        <v>77</v>
      </c>
      <c r="P27" s="34" t="s">
        <v>303</v>
      </c>
      <c r="Q27" s="35">
        <f t="shared" si="2"/>
        <v>-0.87342194808839324</v>
      </c>
      <c r="R27" s="35">
        <f t="shared" si="2"/>
        <v>-0.94689326496892523</v>
      </c>
      <c r="S27" s="35">
        <f t="shared" si="2"/>
        <v>-0.17544443772333929</v>
      </c>
      <c r="T27" s="35">
        <f t="shared" si="2"/>
        <v>-0.43259404680520125</v>
      </c>
      <c r="U27" s="35">
        <f t="shared" si="2"/>
        <v>-0.65300799744679716</v>
      </c>
      <c r="V27" s="35"/>
      <c r="W27" s="35">
        <f t="shared" si="2"/>
        <v>-0.7632149727675952</v>
      </c>
      <c r="X27" s="35">
        <f t="shared" si="2"/>
        <v>-0.37749055914480223</v>
      </c>
      <c r="Y27" s="35">
        <f t="shared" si="2"/>
        <v>-0.7632149727675952</v>
      </c>
      <c r="Z27" s="35">
        <f t="shared" si="2"/>
        <v>-0.10197312084280728</v>
      </c>
      <c r="AA27" s="35">
        <f t="shared" si="2"/>
        <v>-1.0387324110695901</v>
      </c>
      <c r="AB27" s="35">
        <f t="shared" si="2"/>
        <v>0.10007300057865569</v>
      </c>
      <c r="AC27" s="35">
        <f t="shared" si="2"/>
        <v>0.32048695122025167</v>
      </c>
      <c r="AD27" s="35">
        <f t="shared" si="2"/>
        <v>0.37559043888065063</v>
      </c>
      <c r="AE27" s="35">
        <f t="shared" si="3"/>
        <v>0.26538346355985265</v>
      </c>
      <c r="AF27" s="27">
        <f t="shared" si="4"/>
        <v>-0.38277817241069967</v>
      </c>
      <c r="AH27" s="9">
        <v>50</v>
      </c>
      <c r="AI27" s="9">
        <v>50</v>
      </c>
      <c r="AJ27" s="9">
        <f t="shared" si="5"/>
        <v>50</v>
      </c>
      <c r="AK27" s="27">
        <f t="shared" si="6"/>
        <v>5.7531575648656318E-2</v>
      </c>
      <c r="AM27">
        <v>13</v>
      </c>
      <c r="AN27">
        <v>14</v>
      </c>
      <c r="AO27">
        <v>9</v>
      </c>
      <c r="AP27" s="27">
        <f t="shared" si="7"/>
        <v>12</v>
      </c>
      <c r="AQ27" s="27">
        <f t="shared" si="8"/>
        <v>-0.50192589449774061</v>
      </c>
      <c r="AU27" s="34" t="s">
        <v>303</v>
      </c>
      <c r="AV27">
        <v>-0.38277817241069967</v>
      </c>
      <c r="AW27">
        <v>5.7531575648656318E-2</v>
      </c>
      <c r="AX27">
        <v>-0.50192589449774061</v>
      </c>
      <c r="AY27">
        <f t="shared" si="10"/>
        <v>-0.27572416375326131</v>
      </c>
    </row>
    <row r="28" spans="1:53" x14ac:dyDescent="0.3">
      <c r="A28" s="34" t="s">
        <v>304</v>
      </c>
      <c r="B28">
        <v>242</v>
      </c>
      <c r="C28">
        <v>150</v>
      </c>
      <c r="D28">
        <v>42</v>
      </c>
      <c r="E28">
        <v>109</v>
      </c>
      <c r="F28">
        <v>105</v>
      </c>
      <c r="G28">
        <v>95</v>
      </c>
      <c r="H28">
        <v>98</v>
      </c>
      <c r="I28">
        <v>112</v>
      </c>
      <c r="J28">
        <v>74</v>
      </c>
      <c r="K28">
        <v>77</v>
      </c>
      <c r="L28">
        <v>97</v>
      </c>
      <c r="M28">
        <v>93</v>
      </c>
      <c r="N28">
        <v>8</v>
      </c>
      <c r="O28" s="30" t="s">
        <v>281</v>
      </c>
      <c r="P28" s="34" t="s">
        <v>304</v>
      </c>
      <c r="Q28" s="35">
        <f t="shared" si="2"/>
        <v>3.4062822602025951</v>
      </c>
      <c r="R28" s="35">
        <f t="shared" si="2"/>
        <v>1.7164419719503594</v>
      </c>
      <c r="S28" s="35">
        <f t="shared" si="2"/>
        <v>-0.26728358382400424</v>
      </c>
      <c r="T28" s="35">
        <f t="shared" si="2"/>
        <v>0.96336097392490661</v>
      </c>
      <c r="U28" s="35">
        <f t="shared" si="2"/>
        <v>0.88988965704437462</v>
      </c>
      <c r="V28" s="35">
        <f t="shared" si="2"/>
        <v>0.70621136484304459</v>
      </c>
      <c r="W28" s="35">
        <f t="shared" si="2"/>
        <v>0.76131485250344355</v>
      </c>
      <c r="X28" s="35">
        <f t="shared" si="2"/>
        <v>1.0184644615853056</v>
      </c>
      <c r="Y28" s="35">
        <f t="shared" si="2"/>
        <v>0.32048695122025167</v>
      </c>
      <c r="Z28" s="35">
        <f t="shared" si="2"/>
        <v>0.37559043888065063</v>
      </c>
      <c r="AA28" s="35">
        <f t="shared" si="2"/>
        <v>0.74294702328331064</v>
      </c>
      <c r="AB28" s="35">
        <f t="shared" si="2"/>
        <v>0.66947570640277865</v>
      </c>
      <c r="AC28" s="35">
        <f t="shared" si="2"/>
        <v>-0.89178977730852615</v>
      </c>
      <c r="AD28" s="35"/>
      <c r="AE28" s="35">
        <f t="shared" si="3"/>
        <v>-0.11115703545287375</v>
      </c>
      <c r="AF28" s="27">
        <f t="shared" si="4"/>
        <v>-0.8201663694188116</v>
      </c>
      <c r="AH28" s="9"/>
      <c r="AI28" s="9"/>
      <c r="AJ28" s="9"/>
      <c r="AK28" s="27"/>
      <c r="AM28" s="30" t="s">
        <v>281</v>
      </c>
      <c r="AN28" s="30" t="s">
        <v>281</v>
      </c>
      <c r="AO28" s="30" t="s">
        <v>281</v>
      </c>
      <c r="AP28" s="27"/>
      <c r="AQ28" s="27"/>
      <c r="AU28" s="34" t="s">
        <v>304</v>
      </c>
      <c r="AV28">
        <v>-0.8201663694188116</v>
      </c>
    </row>
    <row r="29" spans="1:53" x14ac:dyDescent="0.3">
      <c r="A29" s="34" t="s">
        <v>305</v>
      </c>
      <c r="B29">
        <v>4</v>
      </c>
      <c r="C29">
        <v>39</v>
      </c>
      <c r="D29">
        <v>36</v>
      </c>
      <c r="E29">
        <v>119</v>
      </c>
      <c r="F29">
        <v>117</v>
      </c>
      <c r="G29">
        <v>128</v>
      </c>
      <c r="H29">
        <v>94</v>
      </c>
      <c r="I29">
        <v>143</v>
      </c>
      <c r="J29">
        <v>123</v>
      </c>
      <c r="K29">
        <v>13</v>
      </c>
      <c r="L29">
        <v>87</v>
      </c>
      <c r="M29">
        <v>114</v>
      </c>
      <c r="N29">
        <v>116</v>
      </c>
      <c r="O29">
        <v>113</v>
      </c>
      <c r="P29" s="34" t="s">
        <v>305</v>
      </c>
      <c r="Q29" s="35">
        <f t="shared" si="2"/>
        <v>-0.96526109418905814</v>
      </c>
      <c r="R29" s="35">
        <f t="shared" si="2"/>
        <v>-0.32238707148440326</v>
      </c>
      <c r="S29" s="35">
        <f t="shared" si="2"/>
        <v>-0.37749055914480223</v>
      </c>
      <c r="T29" s="35">
        <f t="shared" si="2"/>
        <v>1.1470392661262365</v>
      </c>
      <c r="U29" s="35">
        <f t="shared" si="2"/>
        <v>1.1103036076859705</v>
      </c>
      <c r="V29" s="35">
        <f t="shared" si="2"/>
        <v>1.3123497291074335</v>
      </c>
      <c r="W29" s="35">
        <f t="shared" si="2"/>
        <v>0.68784353562291156</v>
      </c>
      <c r="X29" s="35">
        <f t="shared" si="2"/>
        <v>1.5878671674094285</v>
      </c>
      <c r="Y29" s="35">
        <f t="shared" si="2"/>
        <v>1.2205105830067686</v>
      </c>
      <c r="Z29" s="35">
        <f t="shared" si="2"/>
        <v>-0.79995063120786125</v>
      </c>
      <c r="AA29" s="35">
        <f t="shared" si="2"/>
        <v>0.55926873108198061</v>
      </c>
      <c r="AB29" s="35">
        <f t="shared" si="2"/>
        <v>1.0552001200255716</v>
      </c>
      <c r="AC29" s="35">
        <f t="shared" si="2"/>
        <v>1.0919357784658377</v>
      </c>
      <c r="AD29" s="35">
        <f t="shared" si="2"/>
        <v>1.0368322908054386</v>
      </c>
      <c r="AE29" s="35">
        <f t="shared" si="3"/>
        <v>1.0613227297656158</v>
      </c>
      <c r="AF29" s="27">
        <f t="shared" si="4"/>
        <v>0.54178224402921193</v>
      </c>
      <c r="AH29" s="9">
        <v>15</v>
      </c>
      <c r="AI29" s="9">
        <v>145</v>
      </c>
      <c r="AJ29" s="9">
        <f t="shared" si="5"/>
        <v>80</v>
      </c>
      <c r="AK29" s="27">
        <f t="shared" si="6"/>
        <v>0.94613809061800103</v>
      </c>
      <c r="AM29">
        <v>9</v>
      </c>
      <c r="AN29">
        <v>9</v>
      </c>
      <c r="AO29">
        <v>10</v>
      </c>
      <c r="AP29" s="27">
        <f t="shared" si="7"/>
        <v>9.3333333333333339</v>
      </c>
      <c r="AQ29" s="27">
        <f t="shared" si="8"/>
        <v>-0.80064001768952897</v>
      </c>
      <c r="AU29" s="34" t="s">
        <v>305</v>
      </c>
      <c r="AV29">
        <v>0.54178224402921193</v>
      </c>
      <c r="AW29">
        <v>0.94613809061800103</v>
      </c>
      <c r="AX29">
        <v>-0.80064001768952897</v>
      </c>
      <c r="AY29">
        <f t="shared" si="10"/>
        <v>0.22909343898589465</v>
      </c>
    </row>
    <row r="30" spans="1:53" x14ac:dyDescent="0.3">
      <c r="A30" s="34" t="s">
        <v>306</v>
      </c>
      <c r="B30">
        <v>7</v>
      </c>
      <c r="C30">
        <v>8</v>
      </c>
      <c r="D30">
        <v>17</v>
      </c>
      <c r="E30">
        <v>83</v>
      </c>
      <c r="F30">
        <v>95</v>
      </c>
      <c r="G30">
        <v>80</v>
      </c>
      <c r="H30">
        <v>91</v>
      </c>
      <c r="I30">
        <v>107</v>
      </c>
      <c r="J30">
        <v>113</v>
      </c>
      <c r="K30">
        <v>106</v>
      </c>
      <c r="L30">
        <v>110</v>
      </c>
      <c r="M30">
        <v>138</v>
      </c>
      <c r="N30">
        <v>131</v>
      </c>
      <c r="O30">
        <v>126</v>
      </c>
      <c r="P30" s="34" t="s">
        <v>306</v>
      </c>
      <c r="Q30" s="35">
        <f t="shared" si="2"/>
        <v>-0.91015760652865918</v>
      </c>
      <c r="R30" s="35">
        <f t="shared" si="2"/>
        <v>-0.89178977730852615</v>
      </c>
      <c r="S30" s="35">
        <f t="shared" si="2"/>
        <v>-0.72647931432732915</v>
      </c>
      <c r="T30" s="35">
        <f t="shared" si="2"/>
        <v>0.48579741420144862</v>
      </c>
      <c r="U30" s="35">
        <f t="shared" si="2"/>
        <v>0.70621136484304459</v>
      </c>
      <c r="V30" s="35">
        <f t="shared" si="2"/>
        <v>0.43069392654104965</v>
      </c>
      <c r="W30" s="35">
        <f t="shared" si="2"/>
        <v>0.6327400479625126</v>
      </c>
      <c r="X30" s="35">
        <f t="shared" si="2"/>
        <v>0.92662531548464055</v>
      </c>
      <c r="Y30" s="35">
        <f t="shared" si="2"/>
        <v>1.0368322908054386</v>
      </c>
      <c r="Z30" s="35">
        <f t="shared" si="2"/>
        <v>0.90825748626450753</v>
      </c>
      <c r="AA30" s="35">
        <f t="shared" si="2"/>
        <v>0.98172880314503952</v>
      </c>
      <c r="AB30" s="35">
        <f t="shared" si="2"/>
        <v>1.4960280213087636</v>
      </c>
      <c r="AC30" s="35">
        <f t="shared" si="2"/>
        <v>1.3674532167678326</v>
      </c>
      <c r="AD30" s="35">
        <f t="shared" si="2"/>
        <v>1.2756140706671675</v>
      </c>
      <c r="AE30" s="35">
        <f t="shared" si="3"/>
        <v>1.379698436247921</v>
      </c>
      <c r="AF30" s="27">
        <f t="shared" si="4"/>
        <v>0.91160641060517655</v>
      </c>
      <c r="AH30" s="9">
        <v>62</v>
      </c>
      <c r="AI30" s="9">
        <v>25</v>
      </c>
      <c r="AJ30" s="9">
        <f t="shared" si="5"/>
        <v>43.5</v>
      </c>
      <c r="AK30" s="27">
        <f t="shared" si="6"/>
        <v>-0.13499983592803502</v>
      </c>
      <c r="AM30">
        <v>27</v>
      </c>
      <c r="AN30">
        <v>25</v>
      </c>
      <c r="AO30">
        <v>14</v>
      </c>
      <c r="AP30" s="27">
        <f t="shared" si="7"/>
        <v>22</v>
      </c>
      <c r="AQ30" s="27">
        <f t="shared" si="8"/>
        <v>0.6182520674714661</v>
      </c>
      <c r="AU30" s="34" t="s">
        <v>306</v>
      </c>
      <c r="AV30">
        <v>0.91160641060517655</v>
      </c>
      <c r="AW30">
        <v>-0.13499983592803502</v>
      </c>
      <c r="AX30">
        <v>0.6182520674714661</v>
      </c>
      <c r="AY30">
        <f t="shared" si="10"/>
        <v>0.46495288071620261</v>
      </c>
    </row>
    <row r="31" spans="1:53" x14ac:dyDescent="0.3">
      <c r="A31" s="34" t="s">
        <v>307</v>
      </c>
      <c r="B31">
        <v>46</v>
      </c>
      <c r="C31">
        <v>141</v>
      </c>
      <c r="D31">
        <v>141</v>
      </c>
      <c r="E31">
        <v>239</v>
      </c>
      <c r="F31">
        <v>21</v>
      </c>
      <c r="G31">
        <v>16</v>
      </c>
      <c r="H31">
        <v>134</v>
      </c>
      <c r="I31">
        <v>147</v>
      </c>
      <c r="J31">
        <v>132</v>
      </c>
      <c r="K31">
        <v>132</v>
      </c>
      <c r="L31">
        <v>134</v>
      </c>
      <c r="M31">
        <v>119</v>
      </c>
      <c r="N31">
        <v>145</v>
      </c>
      <c r="O31">
        <v>153</v>
      </c>
      <c r="P31" s="34" t="s">
        <v>307</v>
      </c>
      <c r="Q31" s="35">
        <f t="shared" si="2"/>
        <v>-0.19381226694347228</v>
      </c>
      <c r="R31" s="35">
        <f t="shared" si="2"/>
        <v>1.5511315089691624</v>
      </c>
      <c r="S31" s="35">
        <f t="shared" si="2"/>
        <v>1.5511315089691624</v>
      </c>
      <c r="T31" s="35">
        <f t="shared" si="2"/>
        <v>3.351178772542196</v>
      </c>
      <c r="U31" s="35">
        <f t="shared" si="2"/>
        <v>-0.65300799744679716</v>
      </c>
      <c r="V31" s="35">
        <f t="shared" si="2"/>
        <v>-0.74484714354746218</v>
      </c>
      <c r="W31" s="35">
        <f t="shared" si="2"/>
        <v>1.4225567044282315</v>
      </c>
      <c r="X31" s="35">
        <f t="shared" si="2"/>
        <v>1.6613384842899606</v>
      </c>
      <c r="Y31" s="35">
        <f t="shared" si="2"/>
        <v>1.3858210459879656</v>
      </c>
      <c r="Z31" s="35">
        <f t="shared" si="2"/>
        <v>1.3858210459879656</v>
      </c>
      <c r="AA31" s="35">
        <f t="shared" si="2"/>
        <v>1.4225567044282315</v>
      </c>
      <c r="AB31" s="35">
        <f t="shared" si="2"/>
        <v>1.1470392661262365</v>
      </c>
      <c r="AC31" s="35">
        <f t="shared" si="2"/>
        <v>1.6246028258496945</v>
      </c>
      <c r="AD31" s="35">
        <f t="shared" si="2"/>
        <v>1.7715454596107585</v>
      </c>
      <c r="AE31" s="35">
        <f t="shared" si="3"/>
        <v>1.5143958505288964</v>
      </c>
      <c r="AF31" s="27">
        <f t="shared" si="4"/>
        <v>1.0680704810796231</v>
      </c>
      <c r="AH31" s="9">
        <v>62</v>
      </c>
      <c r="AI31" s="9">
        <v>77</v>
      </c>
      <c r="AJ31" s="9">
        <f t="shared" si="5"/>
        <v>69.5</v>
      </c>
      <c r="AK31" s="27">
        <f t="shared" si="6"/>
        <v>0.63512581037873039</v>
      </c>
      <c r="AM31">
        <v>27</v>
      </c>
      <c r="AN31">
        <v>25</v>
      </c>
      <c r="AO31">
        <v>22</v>
      </c>
      <c r="AP31" s="27">
        <f t="shared" si="7"/>
        <v>24.666666666666668</v>
      </c>
      <c r="AQ31" s="27">
        <f t="shared" si="8"/>
        <v>0.91696619066325458</v>
      </c>
      <c r="AU31" s="34" t="s">
        <v>307</v>
      </c>
      <c r="AV31">
        <v>1.0680704810796231</v>
      </c>
      <c r="AW31">
        <v>0.63512581037873039</v>
      </c>
      <c r="AX31">
        <v>0.91696619066325458</v>
      </c>
      <c r="AY31">
        <f t="shared" si="10"/>
        <v>0.87338749404053606</v>
      </c>
    </row>
    <row r="32" spans="1:53" x14ac:dyDescent="0.3">
      <c r="A32" s="34" t="s">
        <v>308</v>
      </c>
      <c r="B32">
        <v>11</v>
      </c>
      <c r="C32">
        <v>59</v>
      </c>
      <c r="D32">
        <v>62</v>
      </c>
      <c r="E32">
        <v>0</v>
      </c>
      <c r="F32">
        <v>88</v>
      </c>
      <c r="G32">
        <v>82</v>
      </c>
      <c r="H32">
        <v>114</v>
      </c>
      <c r="I32">
        <v>139</v>
      </c>
      <c r="J32">
        <v>99</v>
      </c>
      <c r="K32">
        <v>60</v>
      </c>
      <c r="L32">
        <v>124</v>
      </c>
      <c r="M32">
        <v>165</v>
      </c>
      <c r="N32">
        <v>121</v>
      </c>
      <c r="O32">
        <v>176</v>
      </c>
      <c r="P32" s="34" t="s">
        <v>308</v>
      </c>
      <c r="Q32" s="35">
        <f t="shared" si="2"/>
        <v>-0.83668628964812719</v>
      </c>
      <c r="R32" s="35">
        <f t="shared" si="2"/>
        <v>4.4969512918256696E-2</v>
      </c>
      <c r="S32" s="35">
        <f t="shared" si="2"/>
        <v>0.10007300057865569</v>
      </c>
      <c r="T32" s="35">
        <f t="shared" si="2"/>
        <v>-1.0387324110695901</v>
      </c>
      <c r="U32" s="35">
        <f t="shared" si="2"/>
        <v>0.57763656030211363</v>
      </c>
      <c r="V32" s="35">
        <f t="shared" si="2"/>
        <v>0.46742958498131565</v>
      </c>
      <c r="W32" s="35">
        <f t="shared" si="2"/>
        <v>1.0552001200255716</v>
      </c>
      <c r="X32" s="35">
        <f t="shared" si="2"/>
        <v>1.5143958505288966</v>
      </c>
      <c r="Y32" s="35">
        <f t="shared" si="2"/>
        <v>0.77968268172357658</v>
      </c>
      <c r="Z32" s="35">
        <f t="shared" si="2"/>
        <v>6.3337342138389693E-2</v>
      </c>
      <c r="AA32" s="35">
        <f t="shared" si="2"/>
        <v>1.2388784122269016</v>
      </c>
      <c r="AB32" s="35">
        <f t="shared" si="2"/>
        <v>1.9919594102523543</v>
      </c>
      <c r="AC32" s="35">
        <f t="shared" si="2"/>
        <v>1.1837749245665026</v>
      </c>
      <c r="AD32" s="35">
        <f t="shared" si="2"/>
        <v>2.1940055316738176</v>
      </c>
      <c r="AE32" s="35">
        <f t="shared" si="3"/>
        <v>1.7899132888308913</v>
      </c>
      <c r="AF32" s="27">
        <f t="shared" si="4"/>
        <v>1.3881106252319002</v>
      </c>
      <c r="AH32" s="9">
        <v>50</v>
      </c>
      <c r="AI32" s="9">
        <v>145</v>
      </c>
      <c r="AJ32" s="9">
        <f t="shared" si="5"/>
        <v>97.5</v>
      </c>
      <c r="AK32" s="27">
        <f t="shared" si="6"/>
        <v>1.4644918910167855</v>
      </c>
      <c r="AM32">
        <v>27</v>
      </c>
      <c r="AN32">
        <v>27</v>
      </c>
      <c r="AO32">
        <v>29</v>
      </c>
      <c r="AP32" s="27">
        <f t="shared" si="7"/>
        <v>27.666666666666668</v>
      </c>
      <c r="AQ32" s="27">
        <f t="shared" si="8"/>
        <v>1.2530195792540166</v>
      </c>
      <c r="AU32" s="34" t="s">
        <v>308</v>
      </c>
      <c r="AV32">
        <v>1.3881106252319002</v>
      </c>
      <c r="AW32">
        <v>1.4644918910167855</v>
      </c>
      <c r="AX32">
        <v>1.2530195792540166</v>
      </c>
      <c r="AY32">
        <f t="shared" si="10"/>
        <v>1.3685406985009008</v>
      </c>
    </row>
    <row r="33" spans="1:51" x14ac:dyDescent="0.3">
      <c r="A33" s="34" t="s">
        <v>309</v>
      </c>
      <c r="B33">
        <v>3</v>
      </c>
      <c r="C33">
        <v>11</v>
      </c>
      <c r="D33">
        <v>118</v>
      </c>
      <c r="E33">
        <v>100</v>
      </c>
      <c r="F33">
        <v>125</v>
      </c>
      <c r="G33">
        <v>117</v>
      </c>
      <c r="H33">
        <v>148</v>
      </c>
      <c r="I33">
        <v>175</v>
      </c>
      <c r="J33">
        <v>132</v>
      </c>
      <c r="K33">
        <v>179</v>
      </c>
      <c r="L33">
        <v>162</v>
      </c>
      <c r="M33">
        <v>156</v>
      </c>
      <c r="N33">
        <v>159</v>
      </c>
      <c r="O33">
        <v>91</v>
      </c>
      <c r="P33" s="34" t="s">
        <v>309</v>
      </c>
      <c r="Q33" s="35">
        <f t="shared" si="2"/>
        <v>-0.98362892340919117</v>
      </c>
      <c r="R33" s="35">
        <f t="shared" si="2"/>
        <v>-0.83668628964812719</v>
      </c>
      <c r="S33" s="35">
        <f t="shared" si="2"/>
        <v>1.1286714369061035</v>
      </c>
      <c r="T33" s="35">
        <f t="shared" si="2"/>
        <v>0.7980505109437096</v>
      </c>
      <c r="U33" s="35">
        <f t="shared" si="2"/>
        <v>1.2572462414470345</v>
      </c>
      <c r="V33" s="35">
        <f t="shared" si="2"/>
        <v>1.1103036076859705</v>
      </c>
      <c r="W33" s="35">
        <f t="shared" si="2"/>
        <v>1.6797063135100936</v>
      </c>
      <c r="X33" s="35">
        <f t="shared" si="2"/>
        <v>2.1756377024536846</v>
      </c>
      <c r="Y33" s="35">
        <f t="shared" si="2"/>
        <v>1.3858210459879656</v>
      </c>
      <c r="Z33" s="35">
        <f t="shared" si="2"/>
        <v>2.2491090193342163</v>
      </c>
      <c r="AA33" s="35">
        <f t="shared" si="2"/>
        <v>1.9368559225919555</v>
      </c>
      <c r="AB33" s="35">
        <f t="shared" si="2"/>
        <v>1.8266489472711576</v>
      </c>
      <c r="AC33" s="35">
        <f t="shared" si="2"/>
        <v>1.8817524349315564</v>
      </c>
      <c r="AD33" s="35">
        <f t="shared" si="2"/>
        <v>0.6327400479625126</v>
      </c>
      <c r="AE33" s="35">
        <f t="shared" si="3"/>
        <v>1.4470471433884089</v>
      </c>
      <c r="AF33" s="27">
        <f>(AE33-AVERAGE($AE$4:$AE$33))/STDEV($AE$4:$AE$33)</f>
        <v>0.98983844584240011</v>
      </c>
      <c r="AH33" s="9">
        <v>50</v>
      </c>
      <c r="AI33" s="9">
        <v>95</v>
      </c>
      <c r="AJ33" s="9">
        <f t="shared" si="5"/>
        <v>72.5</v>
      </c>
      <c r="AK33" s="27">
        <f t="shared" si="6"/>
        <v>0.72398646187566484</v>
      </c>
      <c r="AM33">
        <v>23</v>
      </c>
      <c r="AN33">
        <v>15</v>
      </c>
      <c r="AO33">
        <v>6</v>
      </c>
      <c r="AP33" s="27">
        <f t="shared" si="7"/>
        <v>14.666666666666666</v>
      </c>
      <c r="AQ33" s="27">
        <f t="shared" si="8"/>
        <v>-0.20321177130595219</v>
      </c>
      <c r="AU33" s="34" t="s">
        <v>309</v>
      </c>
      <c r="AV33">
        <v>0.98983844584240011</v>
      </c>
      <c r="AW33">
        <v>0.72398646187566484</v>
      </c>
      <c r="AX33">
        <v>-0.20321177130595219</v>
      </c>
      <c r="AY33">
        <f t="shared" si="10"/>
        <v>0.50353771213737086</v>
      </c>
    </row>
    <row r="34" spans="1:51" ht="15.6" x14ac:dyDescent="0.3">
      <c r="Q34" s="40">
        <f>AVERAGE(Q4:Q33)</f>
        <v>3.8283552573281263E-17</v>
      </c>
      <c r="R34" s="40">
        <f t="shared" ref="R34:AK34" si="11">AVERAGE(R4:R33)</f>
        <v>2.2801443169820312E-2</v>
      </c>
      <c r="S34" s="40">
        <f t="shared" si="11"/>
        <v>0.10894022847803025</v>
      </c>
      <c r="T34" s="40">
        <f t="shared" si="11"/>
        <v>0.32573490242600395</v>
      </c>
      <c r="U34" s="40">
        <f t="shared" si="11"/>
        <v>0.35722260966051772</v>
      </c>
      <c r="V34" s="40">
        <f t="shared" si="11"/>
        <v>0.347332240080446</v>
      </c>
      <c r="W34" s="40">
        <f t="shared" si="11"/>
        <v>0.46546160327915853</v>
      </c>
      <c r="X34" s="40">
        <f t="shared" si="11"/>
        <v>0.63077206626035554</v>
      </c>
      <c r="Y34" s="40">
        <f t="shared" si="11"/>
        <v>0.51683271184925961</v>
      </c>
      <c r="Z34" s="40">
        <f t="shared" si="11"/>
        <v>0.5266148124684108</v>
      </c>
      <c r="AA34" s="40">
        <f t="shared" si="11"/>
        <v>0.47899451449028824</v>
      </c>
      <c r="AB34" s="40">
        <f t="shared" si="11"/>
        <v>0.67341166980709277</v>
      </c>
      <c r="AC34" s="40">
        <f t="shared" si="11"/>
        <v>0.5437267217418682</v>
      </c>
      <c r="AD34" s="40">
        <f t="shared" si="11"/>
        <v>0.55839407254768847</v>
      </c>
      <c r="AE34" s="40">
        <f t="shared" si="3"/>
        <v>0.59184415469888318</v>
      </c>
      <c r="AF34" s="3">
        <f t="shared" si="11"/>
        <v>-2.3829197415652693E-2</v>
      </c>
      <c r="AH34" s="3">
        <f t="shared" si="11"/>
        <v>41.68</v>
      </c>
      <c r="AI34" s="3">
        <f t="shared" si="11"/>
        <v>53.07692307692308</v>
      </c>
      <c r="AJ34" s="3">
        <f t="shared" si="11"/>
        <v>48.057692307692307</v>
      </c>
      <c r="AK34" s="3">
        <f t="shared" si="11"/>
        <v>3.4160708450004819E-17</v>
      </c>
      <c r="AM34" s="3">
        <f t="shared" ref="AM34:AQ34" si="12">AVERAGE(AM4:AM33)</f>
        <v>17.807692307692307</v>
      </c>
      <c r="AN34" s="3">
        <f t="shared" si="12"/>
        <v>17.399999999999999</v>
      </c>
      <c r="AO34" s="3">
        <f t="shared" si="12"/>
        <v>13.166666666666666</v>
      </c>
      <c r="AP34" s="3">
        <f t="shared" si="12"/>
        <v>16.48076923076923</v>
      </c>
      <c r="AQ34" s="3">
        <f t="shared" si="12"/>
        <v>7.0456461178134931E-17</v>
      </c>
    </row>
    <row r="37" spans="1:51" ht="15" thickBot="1" x14ac:dyDescent="0.35"/>
    <row r="38" spans="1:51" ht="16.2" thickBot="1" x14ac:dyDescent="0.35">
      <c r="A38" s="11" t="s">
        <v>23</v>
      </c>
      <c r="B38" s="12" t="s">
        <v>4</v>
      </c>
      <c r="C38" s="12" t="s">
        <v>5</v>
      </c>
      <c r="D38" s="12" t="s">
        <v>6</v>
      </c>
      <c r="E38" s="12" t="s">
        <v>7</v>
      </c>
      <c r="F38" s="12" t="s">
        <v>8</v>
      </c>
      <c r="G38" s="12" t="s">
        <v>9</v>
      </c>
      <c r="H38" s="12" t="s">
        <v>10</v>
      </c>
      <c r="I38" s="12" t="s">
        <v>11</v>
      </c>
      <c r="J38" s="12" t="s">
        <v>12</v>
      </c>
      <c r="K38" s="12" t="s">
        <v>13</v>
      </c>
      <c r="L38" s="12" t="s">
        <v>14</v>
      </c>
      <c r="M38" s="12" t="s">
        <v>15</v>
      </c>
      <c r="N38" s="12" t="s">
        <v>16</v>
      </c>
      <c r="O38" s="12" t="s">
        <v>17</v>
      </c>
      <c r="P38" s="11" t="s">
        <v>23</v>
      </c>
      <c r="Q38" s="12" t="s">
        <v>4</v>
      </c>
      <c r="R38" s="12" t="s">
        <v>5</v>
      </c>
      <c r="S38" s="12" t="s">
        <v>6</v>
      </c>
      <c r="T38" s="12" t="s">
        <v>7</v>
      </c>
      <c r="U38" s="12" t="s">
        <v>8</v>
      </c>
      <c r="V38" s="12" t="s">
        <v>9</v>
      </c>
      <c r="W38" s="12" t="s">
        <v>10</v>
      </c>
      <c r="X38" s="12" t="s">
        <v>11</v>
      </c>
      <c r="Y38" s="12" t="s">
        <v>12</v>
      </c>
      <c r="Z38" s="12" t="s">
        <v>13</v>
      </c>
      <c r="AA38" s="12" t="s">
        <v>14</v>
      </c>
      <c r="AB38" s="12" t="s">
        <v>15</v>
      </c>
      <c r="AC38" s="12" t="s">
        <v>16</v>
      </c>
      <c r="AD38" s="12" t="s">
        <v>17</v>
      </c>
      <c r="AE38" s="28" t="s">
        <v>28</v>
      </c>
      <c r="AF38" s="19" t="s">
        <v>115</v>
      </c>
      <c r="AH38" s="12" t="s">
        <v>256</v>
      </c>
      <c r="AI38" s="12" t="s">
        <v>116</v>
      </c>
      <c r="AJ38" s="28" t="s">
        <v>28</v>
      </c>
      <c r="AK38" s="28" t="s">
        <v>118</v>
      </c>
      <c r="AM38" s="12" t="s">
        <v>86</v>
      </c>
      <c r="AN38" s="12" t="s">
        <v>87</v>
      </c>
      <c r="AO38" s="12" t="s">
        <v>88</v>
      </c>
      <c r="AP38" s="28" t="s">
        <v>28</v>
      </c>
      <c r="AQ38" s="28" t="s">
        <v>119</v>
      </c>
      <c r="AU38" s="14" t="s">
        <v>23</v>
      </c>
      <c r="AV38" s="16" t="s">
        <v>81</v>
      </c>
      <c r="AW38" s="16" t="s">
        <v>85</v>
      </c>
      <c r="AX38" s="16" t="s">
        <v>90</v>
      </c>
      <c r="AY38" s="15" t="s">
        <v>91</v>
      </c>
    </row>
    <row r="39" spans="1:51" x14ac:dyDescent="0.3">
      <c r="A39" s="34" t="s">
        <v>310</v>
      </c>
      <c r="B39">
        <v>24</v>
      </c>
      <c r="C39">
        <v>5</v>
      </c>
      <c r="D39">
        <v>1</v>
      </c>
      <c r="E39">
        <v>0</v>
      </c>
      <c r="F39">
        <v>0</v>
      </c>
      <c r="G39">
        <v>1</v>
      </c>
      <c r="H39">
        <v>3</v>
      </c>
      <c r="I39">
        <v>9</v>
      </c>
      <c r="J39">
        <v>3</v>
      </c>
      <c r="K39">
        <v>3</v>
      </c>
      <c r="L39">
        <v>59</v>
      </c>
      <c r="M39">
        <v>11</v>
      </c>
      <c r="N39">
        <v>17</v>
      </c>
      <c r="O39">
        <v>5</v>
      </c>
      <c r="P39" s="34" t="s">
        <v>310</v>
      </c>
      <c r="Q39" s="35">
        <f>(B39-AVERAGE($B$39:$B$68))/STDEV($B$39:$B$68)</f>
        <v>2.0844097528479138E-2</v>
      </c>
      <c r="R39" s="35">
        <f t="shared" ref="R39:AD54" si="13">(C39-AVERAGE($B$39:$B$68))/STDEV($B$39:$B$68)</f>
        <v>-0.6044788283258955</v>
      </c>
      <c r="S39" s="35">
        <f t="shared" si="13"/>
        <v>-0.7361257600847112</v>
      </c>
      <c r="T39" s="35">
        <f t="shared" si="13"/>
        <v>-0.76903749302441515</v>
      </c>
      <c r="U39" s="35">
        <f t="shared" si="13"/>
        <v>-0.76903749302441515</v>
      </c>
      <c r="V39" s="35">
        <f t="shared" si="13"/>
        <v>-0.7361257600847112</v>
      </c>
      <c r="W39" s="35">
        <f t="shared" si="13"/>
        <v>-0.67030229420530341</v>
      </c>
      <c r="X39" s="35">
        <f t="shared" si="13"/>
        <v>-0.4728318965670798</v>
      </c>
      <c r="Y39" s="35">
        <f t="shared" si="13"/>
        <v>-0.67030229420530341</v>
      </c>
      <c r="Z39" s="35">
        <f t="shared" si="13"/>
        <v>-0.67030229420530341</v>
      </c>
      <c r="AA39" s="35">
        <f t="shared" si="13"/>
        <v>1.1727547504181166</v>
      </c>
      <c r="AB39" s="35">
        <f t="shared" si="13"/>
        <v>-0.40700843068767195</v>
      </c>
      <c r="AC39" s="35">
        <f t="shared" si="13"/>
        <v>-0.20953803304944835</v>
      </c>
      <c r="AD39" s="35">
        <f>(O39-AVERAGE($B$39:$B$68))/STDEV($B$39:$B$68)</f>
        <v>-0.6044788283258955</v>
      </c>
      <c r="AE39" s="35">
        <f>AVERAGE(AB39:AD39)</f>
        <v>-0.40700843068767195</v>
      </c>
      <c r="AF39" s="27">
        <f>(AE39-AVERAGE($AE$39:$AE$68))/STDEV($AE$39:$AE$68)</f>
        <v>-0.83531272635691745</v>
      </c>
      <c r="AH39" s="9">
        <v>2</v>
      </c>
      <c r="AI39" s="9">
        <v>32</v>
      </c>
      <c r="AJ39" s="9">
        <f t="shared" ref="AJ39:AJ68" si="14">AVERAGE(AH39:AI39)</f>
        <v>17</v>
      </c>
      <c r="AK39" s="27">
        <f>(AJ39-AVERAGE($AJ$39:$AJ$68))/STDEV($AJ$39:$AJ$68)</f>
        <v>-0.55296149688109508</v>
      </c>
      <c r="AM39" s="9">
        <v>4</v>
      </c>
      <c r="AN39" s="9">
        <v>8</v>
      </c>
      <c r="AO39" s="9">
        <v>8</v>
      </c>
      <c r="AP39" s="27">
        <f>AVERAGE(AM39:AO39)</f>
        <v>6.666666666666667</v>
      </c>
      <c r="AQ39" s="27">
        <f>(AP39-AVERAGE($AP$39:$AP$68))/STDEV($AP$39:$AP$68)</f>
        <v>-0.43872803640468871</v>
      </c>
      <c r="AU39" s="34" t="s">
        <v>310</v>
      </c>
      <c r="AV39">
        <v>-0.83531272635691745</v>
      </c>
      <c r="AW39">
        <v>-0.55296149688109508</v>
      </c>
      <c r="AX39">
        <v>-0.43872803640468871</v>
      </c>
      <c r="AY39">
        <f>AVERAGE(AV39:AX39)</f>
        <v>-0.60900075321423375</v>
      </c>
    </row>
    <row r="40" spans="1:51" x14ac:dyDescent="0.3">
      <c r="A40" s="34" t="s">
        <v>311</v>
      </c>
      <c r="B40">
        <v>7</v>
      </c>
      <c r="C40">
        <v>7</v>
      </c>
      <c r="D40">
        <v>4</v>
      </c>
      <c r="E40">
        <v>3</v>
      </c>
      <c r="F40">
        <v>3</v>
      </c>
      <c r="G40">
        <v>1</v>
      </c>
      <c r="H40">
        <v>2</v>
      </c>
      <c r="I40">
        <v>1</v>
      </c>
      <c r="J40">
        <v>1</v>
      </c>
      <c r="K40">
        <v>4</v>
      </c>
      <c r="L40">
        <v>17</v>
      </c>
      <c r="M40">
        <v>3</v>
      </c>
      <c r="N40">
        <v>2</v>
      </c>
      <c r="O40">
        <v>1</v>
      </c>
      <c r="P40" s="34" t="s">
        <v>311</v>
      </c>
      <c r="Q40" s="35">
        <f t="shared" ref="Q40:AD68" si="15">(B40-AVERAGE($B$39:$B$68))/STDEV($B$39:$B$68)</f>
        <v>-0.5386553624464876</v>
      </c>
      <c r="R40" s="35">
        <f t="shared" si="13"/>
        <v>-0.5386553624464876</v>
      </c>
      <c r="S40" s="35">
        <f t="shared" si="13"/>
        <v>-0.63739056126559945</v>
      </c>
      <c r="T40" s="35">
        <f t="shared" si="13"/>
        <v>-0.67030229420530341</v>
      </c>
      <c r="U40" s="35">
        <f t="shared" si="13"/>
        <v>-0.67030229420530341</v>
      </c>
      <c r="V40" s="35">
        <f t="shared" si="13"/>
        <v>-0.7361257600847112</v>
      </c>
      <c r="W40" s="35">
        <f t="shared" si="13"/>
        <v>-0.70321402714500725</v>
      </c>
      <c r="X40" s="35">
        <f t="shared" si="13"/>
        <v>-0.7361257600847112</v>
      </c>
      <c r="Y40" s="35">
        <f t="shared" si="13"/>
        <v>-0.7361257600847112</v>
      </c>
      <c r="Z40" s="35">
        <f t="shared" si="13"/>
        <v>-0.63739056126559945</v>
      </c>
      <c r="AA40" s="35">
        <f t="shared" si="13"/>
        <v>-0.20953803304944835</v>
      </c>
      <c r="AB40" s="35">
        <f t="shared" si="13"/>
        <v>-0.67030229420530341</v>
      </c>
      <c r="AC40" s="35">
        <f t="shared" si="13"/>
        <v>-0.70321402714500725</v>
      </c>
      <c r="AD40" s="35">
        <f t="shared" si="13"/>
        <v>-0.7361257600847112</v>
      </c>
      <c r="AE40" s="35">
        <f t="shared" ref="AE40:AE67" si="16">AVERAGE(AB40:AD40)</f>
        <v>-0.70321402714500725</v>
      </c>
      <c r="AF40" s="27">
        <f t="shared" ref="AF40:AF68" si="17">(AE40-AVERAGE($AE$39:$AE$68))/STDEV($AE$39:$AE$68)</f>
        <v>-1.0025817766286362</v>
      </c>
      <c r="AH40" s="9">
        <v>1</v>
      </c>
      <c r="AI40" s="9">
        <v>1</v>
      </c>
      <c r="AJ40" s="9">
        <f t="shared" si="14"/>
        <v>1</v>
      </c>
      <c r="AK40" s="27">
        <f t="shared" ref="AK40:AK68" si="18">(AJ40-AVERAGE($AJ$39:$AJ$68))/STDEV($AJ$39:$AJ$68)</f>
        <v>-1.1135138062853731</v>
      </c>
      <c r="AM40" s="9">
        <v>2</v>
      </c>
      <c r="AN40" s="9">
        <v>3</v>
      </c>
      <c r="AO40" s="9">
        <v>2</v>
      </c>
      <c r="AP40" s="27">
        <f t="shared" ref="AP40:AP68" si="19">AVERAGE(AM40:AO40)</f>
        <v>2.3333333333333335</v>
      </c>
      <c r="AQ40" s="27">
        <f t="shared" ref="AQ40:AQ68" si="20">(AP40-AVERAGE($AP$39:$AP$68))/STDEV($AP$39:$AP$68)</f>
        <v>-1.1487028671010733</v>
      </c>
      <c r="AU40" s="34" t="s">
        <v>311</v>
      </c>
      <c r="AV40">
        <v>-1.0025817766286362</v>
      </c>
      <c r="AW40">
        <v>-1.1135138062853731</v>
      </c>
      <c r="AX40">
        <v>-1.1487028671010733</v>
      </c>
      <c r="AY40">
        <f t="shared" ref="AY40:AY68" si="21">AVERAGE(AV40:AX40)</f>
        <v>-1.0882661500050275</v>
      </c>
    </row>
    <row r="41" spans="1:51" x14ac:dyDescent="0.3">
      <c r="A41" s="34" t="s">
        <v>312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4</v>
      </c>
      <c r="N41">
        <v>2</v>
      </c>
      <c r="O41">
        <v>1</v>
      </c>
      <c r="P41" s="34" t="s">
        <v>312</v>
      </c>
      <c r="Q41" s="35">
        <f t="shared" si="15"/>
        <v>-0.76903749302441515</v>
      </c>
      <c r="R41" s="35">
        <f t="shared" si="13"/>
        <v>-0.76903749302441515</v>
      </c>
      <c r="S41" s="35">
        <f t="shared" si="13"/>
        <v>-0.76903749302441515</v>
      </c>
      <c r="T41" s="35">
        <f t="shared" si="13"/>
        <v>-0.76903749302441515</v>
      </c>
      <c r="U41" s="35">
        <f t="shared" si="13"/>
        <v>-0.7361257600847112</v>
      </c>
      <c r="V41" s="35">
        <f t="shared" si="13"/>
        <v>-0.76903749302441515</v>
      </c>
      <c r="W41" s="35">
        <f t="shared" si="13"/>
        <v>-0.76903749302441515</v>
      </c>
      <c r="X41" s="35">
        <f t="shared" si="13"/>
        <v>-0.7361257600847112</v>
      </c>
      <c r="Y41" s="35">
        <f t="shared" si="13"/>
        <v>-0.76903749302441515</v>
      </c>
      <c r="Z41" s="35">
        <f t="shared" si="13"/>
        <v>-0.76903749302441515</v>
      </c>
      <c r="AA41" s="35">
        <f t="shared" si="13"/>
        <v>-0.7361257600847112</v>
      </c>
      <c r="AB41" s="35">
        <f t="shared" si="13"/>
        <v>-0.63739056126559945</v>
      </c>
      <c r="AC41" s="35">
        <f t="shared" si="13"/>
        <v>-0.70321402714500725</v>
      </c>
      <c r="AD41" s="35">
        <f t="shared" si="13"/>
        <v>-0.7361257600847112</v>
      </c>
      <c r="AE41" s="35">
        <f t="shared" si="16"/>
        <v>-0.6922434494984393</v>
      </c>
      <c r="AF41" s="27">
        <f t="shared" si="17"/>
        <v>-0.99638662661857269</v>
      </c>
      <c r="AH41" s="9">
        <v>1</v>
      </c>
      <c r="AI41" s="9">
        <v>15</v>
      </c>
      <c r="AJ41" s="9">
        <f t="shared" si="14"/>
        <v>8</v>
      </c>
      <c r="AK41" s="27">
        <f t="shared" si="18"/>
        <v>-0.86827217092100151</v>
      </c>
      <c r="AM41" s="9">
        <v>0</v>
      </c>
      <c r="AN41" s="9">
        <v>1</v>
      </c>
      <c r="AO41" s="9">
        <v>0</v>
      </c>
      <c r="AP41" s="27">
        <f t="shared" si="19"/>
        <v>0.33333333333333331</v>
      </c>
      <c r="AQ41" s="27">
        <f t="shared" si="20"/>
        <v>-1.4763835581917124</v>
      </c>
      <c r="AU41" s="34" t="s">
        <v>312</v>
      </c>
      <c r="AV41">
        <v>-0.99638662661857269</v>
      </c>
      <c r="AW41">
        <v>-0.86827217092100151</v>
      </c>
      <c r="AX41">
        <v>-1.4763835581917124</v>
      </c>
      <c r="AY41">
        <f t="shared" si="21"/>
        <v>-1.1136807852437622</v>
      </c>
    </row>
    <row r="42" spans="1:51" x14ac:dyDescent="0.3">
      <c r="A42" s="34" t="s">
        <v>313</v>
      </c>
      <c r="B42">
        <v>4</v>
      </c>
      <c r="C42">
        <v>5</v>
      </c>
      <c r="D42">
        <v>2</v>
      </c>
      <c r="E42">
        <v>1</v>
      </c>
      <c r="F42">
        <v>1</v>
      </c>
      <c r="G42">
        <v>3</v>
      </c>
      <c r="H42">
        <v>0</v>
      </c>
      <c r="I42">
        <v>1</v>
      </c>
      <c r="J42">
        <v>4</v>
      </c>
      <c r="K42">
        <v>71</v>
      </c>
      <c r="L42">
        <v>92</v>
      </c>
      <c r="M42">
        <v>71</v>
      </c>
      <c r="N42">
        <v>73</v>
      </c>
      <c r="O42">
        <v>48</v>
      </c>
      <c r="P42" s="34" t="s">
        <v>313</v>
      </c>
      <c r="Q42" s="35">
        <f t="shared" si="15"/>
        <v>-0.63739056126559945</v>
      </c>
      <c r="R42" s="35">
        <f t="shared" si="13"/>
        <v>-0.6044788283258955</v>
      </c>
      <c r="S42" s="35">
        <f t="shared" si="13"/>
        <v>-0.70321402714500725</v>
      </c>
      <c r="T42" s="35">
        <f t="shared" si="13"/>
        <v>-0.7361257600847112</v>
      </c>
      <c r="U42" s="35">
        <f t="shared" si="13"/>
        <v>-0.7361257600847112</v>
      </c>
      <c r="V42" s="35">
        <f t="shared" si="13"/>
        <v>-0.67030229420530341</v>
      </c>
      <c r="W42" s="35">
        <f t="shared" si="13"/>
        <v>-0.76903749302441515</v>
      </c>
      <c r="X42" s="35">
        <f t="shared" si="13"/>
        <v>-0.7361257600847112</v>
      </c>
      <c r="Y42" s="35">
        <f t="shared" si="13"/>
        <v>-0.63739056126559945</v>
      </c>
      <c r="Z42" s="35">
        <f t="shared" si="13"/>
        <v>1.5676955456945638</v>
      </c>
      <c r="AA42" s="35">
        <f t="shared" si="13"/>
        <v>2.2588419374283459</v>
      </c>
      <c r="AB42" s="35">
        <f t="shared" si="13"/>
        <v>1.5676955456945638</v>
      </c>
      <c r="AC42" s="35">
        <f t="shared" si="13"/>
        <v>1.6335190115739717</v>
      </c>
      <c r="AD42" s="35">
        <f t="shared" si="13"/>
        <v>0.81072568808137346</v>
      </c>
      <c r="AE42" s="35">
        <f t="shared" si="16"/>
        <v>1.3373134151166364</v>
      </c>
      <c r="AF42" s="27">
        <f t="shared" si="17"/>
        <v>0.14971612524320532</v>
      </c>
      <c r="AH42" s="9">
        <v>20</v>
      </c>
      <c r="AI42" s="9">
        <v>118</v>
      </c>
      <c r="AJ42" s="9">
        <f t="shared" si="14"/>
        <v>69</v>
      </c>
      <c r="AK42" s="27">
        <f t="shared" si="18"/>
        <v>1.2688335086828086</v>
      </c>
      <c r="AM42" s="9">
        <v>15</v>
      </c>
      <c r="AN42" s="9">
        <v>17</v>
      </c>
      <c r="AO42" s="9">
        <v>5</v>
      </c>
      <c r="AP42" s="27">
        <f t="shared" si="19"/>
        <v>12.333333333333334</v>
      </c>
      <c r="AQ42" s="27">
        <f t="shared" si="20"/>
        <v>0.48970058835212199</v>
      </c>
      <c r="AU42" s="34" t="s">
        <v>313</v>
      </c>
      <c r="AV42">
        <v>0.14971612524320532</v>
      </c>
      <c r="AW42">
        <v>1.2688335086828086</v>
      </c>
      <c r="AX42">
        <v>0.48970058835212199</v>
      </c>
      <c r="AY42">
        <f t="shared" si="21"/>
        <v>0.6360834074260453</v>
      </c>
    </row>
    <row r="43" spans="1:51" x14ac:dyDescent="0.3">
      <c r="A43" s="34" t="s">
        <v>314</v>
      </c>
      <c r="B43">
        <v>32</v>
      </c>
      <c r="C43">
        <v>32</v>
      </c>
      <c r="D43">
        <v>3</v>
      </c>
      <c r="E43">
        <v>3</v>
      </c>
      <c r="F43">
        <v>56</v>
      </c>
      <c r="G43">
        <v>15</v>
      </c>
      <c r="H43">
        <v>29</v>
      </c>
      <c r="I43">
        <v>19</v>
      </c>
      <c r="J43">
        <v>6</v>
      </c>
      <c r="K43">
        <v>43</v>
      </c>
      <c r="L43">
        <v>10</v>
      </c>
      <c r="M43">
        <v>10</v>
      </c>
      <c r="N43">
        <v>85</v>
      </c>
      <c r="O43">
        <v>85</v>
      </c>
      <c r="P43" s="34" t="s">
        <v>314</v>
      </c>
      <c r="Q43" s="35">
        <f t="shared" si="15"/>
        <v>0.28413796104611055</v>
      </c>
      <c r="R43" s="35">
        <f t="shared" si="13"/>
        <v>0.28413796104611055</v>
      </c>
      <c r="S43" s="35">
        <f t="shared" si="13"/>
        <v>-0.67030229420530341</v>
      </c>
      <c r="T43" s="35">
        <f t="shared" si="13"/>
        <v>-0.67030229420530341</v>
      </c>
      <c r="U43" s="35">
        <f t="shared" si="13"/>
        <v>1.0740195515990048</v>
      </c>
      <c r="V43" s="35">
        <f t="shared" si="13"/>
        <v>-0.2753614989288562</v>
      </c>
      <c r="W43" s="35">
        <f t="shared" si="13"/>
        <v>0.18540276222699878</v>
      </c>
      <c r="X43" s="35">
        <f t="shared" si="13"/>
        <v>-0.1437145671700405</v>
      </c>
      <c r="Y43" s="35">
        <f t="shared" si="13"/>
        <v>-0.57156709538619155</v>
      </c>
      <c r="Z43" s="35">
        <f t="shared" si="13"/>
        <v>0.64616702338285381</v>
      </c>
      <c r="AA43" s="35">
        <f t="shared" si="13"/>
        <v>-0.43992016362737585</v>
      </c>
      <c r="AB43" s="35">
        <f t="shared" si="13"/>
        <v>-0.43992016362737585</v>
      </c>
      <c r="AC43" s="35">
        <f t="shared" si="13"/>
        <v>2.0284598068504187</v>
      </c>
      <c r="AD43" s="35">
        <f t="shared" si="13"/>
        <v>2.0284598068504187</v>
      </c>
      <c r="AE43" s="35">
        <f t="shared" si="16"/>
        <v>1.2056664833578206</v>
      </c>
      <c r="AF43" s="27">
        <f t="shared" si="17"/>
        <v>7.5374325122441299E-2</v>
      </c>
      <c r="AH43" s="9">
        <v>50</v>
      </c>
      <c r="AI43" s="9">
        <v>32</v>
      </c>
      <c r="AJ43" s="9">
        <f t="shared" si="14"/>
        <v>41</v>
      </c>
      <c r="AK43" s="27">
        <f t="shared" si="18"/>
        <v>0.28786696722532207</v>
      </c>
      <c r="AM43" s="9">
        <v>33</v>
      </c>
      <c r="AN43" s="9">
        <v>7</v>
      </c>
      <c r="AO43" s="9">
        <v>0</v>
      </c>
      <c r="AP43" s="27">
        <f t="shared" si="19"/>
        <v>13.333333333333334</v>
      </c>
      <c r="AQ43" s="27">
        <f t="shared" si="20"/>
        <v>0.6535409338974415</v>
      </c>
      <c r="AU43" s="34" t="s">
        <v>314</v>
      </c>
      <c r="AV43">
        <v>7.5374325122441299E-2</v>
      </c>
      <c r="AW43">
        <v>0.28786696722532207</v>
      </c>
      <c r="AX43">
        <v>0.6535409338974415</v>
      </c>
      <c r="AY43">
        <f t="shared" si="21"/>
        <v>0.3389274087484016</v>
      </c>
    </row>
    <row r="44" spans="1:51" x14ac:dyDescent="0.3">
      <c r="A44" s="34" t="s">
        <v>315</v>
      </c>
      <c r="B44">
        <v>17</v>
      </c>
      <c r="C44">
        <v>9</v>
      </c>
      <c r="D44">
        <v>4</v>
      </c>
      <c r="E44">
        <v>14</v>
      </c>
      <c r="F44">
        <v>16</v>
      </c>
      <c r="G44">
        <v>10</v>
      </c>
      <c r="H44">
        <v>5</v>
      </c>
      <c r="I44">
        <v>5</v>
      </c>
      <c r="J44">
        <v>4</v>
      </c>
      <c r="K44">
        <v>3</v>
      </c>
      <c r="L44">
        <v>7</v>
      </c>
      <c r="M44">
        <v>8</v>
      </c>
      <c r="N44">
        <v>4</v>
      </c>
      <c r="O44">
        <v>71</v>
      </c>
      <c r="P44" s="34" t="s">
        <v>315</v>
      </c>
      <c r="Q44" s="35">
        <f t="shared" si="15"/>
        <v>-0.20953803304944835</v>
      </c>
      <c r="R44" s="35">
        <f t="shared" si="13"/>
        <v>-0.4728318965670798</v>
      </c>
      <c r="S44" s="35">
        <f t="shared" si="13"/>
        <v>-0.63739056126559945</v>
      </c>
      <c r="T44" s="35">
        <f t="shared" si="13"/>
        <v>-0.30827323186856015</v>
      </c>
      <c r="U44" s="35">
        <f t="shared" si="13"/>
        <v>-0.2424497659891523</v>
      </c>
      <c r="V44" s="35">
        <f t="shared" si="13"/>
        <v>-0.43992016362737585</v>
      </c>
      <c r="W44" s="35">
        <f t="shared" si="13"/>
        <v>-0.6044788283258955</v>
      </c>
      <c r="X44" s="35">
        <f t="shared" si="13"/>
        <v>-0.6044788283258955</v>
      </c>
      <c r="Y44" s="35">
        <f t="shared" si="13"/>
        <v>-0.63739056126559945</v>
      </c>
      <c r="Z44" s="35">
        <f t="shared" si="13"/>
        <v>-0.67030229420530341</v>
      </c>
      <c r="AA44" s="35">
        <f t="shared" si="13"/>
        <v>-0.5386553624464876</v>
      </c>
      <c r="AB44" s="35">
        <f t="shared" si="13"/>
        <v>-0.50574362950678375</v>
      </c>
      <c r="AC44" s="35">
        <f t="shared" si="13"/>
        <v>-0.63739056126559945</v>
      </c>
      <c r="AD44" s="35">
        <f t="shared" si="13"/>
        <v>1.5676955456945638</v>
      </c>
      <c r="AE44" s="35">
        <f t="shared" si="16"/>
        <v>0.14152045164072691</v>
      </c>
      <c r="AF44" s="27">
        <f t="shared" si="17"/>
        <v>-0.52555522585373415</v>
      </c>
      <c r="AH44" s="9">
        <v>145</v>
      </c>
      <c r="AI44" s="9">
        <v>50</v>
      </c>
      <c r="AJ44" s="9">
        <f t="shared" si="14"/>
        <v>97.5</v>
      </c>
      <c r="AK44" s="27">
        <f t="shared" si="18"/>
        <v>2.267317309809179</v>
      </c>
      <c r="AM44" s="9">
        <v>22</v>
      </c>
      <c r="AN44" s="9">
        <v>15</v>
      </c>
      <c r="AO44" s="9">
        <v>5</v>
      </c>
      <c r="AP44" s="27">
        <f t="shared" si="19"/>
        <v>14</v>
      </c>
      <c r="AQ44" s="27">
        <f t="shared" si="20"/>
        <v>0.76276783092765443</v>
      </c>
      <c r="AU44" s="34" t="s">
        <v>315</v>
      </c>
      <c r="AV44">
        <v>-0.52555522585373415</v>
      </c>
      <c r="AW44">
        <v>2.267317309809179</v>
      </c>
      <c r="AX44">
        <v>0.76276783092765443</v>
      </c>
      <c r="AY44">
        <f t="shared" si="21"/>
        <v>0.83484330496103309</v>
      </c>
    </row>
    <row r="45" spans="1:51" x14ac:dyDescent="0.3">
      <c r="A45" s="34" t="s">
        <v>316</v>
      </c>
      <c r="B45">
        <v>31</v>
      </c>
      <c r="C45">
        <v>28</v>
      </c>
      <c r="D45">
        <v>39</v>
      </c>
      <c r="E45">
        <v>52</v>
      </c>
      <c r="F45">
        <v>75</v>
      </c>
      <c r="G45">
        <v>69</v>
      </c>
      <c r="H45">
        <v>70</v>
      </c>
      <c r="I45">
        <v>78</v>
      </c>
      <c r="J45">
        <v>74</v>
      </c>
      <c r="K45">
        <v>79</v>
      </c>
      <c r="L45">
        <v>86</v>
      </c>
      <c r="M45">
        <v>102</v>
      </c>
      <c r="N45">
        <v>92</v>
      </c>
      <c r="O45">
        <v>93</v>
      </c>
      <c r="P45" s="34" t="s">
        <v>316</v>
      </c>
      <c r="Q45" s="35">
        <f t="shared" si="15"/>
        <v>0.25122622810640666</v>
      </c>
      <c r="R45" s="35">
        <f t="shared" si="13"/>
        <v>0.15249102928729485</v>
      </c>
      <c r="S45" s="35">
        <f t="shared" si="13"/>
        <v>0.51452009162403811</v>
      </c>
      <c r="T45" s="35">
        <f t="shared" si="13"/>
        <v>0.94237261984018916</v>
      </c>
      <c r="U45" s="35">
        <f t="shared" si="13"/>
        <v>1.6993424774533794</v>
      </c>
      <c r="V45" s="35">
        <f t="shared" si="13"/>
        <v>1.5018720798151559</v>
      </c>
      <c r="W45" s="35">
        <f t="shared" si="13"/>
        <v>1.5347838127548599</v>
      </c>
      <c r="X45" s="35">
        <f t="shared" si="13"/>
        <v>1.7980776762724913</v>
      </c>
      <c r="Y45" s="35">
        <f t="shared" si="13"/>
        <v>1.6664307445136755</v>
      </c>
      <c r="Z45" s="35">
        <f t="shared" si="13"/>
        <v>1.8309894092121952</v>
      </c>
      <c r="AA45" s="35">
        <f t="shared" si="13"/>
        <v>2.0613715397901227</v>
      </c>
      <c r="AB45" s="35">
        <f t="shared" si="13"/>
        <v>2.5879592668253855</v>
      </c>
      <c r="AC45" s="35">
        <f t="shared" si="13"/>
        <v>2.2588419374283459</v>
      </c>
      <c r="AD45" s="35">
        <f t="shared" si="13"/>
        <v>2.2917536703680499</v>
      </c>
      <c r="AE45" s="35">
        <f t="shared" si="16"/>
        <v>2.3795182915405939</v>
      </c>
      <c r="AF45" s="27">
        <f t="shared" si="17"/>
        <v>0.7382553761992533</v>
      </c>
      <c r="AH45" s="9">
        <v>20</v>
      </c>
      <c r="AI45" s="9">
        <v>32</v>
      </c>
      <c r="AJ45" s="9">
        <f t="shared" si="14"/>
        <v>26</v>
      </c>
      <c r="AK45" s="27">
        <f t="shared" si="18"/>
        <v>-0.23765082284118866</v>
      </c>
      <c r="AM45" s="9">
        <v>16</v>
      </c>
      <c r="AN45" s="9">
        <v>13</v>
      </c>
      <c r="AO45" s="9">
        <v>7</v>
      </c>
      <c r="AP45" s="27">
        <f t="shared" si="19"/>
        <v>12</v>
      </c>
      <c r="AQ45" s="27">
        <f t="shared" si="20"/>
        <v>0.43508713983701541</v>
      </c>
      <c r="AU45" s="34" t="s">
        <v>316</v>
      </c>
      <c r="AV45">
        <v>0.7382553761992533</v>
      </c>
      <c r="AW45">
        <v>-0.23765082284118866</v>
      </c>
      <c r="AX45">
        <v>0.43508713983701541</v>
      </c>
      <c r="AY45">
        <f t="shared" si="21"/>
        <v>0.3118972310650267</v>
      </c>
    </row>
    <row r="46" spans="1:51" x14ac:dyDescent="0.3">
      <c r="A46" s="34" t="s">
        <v>317</v>
      </c>
      <c r="B46">
        <v>2</v>
      </c>
      <c r="C46">
        <v>6</v>
      </c>
      <c r="D46">
        <v>2</v>
      </c>
      <c r="E46">
        <v>4</v>
      </c>
      <c r="F46">
        <v>2</v>
      </c>
      <c r="G46">
        <v>1</v>
      </c>
      <c r="H46">
        <v>4</v>
      </c>
      <c r="I46">
        <v>1</v>
      </c>
      <c r="J46">
        <v>1</v>
      </c>
      <c r="K46">
        <v>1</v>
      </c>
      <c r="L46">
        <v>2</v>
      </c>
      <c r="M46">
        <v>3</v>
      </c>
      <c r="N46">
        <v>6</v>
      </c>
      <c r="O46">
        <v>2</v>
      </c>
      <c r="P46" s="34" t="s">
        <v>317</v>
      </c>
      <c r="Q46" s="35">
        <f t="shared" si="15"/>
        <v>-0.70321402714500725</v>
      </c>
      <c r="R46" s="35">
        <f t="shared" si="13"/>
        <v>-0.57156709538619155</v>
      </c>
      <c r="S46" s="35">
        <f t="shared" si="13"/>
        <v>-0.70321402714500725</v>
      </c>
      <c r="T46" s="35">
        <f t="shared" si="13"/>
        <v>-0.63739056126559945</v>
      </c>
      <c r="U46" s="35">
        <f t="shared" si="13"/>
        <v>-0.70321402714500725</v>
      </c>
      <c r="V46" s="35">
        <f t="shared" si="13"/>
        <v>-0.7361257600847112</v>
      </c>
      <c r="W46" s="35">
        <f t="shared" si="13"/>
        <v>-0.63739056126559945</v>
      </c>
      <c r="X46" s="35">
        <f t="shared" si="13"/>
        <v>-0.7361257600847112</v>
      </c>
      <c r="Y46" s="35">
        <f t="shared" si="13"/>
        <v>-0.7361257600847112</v>
      </c>
      <c r="Z46" s="35">
        <f t="shared" si="13"/>
        <v>-0.7361257600847112</v>
      </c>
      <c r="AA46" s="35">
        <f t="shared" si="13"/>
        <v>-0.70321402714500725</v>
      </c>
      <c r="AB46" s="35">
        <f t="shared" si="13"/>
        <v>-0.67030229420530341</v>
      </c>
      <c r="AC46" s="35">
        <f t="shared" si="13"/>
        <v>-0.57156709538619155</v>
      </c>
      <c r="AD46" s="35">
        <f t="shared" si="13"/>
        <v>-0.70321402714500725</v>
      </c>
      <c r="AE46" s="35">
        <f t="shared" si="16"/>
        <v>-0.6483611389121674</v>
      </c>
      <c r="AF46" s="27">
        <f t="shared" si="17"/>
        <v>-0.97160602657831807</v>
      </c>
      <c r="AH46" s="9">
        <v>6</v>
      </c>
      <c r="AI46" s="9">
        <v>9</v>
      </c>
      <c r="AJ46" s="9">
        <f t="shared" si="14"/>
        <v>7.5</v>
      </c>
      <c r="AK46" s="27">
        <f t="shared" si="18"/>
        <v>-0.88578943058988524</v>
      </c>
      <c r="AM46" s="9">
        <v>4</v>
      </c>
      <c r="AN46" s="9">
        <v>5</v>
      </c>
      <c r="AO46" s="9">
        <v>4</v>
      </c>
      <c r="AP46" s="27">
        <f t="shared" si="19"/>
        <v>4.333333333333333</v>
      </c>
      <c r="AQ46" s="27">
        <f t="shared" si="20"/>
        <v>-0.82102217601043437</v>
      </c>
      <c r="AU46" s="34" t="s">
        <v>317</v>
      </c>
      <c r="AV46">
        <v>-0.97160602657831807</v>
      </c>
      <c r="AW46">
        <v>-0.88578943058988524</v>
      </c>
      <c r="AX46">
        <v>-0.82102217601043437</v>
      </c>
      <c r="AY46">
        <f t="shared" si="21"/>
        <v>-0.89280587772621256</v>
      </c>
    </row>
    <row r="47" spans="1:51" x14ac:dyDescent="0.3">
      <c r="A47" s="34" t="s">
        <v>318</v>
      </c>
      <c r="B47">
        <v>46</v>
      </c>
      <c r="C47">
        <v>48</v>
      </c>
      <c r="D47">
        <v>50</v>
      </c>
      <c r="E47">
        <v>67</v>
      </c>
      <c r="F47">
        <v>86</v>
      </c>
      <c r="G47" t="s">
        <v>281</v>
      </c>
      <c r="H47">
        <v>79</v>
      </c>
      <c r="I47">
        <v>83</v>
      </c>
      <c r="J47">
        <v>92</v>
      </c>
      <c r="K47">
        <v>84</v>
      </c>
      <c r="L47">
        <v>103</v>
      </c>
      <c r="M47">
        <v>98</v>
      </c>
      <c r="N47">
        <v>100</v>
      </c>
      <c r="O47">
        <v>100</v>
      </c>
      <c r="P47" s="34" t="s">
        <v>318</v>
      </c>
      <c r="Q47" s="35">
        <f t="shared" si="15"/>
        <v>0.74490222220196556</v>
      </c>
      <c r="R47" s="35">
        <f t="shared" si="13"/>
        <v>0.81072568808137346</v>
      </c>
      <c r="S47" s="35">
        <f t="shared" si="13"/>
        <v>0.87654915396078126</v>
      </c>
      <c r="T47" s="35">
        <f t="shared" si="13"/>
        <v>1.436048613935748</v>
      </c>
      <c r="U47" s="35">
        <f t="shared" si="13"/>
        <v>2.0613715397901227</v>
      </c>
      <c r="V47" s="35"/>
      <c r="W47" s="35">
        <f t="shared" si="13"/>
        <v>1.8309894092121952</v>
      </c>
      <c r="X47" s="35">
        <f t="shared" si="13"/>
        <v>1.962636340971011</v>
      </c>
      <c r="Y47" s="35">
        <f t="shared" si="13"/>
        <v>2.2588419374283459</v>
      </c>
      <c r="Z47" s="35">
        <f t="shared" si="13"/>
        <v>1.9955480739107148</v>
      </c>
      <c r="AA47" s="35">
        <f t="shared" si="13"/>
        <v>2.6208709997650894</v>
      </c>
      <c r="AB47" s="35">
        <f t="shared" si="13"/>
        <v>2.4563123350665697</v>
      </c>
      <c r="AC47" s="35">
        <f t="shared" si="13"/>
        <v>2.5221358009459776</v>
      </c>
      <c r="AD47" s="35">
        <f t="shared" si="13"/>
        <v>2.5221358009459776</v>
      </c>
      <c r="AE47" s="35">
        <f t="shared" si="16"/>
        <v>2.5001946456528414</v>
      </c>
      <c r="AF47" s="27">
        <f t="shared" si="17"/>
        <v>0.8064020263099535</v>
      </c>
      <c r="AH47" s="9">
        <v>62</v>
      </c>
      <c r="AI47" s="9">
        <v>62</v>
      </c>
      <c r="AJ47" s="9">
        <f t="shared" si="14"/>
        <v>62</v>
      </c>
      <c r="AK47" s="27">
        <f t="shared" si="18"/>
        <v>1.023591873318437</v>
      </c>
      <c r="AM47" s="9">
        <v>20</v>
      </c>
      <c r="AN47" s="9">
        <v>20</v>
      </c>
      <c r="AO47" s="9">
        <v>5</v>
      </c>
      <c r="AP47" s="27">
        <f t="shared" si="19"/>
        <v>15</v>
      </c>
      <c r="AQ47" s="27">
        <f t="shared" si="20"/>
        <v>0.926608176472974</v>
      </c>
      <c r="AU47" s="34" t="s">
        <v>318</v>
      </c>
      <c r="AV47">
        <v>0.8064020263099535</v>
      </c>
      <c r="AW47">
        <v>1.023591873318437</v>
      </c>
      <c r="AX47">
        <v>0.926608176472974</v>
      </c>
      <c r="AY47">
        <f t="shared" si="21"/>
        <v>0.91886735870045477</v>
      </c>
    </row>
    <row r="48" spans="1:51" x14ac:dyDescent="0.3">
      <c r="A48" s="34" t="s">
        <v>319</v>
      </c>
      <c r="B48">
        <v>7</v>
      </c>
      <c r="C48">
        <v>9</v>
      </c>
      <c r="D48">
        <v>6</v>
      </c>
      <c r="E48">
        <v>7</v>
      </c>
      <c r="F48">
        <v>6</v>
      </c>
      <c r="G48">
        <v>3</v>
      </c>
      <c r="H48">
        <v>2</v>
      </c>
      <c r="I48">
        <v>3</v>
      </c>
      <c r="J48">
        <v>2</v>
      </c>
      <c r="K48">
        <v>2</v>
      </c>
      <c r="L48">
        <v>3</v>
      </c>
      <c r="M48">
        <v>1</v>
      </c>
      <c r="N48">
        <v>4</v>
      </c>
      <c r="O48">
        <v>1</v>
      </c>
      <c r="P48" s="34" t="s">
        <v>319</v>
      </c>
      <c r="Q48" s="35">
        <f t="shared" si="15"/>
        <v>-0.5386553624464876</v>
      </c>
      <c r="R48" s="35">
        <f t="shared" si="13"/>
        <v>-0.4728318965670798</v>
      </c>
      <c r="S48" s="35">
        <f t="shared" si="13"/>
        <v>-0.57156709538619155</v>
      </c>
      <c r="T48" s="35">
        <f t="shared" si="13"/>
        <v>-0.5386553624464876</v>
      </c>
      <c r="U48" s="35">
        <f t="shared" si="13"/>
        <v>-0.57156709538619155</v>
      </c>
      <c r="V48" s="35">
        <f t="shared" si="13"/>
        <v>-0.67030229420530341</v>
      </c>
      <c r="W48" s="35">
        <f t="shared" si="13"/>
        <v>-0.70321402714500725</v>
      </c>
      <c r="X48" s="35">
        <f t="shared" si="13"/>
        <v>-0.67030229420530341</v>
      </c>
      <c r="Y48" s="35">
        <f t="shared" si="13"/>
        <v>-0.70321402714500725</v>
      </c>
      <c r="Z48" s="35">
        <f t="shared" si="13"/>
        <v>-0.70321402714500725</v>
      </c>
      <c r="AA48" s="35">
        <f t="shared" si="13"/>
        <v>-0.67030229420530341</v>
      </c>
      <c r="AB48" s="35">
        <f t="shared" si="13"/>
        <v>-0.7361257600847112</v>
      </c>
      <c r="AC48" s="35">
        <f t="shared" si="13"/>
        <v>-0.63739056126559945</v>
      </c>
      <c r="AD48" s="35">
        <f t="shared" si="13"/>
        <v>-0.7361257600847112</v>
      </c>
      <c r="AE48" s="35">
        <f t="shared" si="16"/>
        <v>-0.70321402714500725</v>
      </c>
      <c r="AF48" s="27">
        <f t="shared" si="17"/>
        <v>-1.0025817766286362</v>
      </c>
      <c r="AH48" s="9">
        <v>2</v>
      </c>
      <c r="AI48" s="9">
        <v>4</v>
      </c>
      <c r="AJ48" s="9">
        <f t="shared" si="14"/>
        <v>3</v>
      </c>
      <c r="AK48" s="27">
        <f t="shared" si="18"/>
        <v>-1.0434447676098384</v>
      </c>
      <c r="AM48" s="9">
        <v>4</v>
      </c>
      <c r="AN48" s="9">
        <v>2</v>
      </c>
      <c r="AO48" s="9">
        <v>4</v>
      </c>
      <c r="AP48" s="27">
        <f t="shared" si="19"/>
        <v>3.3333333333333335</v>
      </c>
      <c r="AQ48" s="27">
        <f t="shared" si="20"/>
        <v>-0.98486252155575371</v>
      </c>
      <c r="AU48" s="34" t="s">
        <v>319</v>
      </c>
      <c r="AV48">
        <v>-1.0025817766286362</v>
      </c>
      <c r="AW48">
        <v>-1.0434447676098384</v>
      </c>
      <c r="AX48">
        <v>-0.98486252155575371</v>
      </c>
      <c r="AY48">
        <f t="shared" si="21"/>
        <v>-1.0102963552647428</v>
      </c>
    </row>
    <row r="49" spans="1:51" x14ac:dyDescent="0.3">
      <c r="A49" s="34" t="s">
        <v>320</v>
      </c>
      <c r="B49">
        <v>62</v>
      </c>
      <c r="C49">
        <v>62</v>
      </c>
      <c r="D49">
        <v>63</v>
      </c>
      <c r="E49">
        <v>82</v>
      </c>
      <c r="F49">
        <v>86</v>
      </c>
      <c r="G49">
        <v>72</v>
      </c>
      <c r="H49">
        <v>68</v>
      </c>
      <c r="I49">
        <v>64</v>
      </c>
      <c r="J49">
        <v>71</v>
      </c>
      <c r="K49">
        <v>80</v>
      </c>
      <c r="L49">
        <v>87</v>
      </c>
      <c r="M49">
        <v>83</v>
      </c>
      <c r="N49">
        <v>89</v>
      </c>
      <c r="O49">
        <v>91</v>
      </c>
      <c r="P49" s="34" t="s">
        <v>320</v>
      </c>
      <c r="Q49" s="35">
        <f t="shared" si="15"/>
        <v>1.2714899492372285</v>
      </c>
      <c r="R49" s="35">
        <f t="shared" si="13"/>
        <v>1.2714899492372285</v>
      </c>
      <c r="S49" s="35">
        <f t="shared" si="13"/>
        <v>1.3044016821769324</v>
      </c>
      <c r="T49" s="35">
        <f t="shared" si="13"/>
        <v>1.9297246080313071</v>
      </c>
      <c r="U49" s="35">
        <f t="shared" si="13"/>
        <v>2.0613715397901227</v>
      </c>
      <c r="V49" s="35">
        <f t="shared" si="13"/>
        <v>1.6006072786342678</v>
      </c>
      <c r="W49" s="35">
        <f t="shared" si="13"/>
        <v>1.468960346875452</v>
      </c>
      <c r="X49" s="35">
        <f t="shared" si="13"/>
        <v>1.3373134151166364</v>
      </c>
      <c r="Y49" s="35">
        <f t="shared" si="13"/>
        <v>1.5676955456945638</v>
      </c>
      <c r="Z49" s="35">
        <f t="shared" si="13"/>
        <v>1.8639011421518992</v>
      </c>
      <c r="AA49" s="35">
        <f t="shared" si="13"/>
        <v>2.0942832727298266</v>
      </c>
      <c r="AB49" s="35">
        <f t="shared" si="13"/>
        <v>1.962636340971011</v>
      </c>
      <c r="AC49" s="35">
        <f t="shared" si="13"/>
        <v>2.1601067386092341</v>
      </c>
      <c r="AD49" s="35">
        <f t="shared" si="13"/>
        <v>2.225930204488642</v>
      </c>
      <c r="AE49" s="35">
        <f t="shared" si="16"/>
        <v>2.1162244280229623</v>
      </c>
      <c r="AF49" s="27">
        <f t="shared" si="17"/>
        <v>0.58957177595772525</v>
      </c>
      <c r="AH49" s="9">
        <v>95</v>
      </c>
      <c r="AI49" s="9">
        <v>77</v>
      </c>
      <c r="AJ49" s="9">
        <f t="shared" si="14"/>
        <v>86</v>
      </c>
      <c r="AK49" s="27">
        <f t="shared" si="18"/>
        <v>1.8644203374248542</v>
      </c>
      <c r="AM49" s="9">
        <v>21</v>
      </c>
      <c r="AN49" s="9">
        <v>20</v>
      </c>
      <c r="AO49" s="9">
        <v>16</v>
      </c>
      <c r="AP49" s="27">
        <f t="shared" si="19"/>
        <v>19</v>
      </c>
      <c r="AQ49" s="27">
        <f t="shared" si="20"/>
        <v>1.5819695586542522</v>
      </c>
      <c r="AU49" s="34" t="s">
        <v>320</v>
      </c>
      <c r="AV49">
        <v>0.58957177595772525</v>
      </c>
      <c r="AW49">
        <v>1.8644203374248542</v>
      </c>
      <c r="AX49">
        <v>1.5819695586542522</v>
      </c>
      <c r="AY49">
        <f t="shared" si="21"/>
        <v>1.3453205573456106</v>
      </c>
    </row>
    <row r="50" spans="1:51" x14ac:dyDescent="0.3">
      <c r="A50" s="34" t="s">
        <v>321</v>
      </c>
      <c r="B50">
        <v>100</v>
      </c>
      <c r="C50">
        <v>93</v>
      </c>
      <c r="D50">
        <v>60</v>
      </c>
      <c r="E50">
        <v>97</v>
      </c>
      <c r="F50">
        <v>108</v>
      </c>
      <c r="G50">
        <v>91</v>
      </c>
      <c r="H50">
        <v>90</v>
      </c>
      <c r="I50">
        <v>87</v>
      </c>
      <c r="J50">
        <v>91</v>
      </c>
      <c r="K50">
        <v>98</v>
      </c>
      <c r="L50">
        <v>110</v>
      </c>
      <c r="M50">
        <v>107</v>
      </c>
      <c r="N50">
        <v>105</v>
      </c>
      <c r="O50">
        <v>119</v>
      </c>
      <c r="P50" s="34" t="s">
        <v>321</v>
      </c>
      <c r="Q50" s="35">
        <f t="shared" si="15"/>
        <v>2.5221358009459776</v>
      </c>
      <c r="R50" s="35">
        <f t="shared" si="13"/>
        <v>2.2917536703680499</v>
      </c>
      <c r="S50" s="35">
        <f t="shared" si="13"/>
        <v>1.2056664833578206</v>
      </c>
      <c r="T50" s="35">
        <f t="shared" si="13"/>
        <v>2.4234006021268657</v>
      </c>
      <c r="U50" s="35">
        <f t="shared" si="13"/>
        <v>2.7854296644636087</v>
      </c>
      <c r="V50" s="35">
        <f t="shared" si="13"/>
        <v>2.225930204488642</v>
      </c>
      <c r="W50" s="35">
        <f t="shared" si="13"/>
        <v>2.193018471548938</v>
      </c>
      <c r="X50" s="35">
        <f t="shared" si="13"/>
        <v>2.0942832727298266</v>
      </c>
      <c r="Y50" s="35">
        <f t="shared" si="13"/>
        <v>2.225930204488642</v>
      </c>
      <c r="Z50" s="35">
        <f t="shared" si="13"/>
        <v>2.4563123350665697</v>
      </c>
      <c r="AA50" s="35">
        <f t="shared" si="13"/>
        <v>2.8512531303430166</v>
      </c>
      <c r="AB50" s="35">
        <f t="shared" si="13"/>
        <v>2.7525179315239048</v>
      </c>
      <c r="AC50" s="35">
        <f t="shared" si="13"/>
        <v>2.6866944656444973</v>
      </c>
      <c r="AD50" s="35">
        <f t="shared" si="13"/>
        <v>3.1474587268003522</v>
      </c>
      <c r="AE50" s="35">
        <f t="shared" si="16"/>
        <v>2.8622237079895849</v>
      </c>
      <c r="AF50" s="27">
        <f t="shared" si="17"/>
        <v>1.0108419766420547</v>
      </c>
      <c r="AH50" s="9">
        <v>62</v>
      </c>
      <c r="AI50" s="9">
        <v>77</v>
      </c>
      <c r="AJ50" s="9">
        <f t="shared" si="14"/>
        <v>69.5</v>
      </c>
      <c r="AK50" s="27">
        <f t="shared" si="18"/>
        <v>1.2863507683516924</v>
      </c>
      <c r="AM50" s="9">
        <v>16</v>
      </c>
      <c r="AN50" s="9">
        <v>12</v>
      </c>
      <c r="AO50" s="9">
        <v>3</v>
      </c>
      <c r="AP50" s="27">
        <f t="shared" si="19"/>
        <v>10.333333333333334</v>
      </c>
      <c r="AQ50" s="27">
        <f t="shared" si="20"/>
        <v>0.16201989726148294</v>
      </c>
      <c r="AU50" s="34" t="s">
        <v>321</v>
      </c>
      <c r="AV50">
        <v>1.0108419766420547</v>
      </c>
      <c r="AW50">
        <v>1.2863507683516924</v>
      </c>
      <c r="AX50">
        <v>0.16201989726148294</v>
      </c>
      <c r="AY50">
        <f t="shared" si="21"/>
        <v>0.81973754741840998</v>
      </c>
    </row>
    <row r="51" spans="1:51" x14ac:dyDescent="0.3">
      <c r="A51" s="34" t="s">
        <v>322</v>
      </c>
      <c r="B51">
        <v>3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 s="34" t="s">
        <v>322</v>
      </c>
      <c r="Q51" s="35">
        <f t="shared" si="15"/>
        <v>-0.67030229420530341</v>
      </c>
      <c r="R51" s="35">
        <f t="shared" si="13"/>
        <v>-0.76903749302441515</v>
      </c>
      <c r="S51" s="35">
        <f t="shared" si="13"/>
        <v>-0.76903749302441515</v>
      </c>
      <c r="T51" s="35">
        <f t="shared" si="13"/>
        <v>-0.7361257600847112</v>
      </c>
      <c r="U51" s="35">
        <f t="shared" si="13"/>
        <v>-0.76903749302441515</v>
      </c>
      <c r="V51" s="35">
        <f t="shared" si="13"/>
        <v>-0.76903749302441515</v>
      </c>
      <c r="W51" s="35">
        <f t="shared" si="13"/>
        <v>-0.76903749302441515</v>
      </c>
      <c r="X51" s="35">
        <f t="shared" si="13"/>
        <v>-0.76903749302441515</v>
      </c>
      <c r="Y51" s="35">
        <f t="shared" si="13"/>
        <v>-0.76903749302441515</v>
      </c>
      <c r="Z51" s="35">
        <f t="shared" si="13"/>
        <v>-0.76903749302441515</v>
      </c>
      <c r="AA51" s="35">
        <f t="shared" si="13"/>
        <v>-0.7361257600847112</v>
      </c>
      <c r="AB51" s="35">
        <f t="shared" si="13"/>
        <v>-0.76903749302441515</v>
      </c>
      <c r="AC51" s="35">
        <f t="shared" si="13"/>
        <v>-0.7361257600847112</v>
      </c>
      <c r="AD51" s="35">
        <f t="shared" si="13"/>
        <v>-0.7361257600847112</v>
      </c>
      <c r="AE51" s="35">
        <f t="shared" si="16"/>
        <v>-0.74709633773127926</v>
      </c>
      <c r="AF51" s="27">
        <f t="shared" si="17"/>
        <v>-1.0273623766688911</v>
      </c>
      <c r="AH51" s="9">
        <v>0</v>
      </c>
      <c r="AI51" s="9">
        <v>0</v>
      </c>
      <c r="AJ51" s="9">
        <f t="shared" si="14"/>
        <v>0</v>
      </c>
      <c r="AK51" s="27">
        <f t="shared" si="18"/>
        <v>-1.1485483256231406</v>
      </c>
      <c r="AM51" s="9">
        <v>0</v>
      </c>
      <c r="AN51" s="9">
        <v>1</v>
      </c>
      <c r="AO51" s="9">
        <v>2</v>
      </c>
      <c r="AP51" s="27">
        <f t="shared" si="19"/>
        <v>1</v>
      </c>
      <c r="AQ51" s="27">
        <f t="shared" si="20"/>
        <v>-1.3671566611614994</v>
      </c>
      <c r="AU51" s="34" t="s">
        <v>322</v>
      </c>
      <c r="AV51">
        <v>-1.0273623766688911</v>
      </c>
      <c r="AW51">
        <v>-1.1485483256231406</v>
      </c>
      <c r="AX51">
        <v>-1.3671566611614994</v>
      </c>
      <c r="AY51">
        <f t="shared" si="21"/>
        <v>-1.1810224544845103</v>
      </c>
    </row>
    <row r="52" spans="1:51" x14ac:dyDescent="0.3">
      <c r="A52" s="34" t="s">
        <v>323</v>
      </c>
      <c r="B52">
        <v>7</v>
      </c>
      <c r="C52">
        <v>17</v>
      </c>
      <c r="D52">
        <v>24</v>
      </c>
      <c r="E52">
        <v>22</v>
      </c>
      <c r="F52">
        <v>17</v>
      </c>
      <c r="G52">
        <v>15</v>
      </c>
      <c r="H52">
        <v>8</v>
      </c>
      <c r="I52">
        <v>1</v>
      </c>
      <c r="J52">
        <v>2</v>
      </c>
      <c r="K52">
        <v>3</v>
      </c>
      <c r="L52">
        <v>15</v>
      </c>
      <c r="M52">
        <v>16</v>
      </c>
      <c r="N52">
        <v>12</v>
      </c>
      <c r="O52">
        <v>24</v>
      </c>
      <c r="P52" s="34" t="s">
        <v>323</v>
      </c>
      <c r="Q52" s="35">
        <f t="shared" si="15"/>
        <v>-0.5386553624464876</v>
      </c>
      <c r="R52" s="35">
        <f t="shared" si="13"/>
        <v>-0.20953803304944835</v>
      </c>
      <c r="S52" s="35">
        <f t="shared" si="13"/>
        <v>2.0844097528479138E-2</v>
      </c>
      <c r="T52" s="35">
        <f t="shared" si="13"/>
        <v>-4.4979368350928715E-2</v>
      </c>
      <c r="U52" s="35">
        <f t="shared" si="13"/>
        <v>-0.20953803304944835</v>
      </c>
      <c r="V52" s="35">
        <f t="shared" si="13"/>
        <v>-0.2753614989288562</v>
      </c>
      <c r="W52" s="35">
        <f t="shared" si="13"/>
        <v>-0.50574362950678375</v>
      </c>
      <c r="X52" s="35">
        <f t="shared" si="13"/>
        <v>-0.7361257600847112</v>
      </c>
      <c r="Y52" s="35">
        <f t="shared" si="13"/>
        <v>-0.70321402714500725</v>
      </c>
      <c r="Z52" s="35">
        <f t="shared" si="13"/>
        <v>-0.67030229420530341</v>
      </c>
      <c r="AA52" s="35">
        <f t="shared" si="13"/>
        <v>-0.2753614989288562</v>
      </c>
      <c r="AB52" s="35">
        <f t="shared" si="13"/>
        <v>-0.2424497659891523</v>
      </c>
      <c r="AC52" s="35">
        <f t="shared" si="13"/>
        <v>-0.374096697747968</v>
      </c>
      <c r="AD52" s="35">
        <f t="shared" si="13"/>
        <v>2.0844097528479138E-2</v>
      </c>
      <c r="AE52" s="35">
        <f t="shared" si="16"/>
        <v>-0.19856745540288037</v>
      </c>
      <c r="AF52" s="27">
        <f t="shared" si="17"/>
        <v>-0.71760487616570778</v>
      </c>
      <c r="AH52" s="9">
        <v>62</v>
      </c>
      <c r="AI52" s="9">
        <v>2</v>
      </c>
      <c r="AJ52" s="9">
        <f t="shared" si="14"/>
        <v>32</v>
      </c>
      <c r="AK52" s="27">
        <f t="shared" si="18"/>
        <v>-2.7443706814584381E-2</v>
      </c>
      <c r="AM52" s="9">
        <v>4</v>
      </c>
      <c r="AN52" s="9">
        <v>2</v>
      </c>
      <c r="AO52" s="9">
        <v>6</v>
      </c>
      <c r="AP52" s="27">
        <f t="shared" si="19"/>
        <v>4</v>
      </c>
      <c r="AQ52" s="27">
        <f t="shared" si="20"/>
        <v>-0.87563562452554078</v>
      </c>
      <c r="AU52" s="34" t="s">
        <v>323</v>
      </c>
      <c r="AV52">
        <v>-0.71760487616570778</v>
      </c>
      <c r="AW52">
        <v>-2.7443706814584381E-2</v>
      </c>
      <c r="AX52">
        <v>-0.87563562452554078</v>
      </c>
      <c r="AY52">
        <f t="shared" si="21"/>
        <v>-0.54022806916861099</v>
      </c>
    </row>
    <row r="53" spans="1:51" x14ac:dyDescent="0.3">
      <c r="A53" s="34" t="s">
        <v>324</v>
      </c>
      <c r="B53">
        <v>0</v>
      </c>
      <c r="C53">
        <v>5</v>
      </c>
      <c r="D53">
        <v>27</v>
      </c>
      <c r="E53">
        <v>64</v>
      </c>
      <c r="F53">
        <v>81</v>
      </c>
      <c r="G53">
        <v>72</v>
      </c>
      <c r="H53">
        <v>72</v>
      </c>
      <c r="I53">
        <v>76</v>
      </c>
      <c r="J53">
        <v>78</v>
      </c>
      <c r="K53">
        <v>83</v>
      </c>
      <c r="L53">
        <v>83</v>
      </c>
      <c r="M53">
        <v>90</v>
      </c>
      <c r="N53">
        <v>86</v>
      </c>
      <c r="O53">
        <v>80</v>
      </c>
      <c r="P53" s="34" t="s">
        <v>324</v>
      </c>
      <c r="Q53" s="35">
        <f t="shared" si="15"/>
        <v>-0.76903749302441515</v>
      </c>
      <c r="R53" s="35">
        <f t="shared" si="13"/>
        <v>-0.6044788283258955</v>
      </c>
      <c r="S53" s="35">
        <f t="shared" si="13"/>
        <v>0.11957929634759093</v>
      </c>
      <c r="T53" s="35">
        <f t="shared" si="13"/>
        <v>1.3373134151166364</v>
      </c>
      <c r="U53" s="35">
        <f t="shared" si="13"/>
        <v>1.8968128750916031</v>
      </c>
      <c r="V53" s="35">
        <f t="shared" si="13"/>
        <v>1.6006072786342678</v>
      </c>
      <c r="W53" s="35">
        <f t="shared" si="13"/>
        <v>1.6006072786342678</v>
      </c>
      <c r="X53" s="35">
        <f t="shared" si="13"/>
        <v>1.7322542103930834</v>
      </c>
      <c r="Y53" s="35">
        <f t="shared" si="13"/>
        <v>1.7980776762724913</v>
      </c>
      <c r="Z53" s="35">
        <f t="shared" si="13"/>
        <v>1.962636340971011</v>
      </c>
      <c r="AA53" s="35">
        <f t="shared" si="13"/>
        <v>1.962636340971011</v>
      </c>
      <c r="AB53" s="35">
        <f t="shared" si="13"/>
        <v>2.193018471548938</v>
      </c>
      <c r="AC53" s="35">
        <f t="shared" si="13"/>
        <v>2.0613715397901227</v>
      </c>
      <c r="AD53" s="35">
        <f t="shared" si="13"/>
        <v>1.8639011421518992</v>
      </c>
      <c r="AE53" s="35">
        <f t="shared" si="16"/>
        <v>2.0394303844969865</v>
      </c>
      <c r="AF53" s="27">
        <f t="shared" si="17"/>
        <v>0.54620572588727967</v>
      </c>
      <c r="AH53" s="9">
        <v>25</v>
      </c>
      <c r="AI53" s="9">
        <v>62</v>
      </c>
      <c r="AJ53" s="9">
        <f t="shared" si="14"/>
        <v>43.5</v>
      </c>
      <c r="AK53" s="27">
        <f t="shared" si="18"/>
        <v>0.37545326556974051</v>
      </c>
      <c r="AM53" s="9">
        <v>18</v>
      </c>
      <c r="AN53" s="9">
        <v>19</v>
      </c>
      <c r="AO53" s="9">
        <v>15</v>
      </c>
      <c r="AP53" s="27">
        <f t="shared" si="19"/>
        <v>17.333333333333332</v>
      </c>
      <c r="AQ53" s="27">
        <f t="shared" si="20"/>
        <v>1.3089023160787194</v>
      </c>
      <c r="AU53" s="34" t="s">
        <v>324</v>
      </c>
      <c r="AV53">
        <v>0.54620572588727967</v>
      </c>
      <c r="AW53">
        <v>0.37545326556974051</v>
      </c>
      <c r="AX53">
        <v>1.3089023160787194</v>
      </c>
      <c r="AY53">
        <f t="shared" si="21"/>
        <v>0.74352043584524663</v>
      </c>
    </row>
    <row r="54" spans="1:51" x14ac:dyDescent="0.3">
      <c r="A54" s="34" t="s">
        <v>325</v>
      </c>
      <c r="B54">
        <v>0</v>
      </c>
      <c r="C54">
        <v>0</v>
      </c>
      <c r="D54">
        <v>1</v>
      </c>
      <c r="E54">
        <v>0</v>
      </c>
      <c r="F54">
        <v>0</v>
      </c>
      <c r="G54">
        <v>2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 s="34" t="s">
        <v>325</v>
      </c>
      <c r="Q54" s="35">
        <f t="shared" si="15"/>
        <v>-0.76903749302441515</v>
      </c>
      <c r="R54" s="35">
        <f t="shared" si="13"/>
        <v>-0.76903749302441515</v>
      </c>
      <c r="S54" s="35">
        <f t="shared" si="13"/>
        <v>-0.7361257600847112</v>
      </c>
      <c r="T54" s="35">
        <f t="shared" si="13"/>
        <v>-0.76903749302441515</v>
      </c>
      <c r="U54" s="35">
        <f t="shared" si="13"/>
        <v>-0.76903749302441515</v>
      </c>
      <c r="V54" s="35">
        <f t="shared" si="13"/>
        <v>-0.70321402714500725</v>
      </c>
      <c r="W54" s="35">
        <f t="shared" si="13"/>
        <v>-0.7361257600847112</v>
      </c>
      <c r="X54" s="35">
        <f t="shared" si="13"/>
        <v>-0.7361257600847112</v>
      </c>
      <c r="Y54" s="35">
        <f t="shared" si="13"/>
        <v>-0.7361257600847112</v>
      </c>
      <c r="Z54" s="35">
        <f t="shared" si="13"/>
        <v>-0.76903749302441515</v>
      </c>
      <c r="AA54" s="35">
        <f t="shared" si="13"/>
        <v>-0.76903749302441515</v>
      </c>
      <c r="AB54" s="35">
        <f t="shared" si="13"/>
        <v>-0.7361257600847112</v>
      </c>
      <c r="AC54" s="35">
        <f t="shared" si="13"/>
        <v>-0.76903749302441515</v>
      </c>
      <c r="AD54" s="35">
        <f t="shared" si="13"/>
        <v>-0.7361257600847112</v>
      </c>
      <c r="AE54" s="35">
        <f t="shared" si="16"/>
        <v>-0.74709633773127926</v>
      </c>
      <c r="AF54" s="27">
        <f t="shared" si="17"/>
        <v>-1.0273623766688911</v>
      </c>
      <c r="AH54" s="9">
        <v>0</v>
      </c>
      <c r="AI54" s="9">
        <v>0</v>
      </c>
      <c r="AJ54" s="9">
        <f t="shared" si="14"/>
        <v>0</v>
      </c>
      <c r="AK54" s="27">
        <f t="shared" si="18"/>
        <v>-1.1485483256231406</v>
      </c>
      <c r="AM54" s="9">
        <v>0</v>
      </c>
      <c r="AN54" s="9">
        <v>1</v>
      </c>
      <c r="AO54" s="9">
        <v>1</v>
      </c>
      <c r="AP54" s="27">
        <f t="shared" si="19"/>
        <v>0.66666666666666663</v>
      </c>
      <c r="AQ54" s="27">
        <f t="shared" si="20"/>
        <v>-1.421770109676606</v>
      </c>
      <c r="AU54" s="34" t="s">
        <v>325</v>
      </c>
      <c r="AV54">
        <v>-1.0273623766688911</v>
      </c>
      <c r="AW54">
        <v>-1.1485483256231406</v>
      </c>
      <c r="AX54">
        <v>-1.421770109676606</v>
      </c>
      <c r="AY54">
        <f t="shared" si="21"/>
        <v>-1.1992269373228792</v>
      </c>
    </row>
    <row r="55" spans="1:51" x14ac:dyDescent="0.3">
      <c r="A55" s="34" t="s">
        <v>326</v>
      </c>
      <c r="B55">
        <v>0</v>
      </c>
      <c r="C55">
        <v>1</v>
      </c>
      <c r="D55">
        <v>1</v>
      </c>
      <c r="E55">
        <v>2</v>
      </c>
      <c r="F55">
        <v>2</v>
      </c>
      <c r="G55">
        <v>2</v>
      </c>
      <c r="H55">
        <v>4</v>
      </c>
      <c r="I55">
        <v>7</v>
      </c>
      <c r="J55">
        <v>27</v>
      </c>
      <c r="K55">
        <v>30</v>
      </c>
      <c r="L55">
        <v>52</v>
      </c>
      <c r="M55">
        <v>8</v>
      </c>
      <c r="N55">
        <v>0</v>
      </c>
      <c r="O55">
        <v>0</v>
      </c>
      <c r="P55" s="34" t="s">
        <v>326</v>
      </c>
      <c r="Q55" s="35">
        <f t="shared" si="15"/>
        <v>-0.76903749302441515</v>
      </c>
      <c r="R55" s="35">
        <f t="shared" si="15"/>
        <v>-0.7361257600847112</v>
      </c>
      <c r="S55" s="35">
        <f t="shared" si="15"/>
        <v>-0.7361257600847112</v>
      </c>
      <c r="T55" s="35">
        <f t="shared" si="15"/>
        <v>-0.70321402714500725</v>
      </c>
      <c r="U55" s="35">
        <f t="shared" si="15"/>
        <v>-0.70321402714500725</v>
      </c>
      <c r="V55" s="35">
        <f t="shared" si="15"/>
        <v>-0.70321402714500725</v>
      </c>
      <c r="W55" s="35">
        <f t="shared" si="15"/>
        <v>-0.63739056126559945</v>
      </c>
      <c r="X55" s="35">
        <f t="shared" si="15"/>
        <v>-0.5386553624464876</v>
      </c>
      <c r="Y55" s="35">
        <f t="shared" si="15"/>
        <v>0.11957929634759093</v>
      </c>
      <c r="Z55" s="35">
        <f t="shared" si="15"/>
        <v>0.2183144951667027</v>
      </c>
      <c r="AA55" s="35">
        <f t="shared" si="15"/>
        <v>0.94237261984018916</v>
      </c>
      <c r="AB55" s="35">
        <f t="shared" si="15"/>
        <v>-0.50574362950678375</v>
      </c>
      <c r="AC55" s="35">
        <f t="shared" si="15"/>
        <v>-0.76903749302441515</v>
      </c>
      <c r="AD55" s="35">
        <f t="shared" si="15"/>
        <v>-0.76903749302441515</v>
      </c>
      <c r="AE55" s="35">
        <f t="shared" si="16"/>
        <v>-0.68127287185187135</v>
      </c>
      <c r="AF55" s="27">
        <f t="shared" si="17"/>
        <v>-0.99019147660850904</v>
      </c>
      <c r="AH55" s="9">
        <v>2</v>
      </c>
      <c r="AI55" s="9">
        <v>9</v>
      </c>
      <c r="AJ55" s="9">
        <f t="shared" si="14"/>
        <v>5.5</v>
      </c>
      <c r="AK55" s="27">
        <f t="shared" si="18"/>
        <v>-0.95585846926541995</v>
      </c>
      <c r="AM55" s="9">
        <v>7</v>
      </c>
      <c r="AN55" s="9">
        <v>3</v>
      </c>
      <c r="AO55" s="9">
        <v>2</v>
      </c>
      <c r="AP55" s="27">
        <f t="shared" si="19"/>
        <v>4</v>
      </c>
      <c r="AQ55" s="27">
        <f t="shared" si="20"/>
        <v>-0.87563562452554078</v>
      </c>
      <c r="AU55" s="34" t="s">
        <v>326</v>
      </c>
      <c r="AV55">
        <v>-0.99019147660850904</v>
      </c>
      <c r="AW55">
        <v>-0.95585846926541995</v>
      </c>
      <c r="AX55">
        <v>-0.87563562452554078</v>
      </c>
      <c r="AY55">
        <f t="shared" si="21"/>
        <v>-0.94056185679982318</v>
      </c>
    </row>
    <row r="56" spans="1:51" x14ac:dyDescent="0.3">
      <c r="A56" s="34" t="s">
        <v>327</v>
      </c>
      <c r="B56">
        <v>0</v>
      </c>
      <c r="C56">
        <v>1</v>
      </c>
      <c r="D56">
        <v>0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0</v>
      </c>
      <c r="P56" s="34" t="s">
        <v>327</v>
      </c>
      <c r="Q56" s="35">
        <f t="shared" si="15"/>
        <v>-0.76903749302441515</v>
      </c>
      <c r="R56" s="35">
        <f t="shared" si="15"/>
        <v>-0.7361257600847112</v>
      </c>
      <c r="S56" s="35">
        <f t="shared" si="15"/>
        <v>-0.76903749302441515</v>
      </c>
      <c r="T56" s="35">
        <f t="shared" si="15"/>
        <v>-0.70321402714500725</v>
      </c>
      <c r="U56" s="35">
        <f t="shared" si="15"/>
        <v>-0.70321402714500725</v>
      </c>
      <c r="V56" s="35">
        <f t="shared" si="15"/>
        <v>-0.76903749302441515</v>
      </c>
      <c r="W56" s="35">
        <f t="shared" si="15"/>
        <v>-0.76903749302441515</v>
      </c>
      <c r="X56" s="35">
        <f t="shared" si="15"/>
        <v>-0.76903749302441515</v>
      </c>
      <c r="Y56" s="35">
        <f t="shared" si="15"/>
        <v>-0.76903749302441515</v>
      </c>
      <c r="Z56" s="35">
        <f t="shared" si="15"/>
        <v>-0.76903749302441515</v>
      </c>
      <c r="AA56" s="35">
        <f t="shared" si="15"/>
        <v>-0.7361257600847112</v>
      </c>
      <c r="AB56" s="35">
        <f t="shared" si="15"/>
        <v>-0.7361257600847112</v>
      </c>
      <c r="AC56" s="35">
        <f t="shared" si="15"/>
        <v>-0.7361257600847112</v>
      </c>
      <c r="AD56" s="35">
        <f t="shared" si="15"/>
        <v>-0.76903749302441515</v>
      </c>
      <c r="AE56" s="35">
        <f t="shared" si="16"/>
        <v>-0.74709633773127926</v>
      </c>
      <c r="AF56" s="27">
        <f t="shared" si="17"/>
        <v>-1.0273623766688911</v>
      </c>
      <c r="AH56" s="9">
        <v>0</v>
      </c>
      <c r="AI56" s="9">
        <v>0</v>
      </c>
      <c r="AJ56" s="9">
        <f t="shared" si="14"/>
        <v>0</v>
      </c>
      <c r="AK56" s="27">
        <f t="shared" si="18"/>
        <v>-1.1485483256231406</v>
      </c>
      <c r="AM56" s="9">
        <v>1</v>
      </c>
      <c r="AN56" s="9">
        <v>0</v>
      </c>
      <c r="AO56" s="9">
        <v>1</v>
      </c>
      <c r="AP56" s="27">
        <f t="shared" si="19"/>
        <v>0.66666666666666663</v>
      </c>
      <c r="AQ56" s="27">
        <f t="shared" si="20"/>
        <v>-1.421770109676606</v>
      </c>
      <c r="AU56" s="34" t="s">
        <v>327</v>
      </c>
      <c r="AV56">
        <v>-1.0273623766688911</v>
      </c>
      <c r="AW56">
        <v>-1.1485483256231406</v>
      </c>
      <c r="AX56">
        <v>-1.421770109676606</v>
      </c>
      <c r="AY56">
        <f t="shared" si="21"/>
        <v>-1.1992269373228792</v>
      </c>
    </row>
    <row r="57" spans="1:51" x14ac:dyDescent="0.3">
      <c r="A57" s="34" t="s">
        <v>328</v>
      </c>
      <c r="B57">
        <v>22</v>
      </c>
      <c r="C57">
        <v>12</v>
      </c>
      <c r="D57">
        <v>16</v>
      </c>
      <c r="E57">
        <v>5</v>
      </c>
      <c r="F57">
        <v>8</v>
      </c>
      <c r="G57">
        <v>9</v>
      </c>
      <c r="H57">
        <v>4</v>
      </c>
      <c r="I57">
        <v>12</v>
      </c>
      <c r="J57">
        <v>5</v>
      </c>
      <c r="K57">
        <v>2</v>
      </c>
      <c r="L57">
        <v>17</v>
      </c>
      <c r="M57">
        <v>20</v>
      </c>
      <c r="N57">
        <v>20</v>
      </c>
      <c r="O57">
        <v>3</v>
      </c>
      <c r="P57" s="34" t="s">
        <v>328</v>
      </c>
      <c r="Q57" s="35">
        <f t="shared" si="15"/>
        <v>-4.4979368350928715E-2</v>
      </c>
      <c r="R57" s="35">
        <f t="shared" si="15"/>
        <v>-0.374096697747968</v>
      </c>
      <c r="S57" s="35">
        <f t="shared" si="15"/>
        <v>-0.2424497659891523</v>
      </c>
      <c r="T57" s="35">
        <f t="shared" si="15"/>
        <v>-0.6044788283258955</v>
      </c>
      <c r="U57" s="35">
        <f t="shared" si="15"/>
        <v>-0.50574362950678375</v>
      </c>
      <c r="V57" s="35">
        <f t="shared" si="15"/>
        <v>-0.4728318965670798</v>
      </c>
      <c r="W57" s="35">
        <f t="shared" si="15"/>
        <v>-0.63739056126559945</v>
      </c>
      <c r="X57" s="35">
        <f t="shared" si="15"/>
        <v>-0.374096697747968</v>
      </c>
      <c r="Y57" s="35">
        <f t="shared" si="15"/>
        <v>-0.6044788283258955</v>
      </c>
      <c r="Z57" s="35">
        <f t="shared" si="15"/>
        <v>-0.70321402714500725</v>
      </c>
      <c r="AA57" s="35">
        <f t="shared" si="15"/>
        <v>-0.20953803304944835</v>
      </c>
      <c r="AB57" s="35">
        <f t="shared" si="15"/>
        <v>-0.11080283423033657</v>
      </c>
      <c r="AC57" s="35">
        <f t="shared" si="15"/>
        <v>-0.11080283423033657</v>
      </c>
      <c r="AD57" s="35">
        <f t="shared" si="15"/>
        <v>-0.67030229420530341</v>
      </c>
      <c r="AE57" s="35">
        <f t="shared" si="16"/>
        <v>-0.29730265422199215</v>
      </c>
      <c r="AF57" s="27">
        <f t="shared" si="17"/>
        <v>-0.77336122625628068</v>
      </c>
      <c r="AH57" s="9">
        <v>4</v>
      </c>
      <c r="AI57" s="9">
        <v>20</v>
      </c>
      <c r="AJ57" s="9">
        <f t="shared" si="14"/>
        <v>12</v>
      </c>
      <c r="AK57" s="27">
        <f t="shared" si="18"/>
        <v>-0.72813409356993197</v>
      </c>
      <c r="AM57" s="9">
        <v>11</v>
      </c>
      <c r="AN57" s="9">
        <v>9</v>
      </c>
      <c r="AO57" s="9">
        <v>8</v>
      </c>
      <c r="AP57" s="27">
        <f t="shared" si="19"/>
        <v>9.3333333333333339</v>
      </c>
      <c r="AQ57" s="27">
        <f t="shared" si="20"/>
        <v>-1.8204482838365861E-3</v>
      </c>
      <c r="AU57" s="34" t="s">
        <v>328</v>
      </c>
      <c r="AV57">
        <v>-0.77336122625628068</v>
      </c>
      <c r="AW57">
        <v>-0.72813409356993197</v>
      </c>
      <c r="AX57">
        <v>-1.8204482838365861E-3</v>
      </c>
      <c r="AY57">
        <f t="shared" si="21"/>
        <v>-0.5011052560366831</v>
      </c>
    </row>
    <row r="58" spans="1:51" x14ac:dyDescent="0.3">
      <c r="A58" s="34" t="s">
        <v>329</v>
      </c>
      <c r="B58">
        <v>3</v>
      </c>
      <c r="C58">
        <v>3</v>
      </c>
      <c r="D58">
        <v>2</v>
      </c>
      <c r="E58">
        <v>1</v>
      </c>
      <c r="F58">
        <v>37</v>
      </c>
      <c r="G58">
        <v>56</v>
      </c>
      <c r="H58">
        <v>36</v>
      </c>
      <c r="I58">
        <v>63</v>
      </c>
      <c r="J58">
        <v>32</v>
      </c>
      <c r="K58">
        <v>97</v>
      </c>
      <c r="L58">
        <v>99</v>
      </c>
      <c r="M58">
        <v>112</v>
      </c>
      <c r="N58">
        <v>107</v>
      </c>
      <c r="O58">
        <v>109</v>
      </c>
      <c r="P58" s="34" t="s">
        <v>329</v>
      </c>
      <c r="Q58" s="35">
        <f t="shared" si="15"/>
        <v>-0.67030229420530341</v>
      </c>
      <c r="R58" s="35">
        <f t="shared" si="15"/>
        <v>-0.67030229420530341</v>
      </c>
      <c r="S58" s="35">
        <f t="shared" si="15"/>
        <v>-0.70321402714500725</v>
      </c>
      <c r="T58" s="35">
        <f t="shared" si="15"/>
        <v>-0.7361257600847112</v>
      </c>
      <c r="U58" s="35">
        <f t="shared" si="15"/>
        <v>0.44869662574463021</v>
      </c>
      <c r="V58" s="35">
        <f t="shared" si="15"/>
        <v>1.0740195515990048</v>
      </c>
      <c r="W58" s="35">
        <f t="shared" si="15"/>
        <v>0.41578489280492625</v>
      </c>
      <c r="X58" s="35">
        <f t="shared" si="15"/>
        <v>1.3044016821769324</v>
      </c>
      <c r="Y58" s="35">
        <f t="shared" si="15"/>
        <v>0.28413796104611055</v>
      </c>
      <c r="Z58" s="35">
        <f t="shared" si="15"/>
        <v>2.4234006021268657</v>
      </c>
      <c r="AA58" s="35">
        <f t="shared" si="15"/>
        <v>2.4892240680062736</v>
      </c>
      <c r="AB58" s="35">
        <f t="shared" si="15"/>
        <v>2.9170765962224245</v>
      </c>
      <c r="AC58" s="35">
        <f t="shared" si="15"/>
        <v>2.7525179315239048</v>
      </c>
      <c r="AD58" s="35">
        <f t="shared" si="15"/>
        <v>2.8183413974033127</v>
      </c>
      <c r="AE58" s="35">
        <f t="shared" si="16"/>
        <v>2.829311975049881</v>
      </c>
      <c r="AF58" s="27">
        <f t="shared" si="17"/>
        <v>0.99225652661186359</v>
      </c>
      <c r="AH58" s="9">
        <v>62</v>
      </c>
      <c r="AI58" s="9">
        <v>77</v>
      </c>
      <c r="AJ58" s="9">
        <f t="shared" si="14"/>
        <v>69.5</v>
      </c>
      <c r="AK58" s="27">
        <f t="shared" si="18"/>
        <v>1.2863507683516924</v>
      </c>
      <c r="AM58" s="9">
        <v>17</v>
      </c>
      <c r="AN58" s="9">
        <v>15</v>
      </c>
      <c r="AO58" s="9">
        <v>8</v>
      </c>
      <c r="AP58" s="27">
        <f t="shared" si="19"/>
        <v>13.333333333333334</v>
      </c>
      <c r="AQ58" s="27">
        <f t="shared" si="20"/>
        <v>0.6535409338974415</v>
      </c>
      <c r="AU58" s="34" t="s">
        <v>329</v>
      </c>
      <c r="AV58">
        <v>0.99225652661186359</v>
      </c>
      <c r="AW58">
        <v>1.2863507683516924</v>
      </c>
      <c r="AX58">
        <v>0.6535409338974415</v>
      </c>
      <c r="AY58">
        <f t="shared" si="21"/>
        <v>0.97738274295366578</v>
      </c>
    </row>
    <row r="59" spans="1:51" x14ac:dyDescent="0.3">
      <c r="A59" s="34" t="s">
        <v>330</v>
      </c>
      <c r="B59">
        <v>60</v>
      </c>
      <c r="C59">
        <v>100</v>
      </c>
      <c r="D59">
        <v>94</v>
      </c>
      <c r="E59">
        <v>67</v>
      </c>
      <c r="F59">
        <v>121</v>
      </c>
      <c r="G59">
        <v>109</v>
      </c>
      <c r="H59">
        <v>107</v>
      </c>
      <c r="I59">
        <v>108</v>
      </c>
      <c r="J59">
        <v>121</v>
      </c>
      <c r="K59">
        <v>16</v>
      </c>
      <c r="L59">
        <v>129</v>
      </c>
      <c r="M59">
        <v>132</v>
      </c>
      <c r="N59">
        <v>145</v>
      </c>
      <c r="O59">
        <v>138</v>
      </c>
      <c r="P59" s="34" t="s">
        <v>330</v>
      </c>
      <c r="Q59" s="35">
        <f t="shared" si="15"/>
        <v>1.2056664833578206</v>
      </c>
      <c r="R59" s="35">
        <f t="shared" si="15"/>
        <v>2.5221358009459776</v>
      </c>
      <c r="S59" s="35">
        <f t="shared" si="15"/>
        <v>2.3246654033077538</v>
      </c>
      <c r="T59" s="35">
        <f t="shared" si="15"/>
        <v>1.436048613935748</v>
      </c>
      <c r="U59" s="35">
        <f t="shared" si="15"/>
        <v>3.2132821926797601</v>
      </c>
      <c r="V59" s="35">
        <f t="shared" si="15"/>
        <v>2.8183413974033127</v>
      </c>
      <c r="W59" s="35">
        <f t="shared" si="15"/>
        <v>2.7525179315239048</v>
      </c>
      <c r="X59" s="35">
        <f t="shared" si="15"/>
        <v>2.7854296644636087</v>
      </c>
      <c r="Y59" s="35">
        <f t="shared" si="15"/>
        <v>3.2132821926797601</v>
      </c>
      <c r="Z59" s="35">
        <f t="shared" si="15"/>
        <v>-0.2424497659891523</v>
      </c>
      <c r="AA59" s="35">
        <f t="shared" si="15"/>
        <v>3.4765760561973913</v>
      </c>
      <c r="AB59" s="35">
        <f t="shared" si="15"/>
        <v>3.5753112550165032</v>
      </c>
      <c r="AC59" s="35">
        <f t="shared" si="15"/>
        <v>4.0031637832326545</v>
      </c>
      <c r="AD59" s="35">
        <f t="shared" si="15"/>
        <v>3.7727816526547269</v>
      </c>
      <c r="AE59" s="35">
        <f t="shared" si="16"/>
        <v>3.7837522303012947</v>
      </c>
      <c r="AF59" s="27">
        <f t="shared" si="17"/>
        <v>1.5312345774874023</v>
      </c>
      <c r="AH59" s="9">
        <v>40</v>
      </c>
      <c r="AI59" s="9">
        <v>32</v>
      </c>
      <c r="AJ59" s="9">
        <f t="shared" si="14"/>
        <v>36</v>
      </c>
      <c r="AK59" s="27">
        <f t="shared" si="18"/>
        <v>0.11269437053648514</v>
      </c>
      <c r="AM59" s="9">
        <v>15</v>
      </c>
      <c r="AN59" s="9">
        <v>21</v>
      </c>
      <c r="AO59" s="9">
        <v>5</v>
      </c>
      <c r="AP59" s="27">
        <f t="shared" si="19"/>
        <v>13.666666666666666</v>
      </c>
      <c r="AQ59" s="27">
        <f t="shared" si="20"/>
        <v>0.7081543824125478</v>
      </c>
      <c r="AU59" s="34" t="s">
        <v>330</v>
      </c>
      <c r="AV59">
        <v>1.5312345774874023</v>
      </c>
      <c r="AW59">
        <v>0.11269437053648514</v>
      </c>
      <c r="AX59">
        <v>0.7081543824125478</v>
      </c>
      <c r="AY59">
        <f t="shared" si="21"/>
        <v>0.78402777681214497</v>
      </c>
    </row>
    <row r="60" spans="1:51" x14ac:dyDescent="0.3">
      <c r="A60" s="34" t="s">
        <v>331</v>
      </c>
      <c r="B60">
        <v>1</v>
      </c>
      <c r="C60">
        <v>1</v>
      </c>
      <c r="D60">
        <v>1</v>
      </c>
      <c r="E60">
        <v>1</v>
      </c>
      <c r="F60">
        <v>3</v>
      </c>
      <c r="G60">
        <v>3</v>
      </c>
      <c r="H60">
        <v>4</v>
      </c>
      <c r="I60">
        <v>2</v>
      </c>
      <c r="J60">
        <v>2</v>
      </c>
      <c r="K60">
        <v>2</v>
      </c>
      <c r="L60">
        <v>10</v>
      </c>
      <c r="M60">
        <v>34</v>
      </c>
      <c r="N60">
        <v>69</v>
      </c>
      <c r="O60">
        <v>44</v>
      </c>
      <c r="P60" s="34" t="s">
        <v>331</v>
      </c>
      <c r="Q60" s="35">
        <f t="shared" si="15"/>
        <v>-0.7361257600847112</v>
      </c>
      <c r="R60" s="35">
        <f t="shared" si="15"/>
        <v>-0.7361257600847112</v>
      </c>
      <c r="S60" s="35">
        <f t="shared" si="15"/>
        <v>-0.7361257600847112</v>
      </c>
      <c r="T60" s="35">
        <f t="shared" si="15"/>
        <v>-0.7361257600847112</v>
      </c>
      <c r="U60" s="35">
        <f t="shared" si="15"/>
        <v>-0.67030229420530341</v>
      </c>
      <c r="V60" s="35">
        <f t="shared" si="15"/>
        <v>-0.67030229420530341</v>
      </c>
      <c r="W60" s="35">
        <f t="shared" si="15"/>
        <v>-0.63739056126559945</v>
      </c>
      <c r="X60" s="35">
        <f t="shared" si="15"/>
        <v>-0.70321402714500725</v>
      </c>
      <c r="Y60" s="35">
        <f t="shared" si="15"/>
        <v>-0.70321402714500725</v>
      </c>
      <c r="Z60" s="35">
        <f t="shared" si="15"/>
        <v>-0.70321402714500725</v>
      </c>
      <c r="AA60" s="35">
        <f t="shared" si="15"/>
        <v>-0.43992016362737585</v>
      </c>
      <c r="AB60" s="35">
        <f t="shared" si="15"/>
        <v>0.3499614269255184</v>
      </c>
      <c r="AC60" s="35">
        <f t="shared" si="15"/>
        <v>1.5018720798151559</v>
      </c>
      <c r="AD60" s="35">
        <f t="shared" si="15"/>
        <v>0.67907875632255765</v>
      </c>
      <c r="AE60" s="35">
        <f t="shared" si="16"/>
        <v>0.84363742102107731</v>
      </c>
      <c r="AF60" s="27">
        <f t="shared" si="17"/>
        <v>-0.12906562520965967</v>
      </c>
      <c r="AH60" s="9">
        <v>6</v>
      </c>
      <c r="AI60" s="9">
        <v>40</v>
      </c>
      <c r="AJ60" s="9">
        <f t="shared" si="14"/>
        <v>23</v>
      </c>
      <c r="AK60" s="27">
        <f t="shared" si="18"/>
        <v>-0.34275438085449084</v>
      </c>
      <c r="AM60" s="9">
        <v>19</v>
      </c>
      <c r="AN60" s="9">
        <v>13</v>
      </c>
      <c r="AO60" s="9">
        <v>7</v>
      </c>
      <c r="AP60" s="27">
        <f t="shared" si="19"/>
        <v>13</v>
      </c>
      <c r="AQ60" s="27">
        <f t="shared" si="20"/>
        <v>0.59892748538233487</v>
      </c>
      <c r="AU60" s="34" t="s">
        <v>331</v>
      </c>
      <c r="AV60">
        <v>-0.12906562520965967</v>
      </c>
      <c r="AW60">
        <v>-0.34275438085449084</v>
      </c>
      <c r="AX60">
        <v>0.59892748538233487</v>
      </c>
      <c r="AY60">
        <f t="shared" si="21"/>
        <v>4.2369159772728114E-2</v>
      </c>
    </row>
    <row r="61" spans="1:51" x14ac:dyDescent="0.3">
      <c r="A61" s="34" t="s">
        <v>332</v>
      </c>
      <c r="B61">
        <v>15</v>
      </c>
      <c r="C61">
        <v>22</v>
      </c>
      <c r="D61">
        <v>7</v>
      </c>
      <c r="E61">
        <v>11</v>
      </c>
      <c r="F61">
        <v>11</v>
      </c>
      <c r="G61">
        <v>7</v>
      </c>
      <c r="H61">
        <v>10</v>
      </c>
      <c r="I61">
        <v>8</v>
      </c>
      <c r="J61">
        <v>11</v>
      </c>
      <c r="K61">
        <v>11</v>
      </c>
      <c r="L61">
        <v>65</v>
      </c>
      <c r="M61">
        <v>46</v>
      </c>
      <c r="N61">
        <v>60</v>
      </c>
      <c r="O61">
        <v>105</v>
      </c>
      <c r="P61" s="34" t="s">
        <v>332</v>
      </c>
      <c r="Q61" s="35">
        <f t="shared" si="15"/>
        <v>-0.2753614989288562</v>
      </c>
      <c r="R61" s="35">
        <f t="shared" si="15"/>
        <v>-4.4979368350928715E-2</v>
      </c>
      <c r="S61" s="35">
        <f t="shared" si="15"/>
        <v>-0.5386553624464876</v>
      </c>
      <c r="T61" s="35">
        <f t="shared" si="15"/>
        <v>-0.40700843068767195</v>
      </c>
      <c r="U61" s="35">
        <f t="shared" si="15"/>
        <v>-0.40700843068767195</v>
      </c>
      <c r="V61" s="35">
        <f t="shared" si="15"/>
        <v>-0.5386553624464876</v>
      </c>
      <c r="W61" s="35">
        <f t="shared" si="15"/>
        <v>-0.43992016362737585</v>
      </c>
      <c r="X61" s="35">
        <f t="shared" si="15"/>
        <v>-0.50574362950678375</v>
      </c>
      <c r="Y61" s="35">
        <f t="shared" si="15"/>
        <v>-0.40700843068767195</v>
      </c>
      <c r="Z61" s="35">
        <f t="shared" si="15"/>
        <v>-0.40700843068767195</v>
      </c>
      <c r="AA61" s="35">
        <f t="shared" si="15"/>
        <v>1.3702251480563401</v>
      </c>
      <c r="AB61" s="35">
        <f t="shared" si="15"/>
        <v>0.74490222220196556</v>
      </c>
      <c r="AC61" s="35">
        <f t="shared" si="15"/>
        <v>1.2056664833578206</v>
      </c>
      <c r="AD61" s="35">
        <f t="shared" si="15"/>
        <v>2.6866944656444973</v>
      </c>
      <c r="AE61" s="35">
        <f t="shared" si="16"/>
        <v>1.5457543904014279</v>
      </c>
      <c r="AF61" s="27">
        <f t="shared" si="17"/>
        <v>0.26742397543441493</v>
      </c>
      <c r="AH61" s="9">
        <v>50</v>
      </c>
      <c r="AI61" s="9">
        <v>77</v>
      </c>
      <c r="AJ61" s="9">
        <f t="shared" si="14"/>
        <v>63.5</v>
      </c>
      <c r="AK61" s="27">
        <f t="shared" si="18"/>
        <v>1.076143652325088</v>
      </c>
      <c r="AM61" s="9">
        <v>24</v>
      </c>
      <c r="AN61" s="9">
        <v>24</v>
      </c>
      <c r="AO61" s="9">
        <v>13</v>
      </c>
      <c r="AP61" s="27">
        <f t="shared" si="19"/>
        <v>20.333333333333332</v>
      </c>
      <c r="AQ61" s="27">
        <f t="shared" si="20"/>
        <v>1.800423352714678</v>
      </c>
      <c r="AU61" s="34" t="s">
        <v>332</v>
      </c>
      <c r="AV61">
        <v>0.26742397543441493</v>
      </c>
      <c r="AW61">
        <v>1.076143652325088</v>
      </c>
      <c r="AX61">
        <v>1.800423352714678</v>
      </c>
      <c r="AY61">
        <f t="shared" si="21"/>
        <v>1.0479969934913937</v>
      </c>
    </row>
    <row r="62" spans="1:51" x14ac:dyDescent="0.3">
      <c r="A62" s="34" t="s">
        <v>333</v>
      </c>
      <c r="B62">
        <v>8</v>
      </c>
      <c r="C62">
        <v>13</v>
      </c>
      <c r="D62">
        <v>9</v>
      </c>
      <c r="E62">
        <v>14</v>
      </c>
      <c r="F62">
        <v>5</v>
      </c>
      <c r="G62">
        <v>4</v>
      </c>
      <c r="H62">
        <v>2</v>
      </c>
      <c r="I62">
        <v>5</v>
      </c>
      <c r="J62">
        <v>2</v>
      </c>
      <c r="K62">
        <v>6</v>
      </c>
      <c r="L62">
        <v>4</v>
      </c>
      <c r="M62">
        <v>9</v>
      </c>
      <c r="N62">
        <v>7</v>
      </c>
      <c r="O62">
        <v>2</v>
      </c>
      <c r="P62" s="34" t="s">
        <v>333</v>
      </c>
      <c r="Q62" s="35">
        <f t="shared" si="15"/>
        <v>-0.50574362950678375</v>
      </c>
      <c r="R62" s="35">
        <f t="shared" si="15"/>
        <v>-0.34118496480826405</v>
      </c>
      <c r="S62" s="35">
        <f t="shared" si="15"/>
        <v>-0.4728318965670798</v>
      </c>
      <c r="T62" s="35">
        <f t="shared" si="15"/>
        <v>-0.30827323186856015</v>
      </c>
      <c r="U62" s="35">
        <f t="shared" si="15"/>
        <v>-0.6044788283258955</v>
      </c>
      <c r="V62" s="35">
        <f t="shared" si="15"/>
        <v>-0.63739056126559945</v>
      </c>
      <c r="W62" s="35">
        <f t="shared" si="15"/>
        <v>-0.70321402714500725</v>
      </c>
      <c r="X62" s="35">
        <f t="shared" si="15"/>
        <v>-0.6044788283258955</v>
      </c>
      <c r="Y62" s="35">
        <f t="shared" si="15"/>
        <v>-0.70321402714500725</v>
      </c>
      <c r="Z62" s="35">
        <f t="shared" si="15"/>
        <v>-0.57156709538619155</v>
      </c>
      <c r="AA62" s="35">
        <f t="shared" si="15"/>
        <v>-0.63739056126559945</v>
      </c>
      <c r="AB62" s="35">
        <f t="shared" si="15"/>
        <v>-0.4728318965670798</v>
      </c>
      <c r="AC62" s="35">
        <f t="shared" si="15"/>
        <v>-0.5386553624464876</v>
      </c>
      <c r="AD62" s="35">
        <f t="shared" si="15"/>
        <v>-0.70321402714500725</v>
      </c>
      <c r="AE62" s="35">
        <f t="shared" si="16"/>
        <v>-0.57156709538619144</v>
      </c>
      <c r="AF62" s="27">
        <f t="shared" si="17"/>
        <v>-0.92823997650787227</v>
      </c>
      <c r="AH62" s="9">
        <v>4</v>
      </c>
      <c r="AI62" s="9">
        <v>4</v>
      </c>
      <c r="AJ62" s="9">
        <f t="shared" si="14"/>
        <v>4</v>
      </c>
      <c r="AK62" s="27">
        <f t="shared" si="18"/>
        <v>-1.0084102482720712</v>
      </c>
      <c r="AM62" s="9">
        <v>7</v>
      </c>
      <c r="AN62" s="9">
        <v>9</v>
      </c>
      <c r="AO62" s="9">
        <v>2</v>
      </c>
      <c r="AP62" s="27">
        <f t="shared" si="19"/>
        <v>6</v>
      </c>
      <c r="AQ62" s="27">
        <f t="shared" si="20"/>
        <v>-0.54795493343490176</v>
      </c>
      <c r="AU62" s="34" t="s">
        <v>333</v>
      </c>
      <c r="AV62">
        <v>-0.92823997650787227</v>
      </c>
      <c r="AW62">
        <v>-1.0084102482720712</v>
      </c>
      <c r="AX62">
        <v>-0.54795493343490176</v>
      </c>
      <c r="AY62">
        <f t="shared" si="21"/>
        <v>-0.82820171940494836</v>
      </c>
    </row>
    <row r="63" spans="1:51" x14ac:dyDescent="0.3">
      <c r="A63" s="34" t="s">
        <v>334</v>
      </c>
      <c r="B63">
        <v>60</v>
      </c>
      <c r="C63">
        <v>42</v>
      </c>
      <c r="D63">
        <v>65</v>
      </c>
      <c r="E63">
        <v>86</v>
      </c>
      <c r="F63">
        <v>90</v>
      </c>
      <c r="G63">
        <v>85</v>
      </c>
      <c r="H63">
        <v>81</v>
      </c>
      <c r="I63">
        <v>91</v>
      </c>
      <c r="J63">
        <v>90</v>
      </c>
      <c r="K63">
        <v>93</v>
      </c>
      <c r="L63">
        <v>111</v>
      </c>
      <c r="M63">
        <v>115</v>
      </c>
      <c r="N63">
        <v>122</v>
      </c>
      <c r="O63">
        <v>124</v>
      </c>
      <c r="P63" s="34" t="s">
        <v>334</v>
      </c>
      <c r="Q63" s="35">
        <f t="shared" si="15"/>
        <v>1.2056664833578206</v>
      </c>
      <c r="R63" s="35">
        <f t="shared" si="15"/>
        <v>0.61325529044314986</v>
      </c>
      <c r="S63" s="35">
        <f t="shared" si="15"/>
        <v>1.3702251480563401</v>
      </c>
      <c r="T63" s="35">
        <f t="shared" si="15"/>
        <v>2.0613715397901227</v>
      </c>
      <c r="U63" s="35">
        <f t="shared" si="15"/>
        <v>2.193018471548938</v>
      </c>
      <c r="V63" s="35">
        <f t="shared" si="15"/>
        <v>2.0284598068504187</v>
      </c>
      <c r="W63" s="35">
        <f t="shared" si="15"/>
        <v>1.8968128750916031</v>
      </c>
      <c r="X63" s="35">
        <f t="shared" si="15"/>
        <v>2.225930204488642</v>
      </c>
      <c r="Y63" s="35">
        <f t="shared" si="15"/>
        <v>2.193018471548938</v>
      </c>
      <c r="Z63" s="35">
        <f t="shared" si="15"/>
        <v>2.2917536703680499</v>
      </c>
      <c r="AA63" s="35">
        <f t="shared" si="15"/>
        <v>2.8841648632827206</v>
      </c>
      <c r="AB63" s="35">
        <f t="shared" si="15"/>
        <v>3.0158117950415364</v>
      </c>
      <c r="AC63" s="35">
        <f t="shared" si="15"/>
        <v>3.2461939256194641</v>
      </c>
      <c r="AD63" s="35">
        <f t="shared" si="15"/>
        <v>3.3120173914988715</v>
      </c>
      <c r="AE63" s="35">
        <f t="shared" si="16"/>
        <v>3.1913410373866236</v>
      </c>
      <c r="AF63" s="27">
        <f t="shared" si="17"/>
        <v>1.1966964769439641</v>
      </c>
      <c r="AH63" s="9">
        <v>32</v>
      </c>
      <c r="AI63" s="9">
        <v>20</v>
      </c>
      <c r="AJ63" s="9">
        <f t="shared" si="14"/>
        <v>26</v>
      </c>
      <c r="AK63" s="27">
        <f t="shared" si="18"/>
        <v>-0.23765082284118866</v>
      </c>
      <c r="AM63" s="9">
        <v>17</v>
      </c>
      <c r="AN63" s="9">
        <v>4</v>
      </c>
      <c r="AO63" s="9">
        <v>1</v>
      </c>
      <c r="AP63" s="27">
        <f t="shared" si="19"/>
        <v>7.333333333333333</v>
      </c>
      <c r="AQ63" s="27">
        <f t="shared" si="20"/>
        <v>-0.32950113937447578</v>
      </c>
      <c r="AU63" s="34" t="s">
        <v>334</v>
      </c>
      <c r="AV63">
        <v>1.1966964769439641</v>
      </c>
      <c r="AW63">
        <v>-0.23765082284118866</v>
      </c>
      <c r="AX63">
        <v>-0.32950113937447578</v>
      </c>
      <c r="AY63">
        <f t="shared" si="21"/>
        <v>0.20984817157609989</v>
      </c>
    </row>
    <row r="64" spans="1:51" x14ac:dyDescent="0.3">
      <c r="A64" s="34" t="s">
        <v>335</v>
      </c>
      <c r="B64">
        <v>39</v>
      </c>
      <c r="C64">
        <v>46</v>
      </c>
      <c r="D64">
        <v>14</v>
      </c>
      <c r="E64">
        <v>50</v>
      </c>
      <c r="F64">
        <v>48</v>
      </c>
      <c r="G64">
        <v>63</v>
      </c>
      <c r="H64">
        <v>47</v>
      </c>
      <c r="I64">
        <v>52</v>
      </c>
      <c r="J64">
        <v>49</v>
      </c>
      <c r="K64">
        <v>71</v>
      </c>
      <c r="L64">
        <v>71</v>
      </c>
      <c r="M64">
        <v>78</v>
      </c>
      <c r="N64">
        <v>87</v>
      </c>
      <c r="O64">
        <v>98</v>
      </c>
      <c r="P64" s="34" t="s">
        <v>335</v>
      </c>
      <c r="Q64" s="35">
        <f t="shared" si="15"/>
        <v>0.51452009162403811</v>
      </c>
      <c r="R64" s="35">
        <f t="shared" si="15"/>
        <v>0.74490222220196556</v>
      </c>
      <c r="S64" s="35">
        <f t="shared" si="15"/>
        <v>-0.30827323186856015</v>
      </c>
      <c r="T64" s="35">
        <f t="shared" si="15"/>
        <v>0.87654915396078126</v>
      </c>
      <c r="U64" s="35">
        <f t="shared" si="15"/>
        <v>0.81072568808137346</v>
      </c>
      <c r="V64" s="35">
        <f t="shared" si="15"/>
        <v>1.3044016821769324</v>
      </c>
      <c r="W64" s="35">
        <f t="shared" si="15"/>
        <v>0.77781395514166951</v>
      </c>
      <c r="X64" s="35">
        <f t="shared" si="15"/>
        <v>0.94237261984018916</v>
      </c>
      <c r="Y64" s="35">
        <f t="shared" si="15"/>
        <v>0.84363742102107731</v>
      </c>
      <c r="Z64" s="35">
        <f t="shared" si="15"/>
        <v>1.5676955456945638</v>
      </c>
      <c r="AA64" s="35">
        <f t="shared" si="15"/>
        <v>1.5676955456945638</v>
      </c>
      <c r="AB64" s="35">
        <f t="shared" si="15"/>
        <v>1.7980776762724913</v>
      </c>
      <c r="AC64" s="35">
        <f t="shared" si="15"/>
        <v>2.0942832727298266</v>
      </c>
      <c r="AD64" s="35">
        <f t="shared" si="15"/>
        <v>2.4563123350665697</v>
      </c>
      <c r="AE64" s="35">
        <f t="shared" si="16"/>
        <v>2.1162244280229623</v>
      </c>
      <c r="AF64" s="27">
        <f t="shared" si="17"/>
        <v>0.58957177595772525</v>
      </c>
      <c r="AH64" s="9">
        <v>25</v>
      </c>
      <c r="AI64" s="9">
        <v>40</v>
      </c>
      <c r="AJ64" s="9">
        <f t="shared" si="14"/>
        <v>32.5</v>
      </c>
      <c r="AK64" s="27">
        <f t="shared" si="18"/>
        <v>-9.9264471457006908E-3</v>
      </c>
      <c r="AM64" s="9">
        <v>24</v>
      </c>
      <c r="AN64" s="9">
        <v>23</v>
      </c>
      <c r="AO64" s="9">
        <v>14</v>
      </c>
      <c r="AP64" s="27">
        <f t="shared" si="19"/>
        <v>20.333333333333332</v>
      </c>
      <c r="AQ64" s="27">
        <f t="shared" si="20"/>
        <v>1.800423352714678</v>
      </c>
      <c r="AU64" s="34" t="s">
        <v>335</v>
      </c>
      <c r="AV64">
        <v>0.58957177595772525</v>
      </c>
      <c r="AW64">
        <v>-9.9264471457006908E-3</v>
      </c>
      <c r="AX64">
        <v>1.800423352714678</v>
      </c>
      <c r="AY64">
        <f t="shared" si="21"/>
        <v>0.79335622717556753</v>
      </c>
    </row>
    <row r="65" spans="1:51" x14ac:dyDescent="0.3">
      <c r="A65" s="34" t="s">
        <v>336</v>
      </c>
      <c r="B65">
        <v>21</v>
      </c>
      <c r="C65">
        <v>24</v>
      </c>
      <c r="D65">
        <v>16</v>
      </c>
      <c r="E65">
        <v>51</v>
      </c>
      <c r="F65">
        <v>97</v>
      </c>
      <c r="G65">
        <v>98</v>
      </c>
      <c r="H65">
        <v>112</v>
      </c>
      <c r="I65">
        <v>107</v>
      </c>
      <c r="J65">
        <v>106</v>
      </c>
      <c r="K65">
        <v>120</v>
      </c>
      <c r="L65">
        <v>138</v>
      </c>
      <c r="M65">
        <v>136</v>
      </c>
      <c r="N65">
        <v>126</v>
      </c>
      <c r="O65">
        <v>141</v>
      </c>
      <c r="P65" s="34" t="s">
        <v>336</v>
      </c>
      <c r="Q65" s="35">
        <f t="shared" si="15"/>
        <v>-7.7891101290632647E-2</v>
      </c>
      <c r="R65" s="35">
        <f t="shared" si="15"/>
        <v>2.0844097528479138E-2</v>
      </c>
      <c r="S65" s="35">
        <f t="shared" si="15"/>
        <v>-0.2424497659891523</v>
      </c>
      <c r="T65" s="35">
        <f t="shared" si="15"/>
        <v>0.90946088690048521</v>
      </c>
      <c r="U65" s="35">
        <f t="shared" si="15"/>
        <v>2.4234006021268657</v>
      </c>
      <c r="V65" s="35">
        <f t="shared" si="15"/>
        <v>2.4563123350665697</v>
      </c>
      <c r="W65" s="35">
        <f t="shared" si="15"/>
        <v>2.9170765962224245</v>
      </c>
      <c r="X65" s="35">
        <f t="shared" si="15"/>
        <v>2.7525179315239048</v>
      </c>
      <c r="Y65" s="35">
        <f t="shared" si="15"/>
        <v>2.7196061985842008</v>
      </c>
      <c r="Z65" s="35">
        <f t="shared" si="15"/>
        <v>3.1803704597400562</v>
      </c>
      <c r="AA65" s="35">
        <f t="shared" si="15"/>
        <v>3.7727816526547269</v>
      </c>
      <c r="AB65" s="35">
        <f t="shared" si="15"/>
        <v>3.706958186775319</v>
      </c>
      <c r="AC65" s="35">
        <f t="shared" si="15"/>
        <v>3.3778408573782794</v>
      </c>
      <c r="AD65" s="35">
        <f t="shared" si="15"/>
        <v>3.8715168514738387</v>
      </c>
      <c r="AE65" s="35">
        <f t="shared" si="16"/>
        <v>3.6521052985424789</v>
      </c>
      <c r="AF65" s="27">
        <f t="shared" si="17"/>
        <v>1.4568927773666382</v>
      </c>
      <c r="AH65" s="9">
        <v>40</v>
      </c>
      <c r="AI65" s="9">
        <v>62</v>
      </c>
      <c r="AJ65" s="9">
        <f t="shared" si="14"/>
        <v>51</v>
      </c>
      <c r="AK65" s="27">
        <f t="shared" si="18"/>
        <v>0.6382121606029959</v>
      </c>
      <c r="AM65" s="9">
        <v>27</v>
      </c>
      <c r="AN65" s="9">
        <v>7</v>
      </c>
      <c r="AO65" s="9">
        <v>7</v>
      </c>
      <c r="AP65" s="27">
        <f t="shared" si="19"/>
        <v>13.666666666666666</v>
      </c>
      <c r="AQ65" s="27">
        <f t="shared" si="20"/>
        <v>0.7081543824125478</v>
      </c>
      <c r="AU65" s="34" t="s">
        <v>336</v>
      </c>
      <c r="AV65">
        <v>1.4568927773666382</v>
      </c>
      <c r="AW65">
        <v>0.6382121606029959</v>
      </c>
      <c r="AX65">
        <v>0.7081543824125478</v>
      </c>
      <c r="AY65">
        <f t="shared" si="21"/>
        <v>0.93441977346072724</v>
      </c>
    </row>
    <row r="66" spans="1:51" x14ac:dyDescent="0.3">
      <c r="A66" s="34" t="s">
        <v>337</v>
      </c>
      <c r="B66">
        <v>119</v>
      </c>
      <c r="C66">
        <v>109</v>
      </c>
      <c r="D66">
        <v>122</v>
      </c>
      <c r="E66">
        <v>143</v>
      </c>
      <c r="F66">
        <v>132</v>
      </c>
      <c r="G66">
        <v>128</v>
      </c>
      <c r="H66">
        <v>131</v>
      </c>
      <c r="I66">
        <v>147</v>
      </c>
      <c r="J66">
        <v>165</v>
      </c>
      <c r="K66">
        <v>162</v>
      </c>
      <c r="L66">
        <v>199</v>
      </c>
      <c r="M66">
        <v>95</v>
      </c>
      <c r="N66">
        <v>206</v>
      </c>
      <c r="O66">
        <v>276</v>
      </c>
      <c r="P66" s="34" t="s">
        <v>337</v>
      </c>
      <c r="Q66" s="35">
        <f t="shared" si="15"/>
        <v>3.1474587268003522</v>
      </c>
      <c r="R66" s="35">
        <f t="shared" si="15"/>
        <v>2.8183413974033127</v>
      </c>
      <c r="S66" s="35">
        <f t="shared" si="15"/>
        <v>3.2461939256194641</v>
      </c>
      <c r="T66" s="35">
        <f t="shared" si="15"/>
        <v>3.9373403173532462</v>
      </c>
      <c r="U66" s="35">
        <f t="shared" si="15"/>
        <v>3.5753112550165032</v>
      </c>
      <c r="V66" s="35">
        <f t="shared" si="15"/>
        <v>3.4436643232576873</v>
      </c>
      <c r="W66" s="35">
        <f t="shared" si="15"/>
        <v>3.5423995220767992</v>
      </c>
      <c r="X66" s="35">
        <f t="shared" si="15"/>
        <v>4.0689872491120624</v>
      </c>
      <c r="Y66" s="35">
        <f t="shared" si="15"/>
        <v>4.6613984420267327</v>
      </c>
      <c r="Z66" s="35">
        <f t="shared" si="15"/>
        <v>4.5626632432076208</v>
      </c>
      <c r="AA66" s="35">
        <f t="shared" si="15"/>
        <v>5.7803973619766662</v>
      </c>
      <c r="AB66" s="35">
        <f t="shared" si="15"/>
        <v>2.3575771362474578</v>
      </c>
      <c r="AC66" s="35">
        <f t="shared" si="15"/>
        <v>6.0107794925545939</v>
      </c>
      <c r="AD66" s="35">
        <f t="shared" si="15"/>
        <v>8.3146007983338688</v>
      </c>
      <c r="AE66" s="35">
        <f t="shared" si="16"/>
        <v>5.5609858090453059</v>
      </c>
      <c r="AF66" s="27">
        <f t="shared" si="17"/>
        <v>2.5348488791177153</v>
      </c>
      <c r="AH66" s="9">
        <v>40</v>
      </c>
      <c r="AI66" s="9">
        <v>62</v>
      </c>
      <c r="AJ66" s="9">
        <f t="shared" si="14"/>
        <v>51</v>
      </c>
      <c r="AK66" s="27">
        <f t="shared" si="18"/>
        <v>0.6382121606029959</v>
      </c>
      <c r="AM66" s="9">
        <v>22</v>
      </c>
      <c r="AN66" s="9">
        <v>4</v>
      </c>
      <c r="AO66" s="9">
        <v>5</v>
      </c>
      <c r="AP66" s="27">
        <f t="shared" si="19"/>
        <v>10.333333333333334</v>
      </c>
      <c r="AQ66" s="27">
        <f t="shared" si="20"/>
        <v>0.16201989726148294</v>
      </c>
      <c r="AU66" s="34" t="s">
        <v>337</v>
      </c>
      <c r="AV66">
        <v>2.5348488791177153</v>
      </c>
      <c r="AW66">
        <v>0.6382121606029959</v>
      </c>
      <c r="AX66">
        <v>0.16201989726148294</v>
      </c>
      <c r="AY66">
        <f t="shared" si="21"/>
        <v>1.1116936456607314</v>
      </c>
    </row>
    <row r="67" spans="1:51" x14ac:dyDescent="0.3">
      <c r="A67" s="34" t="s">
        <v>338</v>
      </c>
      <c r="B67">
        <v>5</v>
      </c>
      <c r="C67">
        <v>7</v>
      </c>
      <c r="D67">
        <v>1</v>
      </c>
      <c r="E67" t="s">
        <v>281</v>
      </c>
      <c r="F67">
        <v>3</v>
      </c>
      <c r="G67" t="s">
        <v>281</v>
      </c>
      <c r="H67">
        <v>1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1</v>
      </c>
      <c r="P67" s="34" t="s">
        <v>338</v>
      </c>
      <c r="Q67" s="35">
        <f t="shared" si="15"/>
        <v>-0.6044788283258955</v>
      </c>
      <c r="R67" s="35">
        <f t="shared" si="15"/>
        <v>-0.5386553624464876</v>
      </c>
      <c r="S67" s="35">
        <f t="shared" si="15"/>
        <v>-0.7361257600847112</v>
      </c>
      <c r="T67" s="35"/>
      <c r="U67" s="35">
        <f t="shared" si="15"/>
        <v>-0.67030229420530341</v>
      </c>
      <c r="V67" s="35"/>
      <c r="W67" s="35">
        <f t="shared" si="15"/>
        <v>-0.7361257600847112</v>
      </c>
      <c r="X67" s="35">
        <f t="shared" si="15"/>
        <v>-0.76903749302441515</v>
      </c>
      <c r="Y67" s="35">
        <f t="shared" si="15"/>
        <v>-0.76903749302441515</v>
      </c>
      <c r="Z67" s="35">
        <f t="shared" si="15"/>
        <v>-0.70321402714500725</v>
      </c>
      <c r="AA67" s="35">
        <f t="shared" si="15"/>
        <v>-0.76903749302441515</v>
      </c>
      <c r="AB67" s="35">
        <f t="shared" si="15"/>
        <v>-0.76903749302441515</v>
      </c>
      <c r="AC67" s="35">
        <f t="shared" si="15"/>
        <v>-0.76903749302441515</v>
      </c>
      <c r="AD67" s="35">
        <f t="shared" si="15"/>
        <v>-0.7361257600847112</v>
      </c>
      <c r="AE67" s="35">
        <f t="shared" si="16"/>
        <v>-0.75806691537784721</v>
      </c>
      <c r="AF67" s="27">
        <f t="shared" si="17"/>
        <v>-1.0335575266789547</v>
      </c>
      <c r="AH67" s="9">
        <v>1</v>
      </c>
      <c r="AI67" s="9">
        <v>2</v>
      </c>
      <c r="AJ67" s="9">
        <f t="shared" si="14"/>
        <v>1.5</v>
      </c>
      <c r="AK67" s="27">
        <f t="shared" si="18"/>
        <v>-1.0959965466164896</v>
      </c>
      <c r="AM67" s="9">
        <v>0</v>
      </c>
      <c r="AN67" s="9">
        <v>7</v>
      </c>
      <c r="AO67" s="9">
        <v>3</v>
      </c>
      <c r="AP67" s="27">
        <f t="shared" si="19"/>
        <v>3.3333333333333335</v>
      </c>
      <c r="AQ67" s="27">
        <f t="shared" si="20"/>
        <v>-0.98486252155575371</v>
      </c>
      <c r="AU67" s="34" t="s">
        <v>338</v>
      </c>
      <c r="AV67">
        <v>-1.0335575266789547</v>
      </c>
      <c r="AW67">
        <v>-1.0959965466164896</v>
      </c>
      <c r="AX67">
        <v>-0.98486252155575371</v>
      </c>
      <c r="AY67">
        <f t="shared" si="21"/>
        <v>-1.0381388649503993</v>
      </c>
    </row>
    <row r="68" spans="1:51" ht="15" thickBot="1" x14ac:dyDescent="0.35">
      <c r="A68" s="41" t="s">
        <v>339</v>
      </c>
      <c r="B68">
        <v>6</v>
      </c>
      <c r="C68">
        <v>16</v>
      </c>
      <c r="D68">
        <v>14</v>
      </c>
      <c r="E68">
        <v>10</v>
      </c>
      <c r="F68">
        <v>18</v>
      </c>
      <c r="G68">
        <v>11</v>
      </c>
      <c r="H68">
        <v>12</v>
      </c>
      <c r="I68">
        <v>15</v>
      </c>
      <c r="J68">
        <v>11</v>
      </c>
      <c r="K68">
        <v>6</v>
      </c>
      <c r="L68">
        <v>70</v>
      </c>
      <c r="M68">
        <v>75</v>
      </c>
      <c r="N68">
        <v>78</v>
      </c>
      <c r="O68">
        <v>96</v>
      </c>
      <c r="P68" s="41" t="s">
        <v>339</v>
      </c>
      <c r="Q68" s="35">
        <f t="shared" si="15"/>
        <v>-0.57156709538619155</v>
      </c>
      <c r="R68" s="35">
        <f t="shared" si="15"/>
        <v>-0.2424497659891523</v>
      </c>
      <c r="S68" s="35">
        <f t="shared" si="15"/>
        <v>-0.30827323186856015</v>
      </c>
      <c r="T68" s="35">
        <f t="shared" si="15"/>
        <v>-0.43992016362737585</v>
      </c>
      <c r="U68" s="35">
        <f t="shared" si="15"/>
        <v>-0.17662630010974442</v>
      </c>
      <c r="V68" s="35">
        <f t="shared" si="15"/>
        <v>-0.40700843068767195</v>
      </c>
      <c r="W68" s="35">
        <f t="shared" si="15"/>
        <v>-0.374096697747968</v>
      </c>
      <c r="X68" s="35">
        <f t="shared" si="15"/>
        <v>-0.2753614989288562</v>
      </c>
      <c r="Y68" s="35">
        <f t="shared" si="15"/>
        <v>-0.40700843068767195</v>
      </c>
      <c r="Z68" s="35">
        <f t="shared" si="15"/>
        <v>-0.57156709538619155</v>
      </c>
      <c r="AA68" s="35">
        <f t="shared" si="15"/>
        <v>1.5347838127548599</v>
      </c>
      <c r="AB68" s="35">
        <f t="shared" si="15"/>
        <v>1.6993424774533794</v>
      </c>
      <c r="AC68" s="35">
        <f t="shared" si="15"/>
        <v>1.7980776762724913</v>
      </c>
      <c r="AD68" s="35">
        <f t="shared" si="15"/>
        <v>2.3904888691871617</v>
      </c>
      <c r="AE68" s="35">
        <f>AVERAGE(AB68:AD68)</f>
        <v>1.9626363409710106</v>
      </c>
      <c r="AF68" s="27">
        <f t="shared" si="17"/>
        <v>0.50283967581683398</v>
      </c>
      <c r="AH68" s="9">
        <v>40</v>
      </c>
      <c r="AI68" s="9">
        <v>50</v>
      </c>
      <c r="AJ68" s="9">
        <f t="shared" si="14"/>
        <v>45</v>
      </c>
      <c r="AK68" s="27">
        <f t="shared" si="18"/>
        <v>0.42800504457639155</v>
      </c>
      <c r="AM68" s="9">
        <v>13</v>
      </c>
      <c r="AN68" s="9">
        <v>12</v>
      </c>
      <c r="AO68" s="9">
        <v>2</v>
      </c>
      <c r="AP68" s="27">
        <f t="shared" si="19"/>
        <v>9</v>
      </c>
      <c r="AQ68" s="27">
        <f t="shared" si="20"/>
        <v>-5.6433896798943194E-2</v>
      </c>
      <c r="AU68" s="41" t="s">
        <v>339</v>
      </c>
      <c r="AV68">
        <v>0.50283967581683398</v>
      </c>
      <c r="AW68">
        <v>0.42800504457639155</v>
      </c>
      <c r="AX68">
        <v>-5.6433896798943194E-2</v>
      </c>
      <c r="AY68">
        <f t="shared" si="21"/>
        <v>0.29147027453142743</v>
      </c>
    </row>
    <row r="69" spans="1:51" ht="16.2" thickTop="1" x14ac:dyDescent="0.3">
      <c r="Q69" s="40">
        <f>AVERAGE(Q39:Q68)</f>
        <v>0</v>
      </c>
      <c r="R69" s="40">
        <f t="shared" ref="R69:AC69" si="22">AVERAGE(R39:R68)</f>
        <v>2.4135270822449491E-2</v>
      </c>
      <c r="S69" s="40">
        <f t="shared" si="22"/>
        <v>-5.8144061526810287E-2</v>
      </c>
      <c r="T69" s="40">
        <f t="shared" si="22"/>
        <v>0.20696562173921862</v>
      </c>
      <c r="U69" s="40">
        <f t="shared" si="22"/>
        <v>0.45418191456791418</v>
      </c>
      <c r="V69" s="40">
        <f t="shared" si="22"/>
        <v>0.32410220818717955</v>
      </c>
      <c r="W69" s="40">
        <f t="shared" si="22"/>
        <v>0.31046734739787374</v>
      </c>
      <c r="X69" s="40">
        <f t="shared" si="22"/>
        <v>0.37958198657125197</v>
      </c>
      <c r="Y69" s="40">
        <f t="shared" si="22"/>
        <v>0.38397021762987915</v>
      </c>
      <c r="Z69" s="40">
        <f t="shared" si="22"/>
        <v>0.51671420715335159</v>
      </c>
      <c r="AA69" s="40">
        <f t="shared" si="22"/>
        <v>1.0323313565420464</v>
      </c>
      <c r="AB69" s="40">
        <f t="shared" si="22"/>
        <v>0.84254036325642034</v>
      </c>
      <c r="AC69" s="40">
        <f t="shared" si="22"/>
        <v>1.1025430534800813</v>
      </c>
      <c r="AD69" s="40">
        <f>AVERAGE(AD39:AD68)</f>
        <v>1.2714899492372282</v>
      </c>
      <c r="AE69" s="40">
        <f>AVERAGE(AE39:AE68)</f>
        <v>1.0721911219912434</v>
      </c>
      <c r="AF69" s="40">
        <f>AVERAGE(AF39:AF68)</f>
        <v>0</v>
      </c>
      <c r="AH69" s="3">
        <f t="shared" ref="AH69:AK69" si="23">AVERAGE(AH39:AH68)</f>
        <v>29.966666666666665</v>
      </c>
      <c r="AI69" s="3">
        <f t="shared" si="23"/>
        <v>35.6</v>
      </c>
      <c r="AJ69" s="3">
        <f t="shared" si="23"/>
        <v>32.783333333333331</v>
      </c>
      <c r="AK69" s="3">
        <f t="shared" si="23"/>
        <v>5.9211894646675015E-17</v>
      </c>
      <c r="AM69" s="3">
        <f t="shared" ref="AM69:AQ69" si="24">AVERAGE(AM39:AM68)</f>
        <v>12.766666666666667</v>
      </c>
      <c r="AN69" s="3">
        <f t="shared" si="24"/>
        <v>9.9</v>
      </c>
      <c r="AO69" s="3">
        <f t="shared" si="24"/>
        <v>5.3666666666666663</v>
      </c>
      <c r="AP69" s="3">
        <f t="shared" si="24"/>
        <v>9.3444444444444432</v>
      </c>
      <c r="AQ69" s="3">
        <f t="shared" si="24"/>
        <v>2.5095666285797808E-16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2A63-F358-4AA9-8F5F-8F7D34F63DC1}">
  <dimension ref="A1:AV66"/>
  <sheetViews>
    <sheetView workbookViewId="0">
      <selection sqref="A1:AV66"/>
    </sheetView>
  </sheetViews>
  <sheetFormatPr defaultRowHeight="14.4" x14ac:dyDescent="0.3"/>
  <sheetData>
    <row r="1" spans="1:48" ht="15.6" x14ac:dyDescent="0.3">
      <c r="B1" s="9" t="s">
        <v>143</v>
      </c>
      <c r="C1" s="9" t="s">
        <v>144</v>
      </c>
      <c r="D1" s="9" t="s">
        <v>145</v>
      </c>
      <c r="E1" s="9" t="s">
        <v>146</v>
      </c>
      <c r="F1" s="9" t="s">
        <v>147</v>
      </c>
      <c r="G1" s="9" t="s">
        <v>148</v>
      </c>
      <c r="H1" s="9" t="s">
        <v>149</v>
      </c>
      <c r="I1" s="9" t="s">
        <v>150</v>
      </c>
      <c r="J1" s="9" t="s">
        <v>151</v>
      </c>
      <c r="K1" s="9" t="s">
        <v>152</v>
      </c>
      <c r="L1" s="9" t="s">
        <v>153</v>
      </c>
      <c r="M1" s="9" t="s">
        <v>154</v>
      </c>
      <c r="N1" s="9" t="s">
        <v>155</v>
      </c>
      <c r="O1" s="9" t="s">
        <v>156</v>
      </c>
      <c r="Q1" s="9" t="s">
        <v>143</v>
      </c>
      <c r="R1" s="9" t="s">
        <v>144</v>
      </c>
      <c r="S1" s="9" t="s">
        <v>145</v>
      </c>
      <c r="T1" s="9" t="s">
        <v>146</v>
      </c>
      <c r="U1" s="9" t="s">
        <v>147</v>
      </c>
      <c r="V1" s="9" t="s">
        <v>148</v>
      </c>
      <c r="W1" s="9" t="s">
        <v>149</v>
      </c>
      <c r="X1" s="9" t="s">
        <v>150</v>
      </c>
      <c r="Y1" s="9" t="s">
        <v>151</v>
      </c>
      <c r="Z1" s="9" t="s">
        <v>152</v>
      </c>
      <c r="AA1" s="9" t="s">
        <v>153</v>
      </c>
      <c r="AB1" s="9" t="s">
        <v>154</v>
      </c>
      <c r="AC1" s="9" t="s">
        <v>155</v>
      </c>
      <c r="AD1" s="9" t="s">
        <v>156</v>
      </c>
      <c r="AE1" s="9" t="s">
        <v>157</v>
      </c>
      <c r="AF1" s="1" t="s">
        <v>158</v>
      </c>
      <c r="AH1" s="9" t="s">
        <v>116</v>
      </c>
      <c r="AI1" s="9" t="s">
        <v>117</v>
      </c>
      <c r="AJ1" s="9" t="s">
        <v>159</v>
      </c>
      <c r="AK1" s="1" t="s">
        <v>160</v>
      </c>
      <c r="AM1" s="9" t="s">
        <v>161</v>
      </c>
      <c r="AN1" s="9" t="s">
        <v>162</v>
      </c>
      <c r="AO1" s="1" t="s">
        <v>119</v>
      </c>
      <c r="AS1" s="1" t="s">
        <v>158</v>
      </c>
      <c r="AT1" s="1" t="s">
        <v>160</v>
      </c>
      <c r="AU1" s="1" t="s">
        <v>119</v>
      </c>
      <c r="AV1" s="1" t="s">
        <v>163</v>
      </c>
    </row>
    <row r="2" spans="1:48" x14ac:dyDescent="0.3">
      <c r="A2" t="s">
        <v>164</v>
      </c>
      <c r="B2" s="9">
        <v>140</v>
      </c>
      <c r="C2" s="9">
        <v>112</v>
      </c>
      <c r="D2" s="9">
        <v>121</v>
      </c>
      <c r="E2" s="9">
        <v>122</v>
      </c>
      <c r="F2" s="9">
        <v>151</v>
      </c>
      <c r="G2" s="9">
        <v>129</v>
      </c>
      <c r="H2" s="9">
        <v>139</v>
      </c>
      <c r="I2" s="9">
        <v>145</v>
      </c>
      <c r="J2" s="9">
        <v>155</v>
      </c>
      <c r="K2" s="9">
        <v>155</v>
      </c>
      <c r="L2" s="9">
        <v>142</v>
      </c>
      <c r="M2" s="9">
        <v>158</v>
      </c>
      <c r="N2" s="9">
        <v>148</v>
      </c>
      <c r="O2" s="9">
        <v>136</v>
      </c>
      <c r="Q2" t="e">
        <f>(B2-$B$34)/$B$35</f>
        <v>#VALUE!</v>
      </c>
      <c r="R2" t="e">
        <f t="shared" ref="R2:AD17" si="0">(C2-$B$34)/$B$35</f>
        <v>#VALUE!</v>
      </c>
      <c r="S2" t="e">
        <f t="shared" si="0"/>
        <v>#VALUE!</v>
      </c>
      <c r="T2" t="e">
        <f t="shared" si="0"/>
        <v>#VALUE!</v>
      </c>
      <c r="U2" t="e">
        <f t="shared" si="0"/>
        <v>#VALUE!</v>
      </c>
      <c r="V2" t="e">
        <f t="shared" si="0"/>
        <v>#VALUE!</v>
      </c>
      <c r="W2" t="e">
        <f t="shared" si="0"/>
        <v>#VALUE!</v>
      </c>
      <c r="X2" t="e">
        <f t="shared" si="0"/>
        <v>#VALUE!</v>
      </c>
      <c r="Y2" t="e">
        <f t="shared" si="0"/>
        <v>#VALUE!</v>
      </c>
      <c r="Z2" t="e">
        <f t="shared" si="0"/>
        <v>#VALUE!</v>
      </c>
      <c r="AA2" t="e">
        <f t="shared" si="0"/>
        <v>#VALUE!</v>
      </c>
      <c r="AB2" t="e">
        <f t="shared" si="0"/>
        <v>#VALUE!</v>
      </c>
      <c r="AC2" t="e">
        <f t="shared" si="0"/>
        <v>#VALUE!</v>
      </c>
      <c r="AD2" t="e">
        <f t="shared" si="0"/>
        <v>#VALUE!</v>
      </c>
      <c r="AE2" t="e">
        <f>AVERAGE(AA2:AD2)</f>
        <v>#VALUE!</v>
      </c>
      <c r="AF2" t="e">
        <f>(AE2-$AE$34)/$AE$35</f>
        <v>#VALUE!</v>
      </c>
      <c r="AH2" s="9">
        <v>268</v>
      </c>
      <c r="AI2" s="9">
        <v>178</v>
      </c>
      <c r="AJ2" s="9">
        <f>MAX(AH2:AI2)</f>
        <v>268</v>
      </c>
      <c r="AK2">
        <f>(AJ2-$AJ$34)/$AJ$35</f>
        <v>0.81707317073170727</v>
      </c>
      <c r="AM2" s="9">
        <v>36</v>
      </c>
      <c r="AN2" s="9">
        <v>19</v>
      </c>
      <c r="AO2">
        <f>(AN2-$AN$34)/$AN$35</f>
        <v>2.1111111111111112</v>
      </c>
      <c r="AR2" s="9" t="s">
        <v>164</v>
      </c>
      <c r="AS2">
        <v>1.3058039828053831</v>
      </c>
      <c r="AT2">
        <v>2.7393336787763718</v>
      </c>
      <c r="AU2">
        <v>2.2273041191724414</v>
      </c>
      <c r="AV2">
        <f t="shared" ref="AV2:AV31" si="1">AVERAGE(AS2:AU2)</f>
        <v>2.0908139269180652</v>
      </c>
    </row>
    <row r="3" spans="1:48" x14ac:dyDescent="0.3">
      <c r="A3" t="s">
        <v>165</v>
      </c>
      <c r="B3" s="9">
        <v>2</v>
      </c>
      <c r="C3" s="9">
        <v>2</v>
      </c>
      <c r="D3" s="9">
        <v>2</v>
      </c>
      <c r="E3" s="9">
        <v>5</v>
      </c>
      <c r="F3" s="9">
        <v>7</v>
      </c>
      <c r="G3" s="9">
        <v>31</v>
      </c>
      <c r="H3" s="9">
        <v>40</v>
      </c>
      <c r="I3" s="9">
        <v>28</v>
      </c>
      <c r="J3" s="9">
        <v>22</v>
      </c>
      <c r="K3" s="9">
        <v>68</v>
      </c>
      <c r="L3" s="9">
        <v>77</v>
      </c>
      <c r="M3" s="9">
        <v>92</v>
      </c>
      <c r="N3" s="9">
        <v>128</v>
      </c>
      <c r="O3" s="9">
        <v>161</v>
      </c>
      <c r="Q3" t="e">
        <f t="shared" ref="Q3:AD31" si="2">(B3-$B$34)/$B$35</f>
        <v>#VALUE!</v>
      </c>
      <c r="R3" t="e">
        <f t="shared" si="0"/>
        <v>#VALUE!</v>
      </c>
      <c r="S3" t="e">
        <f t="shared" si="0"/>
        <v>#VALUE!</v>
      </c>
      <c r="T3" t="e">
        <f t="shared" si="0"/>
        <v>#VALUE!</v>
      </c>
      <c r="U3" t="e">
        <f t="shared" si="0"/>
        <v>#VALUE!</v>
      </c>
      <c r="V3" t="e">
        <f t="shared" si="0"/>
        <v>#VALUE!</v>
      </c>
      <c r="W3" t="e">
        <f t="shared" si="0"/>
        <v>#VALUE!</v>
      </c>
      <c r="X3" t="e">
        <f t="shared" si="0"/>
        <v>#VALUE!</v>
      </c>
      <c r="Y3" t="e">
        <f t="shared" si="0"/>
        <v>#VALUE!</v>
      </c>
      <c r="Z3" t="e">
        <f t="shared" si="0"/>
        <v>#VALUE!</v>
      </c>
      <c r="AA3" t="e">
        <f t="shared" si="0"/>
        <v>#VALUE!</v>
      </c>
      <c r="AB3" t="e">
        <f t="shared" si="0"/>
        <v>#VALUE!</v>
      </c>
      <c r="AC3" t="e">
        <f t="shared" si="0"/>
        <v>#VALUE!</v>
      </c>
      <c r="AD3" t="e">
        <f t="shared" si="0"/>
        <v>#VALUE!</v>
      </c>
      <c r="AE3" t="e">
        <f t="shared" ref="AE3:AE31" si="3">AVERAGE(AA3:AD3)</f>
        <v>#VALUE!</v>
      </c>
      <c r="AF3" t="e">
        <f t="shared" ref="AF3:AF31" si="4">(AE3-$AE$34)/$AE$35</f>
        <v>#VALUE!</v>
      </c>
      <c r="AH3" s="9">
        <v>62</v>
      </c>
      <c r="AI3" s="9">
        <v>6</v>
      </c>
      <c r="AJ3" s="9">
        <f t="shared" ref="AJ3:AJ31" si="5">MAX(AH3:AI3)</f>
        <v>62</v>
      </c>
      <c r="AK3">
        <f t="shared" ref="AK3:AK31" si="6">(AJ3-$AJ$34)/$AJ$35</f>
        <v>0.18902439024390244</v>
      </c>
      <c r="AM3" s="9">
        <v>30</v>
      </c>
      <c r="AN3" s="9">
        <v>10</v>
      </c>
      <c r="AO3">
        <f t="shared" ref="AO3:AO31" si="7">(AN3-$AN$34)/$AN$35</f>
        <v>1.1111111111111112</v>
      </c>
      <c r="AR3" s="9" t="s">
        <v>165</v>
      </c>
      <c r="AS3">
        <v>0.58533411636189325</v>
      </c>
      <c r="AT3">
        <v>-7.0472484682213787E-2</v>
      </c>
      <c r="AU3">
        <v>0.43407524367258449</v>
      </c>
      <c r="AV3">
        <f t="shared" si="1"/>
        <v>0.31631229178408798</v>
      </c>
    </row>
    <row r="4" spans="1:48" x14ac:dyDescent="0.3">
      <c r="A4" t="s">
        <v>166</v>
      </c>
      <c r="B4" s="9">
        <v>100</v>
      </c>
      <c r="C4" s="9">
        <v>83</v>
      </c>
      <c r="D4" s="9">
        <v>92</v>
      </c>
      <c r="E4" s="9">
        <v>105</v>
      </c>
      <c r="F4" s="9">
        <v>106</v>
      </c>
      <c r="G4" s="9">
        <v>110</v>
      </c>
      <c r="H4" s="9">
        <v>113</v>
      </c>
      <c r="I4" s="9">
        <v>100</v>
      </c>
      <c r="J4" s="9">
        <v>103</v>
      </c>
      <c r="K4" s="9">
        <v>111</v>
      </c>
      <c r="L4" s="9">
        <v>120</v>
      </c>
      <c r="M4" s="9">
        <v>120</v>
      </c>
      <c r="N4" s="9">
        <v>121</v>
      </c>
      <c r="O4" s="9">
        <v>116</v>
      </c>
      <c r="Q4" t="e">
        <f t="shared" si="2"/>
        <v>#VALUE!</v>
      </c>
      <c r="R4" t="e">
        <f t="shared" si="0"/>
        <v>#VALUE!</v>
      </c>
      <c r="S4" t="e">
        <f t="shared" si="0"/>
        <v>#VALUE!</v>
      </c>
      <c r="T4" t="e">
        <f t="shared" si="0"/>
        <v>#VALUE!</v>
      </c>
      <c r="U4" t="e">
        <f t="shared" si="0"/>
        <v>#VALUE!</v>
      </c>
      <c r="V4" t="e">
        <f t="shared" si="0"/>
        <v>#VALUE!</v>
      </c>
      <c r="W4" t="e">
        <f t="shared" si="0"/>
        <v>#VALUE!</v>
      </c>
      <c r="X4" t="e">
        <f t="shared" si="0"/>
        <v>#VALUE!</v>
      </c>
      <c r="Y4" t="e">
        <f t="shared" si="0"/>
        <v>#VALUE!</v>
      </c>
      <c r="Z4" t="e">
        <f t="shared" si="0"/>
        <v>#VALUE!</v>
      </c>
      <c r="AA4" t="e">
        <f t="shared" si="0"/>
        <v>#VALUE!</v>
      </c>
      <c r="AB4" t="e">
        <f t="shared" si="0"/>
        <v>#VALUE!</v>
      </c>
      <c r="AC4" t="e">
        <f t="shared" si="0"/>
        <v>#VALUE!</v>
      </c>
      <c r="AD4" t="e">
        <f t="shared" si="0"/>
        <v>#VALUE!</v>
      </c>
      <c r="AE4" t="e">
        <f t="shared" si="3"/>
        <v>#VALUE!</v>
      </c>
      <c r="AF4" t="e">
        <f t="shared" si="4"/>
        <v>#VALUE!</v>
      </c>
      <c r="AH4" s="9">
        <v>15</v>
      </c>
      <c r="AI4" s="9">
        <v>20</v>
      </c>
      <c r="AJ4" s="9">
        <f t="shared" si="5"/>
        <v>20</v>
      </c>
      <c r="AK4">
        <f t="shared" si="6"/>
        <v>6.097560975609756E-2</v>
      </c>
      <c r="AM4" s="9">
        <v>24</v>
      </c>
      <c r="AN4" s="9">
        <v>4</v>
      </c>
      <c r="AO4">
        <f t="shared" si="7"/>
        <v>0.44444444444444442</v>
      </c>
      <c r="AR4" s="9" t="s">
        <v>166</v>
      </c>
      <c r="AS4">
        <v>0.69397639780972131</v>
      </c>
      <c r="AT4">
        <v>-0.64334558596988667</v>
      </c>
      <c r="AU4">
        <v>-0.76141067332732015</v>
      </c>
      <c r="AV4">
        <f t="shared" si="1"/>
        <v>-0.23692662049582849</v>
      </c>
    </row>
    <row r="5" spans="1:48" x14ac:dyDescent="0.3">
      <c r="A5" t="s">
        <v>167</v>
      </c>
      <c r="B5" s="9">
        <v>5</v>
      </c>
      <c r="C5" s="9">
        <v>4</v>
      </c>
      <c r="D5" s="9">
        <v>3</v>
      </c>
      <c r="E5" s="9">
        <v>79</v>
      </c>
      <c r="F5" s="9">
        <v>39</v>
      </c>
      <c r="G5" s="9">
        <v>101</v>
      </c>
      <c r="H5" s="9">
        <v>122</v>
      </c>
      <c r="I5" s="9">
        <v>157</v>
      </c>
      <c r="J5" s="9">
        <v>53</v>
      </c>
      <c r="K5" s="9">
        <v>174</v>
      </c>
      <c r="L5" s="9">
        <v>118</v>
      </c>
      <c r="M5" s="9">
        <v>48</v>
      </c>
      <c r="N5" s="9">
        <v>121</v>
      </c>
      <c r="O5" s="9">
        <v>254</v>
      </c>
      <c r="Q5" t="e">
        <f t="shared" si="2"/>
        <v>#VALUE!</v>
      </c>
      <c r="R5" t="e">
        <f t="shared" si="0"/>
        <v>#VALUE!</v>
      </c>
      <c r="S5" t="e">
        <f t="shared" si="0"/>
        <v>#VALUE!</v>
      </c>
      <c r="T5" t="e">
        <f t="shared" si="0"/>
        <v>#VALUE!</v>
      </c>
      <c r="U5" t="e">
        <f t="shared" si="0"/>
        <v>#VALUE!</v>
      </c>
      <c r="V5" t="e">
        <f t="shared" si="0"/>
        <v>#VALUE!</v>
      </c>
      <c r="W5" t="e">
        <f t="shared" si="0"/>
        <v>#VALUE!</v>
      </c>
      <c r="X5" t="e">
        <f t="shared" si="0"/>
        <v>#VALUE!</v>
      </c>
      <c r="Y5" t="e">
        <f t="shared" si="0"/>
        <v>#VALUE!</v>
      </c>
      <c r="Z5" t="e">
        <f t="shared" si="0"/>
        <v>#VALUE!</v>
      </c>
      <c r="AA5" t="e">
        <f t="shared" si="0"/>
        <v>#VALUE!</v>
      </c>
      <c r="AB5" t="e">
        <f t="shared" si="0"/>
        <v>#VALUE!</v>
      </c>
      <c r="AC5" t="e">
        <f t="shared" si="0"/>
        <v>#VALUE!</v>
      </c>
      <c r="AD5" t="e">
        <f t="shared" si="0"/>
        <v>#VALUE!</v>
      </c>
      <c r="AE5" t="e">
        <f t="shared" si="3"/>
        <v>#VALUE!</v>
      </c>
      <c r="AF5" t="e">
        <f t="shared" si="4"/>
        <v>#VALUE!</v>
      </c>
      <c r="AH5" s="9">
        <v>6</v>
      </c>
      <c r="AI5" s="9">
        <v>0</v>
      </c>
      <c r="AJ5" s="9">
        <f t="shared" si="5"/>
        <v>6</v>
      </c>
      <c r="AK5">
        <f t="shared" si="6"/>
        <v>1.8292682926829267E-2</v>
      </c>
      <c r="AM5" s="9">
        <v>9</v>
      </c>
      <c r="AN5" s="9">
        <v>8</v>
      </c>
      <c r="AO5">
        <f t="shared" si="7"/>
        <v>0.88888888888888884</v>
      </c>
      <c r="AR5" s="9" t="s">
        <v>167</v>
      </c>
      <c r="AS5">
        <v>1.0599293458445094</v>
      </c>
      <c r="AT5">
        <v>-0.83430328639911089</v>
      </c>
      <c r="AU5">
        <v>3.5579938005949593E-2</v>
      </c>
      <c r="AV5">
        <f t="shared" si="1"/>
        <v>8.7068665817116031E-2</v>
      </c>
    </row>
    <row r="6" spans="1:48" x14ac:dyDescent="0.3">
      <c r="A6" t="s">
        <v>168</v>
      </c>
      <c r="B6" s="9">
        <v>6</v>
      </c>
      <c r="C6" s="9">
        <v>8</v>
      </c>
      <c r="D6" s="9">
        <v>6</v>
      </c>
      <c r="E6" s="9">
        <v>14</v>
      </c>
      <c r="F6" s="9">
        <v>11</v>
      </c>
      <c r="G6" s="9">
        <v>5</v>
      </c>
      <c r="H6" s="9">
        <v>42</v>
      </c>
      <c r="I6" s="9">
        <v>118</v>
      </c>
      <c r="J6" s="9">
        <v>149</v>
      </c>
      <c r="K6" s="9">
        <v>184</v>
      </c>
      <c r="L6" s="9">
        <v>218</v>
      </c>
      <c r="M6" s="9">
        <v>146</v>
      </c>
      <c r="N6" s="9">
        <v>163</v>
      </c>
      <c r="O6" s="9">
        <v>89</v>
      </c>
      <c r="Q6" t="e">
        <f t="shared" si="2"/>
        <v>#VALUE!</v>
      </c>
      <c r="R6" t="e">
        <f t="shared" si="0"/>
        <v>#VALUE!</v>
      </c>
      <c r="S6" t="e">
        <f t="shared" si="0"/>
        <v>#VALUE!</v>
      </c>
      <c r="T6" t="e">
        <f t="shared" si="0"/>
        <v>#VALUE!</v>
      </c>
      <c r="U6" t="e">
        <f t="shared" si="0"/>
        <v>#VALUE!</v>
      </c>
      <c r="V6" t="e">
        <f t="shared" si="0"/>
        <v>#VALUE!</v>
      </c>
      <c r="W6" t="e">
        <f t="shared" si="0"/>
        <v>#VALUE!</v>
      </c>
      <c r="X6" t="e">
        <f t="shared" si="0"/>
        <v>#VALUE!</v>
      </c>
      <c r="Y6" t="e">
        <f t="shared" si="0"/>
        <v>#VALUE!</v>
      </c>
      <c r="Z6" t="e">
        <f t="shared" si="0"/>
        <v>#VALUE!</v>
      </c>
      <c r="AA6" t="e">
        <f t="shared" si="0"/>
        <v>#VALUE!</v>
      </c>
      <c r="AB6" t="e">
        <f t="shared" si="0"/>
        <v>#VALUE!</v>
      </c>
      <c r="AC6" t="e">
        <f t="shared" si="0"/>
        <v>#VALUE!</v>
      </c>
      <c r="AD6" t="e">
        <f t="shared" si="0"/>
        <v>#VALUE!</v>
      </c>
      <c r="AE6" t="e">
        <f t="shared" si="3"/>
        <v>#VALUE!</v>
      </c>
      <c r="AF6" t="e">
        <f t="shared" si="4"/>
        <v>#VALUE!</v>
      </c>
      <c r="AH6" s="9">
        <v>25</v>
      </c>
      <c r="AI6" s="9">
        <v>15</v>
      </c>
      <c r="AJ6" s="9">
        <f t="shared" si="5"/>
        <v>25</v>
      </c>
      <c r="AK6">
        <f t="shared" si="6"/>
        <v>7.621951219512195E-2</v>
      </c>
      <c r="AM6" s="9">
        <v>20</v>
      </c>
      <c r="AN6" s="9">
        <v>7</v>
      </c>
      <c r="AO6">
        <f t="shared" si="7"/>
        <v>0.77777777777777779</v>
      </c>
      <c r="AR6" s="9" t="s">
        <v>168</v>
      </c>
      <c r="AS6">
        <v>1.4887804568227772</v>
      </c>
      <c r="AT6">
        <v>-0.57514640724516364</v>
      </c>
      <c r="AU6">
        <v>-0.16366771482736786</v>
      </c>
      <c r="AV6">
        <f t="shared" si="1"/>
        <v>0.24998877825008189</v>
      </c>
    </row>
    <row r="7" spans="1:48" x14ac:dyDescent="0.3">
      <c r="A7" t="s">
        <v>169</v>
      </c>
      <c r="B7" s="9">
        <v>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1</v>
      </c>
      <c r="J7" s="9">
        <v>0</v>
      </c>
      <c r="K7" s="9">
        <v>1</v>
      </c>
      <c r="L7" s="9">
        <v>3</v>
      </c>
      <c r="M7" s="9">
        <v>0</v>
      </c>
      <c r="N7" s="9">
        <v>1</v>
      </c>
      <c r="O7" s="9">
        <v>1</v>
      </c>
      <c r="Q7" t="e">
        <f t="shared" si="2"/>
        <v>#VALUE!</v>
      </c>
      <c r="R7" t="e">
        <f t="shared" si="0"/>
        <v>#VALUE!</v>
      </c>
      <c r="S7" t="e">
        <f t="shared" si="0"/>
        <v>#VALUE!</v>
      </c>
      <c r="T7" t="e">
        <f t="shared" si="0"/>
        <v>#VALUE!</v>
      </c>
      <c r="U7" t="e">
        <f t="shared" si="0"/>
        <v>#VALUE!</v>
      </c>
      <c r="V7" t="e">
        <f t="shared" si="0"/>
        <v>#VALUE!</v>
      </c>
      <c r="W7" t="e">
        <f t="shared" si="0"/>
        <v>#VALUE!</v>
      </c>
      <c r="X7" t="e">
        <f t="shared" si="0"/>
        <v>#VALUE!</v>
      </c>
      <c r="Y7" t="e">
        <f t="shared" si="0"/>
        <v>#VALUE!</v>
      </c>
      <c r="Z7" t="e">
        <f t="shared" si="0"/>
        <v>#VALUE!</v>
      </c>
      <c r="AA7" t="e">
        <f t="shared" si="0"/>
        <v>#VALUE!</v>
      </c>
      <c r="AB7" t="e">
        <f t="shared" si="0"/>
        <v>#VALUE!</v>
      </c>
      <c r="AC7" t="e">
        <f t="shared" si="0"/>
        <v>#VALUE!</v>
      </c>
      <c r="AD7" t="e">
        <f t="shared" si="0"/>
        <v>#VALUE!</v>
      </c>
      <c r="AE7" t="e">
        <f t="shared" si="3"/>
        <v>#VALUE!</v>
      </c>
      <c r="AF7" t="e">
        <f t="shared" si="4"/>
        <v>#VALUE!</v>
      </c>
      <c r="AH7" s="9">
        <v>1</v>
      </c>
      <c r="AI7" s="9">
        <v>0</v>
      </c>
      <c r="AJ7" s="9">
        <f t="shared" si="5"/>
        <v>1</v>
      </c>
      <c r="AK7">
        <f t="shared" si="6"/>
        <v>3.0487804878048782E-3</v>
      </c>
      <c r="AM7" s="9">
        <v>0</v>
      </c>
      <c r="AN7" s="9">
        <v>0</v>
      </c>
      <c r="AO7">
        <f t="shared" si="7"/>
        <v>0</v>
      </c>
      <c r="AR7" s="9" t="s">
        <v>169</v>
      </c>
      <c r="AS7">
        <v>-2.0049265939468435</v>
      </c>
      <c r="AT7">
        <v>-0.90250246512383381</v>
      </c>
      <c r="AU7">
        <v>-1.5584012846605899</v>
      </c>
      <c r="AV7">
        <f t="shared" si="1"/>
        <v>-1.4886101145770889</v>
      </c>
    </row>
    <row r="8" spans="1:48" x14ac:dyDescent="0.3">
      <c r="A8" s="30" t="s">
        <v>170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Q8" t="e">
        <f t="shared" si="2"/>
        <v>#VALUE!</v>
      </c>
      <c r="R8" t="e">
        <f t="shared" si="0"/>
        <v>#VALUE!</v>
      </c>
      <c r="S8" t="e">
        <f t="shared" si="0"/>
        <v>#VALUE!</v>
      </c>
      <c r="T8" t="e">
        <f t="shared" si="0"/>
        <v>#VALUE!</v>
      </c>
      <c r="U8" t="e">
        <f t="shared" si="0"/>
        <v>#VALUE!</v>
      </c>
      <c r="V8" t="e">
        <f t="shared" si="0"/>
        <v>#VALUE!</v>
      </c>
      <c r="W8" t="e">
        <f t="shared" si="0"/>
        <v>#VALUE!</v>
      </c>
      <c r="X8" t="e">
        <f t="shared" si="0"/>
        <v>#VALUE!</v>
      </c>
      <c r="Y8" t="e">
        <f t="shared" si="0"/>
        <v>#VALUE!</v>
      </c>
      <c r="Z8" t="e">
        <f t="shared" si="0"/>
        <v>#VALUE!</v>
      </c>
      <c r="AA8" t="e">
        <f t="shared" si="0"/>
        <v>#VALUE!</v>
      </c>
      <c r="AB8" t="e">
        <f t="shared" si="0"/>
        <v>#VALUE!</v>
      </c>
      <c r="AC8" t="e">
        <f t="shared" si="0"/>
        <v>#VALUE!</v>
      </c>
      <c r="AD8" t="e">
        <f t="shared" si="0"/>
        <v>#VALUE!</v>
      </c>
      <c r="AE8" t="e">
        <f t="shared" si="3"/>
        <v>#VALUE!</v>
      </c>
      <c r="AF8" t="e">
        <f t="shared" si="4"/>
        <v>#VALUE!</v>
      </c>
      <c r="AH8" s="31"/>
      <c r="AI8" s="31"/>
      <c r="AJ8" s="9">
        <f t="shared" si="5"/>
        <v>0</v>
      </c>
      <c r="AK8">
        <f t="shared" si="6"/>
        <v>0</v>
      </c>
      <c r="AM8" s="31"/>
      <c r="AN8" s="31"/>
      <c r="AO8">
        <f t="shared" si="7"/>
        <v>0</v>
      </c>
      <c r="AR8" s="31" t="s">
        <v>170</v>
      </c>
      <c r="AS8">
        <v>-2.0335166680120613</v>
      </c>
      <c r="AT8">
        <v>-0.91614230086877846</v>
      </c>
      <c r="AU8">
        <v>-1.5584012846605899</v>
      </c>
      <c r="AV8">
        <f t="shared" si="1"/>
        <v>-1.5026867511804767</v>
      </c>
    </row>
    <row r="9" spans="1:48" x14ac:dyDescent="0.3">
      <c r="A9" t="s">
        <v>171</v>
      </c>
      <c r="B9" s="9">
        <v>77</v>
      </c>
      <c r="C9" s="9">
        <v>77</v>
      </c>
      <c r="D9" s="9">
        <v>89</v>
      </c>
      <c r="E9" s="9">
        <v>88</v>
      </c>
      <c r="F9" s="9">
        <v>88</v>
      </c>
      <c r="G9" s="9">
        <v>83</v>
      </c>
      <c r="H9" s="9">
        <v>92</v>
      </c>
      <c r="I9" s="9">
        <v>92</v>
      </c>
      <c r="J9" s="9">
        <v>80</v>
      </c>
      <c r="K9" s="9">
        <v>101</v>
      </c>
      <c r="L9" s="9">
        <v>76</v>
      </c>
      <c r="M9" s="9">
        <v>83</v>
      </c>
      <c r="N9" s="9">
        <v>85</v>
      </c>
      <c r="O9" s="9">
        <v>83</v>
      </c>
      <c r="Q9" t="e">
        <f t="shared" si="2"/>
        <v>#VALUE!</v>
      </c>
      <c r="R9" t="e">
        <f t="shared" si="0"/>
        <v>#VALUE!</v>
      </c>
      <c r="S9" t="e">
        <f t="shared" si="0"/>
        <v>#VALUE!</v>
      </c>
      <c r="T9" t="e">
        <f t="shared" si="0"/>
        <v>#VALUE!</v>
      </c>
      <c r="U9" t="e">
        <f t="shared" si="0"/>
        <v>#VALUE!</v>
      </c>
      <c r="V9" t="e">
        <f t="shared" si="0"/>
        <v>#VALUE!</v>
      </c>
      <c r="W9" t="e">
        <f t="shared" si="0"/>
        <v>#VALUE!</v>
      </c>
      <c r="X9" t="e">
        <f t="shared" si="0"/>
        <v>#VALUE!</v>
      </c>
      <c r="Y9" t="e">
        <f t="shared" si="0"/>
        <v>#VALUE!</v>
      </c>
      <c r="Z9" t="e">
        <f t="shared" si="0"/>
        <v>#VALUE!</v>
      </c>
      <c r="AA9" t="e">
        <f t="shared" si="0"/>
        <v>#VALUE!</v>
      </c>
      <c r="AB9" t="e">
        <f t="shared" si="0"/>
        <v>#VALUE!</v>
      </c>
      <c r="AC9" t="e">
        <f t="shared" si="0"/>
        <v>#VALUE!</v>
      </c>
      <c r="AD9" t="e">
        <f t="shared" si="0"/>
        <v>#VALUE!</v>
      </c>
      <c r="AE9" t="e">
        <f t="shared" si="3"/>
        <v>#VALUE!</v>
      </c>
      <c r="AF9" t="e">
        <f t="shared" si="4"/>
        <v>#VALUE!</v>
      </c>
      <c r="AH9" s="9">
        <v>219</v>
      </c>
      <c r="AI9" s="9">
        <v>268</v>
      </c>
      <c r="AJ9" s="9">
        <f t="shared" si="5"/>
        <v>268</v>
      </c>
      <c r="AK9">
        <f t="shared" si="6"/>
        <v>0.81707317073170727</v>
      </c>
      <c r="AM9" s="9">
        <v>6</v>
      </c>
      <c r="AN9" s="9">
        <v>6</v>
      </c>
      <c r="AO9">
        <f t="shared" si="7"/>
        <v>0.66666666666666663</v>
      </c>
      <c r="AR9" s="9" t="s">
        <v>171</v>
      </c>
      <c r="AS9">
        <v>-0.16372582414681414</v>
      </c>
      <c r="AT9">
        <v>2.7393336787763718</v>
      </c>
      <c r="AU9">
        <v>-0.36291536766068527</v>
      </c>
      <c r="AV9">
        <f t="shared" si="1"/>
        <v>0.73756416232295752</v>
      </c>
    </row>
    <row r="10" spans="1:48" x14ac:dyDescent="0.3">
      <c r="A10" t="s">
        <v>172</v>
      </c>
      <c r="B10" s="9">
        <v>109</v>
      </c>
      <c r="C10" s="9">
        <v>104</v>
      </c>
      <c r="D10" s="9">
        <v>105</v>
      </c>
      <c r="E10" s="9">
        <v>109</v>
      </c>
      <c r="F10" s="9">
        <v>104</v>
      </c>
      <c r="G10" s="9">
        <v>112</v>
      </c>
      <c r="H10" s="9">
        <v>113</v>
      </c>
      <c r="I10" s="9">
        <v>116</v>
      </c>
      <c r="J10" s="9">
        <v>119</v>
      </c>
      <c r="K10" s="9">
        <v>113</v>
      </c>
      <c r="L10" s="9">
        <v>128</v>
      </c>
      <c r="M10" s="9">
        <v>127</v>
      </c>
      <c r="N10" s="9">
        <v>106</v>
      </c>
      <c r="O10" s="9">
        <v>101</v>
      </c>
      <c r="Q10" t="e">
        <f t="shared" si="2"/>
        <v>#VALUE!</v>
      </c>
      <c r="R10" t="e">
        <f t="shared" si="0"/>
        <v>#VALUE!</v>
      </c>
      <c r="S10" t="e">
        <f t="shared" si="0"/>
        <v>#VALUE!</v>
      </c>
      <c r="T10" t="e">
        <f t="shared" si="0"/>
        <v>#VALUE!</v>
      </c>
      <c r="U10" t="e">
        <f t="shared" si="0"/>
        <v>#VALUE!</v>
      </c>
      <c r="V10" t="e">
        <f t="shared" si="0"/>
        <v>#VALUE!</v>
      </c>
      <c r="W10" t="e">
        <f t="shared" si="0"/>
        <v>#VALUE!</v>
      </c>
      <c r="X10" t="e">
        <f t="shared" si="0"/>
        <v>#VALUE!</v>
      </c>
      <c r="Y10" t="e">
        <f t="shared" si="0"/>
        <v>#VALUE!</v>
      </c>
      <c r="Z10" t="e">
        <f t="shared" si="0"/>
        <v>#VALUE!</v>
      </c>
      <c r="AA10" t="e">
        <f t="shared" si="0"/>
        <v>#VALUE!</v>
      </c>
      <c r="AB10" t="e">
        <f t="shared" si="0"/>
        <v>#VALUE!</v>
      </c>
      <c r="AC10" t="e">
        <f t="shared" si="0"/>
        <v>#VALUE!</v>
      </c>
      <c r="AD10" t="e">
        <f t="shared" si="0"/>
        <v>#VALUE!</v>
      </c>
      <c r="AE10" t="e">
        <f t="shared" si="3"/>
        <v>#VALUE!</v>
      </c>
      <c r="AF10" t="e">
        <f t="shared" si="4"/>
        <v>#VALUE!</v>
      </c>
      <c r="AH10" s="9">
        <v>95</v>
      </c>
      <c r="AI10" s="9">
        <v>62</v>
      </c>
      <c r="AJ10" s="9">
        <f t="shared" si="5"/>
        <v>95</v>
      </c>
      <c r="AK10">
        <f t="shared" si="6"/>
        <v>0.28963414634146339</v>
      </c>
      <c r="AM10" s="9">
        <v>24</v>
      </c>
      <c r="AN10" s="9">
        <v>10</v>
      </c>
      <c r="AO10">
        <f t="shared" si="7"/>
        <v>1.1111111111111112</v>
      </c>
      <c r="AR10" s="9" t="s">
        <v>172</v>
      </c>
      <c r="AS10">
        <v>0.60820617561406776</v>
      </c>
      <c r="AT10">
        <v>0.37964209490095774</v>
      </c>
      <c r="AU10">
        <v>0.43407524367258449</v>
      </c>
      <c r="AV10">
        <f t="shared" si="1"/>
        <v>0.47397450472920338</v>
      </c>
    </row>
    <row r="11" spans="1:48" x14ac:dyDescent="0.3">
      <c r="A11" t="s">
        <v>173</v>
      </c>
      <c r="B11" s="9">
        <v>112</v>
      </c>
      <c r="C11" s="9">
        <v>115</v>
      </c>
      <c r="D11" s="9">
        <v>120</v>
      </c>
      <c r="E11" s="9">
        <v>109</v>
      </c>
      <c r="F11" s="9">
        <v>139</v>
      </c>
      <c r="G11" s="9">
        <v>127</v>
      </c>
      <c r="H11" s="9">
        <v>133</v>
      </c>
      <c r="I11" s="9">
        <v>145</v>
      </c>
      <c r="J11" s="9">
        <v>139</v>
      </c>
      <c r="K11" s="9">
        <v>137</v>
      </c>
      <c r="L11" s="9">
        <v>129</v>
      </c>
      <c r="M11" s="9">
        <v>127</v>
      </c>
      <c r="N11" s="9">
        <v>128</v>
      </c>
      <c r="O11" s="9">
        <v>190</v>
      </c>
      <c r="Q11" t="e">
        <f t="shared" si="2"/>
        <v>#VALUE!</v>
      </c>
      <c r="R11" t="e">
        <f t="shared" si="0"/>
        <v>#VALUE!</v>
      </c>
      <c r="S11" t="e">
        <f t="shared" si="0"/>
        <v>#VALUE!</v>
      </c>
      <c r="T11" t="e">
        <f t="shared" si="0"/>
        <v>#VALUE!</v>
      </c>
      <c r="U11" t="e">
        <f t="shared" si="0"/>
        <v>#VALUE!</v>
      </c>
      <c r="V11" t="e">
        <f t="shared" si="0"/>
        <v>#VALUE!</v>
      </c>
      <c r="W11" t="e">
        <f t="shared" si="0"/>
        <v>#VALUE!</v>
      </c>
      <c r="X11" t="e">
        <f t="shared" si="0"/>
        <v>#VALUE!</v>
      </c>
      <c r="Y11" t="e">
        <f t="shared" si="0"/>
        <v>#VALUE!</v>
      </c>
      <c r="Z11" t="e">
        <f t="shared" si="0"/>
        <v>#VALUE!</v>
      </c>
      <c r="AA11" t="e">
        <f t="shared" si="0"/>
        <v>#VALUE!</v>
      </c>
      <c r="AB11" t="e">
        <f t="shared" si="0"/>
        <v>#VALUE!</v>
      </c>
      <c r="AC11" t="e">
        <f t="shared" si="0"/>
        <v>#VALUE!</v>
      </c>
      <c r="AD11" t="e">
        <f t="shared" si="0"/>
        <v>#VALUE!</v>
      </c>
      <c r="AE11" t="e">
        <f t="shared" si="3"/>
        <v>#VALUE!</v>
      </c>
      <c r="AF11" t="e">
        <f t="shared" si="4"/>
        <v>#VALUE!</v>
      </c>
      <c r="AH11" s="9">
        <v>40</v>
      </c>
      <c r="AI11" s="9">
        <v>12</v>
      </c>
      <c r="AJ11" s="9">
        <f t="shared" si="5"/>
        <v>40</v>
      </c>
      <c r="AK11">
        <f t="shared" si="6"/>
        <v>0.12195121951219512</v>
      </c>
      <c r="AM11" s="9">
        <v>33</v>
      </c>
      <c r="AN11" s="9">
        <v>14</v>
      </c>
      <c r="AO11">
        <f t="shared" si="7"/>
        <v>1.5555555555555556</v>
      </c>
      <c r="AR11" s="9" t="s">
        <v>173</v>
      </c>
      <c r="AS11">
        <v>1.2486238346749474</v>
      </c>
      <c r="AT11">
        <v>-0.37054887107099477</v>
      </c>
      <c r="AU11">
        <v>1.2310658550058542</v>
      </c>
      <c r="AV11">
        <f t="shared" si="1"/>
        <v>0.70304693953660224</v>
      </c>
    </row>
    <row r="12" spans="1:48" x14ac:dyDescent="0.3">
      <c r="A12" t="s">
        <v>174</v>
      </c>
      <c r="B12" s="9">
        <v>4</v>
      </c>
      <c r="C12" s="9">
        <v>23</v>
      </c>
      <c r="D12" s="9">
        <v>6</v>
      </c>
      <c r="E12" s="9">
        <v>60</v>
      </c>
      <c r="F12" s="9">
        <v>59</v>
      </c>
      <c r="G12" s="9">
        <v>94</v>
      </c>
      <c r="H12" s="9">
        <v>84</v>
      </c>
      <c r="I12" s="9">
        <v>109</v>
      </c>
      <c r="J12" s="9">
        <v>121</v>
      </c>
      <c r="K12" s="9">
        <v>111</v>
      </c>
      <c r="L12" s="9">
        <v>126</v>
      </c>
      <c r="M12" s="9">
        <v>126</v>
      </c>
      <c r="N12" s="9">
        <v>142</v>
      </c>
      <c r="O12" s="9">
        <v>141</v>
      </c>
      <c r="Q12" t="e">
        <f t="shared" si="2"/>
        <v>#VALUE!</v>
      </c>
      <c r="R12" t="e">
        <f t="shared" si="0"/>
        <v>#VALUE!</v>
      </c>
      <c r="S12" t="e">
        <f t="shared" si="0"/>
        <v>#VALUE!</v>
      </c>
      <c r="T12" t="e">
        <f t="shared" si="0"/>
        <v>#VALUE!</v>
      </c>
      <c r="U12" t="e">
        <f t="shared" si="0"/>
        <v>#VALUE!</v>
      </c>
      <c r="V12" t="e">
        <f t="shared" si="0"/>
        <v>#VALUE!</v>
      </c>
      <c r="W12" t="e">
        <f t="shared" si="0"/>
        <v>#VALUE!</v>
      </c>
      <c r="X12" t="e">
        <f t="shared" si="0"/>
        <v>#VALUE!</v>
      </c>
      <c r="Y12" t="e">
        <f t="shared" si="0"/>
        <v>#VALUE!</v>
      </c>
      <c r="Z12" t="e">
        <f t="shared" si="0"/>
        <v>#VALUE!</v>
      </c>
      <c r="AA12" t="e">
        <f t="shared" si="0"/>
        <v>#VALUE!</v>
      </c>
      <c r="AB12" t="e">
        <f t="shared" si="0"/>
        <v>#VALUE!</v>
      </c>
      <c r="AC12" t="e">
        <f t="shared" si="0"/>
        <v>#VALUE!</v>
      </c>
      <c r="AD12" t="e">
        <f t="shared" si="0"/>
        <v>#VALUE!</v>
      </c>
      <c r="AE12" t="e">
        <f t="shared" si="3"/>
        <v>#VALUE!</v>
      </c>
      <c r="AF12" t="e">
        <f t="shared" si="4"/>
        <v>#VALUE!</v>
      </c>
      <c r="AH12" s="9">
        <v>32</v>
      </c>
      <c r="AI12" s="9">
        <v>32</v>
      </c>
      <c r="AJ12" s="9">
        <f t="shared" si="5"/>
        <v>32</v>
      </c>
      <c r="AK12">
        <f t="shared" si="6"/>
        <v>9.7560975609756101E-2</v>
      </c>
      <c r="AM12" s="9">
        <v>30</v>
      </c>
      <c r="AN12" s="9">
        <v>10</v>
      </c>
      <c r="AO12">
        <f t="shared" si="7"/>
        <v>1.1111111111111112</v>
      </c>
      <c r="AR12" s="9" t="s">
        <v>174</v>
      </c>
      <c r="AS12">
        <v>1.0256212569662482</v>
      </c>
      <c r="AT12">
        <v>-0.47966755703055153</v>
      </c>
      <c r="AU12">
        <v>0.43407524367258449</v>
      </c>
      <c r="AV12">
        <f t="shared" si="1"/>
        <v>0.32667631453609375</v>
      </c>
    </row>
    <row r="13" spans="1:48" x14ac:dyDescent="0.3">
      <c r="A13" t="s">
        <v>175</v>
      </c>
      <c r="B13" s="9">
        <v>85</v>
      </c>
      <c r="C13" s="9">
        <v>117</v>
      </c>
      <c r="D13" s="9">
        <v>69</v>
      </c>
      <c r="E13" s="9">
        <v>81</v>
      </c>
      <c r="F13" s="9">
        <v>35</v>
      </c>
      <c r="G13" s="9">
        <v>119</v>
      </c>
      <c r="H13" s="9">
        <v>112</v>
      </c>
      <c r="I13" s="9">
        <v>111</v>
      </c>
      <c r="J13" s="9">
        <v>94</v>
      </c>
      <c r="K13" s="9">
        <v>77</v>
      </c>
      <c r="L13" s="9">
        <v>58</v>
      </c>
      <c r="M13" s="9">
        <v>51</v>
      </c>
      <c r="N13" s="9">
        <v>58</v>
      </c>
      <c r="O13" s="9">
        <v>68</v>
      </c>
      <c r="Q13" t="e">
        <f t="shared" si="2"/>
        <v>#VALUE!</v>
      </c>
      <c r="R13" t="e">
        <f t="shared" si="0"/>
        <v>#VALUE!</v>
      </c>
      <c r="S13" t="e">
        <f t="shared" si="0"/>
        <v>#VALUE!</v>
      </c>
      <c r="T13" t="e">
        <f t="shared" si="0"/>
        <v>#VALUE!</v>
      </c>
      <c r="U13" t="e">
        <f t="shared" si="0"/>
        <v>#VALUE!</v>
      </c>
      <c r="V13" t="e">
        <f t="shared" si="0"/>
        <v>#VALUE!</v>
      </c>
      <c r="W13" t="e">
        <f t="shared" si="0"/>
        <v>#VALUE!</v>
      </c>
      <c r="X13" t="e">
        <f t="shared" si="0"/>
        <v>#VALUE!</v>
      </c>
      <c r="Y13" t="e">
        <f t="shared" si="0"/>
        <v>#VALUE!</v>
      </c>
      <c r="Z13" t="e">
        <f t="shared" si="0"/>
        <v>#VALUE!</v>
      </c>
      <c r="AA13" t="e">
        <f t="shared" si="0"/>
        <v>#VALUE!</v>
      </c>
      <c r="AB13" t="e">
        <f t="shared" si="0"/>
        <v>#VALUE!</v>
      </c>
      <c r="AC13" t="e">
        <f t="shared" si="0"/>
        <v>#VALUE!</v>
      </c>
      <c r="AD13" t="e">
        <f t="shared" si="0"/>
        <v>#VALUE!</v>
      </c>
      <c r="AE13" t="e">
        <f t="shared" si="3"/>
        <v>#VALUE!</v>
      </c>
      <c r="AF13" t="e">
        <f t="shared" si="4"/>
        <v>#VALUE!</v>
      </c>
      <c r="AH13" s="9">
        <v>32</v>
      </c>
      <c r="AI13" s="9">
        <v>0</v>
      </c>
      <c r="AJ13" s="9">
        <f t="shared" si="5"/>
        <v>32</v>
      </c>
      <c r="AK13">
        <f t="shared" si="6"/>
        <v>9.7560975609756101E-2</v>
      </c>
      <c r="AM13" s="9">
        <v>0</v>
      </c>
      <c r="AN13" s="9">
        <v>7</v>
      </c>
      <c r="AO13">
        <f t="shared" si="7"/>
        <v>0.77777777777777779</v>
      </c>
      <c r="AR13" s="9" t="s">
        <v>175</v>
      </c>
      <c r="AS13">
        <v>-0.6897831869468225</v>
      </c>
      <c r="AT13">
        <v>-0.47966755703055153</v>
      </c>
      <c r="AU13">
        <v>-0.16366771482736786</v>
      </c>
      <c r="AV13">
        <f t="shared" si="1"/>
        <v>-0.44437281960158065</v>
      </c>
    </row>
    <row r="14" spans="1:48" x14ac:dyDescent="0.3">
      <c r="A14" t="s">
        <v>176</v>
      </c>
      <c r="B14" s="9">
        <v>94</v>
      </c>
      <c r="C14" s="9">
        <v>89</v>
      </c>
      <c r="D14" s="9">
        <v>93</v>
      </c>
      <c r="E14" s="9">
        <v>87</v>
      </c>
      <c r="F14" s="9">
        <v>93</v>
      </c>
      <c r="G14" s="9">
        <v>99</v>
      </c>
      <c r="H14" s="9">
        <v>109</v>
      </c>
      <c r="I14" s="9">
        <v>107</v>
      </c>
      <c r="J14" s="9">
        <v>111</v>
      </c>
      <c r="K14" s="9">
        <v>92</v>
      </c>
      <c r="L14" s="9">
        <v>85</v>
      </c>
      <c r="M14" s="9">
        <v>88</v>
      </c>
      <c r="N14" s="9">
        <v>89</v>
      </c>
      <c r="O14" s="9">
        <v>84</v>
      </c>
      <c r="Q14" t="e">
        <f t="shared" si="2"/>
        <v>#VALUE!</v>
      </c>
      <c r="R14" t="e">
        <f t="shared" si="0"/>
        <v>#VALUE!</v>
      </c>
      <c r="S14" t="e">
        <f t="shared" si="0"/>
        <v>#VALUE!</v>
      </c>
      <c r="T14" t="e">
        <f t="shared" si="0"/>
        <v>#VALUE!</v>
      </c>
      <c r="U14" t="e">
        <f t="shared" si="0"/>
        <v>#VALUE!</v>
      </c>
      <c r="V14" t="e">
        <f t="shared" si="0"/>
        <v>#VALUE!</v>
      </c>
      <c r="W14" t="e">
        <f t="shared" si="0"/>
        <v>#VALUE!</v>
      </c>
      <c r="X14" t="e">
        <f t="shared" si="0"/>
        <v>#VALUE!</v>
      </c>
      <c r="Y14" t="e">
        <f t="shared" si="0"/>
        <v>#VALUE!</v>
      </c>
      <c r="Z14" t="e">
        <f t="shared" si="0"/>
        <v>#VALUE!</v>
      </c>
      <c r="AA14" t="e">
        <f t="shared" si="0"/>
        <v>#VALUE!</v>
      </c>
      <c r="AB14" t="e">
        <f t="shared" si="0"/>
        <v>#VALUE!</v>
      </c>
      <c r="AC14" t="e">
        <f t="shared" si="0"/>
        <v>#VALUE!</v>
      </c>
      <c r="AD14" t="e">
        <f t="shared" si="0"/>
        <v>#VALUE!</v>
      </c>
      <c r="AE14" t="e">
        <f t="shared" si="3"/>
        <v>#VALUE!</v>
      </c>
      <c r="AF14" t="e">
        <f t="shared" si="4"/>
        <v>#VALUE!</v>
      </c>
      <c r="AH14" s="9">
        <v>62</v>
      </c>
      <c r="AI14" s="9">
        <v>1</v>
      </c>
      <c r="AJ14" s="9">
        <f t="shared" si="5"/>
        <v>62</v>
      </c>
      <c r="AK14">
        <f t="shared" si="6"/>
        <v>0.18902439024390244</v>
      </c>
      <c r="AM14" s="9">
        <v>70</v>
      </c>
      <c r="AN14" s="9">
        <v>10</v>
      </c>
      <c r="AO14">
        <f t="shared" si="7"/>
        <v>1.1111111111111112</v>
      </c>
      <c r="AR14" s="9" t="s">
        <v>176</v>
      </c>
      <c r="AS14">
        <v>-5.508354269898634E-2</v>
      </c>
      <c r="AT14">
        <v>-7.0472484682213787E-2</v>
      </c>
      <c r="AU14">
        <v>0.43407524367258449</v>
      </c>
      <c r="AV14">
        <f t="shared" si="1"/>
        <v>0.10283973876379478</v>
      </c>
    </row>
    <row r="15" spans="1:48" x14ac:dyDescent="0.3">
      <c r="A15" t="s">
        <v>177</v>
      </c>
      <c r="B15" s="9">
        <v>10</v>
      </c>
      <c r="C15" s="9">
        <v>22</v>
      </c>
      <c r="D15" s="9">
        <v>58</v>
      </c>
      <c r="E15" s="9">
        <v>43</v>
      </c>
      <c r="F15" s="9">
        <v>9</v>
      </c>
      <c r="G15" s="9">
        <v>82</v>
      </c>
      <c r="H15" s="9">
        <v>25</v>
      </c>
      <c r="I15" s="9">
        <v>32</v>
      </c>
      <c r="J15" s="9">
        <v>25</v>
      </c>
      <c r="K15" s="9">
        <v>34</v>
      </c>
      <c r="L15" s="9">
        <v>21</v>
      </c>
      <c r="M15" s="9">
        <v>8</v>
      </c>
      <c r="N15" s="9">
        <v>13</v>
      </c>
      <c r="O15" s="9">
        <v>33</v>
      </c>
      <c r="Q15" t="e">
        <f t="shared" si="2"/>
        <v>#VALUE!</v>
      </c>
      <c r="R15" t="e">
        <f t="shared" si="0"/>
        <v>#VALUE!</v>
      </c>
      <c r="S15" t="e">
        <f t="shared" si="0"/>
        <v>#VALUE!</v>
      </c>
      <c r="T15" t="e">
        <f t="shared" si="0"/>
        <v>#VALUE!</v>
      </c>
      <c r="U15" t="e">
        <f t="shared" si="0"/>
        <v>#VALUE!</v>
      </c>
      <c r="V15" t="e">
        <f t="shared" si="0"/>
        <v>#VALUE!</v>
      </c>
      <c r="W15" t="e">
        <f t="shared" si="0"/>
        <v>#VALUE!</v>
      </c>
      <c r="X15" t="e">
        <f t="shared" si="0"/>
        <v>#VALUE!</v>
      </c>
      <c r="Y15" t="e">
        <f t="shared" si="0"/>
        <v>#VALUE!</v>
      </c>
      <c r="Z15" t="e">
        <f t="shared" si="0"/>
        <v>#VALUE!</v>
      </c>
      <c r="AA15" t="e">
        <f t="shared" si="0"/>
        <v>#VALUE!</v>
      </c>
      <c r="AB15" t="e">
        <f t="shared" si="0"/>
        <v>#VALUE!</v>
      </c>
      <c r="AC15" t="e">
        <f t="shared" si="0"/>
        <v>#VALUE!</v>
      </c>
      <c r="AD15" t="e">
        <f t="shared" si="0"/>
        <v>#VALUE!</v>
      </c>
      <c r="AE15" t="e">
        <f t="shared" si="3"/>
        <v>#VALUE!</v>
      </c>
      <c r="AF15" t="e">
        <f t="shared" si="4"/>
        <v>#VALUE!</v>
      </c>
      <c r="AH15" s="9">
        <v>4</v>
      </c>
      <c r="AI15" s="9">
        <v>2</v>
      </c>
      <c r="AJ15" s="9">
        <f t="shared" si="5"/>
        <v>4</v>
      </c>
      <c r="AK15">
        <f t="shared" si="6"/>
        <v>1.2195121951219513E-2</v>
      </c>
      <c r="AM15" s="9">
        <v>7</v>
      </c>
      <c r="AN15" s="9">
        <v>1</v>
      </c>
      <c r="AO15">
        <f t="shared" si="7"/>
        <v>0.1111111111111111</v>
      </c>
      <c r="AR15" s="9" t="s">
        <v>177</v>
      </c>
      <c r="AS15">
        <v>-1.6046655570337935</v>
      </c>
      <c r="AT15">
        <v>-0.86158295788900008</v>
      </c>
      <c r="AU15">
        <v>-1.3591536318272726</v>
      </c>
      <c r="AV15">
        <f t="shared" si="1"/>
        <v>-1.2751340489166887</v>
      </c>
    </row>
    <row r="16" spans="1:48" x14ac:dyDescent="0.3">
      <c r="A16" t="s">
        <v>178</v>
      </c>
      <c r="B16" s="9">
        <v>2</v>
      </c>
      <c r="C16" s="9">
        <v>2</v>
      </c>
      <c r="D16" s="9">
        <v>12</v>
      </c>
      <c r="E16" s="9">
        <v>14</v>
      </c>
      <c r="F16" s="9">
        <v>30</v>
      </c>
      <c r="G16" s="9">
        <v>46</v>
      </c>
      <c r="H16" s="9">
        <v>80</v>
      </c>
      <c r="I16" s="9">
        <v>58</v>
      </c>
      <c r="J16" s="9">
        <v>55</v>
      </c>
      <c r="K16" s="9">
        <v>42</v>
      </c>
      <c r="L16" s="9">
        <v>65</v>
      </c>
      <c r="M16" s="9">
        <v>71</v>
      </c>
      <c r="N16" s="9">
        <v>108</v>
      </c>
      <c r="O16" s="9">
        <v>58</v>
      </c>
      <c r="Q16" t="e">
        <f t="shared" si="2"/>
        <v>#VALUE!</v>
      </c>
      <c r="R16" t="e">
        <f t="shared" si="0"/>
        <v>#VALUE!</v>
      </c>
      <c r="S16" t="e">
        <f t="shared" si="0"/>
        <v>#VALUE!</v>
      </c>
      <c r="T16" t="e">
        <f t="shared" si="0"/>
        <v>#VALUE!</v>
      </c>
      <c r="U16" t="e">
        <f t="shared" si="0"/>
        <v>#VALUE!</v>
      </c>
      <c r="V16" t="e">
        <f t="shared" si="0"/>
        <v>#VALUE!</v>
      </c>
      <c r="W16" t="e">
        <f t="shared" si="0"/>
        <v>#VALUE!</v>
      </c>
      <c r="X16" t="e">
        <f t="shared" si="0"/>
        <v>#VALUE!</v>
      </c>
      <c r="Y16" t="e">
        <f t="shared" si="0"/>
        <v>#VALUE!</v>
      </c>
      <c r="Z16" t="e">
        <f t="shared" si="0"/>
        <v>#VALUE!</v>
      </c>
      <c r="AA16" t="e">
        <f t="shared" si="0"/>
        <v>#VALUE!</v>
      </c>
      <c r="AB16" t="e">
        <f t="shared" si="0"/>
        <v>#VALUE!</v>
      </c>
      <c r="AC16" t="e">
        <f t="shared" si="0"/>
        <v>#VALUE!</v>
      </c>
      <c r="AD16" t="e">
        <f t="shared" si="0"/>
        <v>#VALUE!</v>
      </c>
      <c r="AE16" t="e">
        <f t="shared" si="3"/>
        <v>#VALUE!</v>
      </c>
      <c r="AF16" t="e">
        <f t="shared" si="4"/>
        <v>#VALUE!</v>
      </c>
      <c r="AH16" s="9">
        <v>12</v>
      </c>
      <c r="AI16" s="9">
        <v>6</v>
      </c>
      <c r="AJ16" s="9">
        <f t="shared" si="5"/>
        <v>12</v>
      </c>
      <c r="AK16">
        <f t="shared" si="6"/>
        <v>3.6585365853658534E-2</v>
      </c>
      <c r="AM16" s="9">
        <v>11</v>
      </c>
      <c r="AN16" s="9">
        <v>0</v>
      </c>
      <c r="AO16">
        <f t="shared" si="7"/>
        <v>0</v>
      </c>
      <c r="AR16" s="9" t="s">
        <v>178</v>
      </c>
      <c r="AS16">
        <v>-0.3066761944729034</v>
      </c>
      <c r="AT16">
        <v>-0.75246427192944332</v>
      </c>
      <c r="AU16">
        <v>-1.5584012846605899</v>
      </c>
      <c r="AV16">
        <f t="shared" si="1"/>
        <v>-0.8725139170209788</v>
      </c>
    </row>
    <row r="17" spans="1:48" x14ac:dyDescent="0.3">
      <c r="A17" t="s">
        <v>179</v>
      </c>
      <c r="B17" s="9">
        <v>12</v>
      </c>
      <c r="C17" s="9">
        <v>21</v>
      </c>
      <c r="D17" s="9">
        <v>48</v>
      </c>
      <c r="E17" s="9">
        <v>55</v>
      </c>
      <c r="F17" s="9">
        <v>69</v>
      </c>
      <c r="G17" s="9">
        <v>81</v>
      </c>
      <c r="H17" s="9">
        <v>74</v>
      </c>
      <c r="I17" s="9">
        <v>73</v>
      </c>
      <c r="J17" s="9">
        <v>86</v>
      </c>
      <c r="K17" s="9">
        <v>83</v>
      </c>
      <c r="L17" s="9">
        <v>75</v>
      </c>
      <c r="M17" s="9">
        <v>71</v>
      </c>
      <c r="N17" s="9">
        <v>62</v>
      </c>
      <c r="O17" s="9">
        <v>91</v>
      </c>
      <c r="Q17" t="e">
        <f t="shared" si="2"/>
        <v>#VALUE!</v>
      </c>
      <c r="R17" t="e">
        <f t="shared" si="0"/>
        <v>#VALUE!</v>
      </c>
      <c r="S17" t="e">
        <f t="shared" si="0"/>
        <v>#VALUE!</v>
      </c>
      <c r="T17" t="e">
        <f t="shared" si="0"/>
        <v>#VALUE!</v>
      </c>
      <c r="U17" t="e">
        <f t="shared" si="0"/>
        <v>#VALUE!</v>
      </c>
      <c r="V17" t="e">
        <f t="shared" si="0"/>
        <v>#VALUE!</v>
      </c>
      <c r="W17" t="e">
        <f t="shared" si="0"/>
        <v>#VALUE!</v>
      </c>
      <c r="X17" t="e">
        <f t="shared" si="0"/>
        <v>#VALUE!</v>
      </c>
      <c r="Y17" t="e">
        <f t="shared" si="0"/>
        <v>#VALUE!</v>
      </c>
      <c r="Z17" t="e">
        <f t="shared" si="0"/>
        <v>#VALUE!</v>
      </c>
      <c r="AA17" t="e">
        <f t="shared" si="0"/>
        <v>#VALUE!</v>
      </c>
      <c r="AB17" t="e">
        <f t="shared" si="0"/>
        <v>#VALUE!</v>
      </c>
      <c r="AC17" t="e">
        <f t="shared" si="0"/>
        <v>#VALUE!</v>
      </c>
      <c r="AD17" t="e">
        <f t="shared" si="0"/>
        <v>#VALUE!</v>
      </c>
      <c r="AE17" t="e">
        <f t="shared" si="3"/>
        <v>#VALUE!</v>
      </c>
      <c r="AF17" t="e">
        <f t="shared" si="4"/>
        <v>#VALUE!</v>
      </c>
      <c r="AH17" s="9">
        <v>77</v>
      </c>
      <c r="AI17" s="9">
        <v>62</v>
      </c>
      <c r="AJ17" s="9">
        <f t="shared" si="5"/>
        <v>77</v>
      </c>
      <c r="AK17">
        <f t="shared" si="6"/>
        <v>0.2347560975609756</v>
      </c>
      <c r="AM17" s="9">
        <v>5</v>
      </c>
      <c r="AN17" s="9">
        <v>5</v>
      </c>
      <c r="AO17">
        <f t="shared" si="7"/>
        <v>0.55555555555555558</v>
      </c>
      <c r="AR17" s="9" t="s">
        <v>179</v>
      </c>
      <c r="AS17">
        <v>-0.32383023891203411</v>
      </c>
      <c r="AT17">
        <v>0.13412505149195508</v>
      </c>
      <c r="AU17">
        <v>-0.56216302049400269</v>
      </c>
      <c r="AV17">
        <f t="shared" si="1"/>
        <v>-0.25062273597136059</v>
      </c>
    </row>
    <row r="18" spans="1:48" x14ac:dyDescent="0.3">
      <c r="A18" t="s">
        <v>180</v>
      </c>
      <c r="B18" s="9">
        <v>6</v>
      </c>
      <c r="C18" s="9">
        <v>4</v>
      </c>
      <c r="D18" s="9">
        <v>62</v>
      </c>
      <c r="E18" s="9">
        <v>102</v>
      </c>
      <c r="F18" s="9">
        <v>106</v>
      </c>
      <c r="G18" s="9">
        <v>120</v>
      </c>
      <c r="H18" s="9">
        <v>108</v>
      </c>
      <c r="I18" s="9">
        <v>125</v>
      </c>
      <c r="J18" s="9">
        <v>122</v>
      </c>
      <c r="K18" s="9">
        <v>130</v>
      </c>
      <c r="L18" s="9">
        <v>132</v>
      </c>
      <c r="M18" s="9">
        <v>124</v>
      </c>
      <c r="N18" s="9">
        <v>120</v>
      </c>
      <c r="O18" s="9">
        <v>65</v>
      </c>
      <c r="Q18" t="e">
        <f t="shared" si="2"/>
        <v>#VALUE!</v>
      </c>
      <c r="R18" t="e">
        <f t="shared" si="2"/>
        <v>#VALUE!</v>
      </c>
      <c r="S18" t="e">
        <f t="shared" si="2"/>
        <v>#VALUE!</v>
      </c>
      <c r="T18" t="e">
        <f t="shared" si="2"/>
        <v>#VALUE!</v>
      </c>
      <c r="U18" t="e">
        <f t="shared" si="2"/>
        <v>#VALUE!</v>
      </c>
      <c r="V18" t="e">
        <f t="shared" si="2"/>
        <v>#VALUE!</v>
      </c>
      <c r="W18" t="e">
        <f t="shared" si="2"/>
        <v>#VALUE!</v>
      </c>
      <c r="X18" t="e">
        <f t="shared" si="2"/>
        <v>#VALUE!</v>
      </c>
      <c r="Y18" t="e">
        <f t="shared" si="2"/>
        <v>#VALUE!</v>
      </c>
      <c r="Z18" t="e">
        <f t="shared" si="2"/>
        <v>#VALUE!</v>
      </c>
      <c r="AA18" t="e">
        <f t="shared" si="2"/>
        <v>#VALUE!</v>
      </c>
      <c r="AB18" t="e">
        <f t="shared" si="2"/>
        <v>#VALUE!</v>
      </c>
      <c r="AC18" t="e">
        <f t="shared" si="2"/>
        <v>#VALUE!</v>
      </c>
      <c r="AD18" t="e">
        <f t="shared" si="2"/>
        <v>#VALUE!</v>
      </c>
      <c r="AE18" t="e">
        <f t="shared" si="3"/>
        <v>#VALUE!</v>
      </c>
      <c r="AF18" t="e">
        <f t="shared" si="4"/>
        <v>#VALUE!</v>
      </c>
      <c r="AH18" s="9">
        <v>62</v>
      </c>
      <c r="AI18" s="9">
        <v>118</v>
      </c>
      <c r="AJ18" s="9">
        <f t="shared" si="5"/>
        <v>118</v>
      </c>
      <c r="AK18">
        <f t="shared" si="6"/>
        <v>0.3597560975609756</v>
      </c>
      <c r="AM18" s="9">
        <v>24</v>
      </c>
      <c r="AN18" s="9">
        <v>3</v>
      </c>
      <c r="AO18">
        <f t="shared" si="7"/>
        <v>0.33333333333333331</v>
      </c>
      <c r="AR18" s="9" t="s">
        <v>180</v>
      </c>
      <c r="AS18">
        <v>0.48812786454015283</v>
      </c>
      <c r="AT18">
        <v>0.69335831703468331</v>
      </c>
      <c r="AU18">
        <v>-0.96065832616063762</v>
      </c>
      <c r="AV18">
        <f t="shared" si="1"/>
        <v>7.3609285138066152E-2</v>
      </c>
    </row>
    <row r="19" spans="1:48" x14ac:dyDescent="0.3">
      <c r="A19" t="s">
        <v>181</v>
      </c>
      <c r="B19" s="9">
        <v>31</v>
      </c>
      <c r="C19" s="9">
        <v>41</v>
      </c>
      <c r="D19" s="9">
        <v>28</v>
      </c>
      <c r="E19" s="9">
        <v>25</v>
      </c>
      <c r="F19" s="9">
        <v>20</v>
      </c>
      <c r="G19" s="9">
        <v>24</v>
      </c>
      <c r="H19" s="9">
        <v>45</v>
      </c>
      <c r="I19" s="9">
        <v>30</v>
      </c>
      <c r="J19" s="9">
        <v>71</v>
      </c>
      <c r="K19" s="9">
        <v>64</v>
      </c>
      <c r="L19" s="9">
        <v>75</v>
      </c>
      <c r="M19" s="9">
        <v>66</v>
      </c>
      <c r="N19" s="9">
        <v>96</v>
      </c>
      <c r="O19" s="9">
        <v>82</v>
      </c>
      <c r="Q19" t="e">
        <f t="shared" si="2"/>
        <v>#VALUE!</v>
      </c>
      <c r="R19" t="e">
        <f t="shared" si="2"/>
        <v>#VALUE!</v>
      </c>
      <c r="S19" t="e">
        <f t="shared" si="2"/>
        <v>#VALUE!</v>
      </c>
      <c r="T19" t="e">
        <f t="shared" si="2"/>
        <v>#VALUE!</v>
      </c>
      <c r="U19" t="e">
        <f t="shared" si="2"/>
        <v>#VALUE!</v>
      </c>
      <c r="V19" t="e">
        <f t="shared" si="2"/>
        <v>#VALUE!</v>
      </c>
      <c r="W19" t="e">
        <f t="shared" si="2"/>
        <v>#VALUE!</v>
      </c>
      <c r="X19" t="e">
        <f t="shared" si="2"/>
        <v>#VALUE!</v>
      </c>
      <c r="Y19" t="e">
        <f t="shared" si="2"/>
        <v>#VALUE!</v>
      </c>
      <c r="Z19" t="e">
        <f t="shared" si="2"/>
        <v>#VALUE!</v>
      </c>
      <c r="AA19" t="e">
        <f t="shared" si="2"/>
        <v>#VALUE!</v>
      </c>
      <c r="AB19" t="e">
        <f t="shared" si="2"/>
        <v>#VALUE!</v>
      </c>
      <c r="AC19" t="e">
        <f t="shared" si="2"/>
        <v>#VALUE!</v>
      </c>
      <c r="AD19" t="e">
        <f t="shared" si="2"/>
        <v>#VALUE!</v>
      </c>
      <c r="AE19" t="e">
        <f t="shared" si="3"/>
        <v>#VALUE!</v>
      </c>
      <c r="AF19" t="e">
        <f t="shared" si="4"/>
        <v>#VALUE!</v>
      </c>
      <c r="AH19" s="9">
        <v>1</v>
      </c>
      <c r="AI19" s="9">
        <v>25</v>
      </c>
      <c r="AJ19" s="9">
        <f t="shared" si="5"/>
        <v>25</v>
      </c>
      <c r="AK19">
        <f t="shared" si="6"/>
        <v>7.621951219512195E-2</v>
      </c>
      <c r="AM19" s="9">
        <v>25</v>
      </c>
      <c r="AN19" s="9">
        <v>2</v>
      </c>
      <c r="AO19">
        <f t="shared" si="7"/>
        <v>0.22222222222222221</v>
      </c>
      <c r="AR19" s="9" t="s">
        <v>181</v>
      </c>
      <c r="AS19">
        <v>-0.20946994265116275</v>
      </c>
      <c r="AT19">
        <v>-0.57514640724516364</v>
      </c>
      <c r="AU19">
        <v>-1.159905978993955</v>
      </c>
      <c r="AV19">
        <f t="shared" si="1"/>
        <v>-0.64817410963009381</v>
      </c>
    </row>
    <row r="20" spans="1:48" x14ac:dyDescent="0.3">
      <c r="A20" t="s">
        <v>182</v>
      </c>
      <c r="B20" s="9">
        <v>127</v>
      </c>
      <c r="C20" s="9">
        <v>113</v>
      </c>
      <c r="D20" s="9">
        <v>96</v>
      </c>
      <c r="E20" s="9">
        <v>120</v>
      </c>
      <c r="F20" s="9">
        <v>125</v>
      </c>
      <c r="G20" s="9">
        <v>122</v>
      </c>
      <c r="H20" s="9">
        <v>124</v>
      </c>
      <c r="I20" s="9">
        <v>110</v>
      </c>
      <c r="J20" s="9">
        <v>120</v>
      </c>
      <c r="K20" s="9">
        <v>120</v>
      </c>
      <c r="L20" s="9">
        <v>116</v>
      </c>
      <c r="M20" s="9">
        <v>119</v>
      </c>
      <c r="N20" s="9">
        <v>116</v>
      </c>
      <c r="O20" s="9">
        <v>117</v>
      </c>
      <c r="Q20" t="e">
        <f t="shared" si="2"/>
        <v>#VALUE!</v>
      </c>
      <c r="R20" t="e">
        <f t="shared" si="2"/>
        <v>#VALUE!</v>
      </c>
      <c r="S20" t="e">
        <f t="shared" si="2"/>
        <v>#VALUE!</v>
      </c>
      <c r="T20" t="e">
        <f t="shared" si="2"/>
        <v>#VALUE!</v>
      </c>
      <c r="U20" t="e">
        <f t="shared" si="2"/>
        <v>#VALUE!</v>
      </c>
      <c r="V20" t="e">
        <f t="shared" si="2"/>
        <v>#VALUE!</v>
      </c>
      <c r="W20" t="e">
        <f t="shared" si="2"/>
        <v>#VALUE!</v>
      </c>
      <c r="X20" t="e">
        <f t="shared" si="2"/>
        <v>#VALUE!</v>
      </c>
      <c r="Y20" t="e">
        <f t="shared" si="2"/>
        <v>#VALUE!</v>
      </c>
      <c r="Z20" t="e">
        <f t="shared" si="2"/>
        <v>#VALUE!</v>
      </c>
      <c r="AA20" t="e">
        <f t="shared" si="2"/>
        <v>#VALUE!</v>
      </c>
      <c r="AB20" t="e">
        <f t="shared" si="2"/>
        <v>#VALUE!</v>
      </c>
      <c r="AC20" t="e">
        <f t="shared" si="2"/>
        <v>#VALUE!</v>
      </c>
      <c r="AD20" t="e">
        <f t="shared" si="2"/>
        <v>#VALUE!</v>
      </c>
      <c r="AE20" t="e">
        <f t="shared" si="3"/>
        <v>#VALUE!</v>
      </c>
      <c r="AF20" t="e">
        <f t="shared" si="4"/>
        <v>#VALUE!</v>
      </c>
      <c r="AH20" s="9">
        <v>118</v>
      </c>
      <c r="AI20" s="9">
        <v>50</v>
      </c>
      <c r="AJ20" s="9">
        <f t="shared" si="5"/>
        <v>118</v>
      </c>
      <c r="AK20">
        <f t="shared" si="6"/>
        <v>0.3597560975609756</v>
      </c>
      <c r="AM20" s="9">
        <v>37</v>
      </c>
      <c r="AN20" s="9">
        <v>12</v>
      </c>
      <c r="AO20">
        <f t="shared" si="7"/>
        <v>1.3333333333333333</v>
      </c>
      <c r="AR20" s="9" t="s">
        <v>182</v>
      </c>
      <c r="AS20">
        <v>0.64251426449232907</v>
      </c>
      <c r="AT20">
        <v>0.69335831703468331</v>
      </c>
      <c r="AU20">
        <v>0.83257054933921937</v>
      </c>
      <c r="AV20">
        <f t="shared" si="1"/>
        <v>0.72281437695541062</v>
      </c>
    </row>
    <row r="21" spans="1:48" x14ac:dyDescent="0.3">
      <c r="A21" t="s">
        <v>183</v>
      </c>
      <c r="B21" s="9">
        <v>2</v>
      </c>
      <c r="C21" s="9">
        <v>2</v>
      </c>
      <c r="D21" s="9">
        <v>4</v>
      </c>
      <c r="E21" s="9">
        <v>1</v>
      </c>
      <c r="F21" s="9">
        <v>1</v>
      </c>
      <c r="G21" s="9">
        <v>44</v>
      </c>
      <c r="H21" s="9">
        <v>45</v>
      </c>
      <c r="I21" s="9">
        <v>65</v>
      </c>
      <c r="J21" s="9">
        <v>114</v>
      </c>
      <c r="K21" s="9">
        <v>61</v>
      </c>
      <c r="L21" s="9">
        <v>126</v>
      </c>
      <c r="M21" s="9">
        <v>183</v>
      </c>
      <c r="N21" s="9">
        <v>92</v>
      </c>
      <c r="O21" s="9">
        <v>130</v>
      </c>
      <c r="Q21" t="e">
        <f t="shared" si="2"/>
        <v>#VALUE!</v>
      </c>
      <c r="R21" t="e">
        <f t="shared" si="2"/>
        <v>#VALUE!</v>
      </c>
      <c r="S21" t="e">
        <f t="shared" si="2"/>
        <v>#VALUE!</v>
      </c>
      <c r="T21" t="e">
        <f t="shared" si="2"/>
        <v>#VALUE!</v>
      </c>
      <c r="U21" t="e">
        <f t="shared" si="2"/>
        <v>#VALUE!</v>
      </c>
      <c r="V21" t="e">
        <f t="shared" si="2"/>
        <v>#VALUE!</v>
      </c>
      <c r="W21" t="e">
        <f t="shared" si="2"/>
        <v>#VALUE!</v>
      </c>
      <c r="X21" t="e">
        <f t="shared" si="2"/>
        <v>#VALUE!</v>
      </c>
      <c r="Y21" t="e">
        <f t="shared" si="2"/>
        <v>#VALUE!</v>
      </c>
      <c r="Z21" t="e">
        <f t="shared" si="2"/>
        <v>#VALUE!</v>
      </c>
      <c r="AA21" t="e">
        <f t="shared" si="2"/>
        <v>#VALUE!</v>
      </c>
      <c r="AB21" t="e">
        <f t="shared" si="2"/>
        <v>#VALUE!</v>
      </c>
      <c r="AC21" t="e">
        <f t="shared" si="2"/>
        <v>#VALUE!</v>
      </c>
      <c r="AD21" t="e">
        <f t="shared" si="2"/>
        <v>#VALUE!</v>
      </c>
      <c r="AE21" t="e">
        <f t="shared" si="3"/>
        <v>#VALUE!</v>
      </c>
      <c r="AF21" t="e">
        <f t="shared" si="4"/>
        <v>#VALUE!</v>
      </c>
      <c r="AH21" s="9">
        <v>6</v>
      </c>
      <c r="AI21" s="9">
        <v>95</v>
      </c>
      <c r="AJ21" s="9">
        <f t="shared" si="5"/>
        <v>95</v>
      </c>
      <c r="AK21">
        <f t="shared" si="6"/>
        <v>0.28963414634146339</v>
      </c>
      <c r="AM21" s="9">
        <v>51</v>
      </c>
      <c r="AN21" s="9">
        <v>17</v>
      </c>
      <c r="AO21">
        <f t="shared" si="7"/>
        <v>1.8888888888888888</v>
      </c>
      <c r="AR21" s="9" t="s">
        <v>183</v>
      </c>
      <c r="AS21">
        <v>1.0027491977140739</v>
      </c>
      <c r="AT21">
        <v>0.37964209490095774</v>
      </c>
      <c r="AU21">
        <v>1.8288088135058065</v>
      </c>
      <c r="AV21">
        <f t="shared" si="1"/>
        <v>1.0704000353736127</v>
      </c>
    </row>
    <row r="22" spans="1:48" x14ac:dyDescent="0.3">
      <c r="A22" t="s">
        <v>184</v>
      </c>
      <c r="B22" s="9">
        <v>59</v>
      </c>
      <c r="C22" s="9">
        <v>94</v>
      </c>
      <c r="D22" s="9">
        <v>48</v>
      </c>
      <c r="E22" s="9">
        <v>61</v>
      </c>
      <c r="F22" s="9">
        <v>55</v>
      </c>
      <c r="G22" s="9">
        <v>39</v>
      </c>
      <c r="H22" s="9">
        <v>50</v>
      </c>
      <c r="I22" s="9">
        <v>35</v>
      </c>
      <c r="J22" s="9">
        <v>66</v>
      </c>
      <c r="K22" s="9">
        <v>37</v>
      </c>
      <c r="L22" s="9">
        <v>67</v>
      </c>
      <c r="M22" s="9">
        <v>77</v>
      </c>
      <c r="N22" s="9">
        <v>61</v>
      </c>
      <c r="O22" s="9">
        <v>34</v>
      </c>
      <c r="Q22" t="e">
        <f t="shared" si="2"/>
        <v>#VALUE!</v>
      </c>
      <c r="R22" t="e">
        <f t="shared" si="2"/>
        <v>#VALUE!</v>
      </c>
      <c r="S22" t="e">
        <f t="shared" si="2"/>
        <v>#VALUE!</v>
      </c>
      <c r="T22" t="e">
        <f t="shared" si="2"/>
        <v>#VALUE!</v>
      </c>
      <c r="U22" t="e">
        <f t="shared" si="2"/>
        <v>#VALUE!</v>
      </c>
      <c r="V22" t="e">
        <f t="shared" si="2"/>
        <v>#VALUE!</v>
      </c>
      <c r="W22" t="e">
        <f t="shared" si="2"/>
        <v>#VALUE!</v>
      </c>
      <c r="X22" t="e">
        <f t="shared" si="2"/>
        <v>#VALUE!</v>
      </c>
      <c r="Y22" t="e">
        <f t="shared" si="2"/>
        <v>#VALUE!</v>
      </c>
      <c r="Z22" t="e">
        <f t="shared" si="2"/>
        <v>#VALUE!</v>
      </c>
      <c r="AA22" t="e">
        <f t="shared" si="2"/>
        <v>#VALUE!</v>
      </c>
      <c r="AB22" t="e">
        <f t="shared" si="2"/>
        <v>#VALUE!</v>
      </c>
      <c r="AC22" t="e">
        <f t="shared" si="2"/>
        <v>#VALUE!</v>
      </c>
      <c r="AD22" t="e">
        <f t="shared" si="2"/>
        <v>#VALUE!</v>
      </c>
      <c r="AE22" t="e">
        <f t="shared" si="3"/>
        <v>#VALUE!</v>
      </c>
      <c r="AF22" t="e">
        <f t="shared" si="4"/>
        <v>#VALUE!</v>
      </c>
      <c r="AH22" s="9">
        <v>58</v>
      </c>
      <c r="AI22" s="9">
        <v>40</v>
      </c>
      <c r="AJ22" s="9">
        <f t="shared" si="5"/>
        <v>58</v>
      </c>
      <c r="AK22">
        <f t="shared" si="6"/>
        <v>0.17682926829268292</v>
      </c>
      <c r="AM22" s="9">
        <v>26</v>
      </c>
      <c r="AN22" s="9">
        <v>10</v>
      </c>
      <c r="AO22">
        <f t="shared" si="7"/>
        <v>1.1111111111111112</v>
      </c>
      <c r="AR22" s="9" t="s">
        <v>184</v>
      </c>
      <c r="AS22">
        <v>-0.66691112769464822</v>
      </c>
      <c r="AT22">
        <v>-0.12503182766199214</v>
      </c>
      <c r="AU22">
        <v>0.43407524367258449</v>
      </c>
      <c r="AV22">
        <f t="shared" si="1"/>
        <v>-0.11928923722801864</v>
      </c>
    </row>
    <row r="23" spans="1:48" x14ac:dyDescent="0.3">
      <c r="A23" s="30" t="s">
        <v>185</v>
      </c>
      <c r="B23" s="9">
        <v>47</v>
      </c>
      <c r="C23" s="9">
        <v>65</v>
      </c>
      <c r="D23" s="9">
        <v>70</v>
      </c>
      <c r="E23" s="9">
        <v>123</v>
      </c>
      <c r="F23" s="9">
        <v>128</v>
      </c>
      <c r="G23" s="9">
        <v>46</v>
      </c>
      <c r="H23" s="9">
        <v>17</v>
      </c>
      <c r="I23" s="9">
        <v>48</v>
      </c>
      <c r="J23" s="9">
        <v>46</v>
      </c>
      <c r="K23" s="9">
        <v>2</v>
      </c>
      <c r="L23" s="9">
        <v>0</v>
      </c>
      <c r="M23" s="9">
        <v>7</v>
      </c>
      <c r="N23" s="9">
        <v>8</v>
      </c>
      <c r="O23" s="31"/>
      <c r="Q23" t="e">
        <f t="shared" si="2"/>
        <v>#VALUE!</v>
      </c>
      <c r="R23" t="e">
        <f t="shared" si="2"/>
        <v>#VALUE!</v>
      </c>
      <c r="S23" t="e">
        <f t="shared" si="2"/>
        <v>#VALUE!</v>
      </c>
      <c r="T23" t="e">
        <f t="shared" si="2"/>
        <v>#VALUE!</v>
      </c>
      <c r="U23" t="e">
        <f t="shared" si="2"/>
        <v>#VALUE!</v>
      </c>
      <c r="V23" t="e">
        <f t="shared" si="2"/>
        <v>#VALUE!</v>
      </c>
      <c r="W23" t="e">
        <f t="shared" si="2"/>
        <v>#VALUE!</v>
      </c>
      <c r="X23" t="e">
        <f t="shared" si="2"/>
        <v>#VALUE!</v>
      </c>
      <c r="Y23" t="e">
        <f t="shared" si="2"/>
        <v>#VALUE!</v>
      </c>
      <c r="Z23" t="e">
        <f t="shared" si="2"/>
        <v>#VALUE!</v>
      </c>
      <c r="AA23" t="e">
        <f t="shared" si="2"/>
        <v>#VALUE!</v>
      </c>
      <c r="AB23" t="e">
        <f t="shared" si="2"/>
        <v>#VALUE!</v>
      </c>
      <c r="AC23" t="e">
        <f t="shared" si="2"/>
        <v>#VALUE!</v>
      </c>
      <c r="AD23" t="e">
        <f t="shared" si="2"/>
        <v>#VALUE!</v>
      </c>
      <c r="AE23" t="e">
        <f t="shared" si="3"/>
        <v>#VALUE!</v>
      </c>
      <c r="AF23" t="e">
        <f t="shared" si="4"/>
        <v>#VALUE!</v>
      </c>
      <c r="AH23" s="31"/>
      <c r="AI23" s="31"/>
      <c r="AJ23" s="9">
        <f t="shared" si="5"/>
        <v>0</v>
      </c>
      <c r="AK23">
        <f t="shared" si="6"/>
        <v>0</v>
      </c>
      <c r="AM23" s="31"/>
      <c r="AN23" s="31"/>
      <c r="AO23">
        <f t="shared" si="7"/>
        <v>0</v>
      </c>
      <c r="AR23" s="31" t="s">
        <v>185</v>
      </c>
      <c r="AS23">
        <v>-1.9477464458164078</v>
      </c>
      <c r="AT23">
        <v>-0.91614230086877846</v>
      </c>
      <c r="AU23">
        <v>-1.5584012846605899</v>
      </c>
      <c r="AV23">
        <f t="shared" si="1"/>
        <v>-1.4740966771152586</v>
      </c>
    </row>
    <row r="24" spans="1:48" x14ac:dyDescent="0.3">
      <c r="A24" t="s">
        <v>186</v>
      </c>
      <c r="B24" s="9">
        <v>118</v>
      </c>
      <c r="C24" s="9">
        <v>125</v>
      </c>
      <c r="D24" s="9">
        <v>115</v>
      </c>
      <c r="E24" s="9">
        <v>117</v>
      </c>
      <c r="F24" s="9">
        <v>130</v>
      </c>
      <c r="G24" s="9">
        <v>119</v>
      </c>
      <c r="H24" s="9">
        <v>125</v>
      </c>
      <c r="I24" s="9">
        <v>125</v>
      </c>
      <c r="J24" s="9">
        <v>123</v>
      </c>
      <c r="K24" s="9">
        <v>116</v>
      </c>
      <c r="L24" s="9">
        <v>121</v>
      </c>
      <c r="M24" s="9">
        <v>135</v>
      </c>
      <c r="N24" s="9">
        <v>130</v>
      </c>
      <c r="O24" s="9">
        <v>138</v>
      </c>
      <c r="Q24" t="e">
        <f t="shared" si="2"/>
        <v>#VALUE!</v>
      </c>
      <c r="R24" t="e">
        <f t="shared" si="2"/>
        <v>#VALUE!</v>
      </c>
      <c r="S24" t="e">
        <f t="shared" si="2"/>
        <v>#VALUE!</v>
      </c>
      <c r="T24" t="e">
        <f t="shared" si="2"/>
        <v>#VALUE!</v>
      </c>
      <c r="U24" t="e">
        <f t="shared" si="2"/>
        <v>#VALUE!</v>
      </c>
      <c r="V24" t="e">
        <f t="shared" si="2"/>
        <v>#VALUE!</v>
      </c>
      <c r="W24" t="e">
        <f t="shared" si="2"/>
        <v>#VALUE!</v>
      </c>
      <c r="X24" t="e">
        <f t="shared" si="2"/>
        <v>#VALUE!</v>
      </c>
      <c r="Y24" t="e">
        <f t="shared" si="2"/>
        <v>#VALUE!</v>
      </c>
      <c r="Z24" t="e">
        <f t="shared" si="2"/>
        <v>#VALUE!</v>
      </c>
      <c r="AA24" t="e">
        <f t="shared" si="2"/>
        <v>#VALUE!</v>
      </c>
      <c r="AB24" t="e">
        <f t="shared" si="2"/>
        <v>#VALUE!</v>
      </c>
      <c r="AC24" t="e">
        <f t="shared" si="2"/>
        <v>#VALUE!</v>
      </c>
      <c r="AD24" t="e">
        <f t="shared" si="2"/>
        <v>#VALUE!</v>
      </c>
      <c r="AE24" t="e">
        <f t="shared" si="3"/>
        <v>#VALUE!</v>
      </c>
      <c r="AF24" t="e">
        <f t="shared" si="4"/>
        <v>#VALUE!</v>
      </c>
      <c r="AH24" s="9">
        <v>77</v>
      </c>
      <c r="AI24" s="9">
        <v>32</v>
      </c>
      <c r="AJ24" s="9">
        <f t="shared" si="5"/>
        <v>77</v>
      </c>
      <c r="AK24">
        <f t="shared" si="6"/>
        <v>0.2347560975609756</v>
      </c>
      <c r="AM24" s="9">
        <v>25</v>
      </c>
      <c r="AN24" s="9">
        <v>15</v>
      </c>
      <c r="AO24">
        <f t="shared" si="7"/>
        <v>1.6666666666666667</v>
      </c>
      <c r="AR24" s="9" t="s">
        <v>186</v>
      </c>
      <c r="AS24">
        <v>0.96272309402276901</v>
      </c>
      <c r="AT24">
        <v>0.13412505149195508</v>
      </c>
      <c r="AU24">
        <v>1.4303135078391718</v>
      </c>
      <c r="AV24">
        <f t="shared" si="1"/>
        <v>0.84238721778463199</v>
      </c>
    </row>
    <row r="25" spans="1:48" x14ac:dyDescent="0.3">
      <c r="A25" t="s">
        <v>187</v>
      </c>
      <c r="B25" s="9">
        <v>14</v>
      </c>
      <c r="C25" s="9">
        <v>4</v>
      </c>
      <c r="D25" s="9">
        <v>82</v>
      </c>
      <c r="E25" s="9">
        <v>32</v>
      </c>
      <c r="F25" s="9">
        <v>89</v>
      </c>
      <c r="G25" s="9">
        <v>72</v>
      </c>
      <c r="H25" s="9">
        <v>55</v>
      </c>
      <c r="I25" s="9">
        <v>34</v>
      </c>
      <c r="J25" s="9">
        <v>13</v>
      </c>
      <c r="K25" s="9">
        <v>70</v>
      </c>
      <c r="L25" s="9">
        <v>134</v>
      </c>
      <c r="M25" s="9">
        <v>86</v>
      </c>
      <c r="N25" s="9">
        <v>48</v>
      </c>
      <c r="O25" s="9">
        <v>123</v>
      </c>
      <c r="Q25" t="e">
        <f t="shared" si="2"/>
        <v>#VALUE!</v>
      </c>
      <c r="R25" t="e">
        <f t="shared" si="2"/>
        <v>#VALUE!</v>
      </c>
      <c r="S25" t="e">
        <f t="shared" si="2"/>
        <v>#VALUE!</v>
      </c>
      <c r="T25" t="e">
        <f t="shared" si="2"/>
        <v>#VALUE!</v>
      </c>
      <c r="U25" t="e">
        <f t="shared" si="2"/>
        <v>#VALUE!</v>
      </c>
      <c r="V25" t="e">
        <f t="shared" si="2"/>
        <v>#VALUE!</v>
      </c>
      <c r="W25" t="e">
        <f t="shared" si="2"/>
        <v>#VALUE!</v>
      </c>
      <c r="X25" t="e">
        <f t="shared" si="2"/>
        <v>#VALUE!</v>
      </c>
      <c r="Y25" t="e">
        <f t="shared" si="2"/>
        <v>#VALUE!</v>
      </c>
      <c r="Z25" t="e">
        <f t="shared" si="2"/>
        <v>#VALUE!</v>
      </c>
      <c r="AA25" t="e">
        <f t="shared" si="2"/>
        <v>#VALUE!</v>
      </c>
      <c r="AB25" t="e">
        <f t="shared" si="2"/>
        <v>#VALUE!</v>
      </c>
      <c r="AC25" t="e">
        <f t="shared" si="2"/>
        <v>#VALUE!</v>
      </c>
      <c r="AD25" t="e">
        <f t="shared" si="2"/>
        <v>#VALUE!</v>
      </c>
      <c r="AE25" t="e">
        <f t="shared" si="3"/>
        <v>#VALUE!</v>
      </c>
      <c r="AF25" t="e">
        <f t="shared" si="4"/>
        <v>#VALUE!</v>
      </c>
      <c r="AH25" s="9">
        <v>2</v>
      </c>
      <c r="AI25" s="9">
        <v>40</v>
      </c>
      <c r="AJ25" s="9">
        <f t="shared" si="5"/>
        <v>40</v>
      </c>
      <c r="AK25">
        <f t="shared" si="6"/>
        <v>0.12195121951219512</v>
      </c>
      <c r="AM25" s="9">
        <v>4</v>
      </c>
      <c r="AN25" s="9">
        <v>4</v>
      </c>
      <c r="AO25">
        <f t="shared" si="7"/>
        <v>0.44444444444444442</v>
      </c>
      <c r="AR25" s="9" t="s">
        <v>187</v>
      </c>
      <c r="AS25">
        <v>0.20222712388797429</v>
      </c>
      <c r="AT25">
        <v>-0.37054887107099477</v>
      </c>
      <c r="AU25">
        <v>-0.76141067332732015</v>
      </c>
      <c r="AV25">
        <f t="shared" si="1"/>
        <v>-0.30991080683678024</v>
      </c>
    </row>
    <row r="26" spans="1:48" x14ac:dyDescent="0.3">
      <c r="A26" t="s">
        <v>188</v>
      </c>
      <c r="B26" s="9">
        <v>89</v>
      </c>
      <c r="C26" s="9">
        <v>70</v>
      </c>
      <c r="D26" s="9">
        <v>78</v>
      </c>
      <c r="E26" s="9">
        <v>70</v>
      </c>
      <c r="F26" s="9">
        <v>89</v>
      </c>
      <c r="G26" s="9">
        <v>88</v>
      </c>
      <c r="H26" s="9">
        <v>86</v>
      </c>
      <c r="I26" s="9">
        <v>97</v>
      </c>
      <c r="J26" s="9">
        <v>100</v>
      </c>
      <c r="K26" s="9">
        <v>103</v>
      </c>
      <c r="L26" s="9">
        <v>90</v>
      </c>
      <c r="M26" s="9">
        <v>100</v>
      </c>
      <c r="N26" s="9">
        <v>95</v>
      </c>
      <c r="O26" s="9">
        <v>98</v>
      </c>
      <c r="Q26" t="e">
        <f t="shared" si="2"/>
        <v>#VALUE!</v>
      </c>
      <c r="R26" t="e">
        <f t="shared" si="2"/>
        <v>#VALUE!</v>
      </c>
      <c r="S26" t="e">
        <f t="shared" si="2"/>
        <v>#VALUE!</v>
      </c>
      <c r="T26" t="e">
        <f t="shared" si="2"/>
        <v>#VALUE!</v>
      </c>
      <c r="U26" t="e">
        <f t="shared" si="2"/>
        <v>#VALUE!</v>
      </c>
      <c r="V26" t="e">
        <f t="shared" si="2"/>
        <v>#VALUE!</v>
      </c>
      <c r="W26" t="e">
        <f t="shared" si="2"/>
        <v>#VALUE!</v>
      </c>
      <c r="X26" t="e">
        <f t="shared" si="2"/>
        <v>#VALUE!</v>
      </c>
      <c r="Y26" t="e">
        <f t="shared" si="2"/>
        <v>#VALUE!</v>
      </c>
      <c r="Z26" t="e">
        <f t="shared" si="2"/>
        <v>#VALUE!</v>
      </c>
      <c r="AA26" t="e">
        <f t="shared" si="2"/>
        <v>#VALUE!</v>
      </c>
      <c r="AB26" t="e">
        <f t="shared" si="2"/>
        <v>#VALUE!</v>
      </c>
      <c r="AC26" t="e">
        <f t="shared" si="2"/>
        <v>#VALUE!</v>
      </c>
      <c r="AD26" t="e">
        <f t="shared" si="2"/>
        <v>#VALUE!</v>
      </c>
      <c r="AE26" t="e">
        <f t="shared" si="3"/>
        <v>#VALUE!</v>
      </c>
      <c r="AF26" t="e">
        <f t="shared" si="4"/>
        <v>#VALUE!</v>
      </c>
      <c r="AH26" s="9">
        <v>62</v>
      </c>
      <c r="AI26" s="9">
        <v>40</v>
      </c>
      <c r="AJ26" s="9">
        <f t="shared" si="5"/>
        <v>62</v>
      </c>
      <c r="AK26">
        <f t="shared" si="6"/>
        <v>0.18902439024390244</v>
      </c>
      <c r="AM26" s="9">
        <v>28</v>
      </c>
      <c r="AN26" s="9">
        <v>10</v>
      </c>
      <c r="AO26">
        <f t="shared" si="7"/>
        <v>1.1111111111111112</v>
      </c>
      <c r="AR26" s="9" t="s">
        <v>188</v>
      </c>
      <c r="AS26">
        <v>0.15648300538362567</v>
      </c>
      <c r="AT26">
        <v>-7.0472484682213787E-2</v>
      </c>
      <c r="AU26">
        <v>0.43407524367258449</v>
      </c>
      <c r="AV26">
        <f t="shared" si="1"/>
        <v>0.17336192145799878</v>
      </c>
    </row>
    <row r="27" spans="1:48" x14ac:dyDescent="0.3">
      <c r="A27" s="30" t="s">
        <v>189</v>
      </c>
      <c r="B27" s="31">
        <v>0</v>
      </c>
      <c r="C27" s="31">
        <v>0</v>
      </c>
      <c r="D27" s="31">
        <v>1</v>
      </c>
      <c r="E27" s="31">
        <v>0</v>
      </c>
      <c r="F27" s="31">
        <v>1</v>
      </c>
      <c r="G27" s="31">
        <v>0</v>
      </c>
      <c r="H27" s="31">
        <v>1</v>
      </c>
      <c r="I27" s="31">
        <v>0</v>
      </c>
      <c r="J27" s="31">
        <v>1</v>
      </c>
      <c r="K27" s="31">
        <v>0</v>
      </c>
      <c r="L27" s="31">
        <v>4</v>
      </c>
      <c r="M27" s="31">
        <v>44</v>
      </c>
      <c r="N27" s="31">
        <v>59</v>
      </c>
      <c r="O27" s="31">
        <v>20</v>
      </c>
      <c r="Q27" t="e">
        <f t="shared" si="2"/>
        <v>#VALUE!</v>
      </c>
      <c r="R27" t="e">
        <f t="shared" si="2"/>
        <v>#VALUE!</v>
      </c>
      <c r="S27" t="e">
        <f t="shared" si="2"/>
        <v>#VALUE!</v>
      </c>
      <c r="T27" t="e">
        <f t="shared" si="2"/>
        <v>#VALUE!</v>
      </c>
      <c r="U27" t="e">
        <f t="shared" si="2"/>
        <v>#VALUE!</v>
      </c>
      <c r="V27" t="e">
        <f t="shared" si="2"/>
        <v>#VALUE!</v>
      </c>
      <c r="W27" t="e">
        <f t="shared" si="2"/>
        <v>#VALUE!</v>
      </c>
      <c r="X27" t="e">
        <f t="shared" si="2"/>
        <v>#VALUE!</v>
      </c>
      <c r="Y27" t="e">
        <f t="shared" si="2"/>
        <v>#VALUE!</v>
      </c>
      <c r="Z27" t="e">
        <f t="shared" si="2"/>
        <v>#VALUE!</v>
      </c>
      <c r="AA27" t="e">
        <f t="shared" si="2"/>
        <v>#VALUE!</v>
      </c>
      <c r="AB27" t="e">
        <f t="shared" si="2"/>
        <v>#VALUE!</v>
      </c>
      <c r="AC27" t="e">
        <f t="shared" si="2"/>
        <v>#VALUE!</v>
      </c>
      <c r="AD27" t="e">
        <f t="shared" si="2"/>
        <v>#VALUE!</v>
      </c>
      <c r="AE27" t="e">
        <f t="shared" si="3"/>
        <v>#VALUE!</v>
      </c>
      <c r="AF27" t="e">
        <f t="shared" si="4"/>
        <v>#VALUE!</v>
      </c>
      <c r="AH27" s="9">
        <v>2</v>
      </c>
      <c r="AI27" s="31"/>
      <c r="AJ27" s="9">
        <f t="shared" si="5"/>
        <v>2</v>
      </c>
      <c r="AK27">
        <f t="shared" si="6"/>
        <v>6.0975609756097563E-3</v>
      </c>
      <c r="AM27" s="31">
        <v>1</v>
      </c>
      <c r="AN27" s="31">
        <v>1</v>
      </c>
      <c r="AO27">
        <f t="shared" si="7"/>
        <v>0.1111111111111111</v>
      </c>
      <c r="AR27" s="31" t="s">
        <v>189</v>
      </c>
      <c r="AS27">
        <v>-1.3073287867555281</v>
      </c>
      <c r="AT27">
        <v>-0.88886262937888927</v>
      </c>
      <c r="AU27">
        <v>-1.3591536318272726</v>
      </c>
      <c r="AV27">
        <f t="shared" si="1"/>
        <v>-1.1851150159872299</v>
      </c>
    </row>
    <row r="28" spans="1:48" x14ac:dyDescent="0.3">
      <c r="A28" t="s">
        <v>190</v>
      </c>
      <c r="B28" s="9">
        <v>110</v>
      </c>
      <c r="C28" s="9">
        <v>111</v>
      </c>
      <c r="D28" s="9">
        <v>85</v>
      </c>
      <c r="E28" s="9">
        <v>81</v>
      </c>
      <c r="F28" s="9">
        <v>112</v>
      </c>
      <c r="G28" s="9">
        <v>97</v>
      </c>
      <c r="H28" s="9">
        <v>99</v>
      </c>
      <c r="I28" s="9">
        <v>94</v>
      </c>
      <c r="J28" s="9">
        <v>101</v>
      </c>
      <c r="K28" s="9">
        <v>113</v>
      </c>
      <c r="L28" s="9">
        <v>102</v>
      </c>
      <c r="M28" s="9">
        <v>79</v>
      </c>
      <c r="N28" s="9">
        <v>42</v>
      </c>
      <c r="O28" s="9">
        <v>98</v>
      </c>
      <c r="Q28" t="e">
        <f t="shared" si="2"/>
        <v>#VALUE!</v>
      </c>
      <c r="R28" t="e">
        <f t="shared" si="2"/>
        <v>#VALUE!</v>
      </c>
      <c r="S28" t="e">
        <f t="shared" si="2"/>
        <v>#VALUE!</v>
      </c>
      <c r="T28" t="e">
        <f t="shared" si="2"/>
        <v>#VALUE!</v>
      </c>
      <c r="U28" t="e">
        <f t="shared" si="2"/>
        <v>#VALUE!</v>
      </c>
      <c r="V28" t="e">
        <f t="shared" si="2"/>
        <v>#VALUE!</v>
      </c>
      <c r="W28" t="e">
        <f t="shared" si="2"/>
        <v>#VALUE!</v>
      </c>
      <c r="X28" t="e">
        <f t="shared" si="2"/>
        <v>#VALUE!</v>
      </c>
      <c r="Y28" t="e">
        <f t="shared" si="2"/>
        <v>#VALUE!</v>
      </c>
      <c r="Z28" t="e">
        <f t="shared" si="2"/>
        <v>#VALUE!</v>
      </c>
      <c r="AA28" t="e">
        <f t="shared" si="2"/>
        <v>#VALUE!</v>
      </c>
      <c r="AB28" t="e">
        <f t="shared" si="2"/>
        <v>#VALUE!</v>
      </c>
      <c r="AC28" t="e">
        <f t="shared" si="2"/>
        <v>#VALUE!</v>
      </c>
      <c r="AD28" t="e">
        <f t="shared" si="2"/>
        <v>#VALUE!</v>
      </c>
      <c r="AE28" t="e">
        <f t="shared" si="3"/>
        <v>#VALUE!</v>
      </c>
      <c r="AF28" t="e">
        <f t="shared" si="4"/>
        <v>#VALUE!</v>
      </c>
      <c r="AH28" s="9">
        <v>2</v>
      </c>
      <c r="AI28" s="9">
        <v>2</v>
      </c>
      <c r="AJ28" s="9">
        <f t="shared" si="5"/>
        <v>2</v>
      </c>
      <c r="AK28">
        <f t="shared" si="6"/>
        <v>6.0975609756097563E-3</v>
      </c>
      <c r="AM28" s="9">
        <v>23</v>
      </c>
      <c r="AN28" s="9">
        <v>8</v>
      </c>
      <c r="AO28">
        <f t="shared" si="7"/>
        <v>0.88888888888888884</v>
      </c>
      <c r="AR28" s="9" t="s">
        <v>190</v>
      </c>
      <c r="AS28">
        <v>-0.19803391302507561</v>
      </c>
      <c r="AT28">
        <v>-0.88886262937888927</v>
      </c>
      <c r="AU28">
        <v>3.5579938005949593E-2</v>
      </c>
      <c r="AV28">
        <f t="shared" si="1"/>
        <v>-0.35043886813267178</v>
      </c>
    </row>
    <row r="29" spans="1:48" x14ac:dyDescent="0.3">
      <c r="A29" t="s">
        <v>191</v>
      </c>
      <c r="B29" s="9">
        <v>75</v>
      </c>
      <c r="C29" s="9">
        <v>77</v>
      </c>
      <c r="D29" s="9">
        <v>71</v>
      </c>
      <c r="E29" s="9">
        <v>68</v>
      </c>
      <c r="F29" s="9">
        <v>87</v>
      </c>
      <c r="G29" s="9">
        <v>80</v>
      </c>
      <c r="H29" s="9">
        <v>80</v>
      </c>
      <c r="I29" s="9">
        <v>70</v>
      </c>
      <c r="J29" s="9">
        <v>88</v>
      </c>
      <c r="K29" s="9">
        <v>46</v>
      </c>
      <c r="L29" s="9">
        <v>88</v>
      </c>
      <c r="M29" s="9">
        <v>85</v>
      </c>
      <c r="N29" s="9">
        <v>105</v>
      </c>
      <c r="O29" s="9">
        <v>105</v>
      </c>
      <c r="Q29" t="e">
        <f t="shared" si="2"/>
        <v>#VALUE!</v>
      </c>
      <c r="R29" t="e">
        <f t="shared" si="2"/>
        <v>#VALUE!</v>
      </c>
      <c r="S29" t="e">
        <f t="shared" si="2"/>
        <v>#VALUE!</v>
      </c>
      <c r="T29" t="e">
        <f t="shared" si="2"/>
        <v>#VALUE!</v>
      </c>
      <c r="U29" t="e">
        <f t="shared" si="2"/>
        <v>#VALUE!</v>
      </c>
      <c r="V29" t="e">
        <f t="shared" si="2"/>
        <v>#VALUE!</v>
      </c>
      <c r="W29" t="e">
        <f t="shared" si="2"/>
        <v>#VALUE!</v>
      </c>
      <c r="X29" t="e">
        <f t="shared" si="2"/>
        <v>#VALUE!</v>
      </c>
      <c r="Y29" t="e">
        <f t="shared" si="2"/>
        <v>#VALUE!</v>
      </c>
      <c r="Z29" t="e">
        <f t="shared" si="2"/>
        <v>#VALUE!</v>
      </c>
      <c r="AA29" t="e">
        <f t="shared" si="2"/>
        <v>#VALUE!</v>
      </c>
      <c r="AB29" t="e">
        <f t="shared" si="2"/>
        <v>#VALUE!</v>
      </c>
      <c r="AC29" t="e">
        <f t="shared" si="2"/>
        <v>#VALUE!</v>
      </c>
      <c r="AD29" t="e">
        <f t="shared" si="2"/>
        <v>#VALUE!</v>
      </c>
      <c r="AE29" t="e">
        <f t="shared" si="3"/>
        <v>#VALUE!</v>
      </c>
      <c r="AF29" t="e">
        <f t="shared" si="4"/>
        <v>#VALUE!</v>
      </c>
      <c r="AH29" s="9">
        <v>40</v>
      </c>
      <c r="AI29" s="9">
        <v>77</v>
      </c>
      <c r="AJ29" s="9">
        <f t="shared" si="5"/>
        <v>77</v>
      </c>
      <c r="AK29">
        <f t="shared" si="6"/>
        <v>0.2347560975609756</v>
      </c>
      <c r="AM29" s="9">
        <v>33</v>
      </c>
      <c r="AN29" s="9">
        <v>6</v>
      </c>
      <c r="AO29">
        <f t="shared" si="7"/>
        <v>0.66666666666666663</v>
      </c>
      <c r="AR29" s="9" t="s">
        <v>191</v>
      </c>
      <c r="AS29">
        <v>0.15648300538362567</v>
      </c>
      <c r="AT29">
        <v>0.13412505149195508</v>
      </c>
      <c r="AU29">
        <v>-0.36291536766068527</v>
      </c>
      <c r="AV29">
        <f t="shared" si="1"/>
        <v>-2.4102436928368165E-2</v>
      </c>
    </row>
    <row r="30" spans="1:48" x14ac:dyDescent="0.3">
      <c r="A30" t="s">
        <v>192</v>
      </c>
      <c r="B30" s="9">
        <v>11</v>
      </c>
      <c r="C30" s="9">
        <v>33</v>
      </c>
      <c r="D30" s="9">
        <v>9</v>
      </c>
      <c r="E30" s="9">
        <v>9</v>
      </c>
      <c r="F30" s="9">
        <v>72</v>
      </c>
      <c r="G30" s="9">
        <v>53</v>
      </c>
      <c r="H30" s="9">
        <v>40</v>
      </c>
      <c r="I30" s="9">
        <v>14</v>
      </c>
      <c r="J30" s="9">
        <v>41</v>
      </c>
      <c r="K30" s="9">
        <v>82</v>
      </c>
      <c r="L30" s="9">
        <v>79</v>
      </c>
      <c r="M30" s="9">
        <v>73</v>
      </c>
      <c r="N30" s="9">
        <v>84</v>
      </c>
      <c r="O30" s="9">
        <v>101</v>
      </c>
      <c r="Q30" t="e">
        <f t="shared" si="2"/>
        <v>#VALUE!</v>
      </c>
      <c r="R30" t="e">
        <f t="shared" si="2"/>
        <v>#VALUE!</v>
      </c>
      <c r="S30" t="e">
        <f t="shared" si="2"/>
        <v>#VALUE!</v>
      </c>
      <c r="T30" t="e">
        <f t="shared" si="2"/>
        <v>#VALUE!</v>
      </c>
      <c r="U30" t="e">
        <f t="shared" si="2"/>
        <v>#VALUE!</v>
      </c>
      <c r="V30" t="e">
        <f t="shared" si="2"/>
        <v>#VALUE!</v>
      </c>
      <c r="W30" t="e">
        <f t="shared" si="2"/>
        <v>#VALUE!</v>
      </c>
      <c r="X30" t="e">
        <f t="shared" si="2"/>
        <v>#VALUE!</v>
      </c>
      <c r="Y30" t="e">
        <f t="shared" si="2"/>
        <v>#VALUE!</v>
      </c>
      <c r="Z30" t="e">
        <f t="shared" si="2"/>
        <v>#VALUE!</v>
      </c>
      <c r="AA30" t="e">
        <f t="shared" si="2"/>
        <v>#VALUE!</v>
      </c>
      <c r="AB30" t="e">
        <f t="shared" si="2"/>
        <v>#VALUE!</v>
      </c>
      <c r="AC30" t="e">
        <f t="shared" si="2"/>
        <v>#VALUE!</v>
      </c>
      <c r="AD30" t="e">
        <f t="shared" si="2"/>
        <v>#VALUE!</v>
      </c>
      <c r="AE30" t="e">
        <f t="shared" si="3"/>
        <v>#VALUE!</v>
      </c>
      <c r="AF30" t="e">
        <f t="shared" si="4"/>
        <v>#VALUE!</v>
      </c>
      <c r="AH30" s="9">
        <v>118</v>
      </c>
      <c r="AI30" s="9">
        <v>95</v>
      </c>
      <c r="AJ30" s="9">
        <f t="shared" si="5"/>
        <v>118</v>
      </c>
      <c r="AK30">
        <f t="shared" si="6"/>
        <v>0.3597560975609756</v>
      </c>
      <c r="AM30" s="9">
        <v>25</v>
      </c>
      <c r="AN30" s="9">
        <v>8</v>
      </c>
      <c r="AO30">
        <f t="shared" si="7"/>
        <v>0.88888888888888884</v>
      </c>
      <c r="AR30" s="9" t="s">
        <v>192</v>
      </c>
      <c r="AS30">
        <v>-0.10654567601637852</v>
      </c>
      <c r="AT30">
        <v>0.69335831703468331</v>
      </c>
      <c r="AU30">
        <v>3.5579938005949593E-2</v>
      </c>
      <c r="AV30">
        <f t="shared" si="1"/>
        <v>0.2074641930080848</v>
      </c>
    </row>
    <row r="31" spans="1:48" x14ac:dyDescent="0.3">
      <c r="A31" t="s">
        <v>193</v>
      </c>
      <c r="B31" s="9">
        <v>61</v>
      </c>
      <c r="C31" s="9">
        <v>67</v>
      </c>
      <c r="D31" s="9">
        <v>57</v>
      </c>
      <c r="E31" s="9">
        <v>64</v>
      </c>
      <c r="F31" s="9">
        <v>113</v>
      </c>
      <c r="G31" s="9">
        <v>92</v>
      </c>
      <c r="H31" s="9">
        <v>100</v>
      </c>
      <c r="I31" s="9">
        <v>99</v>
      </c>
      <c r="J31" s="9">
        <v>92</v>
      </c>
      <c r="K31" s="9">
        <v>94</v>
      </c>
      <c r="L31" s="9">
        <v>90</v>
      </c>
      <c r="M31" s="9">
        <v>96</v>
      </c>
      <c r="N31" s="9">
        <v>80</v>
      </c>
      <c r="O31" s="9">
        <v>88</v>
      </c>
      <c r="Q31" t="e">
        <f t="shared" si="2"/>
        <v>#VALUE!</v>
      </c>
      <c r="R31" t="e">
        <f t="shared" si="2"/>
        <v>#VALUE!</v>
      </c>
      <c r="S31" t="e">
        <f t="shared" si="2"/>
        <v>#VALUE!</v>
      </c>
      <c r="T31" t="e">
        <f t="shared" si="2"/>
        <v>#VALUE!</v>
      </c>
      <c r="U31" t="e">
        <f t="shared" si="2"/>
        <v>#VALUE!</v>
      </c>
      <c r="V31" t="e">
        <f t="shared" si="2"/>
        <v>#VALUE!</v>
      </c>
      <c r="W31" t="e">
        <f t="shared" si="2"/>
        <v>#VALUE!</v>
      </c>
      <c r="X31" t="e">
        <f t="shared" si="2"/>
        <v>#VALUE!</v>
      </c>
      <c r="Y31" t="e">
        <f t="shared" si="2"/>
        <v>#VALUE!</v>
      </c>
      <c r="Z31" t="e">
        <f t="shared" si="2"/>
        <v>#VALUE!</v>
      </c>
      <c r="AA31" t="e">
        <f t="shared" si="2"/>
        <v>#VALUE!</v>
      </c>
      <c r="AB31" t="e">
        <f t="shared" si="2"/>
        <v>#VALUE!</v>
      </c>
      <c r="AC31" t="e">
        <f t="shared" si="2"/>
        <v>#VALUE!</v>
      </c>
      <c r="AD31" t="e">
        <f t="shared" si="2"/>
        <v>#VALUE!</v>
      </c>
      <c r="AE31" t="e">
        <f t="shared" si="3"/>
        <v>#VALUE!</v>
      </c>
      <c r="AF31" t="e">
        <f t="shared" si="4"/>
        <v>#VALUE!</v>
      </c>
      <c r="AH31" s="9">
        <v>219</v>
      </c>
      <c r="AI31" s="9">
        <v>118</v>
      </c>
      <c r="AJ31" s="9">
        <f t="shared" si="5"/>
        <v>219</v>
      </c>
      <c r="AK31">
        <f t="shared" si="6"/>
        <v>0.66768292682926833</v>
      </c>
      <c r="AM31" s="9">
        <v>24</v>
      </c>
      <c r="AN31" s="9">
        <v>12</v>
      </c>
      <c r="AO31">
        <f t="shared" si="7"/>
        <v>1.3333333333333333</v>
      </c>
      <c r="AR31" s="9" t="s">
        <v>193</v>
      </c>
      <c r="AS31">
        <v>-9.3394241946378534E-3</v>
      </c>
      <c r="AT31">
        <v>2.0709817272740869</v>
      </c>
      <c r="AU31">
        <v>0.83257054933921937</v>
      </c>
      <c r="AV31">
        <f t="shared" si="1"/>
        <v>0.96473761747288955</v>
      </c>
    </row>
    <row r="32" spans="1:48" ht="15.6" x14ac:dyDescent="0.3">
      <c r="B32" s="3">
        <f>AVERAGE(B2:B31)</f>
        <v>52.068965517241381</v>
      </c>
      <c r="C32" s="3">
        <f t="shared" ref="C32:O32" si="8">AVERAGE(C2:C31)</f>
        <v>54.655172413793103</v>
      </c>
      <c r="D32" s="3">
        <f t="shared" si="8"/>
        <v>56.206896551724135</v>
      </c>
      <c r="E32" s="3">
        <f t="shared" si="8"/>
        <v>63.586206896551722</v>
      </c>
      <c r="F32" s="3">
        <f t="shared" si="8"/>
        <v>71.310344827586206</v>
      </c>
      <c r="G32" s="3">
        <f t="shared" si="8"/>
        <v>76.379310344827587</v>
      </c>
      <c r="H32" s="3">
        <f t="shared" si="8"/>
        <v>77.689655172413794</v>
      </c>
      <c r="I32" s="3">
        <f t="shared" si="8"/>
        <v>80.620689655172413</v>
      </c>
      <c r="J32" s="3">
        <f t="shared" si="8"/>
        <v>83.103448275862064</v>
      </c>
      <c r="K32" s="3">
        <f t="shared" si="8"/>
        <v>86.931034482758619</v>
      </c>
      <c r="L32" s="3">
        <f t="shared" si="8"/>
        <v>91.896551724137936</v>
      </c>
      <c r="M32" s="3">
        <f t="shared" si="8"/>
        <v>89.310344827586206</v>
      </c>
      <c r="N32" s="3">
        <f t="shared" si="8"/>
        <v>89.965517241379317</v>
      </c>
      <c r="O32" s="3">
        <f t="shared" si="8"/>
        <v>100.17857142857143</v>
      </c>
      <c r="Q32" s="3" t="e">
        <f>AVERAGE(Q2:Q31)</f>
        <v>#VALUE!</v>
      </c>
      <c r="R32" s="3" t="e">
        <f t="shared" ref="R32:AF32" si="9">AVERAGE(R2:R31)</f>
        <v>#VALUE!</v>
      </c>
      <c r="S32" s="3" t="e">
        <f t="shared" si="9"/>
        <v>#VALUE!</v>
      </c>
      <c r="T32" s="3" t="e">
        <f t="shared" si="9"/>
        <v>#VALUE!</v>
      </c>
      <c r="U32" s="3" t="e">
        <f t="shared" si="9"/>
        <v>#VALUE!</v>
      </c>
      <c r="V32" s="3" t="e">
        <f t="shared" si="9"/>
        <v>#VALUE!</v>
      </c>
      <c r="W32" s="3" t="e">
        <f t="shared" si="9"/>
        <v>#VALUE!</v>
      </c>
      <c r="X32" s="3" t="e">
        <f t="shared" si="9"/>
        <v>#VALUE!</v>
      </c>
      <c r="Y32" s="3" t="e">
        <f t="shared" si="9"/>
        <v>#VALUE!</v>
      </c>
      <c r="Z32" s="3" t="e">
        <f t="shared" si="9"/>
        <v>#VALUE!</v>
      </c>
      <c r="AA32" s="3" t="e">
        <f t="shared" si="9"/>
        <v>#VALUE!</v>
      </c>
      <c r="AB32" s="3" t="e">
        <f t="shared" si="9"/>
        <v>#VALUE!</v>
      </c>
      <c r="AC32" s="3" t="e">
        <f t="shared" si="9"/>
        <v>#VALUE!</v>
      </c>
      <c r="AD32" s="3" t="e">
        <f t="shared" si="9"/>
        <v>#VALUE!</v>
      </c>
      <c r="AE32" s="3" t="e">
        <f t="shared" si="9"/>
        <v>#VALUE!</v>
      </c>
      <c r="AF32" s="3" t="e">
        <f t="shared" si="9"/>
        <v>#VALUE!</v>
      </c>
      <c r="AH32" s="3">
        <f t="shared" ref="AH32:AK32" si="10">AVERAGE(AH2:AH31)</f>
        <v>61.321428571428569</v>
      </c>
      <c r="AI32" s="3">
        <f t="shared" si="10"/>
        <v>51.703703703703702</v>
      </c>
      <c r="AJ32" s="3">
        <f t="shared" si="10"/>
        <v>67.166666666666671</v>
      </c>
      <c r="AK32" s="3">
        <f t="shared" si="10"/>
        <v>0.20477642276422761</v>
      </c>
      <c r="AM32" s="3">
        <f t="shared" ref="AM32:AO32" si="11">AVERAGE(AM2:AM31)</f>
        <v>22.535714285714285</v>
      </c>
      <c r="AN32" s="3">
        <f t="shared" si="11"/>
        <v>7.8214285714285712</v>
      </c>
      <c r="AO32" s="3">
        <f t="shared" si="11"/>
        <v>0.81111111111111112</v>
      </c>
      <c r="AR32" s="9"/>
    </row>
    <row r="33" spans="1:48" ht="15.6" x14ac:dyDescent="0.3">
      <c r="B33" s="3">
        <f>STDEV(B2:B31)</f>
        <v>47.865832605674818</v>
      </c>
      <c r="C33" s="3">
        <f t="shared" ref="C33:O33" si="12">STDEV(C2:C31)</f>
        <v>45.444845583935951</v>
      </c>
      <c r="D33" s="3">
        <f t="shared" si="12"/>
        <v>40.898287870507687</v>
      </c>
      <c r="E33" s="3">
        <f t="shared" si="12"/>
        <v>41.695766521468435</v>
      </c>
      <c r="F33" s="3">
        <f t="shared" si="12"/>
        <v>47.327207101409478</v>
      </c>
      <c r="G33" s="3">
        <f t="shared" si="12"/>
        <v>39.692041117569374</v>
      </c>
      <c r="H33" s="3">
        <f t="shared" si="12"/>
        <v>40.503177519332496</v>
      </c>
      <c r="I33" s="3">
        <f t="shared" si="12"/>
        <v>44.923278878791507</v>
      </c>
      <c r="J33" s="3">
        <f t="shared" si="12"/>
        <v>43.816455509306252</v>
      </c>
      <c r="K33" s="3">
        <f t="shared" si="12"/>
        <v>47.850907615278423</v>
      </c>
      <c r="L33" s="3">
        <f t="shared" si="12"/>
        <v>47.311539537400542</v>
      </c>
      <c r="M33" s="3">
        <f t="shared" si="12"/>
        <v>44.149181717280086</v>
      </c>
      <c r="N33" s="3">
        <f t="shared" si="12"/>
        <v>41.690597397135598</v>
      </c>
      <c r="O33" s="3">
        <f t="shared" si="12"/>
        <v>51.725811001950703</v>
      </c>
      <c r="Q33" s="3" t="e">
        <f>STDEV(Q2:Q31)</f>
        <v>#VALUE!</v>
      </c>
      <c r="R33" s="3" t="e">
        <f t="shared" ref="R33:AE33" si="13">STDEV(R2:R31)</f>
        <v>#VALUE!</v>
      </c>
      <c r="S33" s="3" t="e">
        <f t="shared" si="13"/>
        <v>#VALUE!</v>
      </c>
      <c r="T33" s="3" t="e">
        <f t="shared" si="13"/>
        <v>#VALUE!</v>
      </c>
      <c r="U33" s="3" t="e">
        <f t="shared" si="13"/>
        <v>#VALUE!</v>
      </c>
      <c r="V33" s="3" t="e">
        <f t="shared" si="13"/>
        <v>#VALUE!</v>
      </c>
      <c r="W33" s="3" t="e">
        <f t="shared" si="13"/>
        <v>#VALUE!</v>
      </c>
      <c r="X33" s="3" t="e">
        <f t="shared" si="13"/>
        <v>#VALUE!</v>
      </c>
      <c r="Y33" s="3" t="e">
        <f t="shared" si="13"/>
        <v>#VALUE!</v>
      </c>
      <c r="Z33" s="3" t="e">
        <f t="shared" si="13"/>
        <v>#VALUE!</v>
      </c>
      <c r="AA33" s="3" t="e">
        <f t="shared" si="13"/>
        <v>#VALUE!</v>
      </c>
      <c r="AB33" s="3" t="e">
        <f t="shared" si="13"/>
        <v>#VALUE!</v>
      </c>
      <c r="AC33" s="3" t="e">
        <f t="shared" si="13"/>
        <v>#VALUE!</v>
      </c>
      <c r="AD33" s="3" t="e">
        <f t="shared" si="13"/>
        <v>#VALUE!</v>
      </c>
      <c r="AE33" s="3" t="e">
        <f t="shared" si="13"/>
        <v>#VALUE!</v>
      </c>
      <c r="AH33" s="3">
        <f t="shared" ref="AH33:AK33" si="14">STDEV(AH2:AH31)</f>
        <v>71.043050887226684</v>
      </c>
      <c r="AI33" s="3">
        <f t="shared" si="14"/>
        <v>62.532339211750646</v>
      </c>
      <c r="AJ33" s="3">
        <f t="shared" si="14"/>
        <v>73.314665858101378</v>
      </c>
      <c r="AK33" s="3">
        <f t="shared" si="14"/>
        <v>0.22352032273811401</v>
      </c>
      <c r="AM33" s="3">
        <f t="shared" ref="AM33:AO33" si="15">STDEV(AM2:AM31)</f>
        <v>15.894285352865252</v>
      </c>
      <c r="AN33" s="3">
        <f t="shared" si="15"/>
        <v>5.0188796996096094</v>
      </c>
      <c r="AO33" s="3">
        <f t="shared" si="15"/>
        <v>0.58150141101931496</v>
      </c>
      <c r="AR33" s="9"/>
    </row>
    <row r="34" spans="1:48" ht="15.6" x14ac:dyDescent="0.3">
      <c r="B34" t="s">
        <v>143</v>
      </c>
      <c r="C34" t="s">
        <v>144</v>
      </c>
      <c r="D34" t="s">
        <v>145</v>
      </c>
      <c r="E34" t="s">
        <v>146</v>
      </c>
      <c r="F34" t="s">
        <v>147</v>
      </c>
      <c r="G34" t="s">
        <v>148</v>
      </c>
      <c r="H34" t="s">
        <v>149</v>
      </c>
      <c r="I34" t="s">
        <v>150</v>
      </c>
      <c r="J34" t="s">
        <v>151</v>
      </c>
      <c r="K34" t="s">
        <v>152</v>
      </c>
      <c r="L34" t="s">
        <v>153</v>
      </c>
      <c r="M34" t="s">
        <v>154</v>
      </c>
      <c r="N34" t="s">
        <v>155</v>
      </c>
      <c r="O34" t="s">
        <v>156</v>
      </c>
      <c r="Q34" s="9" t="s">
        <v>143</v>
      </c>
      <c r="R34" s="9" t="s">
        <v>144</v>
      </c>
      <c r="S34" s="9" t="s">
        <v>145</v>
      </c>
      <c r="T34" s="9" t="s">
        <v>146</v>
      </c>
      <c r="U34" s="9" t="s">
        <v>147</v>
      </c>
      <c r="V34" s="9" t="s">
        <v>148</v>
      </c>
      <c r="W34" s="9" t="s">
        <v>149</v>
      </c>
      <c r="X34" s="9" t="s">
        <v>150</v>
      </c>
      <c r="Y34" s="9" t="s">
        <v>151</v>
      </c>
      <c r="Z34" s="9" t="s">
        <v>152</v>
      </c>
      <c r="AA34" s="9" t="s">
        <v>153</v>
      </c>
      <c r="AB34" s="9" t="s">
        <v>154</v>
      </c>
      <c r="AC34" s="9" t="s">
        <v>155</v>
      </c>
      <c r="AD34" s="9" t="s">
        <v>156</v>
      </c>
      <c r="AE34" s="9" t="s">
        <v>157</v>
      </c>
      <c r="AF34" s="1" t="s">
        <v>158</v>
      </c>
      <c r="AR34" s="9"/>
      <c r="AS34" s="1" t="s">
        <v>158</v>
      </c>
      <c r="AT34" s="1" t="s">
        <v>160</v>
      </c>
      <c r="AU34" s="1" t="s">
        <v>119</v>
      </c>
      <c r="AV34" s="1" t="s">
        <v>163</v>
      </c>
    </row>
    <row r="35" spans="1:48" x14ac:dyDescent="0.3">
      <c r="A35" t="s">
        <v>194</v>
      </c>
      <c r="B35" s="9">
        <v>6</v>
      </c>
      <c r="C35" s="9">
        <v>8</v>
      </c>
      <c r="D35" s="9">
        <v>9</v>
      </c>
      <c r="E35" s="9">
        <v>37</v>
      </c>
      <c r="F35" s="9">
        <v>73</v>
      </c>
      <c r="G35" s="9">
        <v>50</v>
      </c>
      <c r="H35" s="9">
        <v>85</v>
      </c>
      <c r="I35" s="9">
        <v>66</v>
      </c>
      <c r="J35" s="9">
        <v>97</v>
      </c>
      <c r="K35" s="9">
        <v>105</v>
      </c>
      <c r="L35" s="9">
        <v>95</v>
      </c>
      <c r="M35" s="9">
        <v>100</v>
      </c>
      <c r="N35" s="9">
        <v>104</v>
      </c>
      <c r="O35" s="9">
        <v>109</v>
      </c>
      <c r="Q35" t="e">
        <f>(B35-$B$67)/$B$68</f>
        <v>#DIV/0!</v>
      </c>
      <c r="R35" t="e">
        <f t="shared" ref="R35:AB50" si="16">(C35-$B$67)/$B$68</f>
        <v>#DIV/0!</v>
      </c>
      <c r="S35" t="e">
        <f t="shared" si="16"/>
        <v>#DIV/0!</v>
      </c>
      <c r="T35" t="e">
        <f t="shared" si="16"/>
        <v>#DIV/0!</v>
      </c>
      <c r="U35" t="e">
        <f t="shared" si="16"/>
        <v>#DIV/0!</v>
      </c>
      <c r="V35" t="e">
        <f t="shared" si="16"/>
        <v>#DIV/0!</v>
      </c>
      <c r="W35" t="e">
        <f t="shared" si="16"/>
        <v>#DIV/0!</v>
      </c>
      <c r="X35" t="e">
        <f t="shared" si="16"/>
        <v>#DIV/0!</v>
      </c>
      <c r="Y35" t="e">
        <f t="shared" si="16"/>
        <v>#DIV/0!</v>
      </c>
      <c r="Z35" t="e">
        <f t="shared" si="16"/>
        <v>#DIV/0!</v>
      </c>
      <c r="AA35" t="e">
        <f t="shared" si="16"/>
        <v>#DIV/0!</v>
      </c>
      <c r="AB35" t="e">
        <f>(M35-$B$67)/$B$68</f>
        <v>#DIV/0!</v>
      </c>
      <c r="AC35" t="e">
        <f t="shared" ref="AC35:AD64" si="17">(N35-$B$67)/$B$68</f>
        <v>#DIV/0!</v>
      </c>
      <c r="AD35" t="e">
        <f t="shared" si="17"/>
        <v>#DIV/0!</v>
      </c>
      <c r="AE35" t="e">
        <f>AVERAGE(AA35:AD35)</f>
        <v>#DIV/0!</v>
      </c>
      <c r="AF35" t="e">
        <f>(AE35-$AE$67)/$AE$35</f>
        <v>#DIV/0!</v>
      </c>
      <c r="AH35" s="9">
        <v>268</v>
      </c>
      <c r="AI35" s="9">
        <v>328</v>
      </c>
      <c r="AJ35" s="9">
        <f>MAX(AH35:AI35)</f>
        <v>328</v>
      </c>
      <c r="AK35" t="e">
        <f>(AJ35-$AJ$67)/$AJ$68</f>
        <v>#DIV/0!</v>
      </c>
      <c r="AM35" s="9">
        <v>7</v>
      </c>
      <c r="AN35" s="9">
        <v>9</v>
      </c>
      <c r="AO35" t="e">
        <f>(AN35-$AN$67)/$AN$68</f>
        <v>#DIV/0!</v>
      </c>
      <c r="AR35" s="9" t="s">
        <v>194</v>
      </c>
      <c r="AS35">
        <v>0.75086987286154661</v>
      </c>
      <c r="AT35">
        <v>2.6048390271074662</v>
      </c>
      <c r="AU35">
        <v>3.1662402478464913E-2</v>
      </c>
      <c r="AV35">
        <f t="shared" ref="AV35:AV64" si="18">AVERAGE(AS35:AU35)</f>
        <v>1.1291237674824928</v>
      </c>
    </row>
    <row r="36" spans="1:48" x14ac:dyDescent="0.3">
      <c r="A36" t="s">
        <v>195</v>
      </c>
      <c r="B36" s="9">
        <v>4</v>
      </c>
      <c r="C36" s="9">
        <v>6</v>
      </c>
      <c r="D36" s="9">
        <v>5</v>
      </c>
      <c r="E36" s="9">
        <v>2</v>
      </c>
      <c r="F36" s="9">
        <v>11</v>
      </c>
      <c r="G36" s="9">
        <v>9</v>
      </c>
      <c r="H36" s="9">
        <v>9</v>
      </c>
      <c r="I36" s="9">
        <v>5</v>
      </c>
      <c r="J36" s="9">
        <v>10</v>
      </c>
      <c r="K36" s="9">
        <v>11</v>
      </c>
      <c r="L36" s="9">
        <v>4</v>
      </c>
      <c r="M36" s="9">
        <v>3</v>
      </c>
      <c r="N36" s="9">
        <v>2</v>
      </c>
      <c r="O36" s="9">
        <v>6</v>
      </c>
      <c r="Q36" t="e">
        <f t="shared" ref="Q36:AB64" si="19">(B36-$B$67)/$B$68</f>
        <v>#DIV/0!</v>
      </c>
      <c r="R36" t="e">
        <f t="shared" si="16"/>
        <v>#DIV/0!</v>
      </c>
      <c r="S36" t="e">
        <f t="shared" si="16"/>
        <v>#DIV/0!</v>
      </c>
      <c r="T36" t="e">
        <f t="shared" si="16"/>
        <v>#DIV/0!</v>
      </c>
      <c r="U36" t="e">
        <f t="shared" si="16"/>
        <v>#DIV/0!</v>
      </c>
      <c r="V36" t="e">
        <f t="shared" si="16"/>
        <v>#DIV/0!</v>
      </c>
      <c r="W36" t="e">
        <f t="shared" si="16"/>
        <v>#DIV/0!</v>
      </c>
      <c r="X36" t="e">
        <f t="shared" si="16"/>
        <v>#DIV/0!</v>
      </c>
      <c r="Y36" t="e">
        <f t="shared" si="16"/>
        <v>#DIV/0!</v>
      </c>
      <c r="Z36" t="e">
        <f t="shared" si="16"/>
        <v>#DIV/0!</v>
      </c>
      <c r="AA36" t="e">
        <f t="shared" si="16"/>
        <v>#DIV/0!</v>
      </c>
      <c r="AB36" t="e">
        <f t="shared" si="16"/>
        <v>#DIV/0!</v>
      </c>
      <c r="AC36" t="e">
        <f t="shared" si="17"/>
        <v>#DIV/0!</v>
      </c>
      <c r="AD36" t="e">
        <f t="shared" si="17"/>
        <v>#DIV/0!</v>
      </c>
      <c r="AE36" t="e">
        <f t="shared" ref="AE36:AE64" si="20">AVERAGE(AA36:AD36)</f>
        <v>#DIV/0!</v>
      </c>
      <c r="AF36" t="e">
        <f t="shared" ref="AF36:AF64" si="21">(AE36-$AE$67)/$AE$35</f>
        <v>#DIV/0!</v>
      </c>
      <c r="AH36" s="9">
        <v>2</v>
      </c>
      <c r="AI36" s="9">
        <v>4</v>
      </c>
      <c r="AJ36" s="9">
        <f t="shared" ref="AJ36:AJ64" si="22">MAX(AH36:AI36)</f>
        <v>4</v>
      </c>
      <c r="AK36" t="e">
        <f t="shared" ref="AK36:AK64" si="23">(AJ36-$AJ$67)/$AJ$68</f>
        <v>#DIV/0!</v>
      </c>
      <c r="AM36" s="9">
        <v>4</v>
      </c>
      <c r="AN36" s="9">
        <v>2</v>
      </c>
      <c r="AO36" t="e">
        <f t="shared" ref="AO36:AO64" si="24">(AN36-$AN$67)/$AN$68</f>
        <v>#DIV/0!</v>
      </c>
      <c r="AR36" s="9" t="s">
        <v>195</v>
      </c>
      <c r="AS36">
        <v>-1.842204468391422</v>
      </c>
      <c r="AT36">
        <v>-0.95770991667817762</v>
      </c>
      <c r="AU36">
        <v>-0.88654726939701822</v>
      </c>
      <c r="AV36">
        <f t="shared" si="18"/>
        <v>-1.2288205514888726</v>
      </c>
    </row>
    <row r="37" spans="1:48" x14ac:dyDescent="0.3">
      <c r="A37" s="30" t="s">
        <v>196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Q37" t="e">
        <f t="shared" si="19"/>
        <v>#DIV/0!</v>
      </c>
      <c r="R37" t="e">
        <f t="shared" si="16"/>
        <v>#DIV/0!</v>
      </c>
      <c r="S37" t="e">
        <f t="shared" si="16"/>
        <v>#DIV/0!</v>
      </c>
      <c r="T37" t="e">
        <f t="shared" si="16"/>
        <v>#DIV/0!</v>
      </c>
      <c r="U37" t="e">
        <f t="shared" si="16"/>
        <v>#DIV/0!</v>
      </c>
      <c r="V37" t="e">
        <f t="shared" si="16"/>
        <v>#DIV/0!</v>
      </c>
      <c r="W37" t="e">
        <f t="shared" si="16"/>
        <v>#DIV/0!</v>
      </c>
      <c r="X37" t="e">
        <f t="shared" si="16"/>
        <v>#DIV/0!</v>
      </c>
      <c r="Y37" t="e">
        <f t="shared" si="16"/>
        <v>#DIV/0!</v>
      </c>
      <c r="Z37" t="e">
        <f t="shared" si="16"/>
        <v>#DIV/0!</v>
      </c>
      <c r="AA37" t="e">
        <f t="shared" si="16"/>
        <v>#DIV/0!</v>
      </c>
      <c r="AB37" t="e">
        <f t="shared" si="16"/>
        <v>#DIV/0!</v>
      </c>
      <c r="AC37" t="e">
        <f t="shared" si="17"/>
        <v>#DIV/0!</v>
      </c>
      <c r="AD37" t="e">
        <f t="shared" si="17"/>
        <v>#DIV/0!</v>
      </c>
      <c r="AE37" t="e">
        <f t="shared" si="20"/>
        <v>#DIV/0!</v>
      </c>
      <c r="AF37" t="e">
        <f t="shared" si="21"/>
        <v>#DIV/0!</v>
      </c>
      <c r="AH37" s="31"/>
      <c r="AI37" s="31"/>
      <c r="AJ37" s="9">
        <f t="shared" si="22"/>
        <v>0</v>
      </c>
      <c r="AK37" t="e">
        <f t="shared" si="23"/>
        <v>#DIV/0!</v>
      </c>
      <c r="AM37" s="31"/>
      <c r="AN37" s="31"/>
      <c r="AO37" t="e">
        <f t="shared" si="24"/>
        <v>#DIV/0!</v>
      </c>
      <c r="AR37" s="31" t="s">
        <v>196</v>
      </c>
      <c r="AS37">
        <v>-1.9411767714926809</v>
      </c>
      <c r="AT37">
        <v>-1.0016920024039264</v>
      </c>
      <c r="AU37">
        <v>-1.1488928899328705</v>
      </c>
      <c r="AV37">
        <f t="shared" si="18"/>
        <v>-1.3639205546098259</v>
      </c>
    </row>
    <row r="38" spans="1:48" x14ac:dyDescent="0.3">
      <c r="A38" t="s">
        <v>197</v>
      </c>
      <c r="B38" s="9">
        <v>9</v>
      </c>
      <c r="C38" s="9">
        <v>12</v>
      </c>
      <c r="D38" s="9">
        <v>14</v>
      </c>
      <c r="E38" s="9">
        <v>26</v>
      </c>
      <c r="F38" s="9">
        <v>12</v>
      </c>
      <c r="G38" s="9">
        <v>11</v>
      </c>
      <c r="H38" s="9">
        <v>14</v>
      </c>
      <c r="I38" s="9">
        <v>47</v>
      </c>
      <c r="J38" s="9">
        <v>50</v>
      </c>
      <c r="K38" s="9">
        <v>65</v>
      </c>
      <c r="L38" s="9">
        <v>70</v>
      </c>
      <c r="M38" s="9">
        <v>76</v>
      </c>
      <c r="N38" s="9">
        <v>81</v>
      </c>
      <c r="O38" s="9">
        <v>70</v>
      </c>
      <c r="Q38" t="e">
        <f t="shared" si="19"/>
        <v>#DIV/0!</v>
      </c>
      <c r="R38" t="e">
        <f t="shared" si="16"/>
        <v>#DIV/0!</v>
      </c>
      <c r="S38" t="e">
        <f t="shared" si="16"/>
        <v>#DIV/0!</v>
      </c>
      <c r="T38" t="e">
        <f t="shared" si="16"/>
        <v>#DIV/0!</v>
      </c>
      <c r="U38" t="e">
        <f t="shared" si="16"/>
        <v>#DIV/0!</v>
      </c>
      <c r="V38" t="e">
        <f t="shared" si="16"/>
        <v>#DIV/0!</v>
      </c>
      <c r="W38" t="e">
        <f t="shared" si="16"/>
        <v>#DIV/0!</v>
      </c>
      <c r="X38" t="e">
        <f t="shared" si="16"/>
        <v>#DIV/0!</v>
      </c>
      <c r="Y38" t="e">
        <f t="shared" si="16"/>
        <v>#DIV/0!</v>
      </c>
      <c r="Z38" t="e">
        <f t="shared" si="16"/>
        <v>#DIV/0!</v>
      </c>
      <c r="AA38" t="e">
        <f t="shared" si="16"/>
        <v>#DIV/0!</v>
      </c>
      <c r="AB38" t="e">
        <f t="shared" si="16"/>
        <v>#DIV/0!</v>
      </c>
      <c r="AC38" t="e">
        <f t="shared" si="17"/>
        <v>#DIV/0!</v>
      </c>
      <c r="AD38" t="e">
        <f t="shared" si="17"/>
        <v>#DIV/0!</v>
      </c>
      <c r="AE38" t="e">
        <f t="shared" si="20"/>
        <v>#DIV/0!</v>
      </c>
      <c r="AF38" t="e">
        <f t="shared" si="21"/>
        <v>#DIV/0!</v>
      </c>
      <c r="AH38" s="9">
        <v>40</v>
      </c>
      <c r="AI38" s="9">
        <v>40</v>
      </c>
      <c r="AJ38" s="9">
        <f t="shared" si="22"/>
        <v>40</v>
      </c>
      <c r="AK38" t="e">
        <f t="shared" si="23"/>
        <v>#DIV/0!</v>
      </c>
      <c r="AM38" s="9">
        <v>18</v>
      </c>
      <c r="AN38" s="9">
        <v>14</v>
      </c>
      <c r="AO38" t="e">
        <f t="shared" si="24"/>
        <v>#DIV/0!</v>
      </c>
      <c r="AR38" s="9" t="s">
        <v>197</v>
      </c>
      <c r="AS38">
        <v>1.84748299122348E-2</v>
      </c>
      <c r="AT38">
        <v>-0.56187114514643943</v>
      </c>
      <c r="AU38">
        <v>0.68752645381809574</v>
      </c>
      <c r="AV38">
        <f t="shared" si="18"/>
        <v>4.8043379527963705E-2</v>
      </c>
    </row>
    <row r="39" spans="1:48" x14ac:dyDescent="0.3">
      <c r="A39" t="s">
        <v>198</v>
      </c>
      <c r="B39" s="9">
        <v>51</v>
      </c>
      <c r="C39" s="9">
        <v>62</v>
      </c>
      <c r="D39" s="9">
        <v>84</v>
      </c>
      <c r="E39" s="9">
        <v>69</v>
      </c>
      <c r="F39" s="9">
        <v>91</v>
      </c>
      <c r="G39" s="9">
        <v>94</v>
      </c>
      <c r="H39" s="9">
        <v>92</v>
      </c>
      <c r="I39" s="9">
        <v>95</v>
      </c>
      <c r="J39" s="9">
        <v>94</v>
      </c>
      <c r="K39" s="9">
        <v>88</v>
      </c>
      <c r="L39" s="9">
        <v>87</v>
      </c>
      <c r="M39" s="9">
        <v>90</v>
      </c>
      <c r="N39" s="9">
        <v>93</v>
      </c>
      <c r="O39" s="9">
        <v>80</v>
      </c>
      <c r="Q39" t="e">
        <f t="shared" si="19"/>
        <v>#DIV/0!</v>
      </c>
      <c r="R39" t="e">
        <f t="shared" si="16"/>
        <v>#DIV/0!</v>
      </c>
      <c r="S39" t="e">
        <f t="shared" si="16"/>
        <v>#DIV/0!</v>
      </c>
      <c r="T39" t="e">
        <f t="shared" si="16"/>
        <v>#DIV/0!</v>
      </c>
      <c r="U39" t="e">
        <f t="shared" si="16"/>
        <v>#DIV/0!</v>
      </c>
      <c r="V39" t="e">
        <f t="shared" si="16"/>
        <v>#DIV/0!</v>
      </c>
      <c r="W39" t="e">
        <f t="shared" si="16"/>
        <v>#DIV/0!</v>
      </c>
      <c r="X39" t="e">
        <f t="shared" si="16"/>
        <v>#DIV/0!</v>
      </c>
      <c r="Y39" t="e">
        <f t="shared" si="16"/>
        <v>#DIV/0!</v>
      </c>
      <c r="Z39" t="e">
        <f t="shared" si="16"/>
        <v>#DIV/0!</v>
      </c>
      <c r="AA39" t="e">
        <f t="shared" si="16"/>
        <v>#DIV/0!</v>
      </c>
      <c r="AB39" t="e">
        <f t="shared" si="16"/>
        <v>#DIV/0!</v>
      </c>
      <c r="AC39" t="e">
        <f t="shared" si="17"/>
        <v>#DIV/0!</v>
      </c>
      <c r="AD39" t="e">
        <f t="shared" si="17"/>
        <v>#DIV/0!</v>
      </c>
      <c r="AE39" t="e">
        <f t="shared" si="20"/>
        <v>#DIV/0!</v>
      </c>
      <c r="AF39" t="e">
        <f t="shared" si="21"/>
        <v>#DIV/0!</v>
      </c>
      <c r="AH39" s="9">
        <v>77</v>
      </c>
      <c r="AI39" s="9">
        <v>118</v>
      </c>
      <c r="AJ39" s="9">
        <f t="shared" si="22"/>
        <v>118</v>
      </c>
      <c r="AK39" t="e">
        <f t="shared" si="23"/>
        <v>#DIV/0!</v>
      </c>
      <c r="AM39" s="9">
        <v>34</v>
      </c>
      <c r="AN39" s="9">
        <v>11</v>
      </c>
      <c r="AO39" t="e">
        <f t="shared" si="24"/>
        <v>#DIV/0!</v>
      </c>
      <c r="AR39" s="9" t="s">
        <v>198</v>
      </c>
      <c r="AS39">
        <v>0.36817696753668105</v>
      </c>
      <c r="AT39">
        <v>0.29577952650566003</v>
      </c>
      <c r="AU39">
        <v>0.29400802301431722</v>
      </c>
      <c r="AV39">
        <f t="shared" si="18"/>
        <v>0.31932150568555273</v>
      </c>
    </row>
    <row r="40" spans="1:48" x14ac:dyDescent="0.3">
      <c r="A40" t="s">
        <v>199</v>
      </c>
      <c r="B40" s="9">
        <v>2</v>
      </c>
      <c r="C40" s="9">
        <v>2</v>
      </c>
      <c r="D40" s="9">
        <v>7</v>
      </c>
      <c r="E40" s="9">
        <v>3</v>
      </c>
      <c r="F40" s="9">
        <v>18</v>
      </c>
      <c r="G40" s="9">
        <v>25</v>
      </c>
      <c r="H40" s="9">
        <v>67</v>
      </c>
      <c r="I40" s="9">
        <v>95</v>
      </c>
      <c r="J40" s="9">
        <v>91</v>
      </c>
      <c r="K40" s="9">
        <v>91</v>
      </c>
      <c r="L40" s="9">
        <v>96</v>
      </c>
      <c r="M40" s="9">
        <v>105</v>
      </c>
      <c r="N40" s="9">
        <v>107</v>
      </c>
      <c r="O40" s="9">
        <v>107</v>
      </c>
      <c r="Q40" t="e">
        <f t="shared" si="19"/>
        <v>#DIV/0!</v>
      </c>
      <c r="R40" t="e">
        <f t="shared" si="16"/>
        <v>#DIV/0!</v>
      </c>
      <c r="S40" t="e">
        <f t="shared" si="16"/>
        <v>#DIV/0!</v>
      </c>
      <c r="T40" t="e">
        <f t="shared" si="16"/>
        <v>#DIV/0!</v>
      </c>
      <c r="U40" t="e">
        <f t="shared" si="16"/>
        <v>#DIV/0!</v>
      </c>
      <c r="V40" t="e">
        <f t="shared" si="16"/>
        <v>#DIV/0!</v>
      </c>
      <c r="W40" t="e">
        <f t="shared" si="16"/>
        <v>#DIV/0!</v>
      </c>
      <c r="X40" t="e">
        <f t="shared" si="16"/>
        <v>#DIV/0!</v>
      </c>
      <c r="Y40" t="e">
        <f t="shared" si="16"/>
        <v>#DIV/0!</v>
      </c>
      <c r="Z40" t="e">
        <f t="shared" si="16"/>
        <v>#DIV/0!</v>
      </c>
      <c r="AA40" t="e">
        <f t="shared" si="16"/>
        <v>#DIV/0!</v>
      </c>
      <c r="AB40" t="e">
        <f t="shared" si="16"/>
        <v>#DIV/0!</v>
      </c>
      <c r="AC40" t="e">
        <f t="shared" si="17"/>
        <v>#DIV/0!</v>
      </c>
      <c r="AD40" t="e">
        <f t="shared" si="17"/>
        <v>#DIV/0!</v>
      </c>
      <c r="AE40" t="e">
        <f t="shared" si="20"/>
        <v>#DIV/0!</v>
      </c>
      <c r="AF40" t="e">
        <f t="shared" si="21"/>
        <v>#DIV/0!</v>
      </c>
      <c r="AH40" s="9">
        <v>118</v>
      </c>
      <c r="AI40" s="9">
        <v>145</v>
      </c>
      <c r="AJ40" s="9">
        <f t="shared" si="22"/>
        <v>145</v>
      </c>
      <c r="AK40" t="e">
        <f t="shared" si="23"/>
        <v>#DIV/0!</v>
      </c>
      <c r="AM40" s="9">
        <v>0</v>
      </c>
      <c r="AN40" s="9">
        <v>4</v>
      </c>
      <c r="AO40" t="e">
        <f t="shared" si="24"/>
        <v>#DIV/0!</v>
      </c>
      <c r="AR40" s="9" t="s">
        <v>199</v>
      </c>
      <c r="AS40">
        <v>0.79705694764213375</v>
      </c>
      <c r="AT40">
        <v>0.59265860515446367</v>
      </c>
      <c r="AU40">
        <v>-0.62420164886116591</v>
      </c>
      <c r="AV40">
        <f t="shared" si="18"/>
        <v>0.25517130131181048</v>
      </c>
    </row>
    <row r="41" spans="1:48" x14ac:dyDescent="0.3">
      <c r="A41" t="s">
        <v>200</v>
      </c>
      <c r="B41" s="9">
        <v>16</v>
      </c>
      <c r="C41" s="9">
        <v>25</v>
      </c>
      <c r="D41" s="9">
        <v>33</v>
      </c>
      <c r="E41" s="9">
        <v>32</v>
      </c>
      <c r="F41" s="9">
        <v>26</v>
      </c>
      <c r="G41" s="9">
        <v>12</v>
      </c>
      <c r="H41" s="9">
        <v>16</v>
      </c>
      <c r="I41" s="9">
        <v>23</v>
      </c>
      <c r="J41" s="9">
        <v>29</v>
      </c>
      <c r="K41" s="9">
        <v>35</v>
      </c>
      <c r="L41" s="9">
        <v>44</v>
      </c>
      <c r="M41" s="9">
        <v>36</v>
      </c>
      <c r="N41" s="9">
        <v>19</v>
      </c>
      <c r="O41" s="9">
        <v>33</v>
      </c>
      <c r="Q41" t="e">
        <f t="shared" si="19"/>
        <v>#DIV/0!</v>
      </c>
      <c r="R41" t="e">
        <f t="shared" si="16"/>
        <v>#DIV/0!</v>
      </c>
      <c r="S41" t="e">
        <f t="shared" si="16"/>
        <v>#DIV/0!</v>
      </c>
      <c r="T41" t="e">
        <f t="shared" si="16"/>
        <v>#DIV/0!</v>
      </c>
      <c r="U41" t="e">
        <f t="shared" si="16"/>
        <v>#DIV/0!</v>
      </c>
      <c r="V41" t="e">
        <f t="shared" si="16"/>
        <v>#DIV/0!</v>
      </c>
      <c r="W41" t="e">
        <f t="shared" si="16"/>
        <v>#DIV/0!</v>
      </c>
      <c r="X41" t="e">
        <f t="shared" si="16"/>
        <v>#DIV/0!</v>
      </c>
      <c r="Y41" t="e">
        <f t="shared" si="16"/>
        <v>#DIV/0!</v>
      </c>
      <c r="Z41" t="e">
        <f t="shared" si="16"/>
        <v>#DIV/0!</v>
      </c>
      <c r="AA41" t="e">
        <f t="shared" si="16"/>
        <v>#DIV/0!</v>
      </c>
      <c r="AB41" t="e">
        <f t="shared" si="16"/>
        <v>#DIV/0!</v>
      </c>
      <c r="AC41" t="e">
        <f t="shared" si="17"/>
        <v>#DIV/0!</v>
      </c>
      <c r="AD41" t="e">
        <f t="shared" si="17"/>
        <v>#DIV/0!</v>
      </c>
      <c r="AE41" t="e">
        <f t="shared" si="20"/>
        <v>#DIV/0!</v>
      </c>
      <c r="AF41" t="e">
        <f t="shared" si="21"/>
        <v>#DIV/0!</v>
      </c>
      <c r="AH41" s="9">
        <v>20</v>
      </c>
      <c r="AI41" s="9">
        <v>40</v>
      </c>
      <c r="AJ41" s="9">
        <f t="shared" si="22"/>
        <v>40</v>
      </c>
      <c r="AK41" t="e">
        <f t="shared" si="23"/>
        <v>#DIV/0!</v>
      </c>
      <c r="AM41" s="9">
        <v>25</v>
      </c>
      <c r="AN41" s="9">
        <v>7</v>
      </c>
      <c r="AO41" t="e">
        <f t="shared" si="24"/>
        <v>#DIV/0!</v>
      </c>
      <c r="AR41" s="9" t="s">
        <v>200</v>
      </c>
      <c r="AS41">
        <v>-1.0702205042016071</v>
      </c>
      <c r="AT41">
        <v>-0.56187114514643943</v>
      </c>
      <c r="AU41">
        <v>-0.2306832180573874</v>
      </c>
      <c r="AV41">
        <f t="shared" si="18"/>
        <v>-0.62092495580181128</v>
      </c>
    </row>
    <row r="42" spans="1:48" x14ac:dyDescent="0.3">
      <c r="A42" t="s">
        <v>201</v>
      </c>
      <c r="B42" s="9">
        <v>23</v>
      </c>
      <c r="C42" s="9">
        <v>28</v>
      </c>
      <c r="D42" s="9">
        <v>27</v>
      </c>
      <c r="E42" s="9">
        <v>18</v>
      </c>
      <c r="F42" s="9">
        <v>10</v>
      </c>
      <c r="G42" s="9">
        <v>15</v>
      </c>
      <c r="H42" s="9">
        <v>17</v>
      </c>
      <c r="I42" s="9">
        <v>31</v>
      </c>
      <c r="J42" s="9">
        <v>16</v>
      </c>
      <c r="K42" s="9">
        <v>32</v>
      </c>
      <c r="L42" s="9">
        <v>40</v>
      </c>
      <c r="M42" s="9">
        <v>37</v>
      </c>
      <c r="N42" s="9">
        <v>56</v>
      </c>
      <c r="O42" s="9">
        <v>47</v>
      </c>
      <c r="Q42" t="e">
        <f t="shared" si="19"/>
        <v>#DIV/0!</v>
      </c>
      <c r="R42" t="e">
        <f t="shared" si="16"/>
        <v>#DIV/0!</v>
      </c>
      <c r="S42" t="e">
        <f t="shared" si="16"/>
        <v>#DIV/0!</v>
      </c>
      <c r="T42" t="e">
        <f t="shared" si="16"/>
        <v>#DIV/0!</v>
      </c>
      <c r="U42" t="e">
        <f t="shared" si="16"/>
        <v>#DIV/0!</v>
      </c>
      <c r="V42" t="e">
        <f t="shared" si="16"/>
        <v>#DIV/0!</v>
      </c>
      <c r="W42" t="e">
        <f t="shared" si="16"/>
        <v>#DIV/0!</v>
      </c>
      <c r="X42" t="e">
        <f t="shared" si="16"/>
        <v>#DIV/0!</v>
      </c>
      <c r="Y42" t="e">
        <f t="shared" si="16"/>
        <v>#DIV/0!</v>
      </c>
      <c r="Z42" t="e">
        <f t="shared" si="16"/>
        <v>#DIV/0!</v>
      </c>
      <c r="AA42" t="e">
        <f t="shared" si="16"/>
        <v>#DIV/0!</v>
      </c>
      <c r="AB42" t="e">
        <f t="shared" si="16"/>
        <v>#DIV/0!</v>
      </c>
      <c r="AC42" t="e">
        <f t="shared" si="17"/>
        <v>#DIV/0!</v>
      </c>
      <c r="AD42" t="e">
        <f t="shared" si="17"/>
        <v>#DIV/0!</v>
      </c>
      <c r="AE42" t="e">
        <f t="shared" si="20"/>
        <v>#DIV/0!</v>
      </c>
      <c r="AF42" t="e">
        <f t="shared" si="21"/>
        <v>#DIV/0!</v>
      </c>
      <c r="AH42" s="9">
        <v>4</v>
      </c>
      <c r="AI42" s="9">
        <v>32</v>
      </c>
      <c r="AJ42" s="9">
        <f t="shared" si="22"/>
        <v>32</v>
      </c>
      <c r="AK42" t="e">
        <f t="shared" si="23"/>
        <v>#DIV/0!</v>
      </c>
      <c r="AM42" s="9">
        <v>1</v>
      </c>
      <c r="AN42" s="9">
        <v>1</v>
      </c>
      <c r="AO42" t="e">
        <f t="shared" si="24"/>
        <v>#DIV/0!</v>
      </c>
      <c r="AR42" s="9" t="s">
        <v>201</v>
      </c>
      <c r="AS42">
        <v>-0.75350913427758037</v>
      </c>
      <c r="AT42">
        <v>-0.64983531659793681</v>
      </c>
      <c r="AU42">
        <v>-1.0177200796649444</v>
      </c>
      <c r="AV42">
        <f t="shared" si="18"/>
        <v>-0.80702151018015389</v>
      </c>
    </row>
    <row r="43" spans="1:48" x14ac:dyDescent="0.3">
      <c r="A43" t="s">
        <v>202</v>
      </c>
      <c r="B43" s="9">
        <v>140</v>
      </c>
      <c r="C43" s="9">
        <v>114</v>
      </c>
      <c r="D43" s="9">
        <v>111</v>
      </c>
      <c r="E43" s="9">
        <v>116</v>
      </c>
      <c r="F43" s="9">
        <v>124</v>
      </c>
      <c r="G43" s="9">
        <v>108</v>
      </c>
      <c r="H43" s="9">
        <v>103</v>
      </c>
      <c r="I43" s="9">
        <v>126</v>
      </c>
      <c r="J43" s="9">
        <v>117</v>
      </c>
      <c r="K43" s="9">
        <v>109</v>
      </c>
      <c r="L43" s="9">
        <v>108</v>
      </c>
      <c r="M43" s="9">
        <v>112</v>
      </c>
      <c r="N43" s="9">
        <v>115</v>
      </c>
      <c r="O43" s="9">
        <v>108</v>
      </c>
      <c r="Q43" t="e">
        <f t="shared" si="19"/>
        <v>#DIV/0!</v>
      </c>
      <c r="R43" t="e">
        <f t="shared" si="16"/>
        <v>#DIV/0!</v>
      </c>
      <c r="S43" t="e">
        <f t="shared" si="16"/>
        <v>#DIV/0!</v>
      </c>
      <c r="T43" t="e">
        <f t="shared" si="16"/>
        <v>#DIV/0!</v>
      </c>
      <c r="U43" t="e">
        <f t="shared" si="16"/>
        <v>#DIV/0!</v>
      </c>
      <c r="V43" t="e">
        <f t="shared" si="16"/>
        <v>#DIV/0!</v>
      </c>
      <c r="W43" t="e">
        <f t="shared" si="16"/>
        <v>#DIV/0!</v>
      </c>
      <c r="X43" t="e">
        <f t="shared" si="16"/>
        <v>#DIV/0!</v>
      </c>
      <c r="Y43" t="e">
        <f t="shared" si="16"/>
        <v>#DIV/0!</v>
      </c>
      <c r="Z43" t="e">
        <f t="shared" si="16"/>
        <v>#DIV/0!</v>
      </c>
      <c r="AA43" t="e">
        <f t="shared" si="16"/>
        <v>#DIV/0!</v>
      </c>
      <c r="AB43" t="e">
        <f t="shared" si="16"/>
        <v>#DIV/0!</v>
      </c>
      <c r="AC43" t="e">
        <f t="shared" si="17"/>
        <v>#DIV/0!</v>
      </c>
      <c r="AD43" t="e">
        <f t="shared" si="17"/>
        <v>#DIV/0!</v>
      </c>
      <c r="AE43" t="e">
        <f t="shared" si="20"/>
        <v>#DIV/0!</v>
      </c>
      <c r="AF43" t="e">
        <f t="shared" si="21"/>
        <v>#DIV/0!</v>
      </c>
      <c r="AH43" s="9">
        <v>62</v>
      </c>
      <c r="AI43" s="9">
        <v>62</v>
      </c>
      <c r="AJ43" s="9">
        <f t="shared" si="22"/>
        <v>62</v>
      </c>
      <c r="AK43" t="e">
        <f t="shared" si="23"/>
        <v>#DIV/0!</v>
      </c>
      <c r="AM43" s="9">
        <v>29</v>
      </c>
      <c r="AN43" s="9">
        <v>21</v>
      </c>
      <c r="AO43" t="e">
        <f t="shared" si="24"/>
        <v>#DIV/0!</v>
      </c>
      <c r="AR43" s="9" t="s">
        <v>202</v>
      </c>
      <c r="AS43">
        <v>0.98180524676448278</v>
      </c>
      <c r="AT43">
        <v>-0.31996967365482165</v>
      </c>
      <c r="AU43">
        <v>1.6057361256935789</v>
      </c>
      <c r="AV43">
        <f t="shared" si="18"/>
        <v>0.75585723293441331</v>
      </c>
    </row>
    <row r="44" spans="1:48" x14ac:dyDescent="0.3">
      <c r="A44" t="s">
        <v>203</v>
      </c>
      <c r="B44" s="9">
        <v>103</v>
      </c>
      <c r="C44" s="9">
        <v>103</v>
      </c>
      <c r="D44" s="9">
        <v>104</v>
      </c>
      <c r="E44" s="9">
        <v>99</v>
      </c>
      <c r="F44" s="9">
        <v>108</v>
      </c>
      <c r="G44" s="9">
        <v>104</v>
      </c>
      <c r="H44" s="9">
        <v>115</v>
      </c>
      <c r="I44" s="9">
        <v>118</v>
      </c>
      <c r="J44" s="9">
        <v>108</v>
      </c>
      <c r="K44" s="9">
        <v>48</v>
      </c>
      <c r="L44" s="9">
        <v>109</v>
      </c>
      <c r="M44" s="9">
        <v>119</v>
      </c>
      <c r="N44" s="9">
        <v>114</v>
      </c>
      <c r="O44" s="9">
        <v>118</v>
      </c>
      <c r="Q44" t="e">
        <f t="shared" si="19"/>
        <v>#DIV/0!</v>
      </c>
      <c r="R44" t="e">
        <f t="shared" si="16"/>
        <v>#DIV/0!</v>
      </c>
      <c r="S44" t="e">
        <f t="shared" si="16"/>
        <v>#DIV/0!</v>
      </c>
      <c r="T44" t="e">
        <f t="shared" si="16"/>
        <v>#DIV/0!</v>
      </c>
      <c r="U44" t="e">
        <f t="shared" si="16"/>
        <v>#DIV/0!</v>
      </c>
      <c r="V44" t="e">
        <f t="shared" si="16"/>
        <v>#DIV/0!</v>
      </c>
      <c r="W44" t="e">
        <f t="shared" si="16"/>
        <v>#DIV/0!</v>
      </c>
      <c r="X44" t="e">
        <f t="shared" si="16"/>
        <v>#DIV/0!</v>
      </c>
      <c r="Y44" t="e">
        <f t="shared" si="16"/>
        <v>#DIV/0!</v>
      </c>
      <c r="Z44" t="e">
        <f t="shared" si="16"/>
        <v>#DIV/0!</v>
      </c>
      <c r="AA44" t="e">
        <f t="shared" si="16"/>
        <v>#DIV/0!</v>
      </c>
      <c r="AB44" t="e">
        <f t="shared" si="16"/>
        <v>#DIV/0!</v>
      </c>
      <c r="AC44" t="e">
        <f t="shared" si="17"/>
        <v>#DIV/0!</v>
      </c>
      <c r="AD44" t="e">
        <f t="shared" si="17"/>
        <v>#DIV/0!</v>
      </c>
      <c r="AE44" t="e">
        <f t="shared" si="20"/>
        <v>#DIV/0!</v>
      </c>
      <c r="AF44" t="e">
        <f t="shared" si="21"/>
        <v>#DIV/0!</v>
      </c>
      <c r="AH44" s="9">
        <v>50</v>
      </c>
      <c r="AI44" s="9">
        <v>145</v>
      </c>
      <c r="AJ44" s="9">
        <f t="shared" si="22"/>
        <v>145</v>
      </c>
      <c r="AK44" t="e">
        <f t="shared" si="23"/>
        <v>#DIV/0!</v>
      </c>
      <c r="AM44" s="9">
        <v>16</v>
      </c>
      <c r="AN44" s="9">
        <v>2</v>
      </c>
      <c r="AO44" t="e">
        <f t="shared" si="24"/>
        <v>#DIV/0!</v>
      </c>
      <c r="AR44" s="9" t="s">
        <v>203</v>
      </c>
      <c r="AS44">
        <v>1.0939738569459088</v>
      </c>
      <c r="AT44">
        <v>0.59265860515446367</v>
      </c>
      <c r="AU44">
        <v>-0.88654726939701822</v>
      </c>
      <c r="AV44">
        <f t="shared" si="18"/>
        <v>0.26669506423445144</v>
      </c>
    </row>
    <row r="45" spans="1:48" x14ac:dyDescent="0.3">
      <c r="A45" t="s">
        <v>204</v>
      </c>
      <c r="B45" s="9">
        <v>26</v>
      </c>
      <c r="C45" s="9">
        <v>10</v>
      </c>
      <c r="D45" s="9">
        <v>24</v>
      </c>
      <c r="E45" s="9">
        <v>12</v>
      </c>
      <c r="F45" s="9">
        <v>18</v>
      </c>
      <c r="G45" s="9">
        <v>49</v>
      </c>
      <c r="H45" s="9">
        <v>9</v>
      </c>
      <c r="I45" s="9">
        <v>90</v>
      </c>
      <c r="J45" s="9">
        <v>20</v>
      </c>
      <c r="K45" s="9">
        <v>85</v>
      </c>
      <c r="L45" s="9">
        <v>78</v>
      </c>
      <c r="M45" s="9">
        <v>69</v>
      </c>
      <c r="N45" s="9">
        <v>85</v>
      </c>
      <c r="O45" s="9">
        <v>105</v>
      </c>
      <c r="Q45" t="e">
        <f t="shared" si="19"/>
        <v>#DIV/0!</v>
      </c>
      <c r="R45" t="e">
        <f t="shared" si="16"/>
        <v>#DIV/0!</v>
      </c>
      <c r="S45" t="e">
        <f t="shared" si="16"/>
        <v>#DIV/0!</v>
      </c>
      <c r="T45" t="e">
        <f t="shared" si="16"/>
        <v>#DIV/0!</v>
      </c>
      <c r="U45" t="e">
        <f t="shared" si="16"/>
        <v>#DIV/0!</v>
      </c>
      <c r="V45" t="e">
        <f t="shared" si="16"/>
        <v>#DIV/0!</v>
      </c>
      <c r="W45" t="e">
        <f t="shared" si="16"/>
        <v>#DIV/0!</v>
      </c>
      <c r="X45" t="e">
        <f t="shared" si="16"/>
        <v>#DIV/0!</v>
      </c>
      <c r="Y45" t="e">
        <f t="shared" si="16"/>
        <v>#DIV/0!</v>
      </c>
      <c r="Z45" t="e">
        <f t="shared" si="16"/>
        <v>#DIV/0!</v>
      </c>
      <c r="AA45" t="e">
        <f t="shared" si="16"/>
        <v>#DIV/0!</v>
      </c>
      <c r="AB45" t="e">
        <f t="shared" si="16"/>
        <v>#DIV/0!</v>
      </c>
      <c r="AC45" t="e">
        <f t="shared" si="17"/>
        <v>#DIV/0!</v>
      </c>
      <c r="AD45" t="e">
        <f t="shared" si="17"/>
        <v>#DIV/0!</v>
      </c>
      <c r="AE45" t="e">
        <f t="shared" si="20"/>
        <v>#DIV/0!</v>
      </c>
      <c r="AF45" t="e">
        <f t="shared" si="21"/>
        <v>#DIV/0!</v>
      </c>
      <c r="AH45" s="9">
        <v>25</v>
      </c>
      <c r="AI45" s="9">
        <v>50</v>
      </c>
      <c r="AJ45" s="9">
        <f t="shared" si="22"/>
        <v>50</v>
      </c>
      <c r="AK45" t="e">
        <f t="shared" si="23"/>
        <v>#DIV/0!</v>
      </c>
      <c r="AM45" s="9">
        <v>19</v>
      </c>
      <c r="AN45" s="9">
        <v>7</v>
      </c>
      <c r="AO45" t="e">
        <f t="shared" si="24"/>
        <v>#DIV/0!</v>
      </c>
      <c r="AR45" s="9" t="s">
        <v>204</v>
      </c>
      <c r="AS45">
        <v>0.28240097151559052</v>
      </c>
      <c r="AT45">
        <v>-0.45191593083206771</v>
      </c>
      <c r="AU45">
        <v>-0.2306832180573874</v>
      </c>
      <c r="AV45">
        <f t="shared" si="18"/>
        <v>-0.13339939245795487</v>
      </c>
    </row>
    <row r="46" spans="1:48" x14ac:dyDescent="0.3">
      <c r="A46" t="s">
        <v>205</v>
      </c>
      <c r="B46" s="9">
        <v>115</v>
      </c>
      <c r="C46" s="9">
        <v>85</v>
      </c>
      <c r="D46" s="9">
        <v>73</v>
      </c>
      <c r="E46" s="9">
        <v>61</v>
      </c>
      <c r="F46" s="9">
        <v>78</v>
      </c>
      <c r="G46" s="9">
        <v>69</v>
      </c>
      <c r="H46" s="9">
        <v>71</v>
      </c>
      <c r="I46" s="9">
        <v>94</v>
      </c>
      <c r="J46" s="9">
        <v>84</v>
      </c>
      <c r="K46" s="9">
        <v>92</v>
      </c>
      <c r="L46" s="9">
        <v>83</v>
      </c>
      <c r="M46" s="9">
        <v>60</v>
      </c>
      <c r="N46" s="9">
        <v>40</v>
      </c>
      <c r="O46" s="9">
        <v>85</v>
      </c>
      <c r="Q46" t="e">
        <f t="shared" si="19"/>
        <v>#DIV/0!</v>
      </c>
      <c r="R46" t="e">
        <f t="shared" si="16"/>
        <v>#DIV/0!</v>
      </c>
      <c r="S46" t="e">
        <f t="shared" si="16"/>
        <v>#DIV/0!</v>
      </c>
      <c r="T46" t="e">
        <f t="shared" si="16"/>
        <v>#DIV/0!</v>
      </c>
      <c r="U46" t="e">
        <f t="shared" si="16"/>
        <v>#DIV/0!</v>
      </c>
      <c r="V46" t="e">
        <f t="shared" si="16"/>
        <v>#DIV/0!</v>
      </c>
      <c r="W46" t="e">
        <f t="shared" si="16"/>
        <v>#DIV/0!</v>
      </c>
      <c r="X46" t="e">
        <f t="shared" si="16"/>
        <v>#DIV/0!</v>
      </c>
      <c r="Y46" t="e">
        <f t="shared" si="16"/>
        <v>#DIV/0!</v>
      </c>
      <c r="Z46" t="e">
        <f t="shared" si="16"/>
        <v>#DIV/0!</v>
      </c>
      <c r="AA46" t="e">
        <f t="shared" si="16"/>
        <v>#DIV/0!</v>
      </c>
      <c r="AB46" t="e">
        <f t="shared" si="16"/>
        <v>#DIV/0!</v>
      </c>
      <c r="AC46" t="e">
        <f t="shared" si="17"/>
        <v>#DIV/0!</v>
      </c>
      <c r="AD46" t="e">
        <f t="shared" si="17"/>
        <v>#DIV/0!</v>
      </c>
      <c r="AE46" t="e">
        <f t="shared" si="20"/>
        <v>#DIV/0!</v>
      </c>
      <c r="AF46" t="e">
        <f t="shared" si="21"/>
        <v>#DIV/0!</v>
      </c>
      <c r="AH46" s="9">
        <v>95</v>
      </c>
      <c r="AI46" s="9">
        <v>268</v>
      </c>
      <c r="AJ46" s="9">
        <f t="shared" si="22"/>
        <v>268</v>
      </c>
      <c r="AK46" t="e">
        <f t="shared" si="23"/>
        <v>#DIV/0!</v>
      </c>
      <c r="AM46" s="9">
        <v>24</v>
      </c>
      <c r="AN46" s="9">
        <v>23</v>
      </c>
      <c r="AO46" t="e">
        <f t="shared" si="24"/>
        <v>#DIV/0!</v>
      </c>
      <c r="AR46" s="9" t="s">
        <v>205</v>
      </c>
      <c r="AS46">
        <v>-0.17287162275019799</v>
      </c>
      <c r="AT46">
        <v>1.9451077412212359</v>
      </c>
      <c r="AU46">
        <v>1.8680817462294312</v>
      </c>
      <c r="AV46">
        <f t="shared" si="18"/>
        <v>1.2134392882334897</v>
      </c>
    </row>
    <row r="47" spans="1:48" x14ac:dyDescent="0.3">
      <c r="A47" t="s">
        <v>206</v>
      </c>
      <c r="B47" s="9">
        <v>43</v>
      </c>
      <c r="C47" s="9">
        <v>54</v>
      </c>
      <c r="D47" s="9">
        <v>52</v>
      </c>
      <c r="E47" s="9">
        <v>74</v>
      </c>
      <c r="F47" s="9">
        <v>88</v>
      </c>
      <c r="G47" s="9">
        <v>91</v>
      </c>
      <c r="H47" s="9">
        <v>66</v>
      </c>
      <c r="I47" s="9">
        <v>72</v>
      </c>
      <c r="J47" s="9">
        <v>82</v>
      </c>
      <c r="K47" s="9">
        <v>101</v>
      </c>
      <c r="L47" s="9">
        <v>106</v>
      </c>
      <c r="M47" s="9">
        <v>78</v>
      </c>
      <c r="N47" s="9">
        <v>47</v>
      </c>
      <c r="O47" s="9">
        <v>93</v>
      </c>
      <c r="Q47" t="e">
        <f t="shared" si="19"/>
        <v>#DIV/0!</v>
      </c>
      <c r="R47" t="e">
        <f t="shared" si="16"/>
        <v>#DIV/0!</v>
      </c>
      <c r="S47" t="e">
        <f t="shared" si="16"/>
        <v>#DIV/0!</v>
      </c>
      <c r="T47" t="e">
        <f t="shared" si="16"/>
        <v>#DIV/0!</v>
      </c>
      <c r="U47" t="e">
        <f t="shared" si="16"/>
        <v>#DIV/0!</v>
      </c>
      <c r="V47" t="e">
        <f t="shared" si="16"/>
        <v>#DIV/0!</v>
      </c>
      <c r="W47" t="e">
        <f t="shared" si="16"/>
        <v>#DIV/0!</v>
      </c>
      <c r="X47" t="e">
        <f t="shared" si="16"/>
        <v>#DIV/0!</v>
      </c>
      <c r="Y47" t="e">
        <f t="shared" si="16"/>
        <v>#DIV/0!</v>
      </c>
      <c r="Z47" t="e">
        <f t="shared" si="16"/>
        <v>#DIV/0!</v>
      </c>
      <c r="AA47" t="e">
        <f t="shared" si="16"/>
        <v>#DIV/0!</v>
      </c>
      <c r="AB47" t="e">
        <f t="shared" si="16"/>
        <v>#DIV/0!</v>
      </c>
      <c r="AC47" t="e">
        <f t="shared" si="17"/>
        <v>#DIV/0!</v>
      </c>
      <c r="AD47" t="e">
        <f t="shared" si="17"/>
        <v>#DIV/0!</v>
      </c>
      <c r="AE47" t="e">
        <f t="shared" si="20"/>
        <v>#DIV/0!</v>
      </c>
      <c r="AF47" t="e">
        <f t="shared" si="21"/>
        <v>#DIV/0!</v>
      </c>
      <c r="AH47" s="9">
        <v>95</v>
      </c>
      <c r="AI47" s="9">
        <v>328</v>
      </c>
      <c r="AJ47" s="9">
        <f t="shared" si="22"/>
        <v>328</v>
      </c>
      <c r="AK47" t="e">
        <f t="shared" si="23"/>
        <v>#DIV/0!</v>
      </c>
      <c r="AM47" s="9">
        <v>22</v>
      </c>
      <c r="AN47" s="9">
        <v>19</v>
      </c>
      <c r="AO47" t="e">
        <f t="shared" si="24"/>
        <v>#DIV/0!</v>
      </c>
      <c r="AR47" s="9" t="s">
        <v>206</v>
      </c>
      <c r="AS47">
        <v>0.19662497549449984</v>
      </c>
      <c r="AT47">
        <v>2.6048390271074662</v>
      </c>
      <c r="AU47">
        <v>1.3433905051577264</v>
      </c>
      <c r="AV47">
        <f t="shared" si="18"/>
        <v>1.3816181692532308</v>
      </c>
    </row>
    <row r="48" spans="1:48" x14ac:dyDescent="0.3">
      <c r="A48" t="s">
        <v>207</v>
      </c>
      <c r="B48" s="9">
        <v>1</v>
      </c>
      <c r="C48" s="9">
        <v>34</v>
      </c>
      <c r="D48" s="9">
        <v>9</v>
      </c>
      <c r="E48" s="9">
        <v>25</v>
      </c>
      <c r="F48" s="9">
        <v>77</v>
      </c>
      <c r="G48" s="9">
        <v>96</v>
      </c>
      <c r="H48" s="9">
        <v>102</v>
      </c>
      <c r="I48" s="9">
        <v>104</v>
      </c>
      <c r="J48" s="9">
        <v>105</v>
      </c>
      <c r="K48" s="9">
        <v>107</v>
      </c>
      <c r="L48" s="9">
        <v>119</v>
      </c>
      <c r="M48" s="9">
        <v>124</v>
      </c>
      <c r="N48" s="9">
        <v>56</v>
      </c>
      <c r="O48" s="9">
        <v>103</v>
      </c>
      <c r="Q48" t="e">
        <f t="shared" si="19"/>
        <v>#DIV/0!</v>
      </c>
      <c r="R48" t="e">
        <f t="shared" si="16"/>
        <v>#DIV/0!</v>
      </c>
      <c r="S48" t="e">
        <f t="shared" si="16"/>
        <v>#DIV/0!</v>
      </c>
      <c r="T48" t="e">
        <f t="shared" si="16"/>
        <v>#DIV/0!</v>
      </c>
      <c r="U48" t="e">
        <f t="shared" si="16"/>
        <v>#DIV/0!</v>
      </c>
      <c r="V48" t="e">
        <f t="shared" si="16"/>
        <v>#DIV/0!</v>
      </c>
      <c r="W48" t="e">
        <f t="shared" si="16"/>
        <v>#DIV/0!</v>
      </c>
      <c r="X48" t="e">
        <f t="shared" si="16"/>
        <v>#DIV/0!</v>
      </c>
      <c r="Y48" t="e">
        <f t="shared" si="16"/>
        <v>#DIV/0!</v>
      </c>
      <c r="Z48" t="e">
        <f t="shared" si="16"/>
        <v>#DIV/0!</v>
      </c>
      <c r="AA48" t="e">
        <f t="shared" si="16"/>
        <v>#DIV/0!</v>
      </c>
      <c r="AB48" t="e">
        <f t="shared" si="16"/>
        <v>#DIV/0!</v>
      </c>
      <c r="AC48" t="e">
        <f t="shared" si="17"/>
        <v>#DIV/0!</v>
      </c>
      <c r="AD48" t="e">
        <f t="shared" si="17"/>
        <v>#DIV/0!</v>
      </c>
      <c r="AE48" t="e">
        <f t="shared" si="20"/>
        <v>#DIV/0!</v>
      </c>
      <c r="AF48" t="e">
        <f t="shared" si="21"/>
        <v>#DIV/0!</v>
      </c>
      <c r="AH48" s="9">
        <v>4</v>
      </c>
      <c r="AI48" s="9">
        <v>62</v>
      </c>
      <c r="AJ48" s="9">
        <f t="shared" si="22"/>
        <v>62</v>
      </c>
      <c r="AK48" t="e">
        <f t="shared" si="23"/>
        <v>#DIV/0!</v>
      </c>
      <c r="AM48" s="9">
        <v>13</v>
      </c>
      <c r="AN48" s="9">
        <v>4</v>
      </c>
      <c r="AO48" t="e">
        <f t="shared" si="24"/>
        <v>#DIV/0!</v>
      </c>
      <c r="AR48" s="9" t="s">
        <v>207</v>
      </c>
      <c r="AS48">
        <v>0.71128095162104321</v>
      </c>
      <c r="AT48">
        <v>-0.31996967365482165</v>
      </c>
      <c r="AU48">
        <v>-0.62420164886116591</v>
      </c>
      <c r="AV48">
        <f t="shared" si="18"/>
        <v>-7.7630123631648118E-2</v>
      </c>
    </row>
    <row r="49" spans="1:48" x14ac:dyDescent="0.3">
      <c r="A49" t="s">
        <v>208</v>
      </c>
      <c r="B49" s="9">
        <v>100</v>
      </c>
      <c r="C49" s="9">
        <v>106</v>
      </c>
      <c r="D49" s="9">
        <v>109</v>
      </c>
      <c r="E49" s="9">
        <v>104</v>
      </c>
      <c r="F49" s="9">
        <v>119</v>
      </c>
      <c r="G49" s="9">
        <v>106</v>
      </c>
      <c r="H49" s="9">
        <v>116</v>
      </c>
      <c r="I49" s="9">
        <v>122</v>
      </c>
      <c r="J49" s="9">
        <v>123</v>
      </c>
      <c r="K49" s="9">
        <v>119</v>
      </c>
      <c r="L49" s="9">
        <v>116</v>
      </c>
      <c r="M49" s="9">
        <v>124</v>
      </c>
      <c r="N49" s="9">
        <v>114</v>
      </c>
      <c r="O49" s="9">
        <v>113</v>
      </c>
      <c r="Q49" t="e">
        <f t="shared" si="19"/>
        <v>#DIV/0!</v>
      </c>
      <c r="R49" t="e">
        <f t="shared" si="16"/>
        <v>#DIV/0!</v>
      </c>
      <c r="S49" t="e">
        <f t="shared" si="16"/>
        <v>#DIV/0!</v>
      </c>
      <c r="T49" t="e">
        <f t="shared" si="16"/>
        <v>#DIV/0!</v>
      </c>
      <c r="U49" t="e">
        <f t="shared" si="16"/>
        <v>#DIV/0!</v>
      </c>
      <c r="V49" t="e">
        <f t="shared" si="16"/>
        <v>#DIV/0!</v>
      </c>
      <c r="W49" t="e">
        <f t="shared" si="16"/>
        <v>#DIV/0!</v>
      </c>
      <c r="X49" t="e">
        <f t="shared" si="16"/>
        <v>#DIV/0!</v>
      </c>
      <c r="Y49" t="e">
        <f t="shared" si="16"/>
        <v>#DIV/0!</v>
      </c>
      <c r="Z49" t="e">
        <f t="shared" si="16"/>
        <v>#DIV/0!</v>
      </c>
      <c r="AA49" t="e">
        <f t="shared" si="16"/>
        <v>#DIV/0!</v>
      </c>
      <c r="AB49" t="e">
        <f t="shared" si="16"/>
        <v>#DIV/0!</v>
      </c>
      <c r="AC49" t="e">
        <f t="shared" si="17"/>
        <v>#DIV/0!</v>
      </c>
      <c r="AD49" t="e">
        <f t="shared" si="17"/>
        <v>#DIV/0!</v>
      </c>
      <c r="AE49" t="e">
        <f t="shared" si="20"/>
        <v>#DIV/0!</v>
      </c>
      <c r="AF49" t="e">
        <f t="shared" si="21"/>
        <v>#DIV/0!</v>
      </c>
      <c r="AH49" s="9">
        <v>145</v>
      </c>
      <c r="AI49" s="9">
        <v>219</v>
      </c>
      <c r="AJ49" s="9">
        <f t="shared" si="22"/>
        <v>219</v>
      </c>
      <c r="AK49" t="e">
        <f t="shared" si="23"/>
        <v>#DIV/0!</v>
      </c>
      <c r="AM49" s="9">
        <v>32</v>
      </c>
      <c r="AN49" s="9">
        <v>27</v>
      </c>
      <c r="AO49" t="e">
        <f t="shared" si="24"/>
        <v>#DIV/0!</v>
      </c>
      <c r="AR49" s="9" t="s">
        <v>208</v>
      </c>
      <c r="AS49">
        <v>1.1401609317264962</v>
      </c>
      <c r="AT49">
        <v>1.4063271910808144</v>
      </c>
      <c r="AU49">
        <v>2.3927729873011354</v>
      </c>
      <c r="AV49">
        <f t="shared" si="18"/>
        <v>1.6464203700361486</v>
      </c>
    </row>
    <row r="50" spans="1:48" x14ac:dyDescent="0.3">
      <c r="A50" t="s">
        <v>209</v>
      </c>
      <c r="B50" s="9">
        <v>58</v>
      </c>
      <c r="C50" s="9">
        <v>63</v>
      </c>
      <c r="D50" s="9">
        <v>64</v>
      </c>
      <c r="E50" s="9">
        <v>72</v>
      </c>
      <c r="F50" s="9">
        <v>95</v>
      </c>
      <c r="G50" s="9">
        <v>103</v>
      </c>
      <c r="H50" s="9">
        <v>108</v>
      </c>
      <c r="I50" s="9">
        <v>103</v>
      </c>
      <c r="J50" s="9">
        <v>25</v>
      </c>
      <c r="K50" s="9">
        <v>116</v>
      </c>
      <c r="L50" s="9">
        <v>110</v>
      </c>
      <c r="M50" s="9">
        <v>113</v>
      </c>
      <c r="N50" s="9">
        <v>110</v>
      </c>
      <c r="O50" s="9">
        <v>93</v>
      </c>
      <c r="Q50" t="e">
        <f t="shared" si="19"/>
        <v>#DIV/0!</v>
      </c>
      <c r="R50" t="e">
        <f t="shared" si="16"/>
        <v>#DIV/0!</v>
      </c>
      <c r="S50" t="e">
        <f t="shared" si="16"/>
        <v>#DIV/0!</v>
      </c>
      <c r="T50" t="e">
        <f t="shared" si="16"/>
        <v>#DIV/0!</v>
      </c>
      <c r="U50" t="e">
        <f t="shared" si="16"/>
        <v>#DIV/0!</v>
      </c>
      <c r="V50" t="e">
        <f t="shared" si="16"/>
        <v>#DIV/0!</v>
      </c>
      <c r="W50" t="e">
        <f t="shared" si="16"/>
        <v>#DIV/0!</v>
      </c>
      <c r="X50" t="e">
        <f t="shared" si="16"/>
        <v>#DIV/0!</v>
      </c>
      <c r="Y50" t="e">
        <f t="shared" si="16"/>
        <v>#DIV/0!</v>
      </c>
      <c r="Z50" t="e">
        <f t="shared" si="16"/>
        <v>#DIV/0!</v>
      </c>
      <c r="AA50" t="e">
        <f t="shared" si="16"/>
        <v>#DIV/0!</v>
      </c>
      <c r="AB50" t="e">
        <f t="shared" si="16"/>
        <v>#DIV/0!</v>
      </c>
      <c r="AC50" t="e">
        <f t="shared" si="17"/>
        <v>#DIV/0!</v>
      </c>
      <c r="AD50" t="e">
        <f t="shared" si="17"/>
        <v>#DIV/0!</v>
      </c>
      <c r="AE50" t="e">
        <f t="shared" si="20"/>
        <v>#DIV/0!</v>
      </c>
      <c r="AF50" t="e">
        <f t="shared" si="21"/>
        <v>#DIV/0!</v>
      </c>
      <c r="AH50" s="9">
        <v>95</v>
      </c>
      <c r="AI50" s="9">
        <v>95</v>
      </c>
      <c r="AJ50" s="9">
        <f t="shared" si="22"/>
        <v>95</v>
      </c>
      <c r="AK50" t="e">
        <f t="shared" si="23"/>
        <v>#DIV/0!</v>
      </c>
      <c r="AM50" s="9">
        <v>5</v>
      </c>
      <c r="AN50" s="9">
        <v>4</v>
      </c>
      <c r="AO50" t="e">
        <f t="shared" si="24"/>
        <v>#DIV/0!</v>
      </c>
      <c r="AR50" s="9" t="s">
        <v>209</v>
      </c>
      <c r="AS50">
        <v>0.86963663658305668</v>
      </c>
      <c r="AT50">
        <v>4.2882533582605034E-2</v>
      </c>
      <c r="AU50">
        <v>-0.62420164886116591</v>
      </c>
      <c r="AV50">
        <f t="shared" si="18"/>
        <v>9.6105840434831946E-2</v>
      </c>
    </row>
    <row r="51" spans="1:48" x14ac:dyDescent="0.3">
      <c r="A51" t="s">
        <v>210</v>
      </c>
      <c r="B51" s="9">
        <v>41</v>
      </c>
      <c r="C51" s="9">
        <v>56</v>
      </c>
      <c r="D51" s="9">
        <v>77</v>
      </c>
      <c r="E51" s="9">
        <v>60</v>
      </c>
      <c r="F51" s="9">
        <v>87</v>
      </c>
      <c r="G51" s="9">
        <v>79</v>
      </c>
      <c r="H51" s="9">
        <v>95</v>
      </c>
      <c r="I51" s="9">
        <v>103</v>
      </c>
      <c r="J51" s="9">
        <v>115</v>
      </c>
      <c r="K51" s="9">
        <v>127</v>
      </c>
      <c r="L51" s="9">
        <v>99</v>
      </c>
      <c r="M51" s="9">
        <v>116</v>
      </c>
      <c r="N51" s="9">
        <v>104</v>
      </c>
      <c r="O51" s="9">
        <v>103</v>
      </c>
      <c r="Q51" t="e">
        <f t="shared" si="19"/>
        <v>#DIV/0!</v>
      </c>
      <c r="R51" t="e">
        <f t="shared" si="19"/>
        <v>#DIV/0!</v>
      </c>
      <c r="S51" t="e">
        <f t="shared" si="19"/>
        <v>#DIV/0!</v>
      </c>
      <c r="T51" t="e">
        <f t="shared" si="19"/>
        <v>#DIV/0!</v>
      </c>
      <c r="U51" t="e">
        <f t="shared" si="19"/>
        <v>#DIV/0!</v>
      </c>
      <c r="V51" t="e">
        <f t="shared" si="19"/>
        <v>#DIV/0!</v>
      </c>
      <c r="W51" t="e">
        <f t="shared" si="19"/>
        <v>#DIV/0!</v>
      </c>
      <c r="X51" t="e">
        <f t="shared" si="19"/>
        <v>#DIV/0!</v>
      </c>
      <c r="Y51" t="e">
        <f t="shared" si="19"/>
        <v>#DIV/0!</v>
      </c>
      <c r="Z51" t="e">
        <f t="shared" si="19"/>
        <v>#DIV/0!</v>
      </c>
      <c r="AA51" t="e">
        <f t="shared" si="19"/>
        <v>#DIV/0!</v>
      </c>
      <c r="AB51" t="e">
        <f t="shared" si="19"/>
        <v>#DIV/0!</v>
      </c>
      <c r="AC51" t="e">
        <f t="shared" si="17"/>
        <v>#DIV/0!</v>
      </c>
      <c r="AD51" t="e">
        <f t="shared" si="17"/>
        <v>#DIV/0!</v>
      </c>
      <c r="AE51" t="e">
        <f t="shared" si="20"/>
        <v>#DIV/0!</v>
      </c>
      <c r="AF51" t="e">
        <f t="shared" si="21"/>
        <v>#DIV/0!</v>
      </c>
      <c r="AH51" s="9">
        <v>145</v>
      </c>
      <c r="AI51" s="9">
        <v>118</v>
      </c>
      <c r="AJ51" s="9">
        <f t="shared" si="22"/>
        <v>145</v>
      </c>
      <c r="AK51" t="e">
        <f t="shared" si="23"/>
        <v>#DIV/0!</v>
      </c>
      <c r="AM51" s="9">
        <v>26</v>
      </c>
      <c r="AN51" s="9">
        <v>5</v>
      </c>
      <c r="AO51" t="e">
        <f t="shared" si="24"/>
        <v>#DIV/0!</v>
      </c>
      <c r="AR51" s="9" t="s">
        <v>210</v>
      </c>
      <c r="AS51">
        <v>0.84324402242272112</v>
      </c>
      <c r="AT51">
        <v>0.59265860515446367</v>
      </c>
      <c r="AU51">
        <v>-0.4930288385932397</v>
      </c>
      <c r="AV51">
        <f t="shared" si="18"/>
        <v>0.31429126299464838</v>
      </c>
    </row>
    <row r="52" spans="1:48" x14ac:dyDescent="0.3">
      <c r="A52" t="s">
        <v>211</v>
      </c>
      <c r="B52" s="9">
        <v>2</v>
      </c>
      <c r="C52" s="9">
        <v>2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9">
        <v>0</v>
      </c>
      <c r="N52" s="9">
        <v>0</v>
      </c>
      <c r="O52" s="9">
        <v>0</v>
      </c>
      <c r="Q52" t="e">
        <f t="shared" si="19"/>
        <v>#DIV/0!</v>
      </c>
      <c r="R52" t="e">
        <f t="shared" si="19"/>
        <v>#DIV/0!</v>
      </c>
      <c r="S52" t="e">
        <f t="shared" si="19"/>
        <v>#DIV/0!</v>
      </c>
      <c r="T52" t="e">
        <f t="shared" si="19"/>
        <v>#DIV/0!</v>
      </c>
      <c r="U52" t="e">
        <f t="shared" si="19"/>
        <v>#DIV/0!</v>
      </c>
      <c r="V52" t="e">
        <f t="shared" si="19"/>
        <v>#DIV/0!</v>
      </c>
      <c r="W52" t="e">
        <f t="shared" si="19"/>
        <v>#DIV/0!</v>
      </c>
      <c r="X52" t="e">
        <f t="shared" si="19"/>
        <v>#DIV/0!</v>
      </c>
      <c r="Y52" t="e">
        <f t="shared" si="19"/>
        <v>#DIV/0!</v>
      </c>
      <c r="Z52" t="e">
        <f t="shared" si="19"/>
        <v>#DIV/0!</v>
      </c>
      <c r="AA52" t="e">
        <f t="shared" si="19"/>
        <v>#DIV/0!</v>
      </c>
      <c r="AB52" t="e">
        <f t="shared" si="19"/>
        <v>#DIV/0!</v>
      </c>
      <c r="AC52" t="e">
        <f t="shared" si="17"/>
        <v>#DIV/0!</v>
      </c>
      <c r="AD52" t="e">
        <f t="shared" si="17"/>
        <v>#DIV/0!</v>
      </c>
      <c r="AE52" t="e">
        <f t="shared" si="20"/>
        <v>#DIV/0!</v>
      </c>
      <c r="AF52" t="e">
        <f t="shared" si="21"/>
        <v>#DIV/0!</v>
      </c>
      <c r="AH52" s="9">
        <v>0</v>
      </c>
      <c r="AI52" s="9">
        <v>1</v>
      </c>
      <c r="AJ52" s="9">
        <f t="shared" si="22"/>
        <v>1</v>
      </c>
      <c r="AK52" t="e">
        <f t="shared" si="23"/>
        <v>#DIV/0!</v>
      </c>
      <c r="AM52" s="9">
        <v>1</v>
      </c>
      <c r="AN52" s="9">
        <v>0</v>
      </c>
      <c r="AO52" t="e">
        <f t="shared" si="24"/>
        <v>#DIV/0!</v>
      </c>
      <c r="AR52" s="9" t="s">
        <v>211</v>
      </c>
      <c r="AS52">
        <v>-1.9345786179525968</v>
      </c>
      <c r="AT52">
        <v>-0.99069648097248919</v>
      </c>
      <c r="AU52">
        <v>-1.1488928899328705</v>
      </c>
      <c r="AV52">
        <f t="shared" si="18"/>
        <v>-1.3580559962859855</v>
      </c>
    </row>
    <row r="53" spans="1:48" x14ac:dyDescent="0.3">
      <c r="A53" t="s">
        <v>212</v>
      </c>
      <c r="B53" s="9">
        <v>25</v>
      </c>
      <c r="C53" s="9">
        <v>22</v>
      </c>
      <c r="D53" s="9">
        <v>20</v>
      </c>
      <c r="E53" s="9">
        <v>17</v>
      </c>
      <c r="F53" s="9">
        <v>15</v>
      </c>
      <c r="G53" s="9">
        <v>23</v>
      </c>
      <c r="H53" s="9">
        <v>16</v>
      </c>
      <c r="I53" s="9">
        <v>43</v>
      </c>
      <c r="J53" s="9">
        <v>23</v>
      </c>
      <c r="K53" s="9">
        <v>45</v>
      </c>
      <c r="L53" s="9">
        <v>77</v>
      </c>
      <c r="M53" s="9">
        <v>85</v>
      </c>
      <c r="N53" s="9">
        <v>68</v>
      </c>
      <c r="O53" s="9">
        <v>52</v>
      </c>
      <c r="Q53" t="e">
        <f>(B53-$B$67)/$B$68</f>
        <v>#DIV/0!</v>
      </c>
      <c r="R53" t="e">
        <f t="shared" si="19"/>
        <v>#DIV/0!</v>
      </c>
      <c r="S53" t="e">
        <f t="shared" si="19"/>
        <v>#DIV/0!</v>
      </c>
      <c r="T53" t="e">
        <f t="shared" si="19"/>
        <v>#DIV/0!</v>
      </c>
      <c r="U53" t="e">
        <f t="shared" si="19"/>
        <v>#DIV/0!</v>
      </c>
      <c r="V53" t="e">
        <f t="shared" si="19"/>
        <v>#DIV/0!</v>
      </c>
      <c r="W53" t="e">
        <f t="shared" si="19"/>
        <v>#DIV/0!</v>
      </c>
      <c r="X53" t="e">
        <f t="shared" si="19"/>
        <v>#DIV/0!</v>
      </c>
      <c r="Y53" t="e">
        <f t="shared" si="19"/>
        <v>#DIV/0!</v>
      </c>
      <c r="Z53" t="e">
        <f t="shared" si="19"/>
        <v>#DIV/0!</v>
      </c>
      <c r="AA53" t="e">
        <f t="shared" si="19"/>
        <v>#DIV/0!</v>
      </c>
      <c r="AB53" t="e">
        <f>(M53-$B$67)/$B$68</f>
        <v>#DIV/0!</v>
      </c>
      <c r="AC53" t="e">
        <f t="shared" si="17"/>
        <v>#DIV/0!</v>
      </c>
      <c r="AD53" t="e">
        <f t="shared" si="17"/>
        <v>#DIV/0!</v>
      </c>
      <c r="AE53" t="e">
        <f t="shared" si="20"/>
        <v>#DIV/0!</v>
      </c>
      <c r="AF53" t="e">
        <f t="shared" si="21"/>
        <v>#DIV/0!</v>
      </c>
      <c r="AH53" s="9">
        <v>32</v>
      </c>
      <c r="AI53" s="9">
        <v>62</v>
      </c>
      <c r="AJ53" s="9">
        <f t="shared" si="22"/>
        <v>62</v>
      </c>
      <c r="AK53" t="e">
        <f t="shared" si="23"/>
        <v>#DIV/0!</v>
      </c>
      <c r="AM53" s="9">
        <v>23</v>
      </c>
      <c r="AN53" s="9">
        <v>9</v>
      </c>
      <c r="AO53" t="e">
        <f t="shared" si="24"/>
        <v>#DIV/0!</v>
      </c>
      <c r="AR53" s="9" t="s">
        <v>212</v>
      </c>
      <c r="AS53">
        <v>-8.0497473189023505E-2</v>
      </c>
      <c r="AT53">
        <v>-0.31996967365482165</v>
      </c>
      <c r="AU53">
        <v>3.1662402478464913E-2</v>
      </c>
      <c r="AV53">
        <f t="shared" si="18"/>
        <v>-0.12293491478846008</v>
      </c>
    </row>
    <row r="54" spans="1:48" x14ac:dyDescent="0.3">
      <c r="A54" t="s">
        <v>213</v>
      </c>
      <c r="B54" s="9">
        <v>90</v>
      </c>
      <c r="C54" s="9">
        <v>76</v>
      </c>
      <c r="D54" s="9">
        <v>80</v>
      </c>
      <c r="E54" s="9">
        <v>79</v>
      </c>
      <c r="F54" s="9">
        <v>78</v>
      </c>
      <c r="G54" s="9">
        <v>78</v>
      </c>
      <c r="H54" s="9">
        <v>88</v>
      </c>
      <c r="I54" s="9">
        <v>94</v>
      </c>
      <c r="J54" s="9">
        <v>96</v>
      </c>
      <c r="K54" s="9">
        <v>89</v>
      </c>
      <c r="L54" s="9">
        <v>82</v>
      </c>
      <c r="M54" s="9">
        <v>84</v>
      </c>
      <c r="N54" s="9">
        <v>89</v>
      </c>
      <c r="O54" s="9">
        <v>87</v>
      </c>
      <c r="Q54" t="e">
        <f t="shared" si="19"/>
        <v>#DIV/0!</v>
      </c>
      <c r="R54" t="e">
        <f t="shared" si="19"/>
        <v>#DIV/0!</v>
      </c>
      <c r="S54" t="e">
        <f t="shared" si="19"/>
        <v>#DIV/0!</v>
      </c>
      <c r="T54" t="e">
        <f t="shared" si="19"/>
        <v>#DIV/0!</v>
      </c>
      <c r="U54" t="e">
        <f t="shared" si="19"/>
        <v>#DIV/0!</v>
      </c>
      <c r="V54" t="e">
        <f t="shared" si="19"/>
        <v>#DIV/0!</v>
      </c>
      <c r="W54" t="e">
        <f t="shared" si="19"/>
        <v>#DIV/0!</v>
      </c>
      <c r="X54" t="e">
        <f t="shared" si="19"/>
        <v>#DIV/0!</v>
      </c>
      <c r="Y54" t="e">
        <f t="shared" si="19"/>
        <v>#DIV/0!</v>
      </c>
      <c r="Z54" t="e">
        <f t="shared" si="19"/>
        <v>#DIV/0!</v>
      </c>
      <c r="AA54" t="e">
        <f t="shared" si="19"/>
        <v>#DIV/0!</v>
      </c>
      <c r="AB54" t="e">
        <f t="shared" si="19"/>
        <v>#DIV/0!</v>
      </c>
      <c r="AC54" t="e">
        <f t="shared" si="17"/>
        <v>#DIV/0!</v>
      </c>
      <c r="AD54" t="e">
        <f t="shared" si="17"/>
        <v>#DIV/0!</v>
      </c>
      <c r="AE54" t="e">
        <f t="shared" si="20"/>
        <v>#DIV/0!</v>
      </c>
      <c r="AF54" t="e">
        <f t="shared" si="21"/>
        <v>#DIV/0!</v>
      </c>
      <c r="AH54" s="9">
        <v>77</v>
      </c>
      <c r="AI54" s="9">
        <v>77</v>
      </c>
      <c r="AJ54" s="9">
        <f t="shared" si="22"/>
        <v>77</v>
      </c>
      <c r="AK54" t="e">
        <f t="shared" si="23"/>
        <v>#DIV/0!</v>
      </c>
      <c r="AM54" s="9">
        <v>20</v>
      </c>
      <c r="AN54" s="9">
        <v>15</v>
      </c>
      <c r="AO54" t="e">
        <f t="shared" si="24"/>
        <v>#DIV/0!</v>
      </c>
      <c r="AR54" s="9" t="s">
        <v>213</v>
      </c>
      <c r="AS54">
        <v>0.31539173921600999</v>
      </c>
      <c r="AT54">
        <v>-0.15503685218326407</v>
      </c>
      <c r="AU54">
        <v>0.81869926408602189</v>
      </c>
      <c r="AV54">
        <f t="shared" si="18"/>
        <v>0.32635138370625594</v>
      </c>
    </row>
    <row r="55" spans="1:48" x14ac:dyDescent="0.3">
      <c r="A55" t="s">
        <v>214</v>
      </c>
      <c r="B55" s="9">
        <v>115</v>
      </c>
      <c r="C55" s="9">
        <v>123</v>
      </c>
      <c r="D55" s="9">
        <v>125</v>
      </c>
      <c r="E55" s="9">
        <v>110</v>
      </c>
      <c r="F55" s="9">
        <v>127</v>
      </c>
      <c r="G55" s="9">
        <v>116</v>
      </c>
      <c r="H55" s="9">
        <v>111</v>
      </c>
      <c r="I55" s="9">
        <v>129</v>
      </c>
      <c r="J55" s="9">
        <v>128</v>
      </c>
      <c r="K55" s="9">
        <v>136</v>
      </c>
      <c r="L55" s="9">
        <v>128</v>
      </c>
      <c r="M55" s="9">
        <v>125</v>
      </c>
      <c r="N55" s="9">
        <v>110</v>
      </c>
      <c r="O55" s="9">
        <v>105</v>
      </c>
      <c r="Q55" t="e">
        <f t="shared" si="19"/>
        <v>#DIV/0!</v>
      </c>
      <c r="R55" t="e">
        <f t="shared" si="19"/>
        <v>#DIV/0!</v>
      </c>
      <c r="S55" t="e">
        <f t="shared" si="19"/>
        <v>#DIV/0!</v>
      </c>
      <c r="T55" t="e">
        <f t="shared" si="19"/>
        <v>#DIV/0!</v>
      </c>
      <c r="U55" t="e">
        <f t="shared" si="19"/>
        <v>#DIV/0!</v>
      </c>
      <c r="V55" t="e">
        <f t="shared" si="19"/>
        <v>#DIV/0!</v>
      </c>
      <c r="W55" t="e">
        <f t="shared" si="19"/>
        <v>#DIV/0!</v>
      </c>
      <c r="X55" t="e">
        <f t="shared" si="19"/>
        <v>#DIV/0!</v>
      </c>
      <c r="Y55" t="e">
        <f t="shared" si="19"/>
        <v>#DIV/0!</v>
      </c>
      <c r="Z55" t="e">
        <f t="shared" si="19"/>
        <v>#DIV/0!</v>
      </c>
      <c r="AA55" t="e">
        <f t="shared" si="19"/>
        <v>#DIV/0!</v>
      </c>
      <c r="AB55" t="e">
        <f t="shared" si="19"/>
        <v>#DIV/0!</v>
      </c>
      <c r="AC55" t="e">
        <f t="shared" si="17"/>
        <v>#DIV/0!</v>
      </c>
      <c r="AD55" t="e">
        <f t="shared" si="17"/>
        <v>#DIV/0!</v>
      </c>
      <c r="AE55" t="e">
        <f t="shared" si="20"/>
        <v>#DIV/0!</v>
      </c>
      <c r="AF55" t="e">
        <f t="shared" si="21"/>
        <v>#DIV/0!</v>
      </c>
      <c r="AH55" s="9">
        <v>77</v>
      </c>
      <c r="AI55" s="9">
        <v>118</v>
      </c>
      <c r="AJ55" s="9">
        <f t="shared" si="22"/>
        <v>118</v>
      </c>
      <c r="AK55" t="e">
        <f t="shared" si="23"/>
        <v>#DIV/0!</v>
      </c>
      <c r="AM55" s="9">
        <v>28</v>
      </c>
      <c r="AN55" s="9">
        <v>23</v>
      </c>
      <c r="AO55" t="e">
        <f t="shared" si="24"/>
        <v>#DIV/0!</v>
      </c>
      <c r="AR55" s="9" t="s">
        <v>214</v>
      </c>
      <c r="AS55">
        <v>1.1467590852665803</v>
      </c>
      <c r="AT55">
        <v>0.29577952650566003</v>
      </c>
      <c r="AU55">
        <v>1.8680817462294312</v>
      </c>
      <c r="AV55">
        <f t="shared" si="18"/>
        <v>1.1035401193338905</v>
      </c>
    </row>
    <row r="56" spans="1:48" x14ac:dyDescent="0.3">
      <c r="A56" t="s">
        <v>215</v>
      </c>
      <c r="B56" s="9">
        <v>12</v>
      </c>
      <c r="C56" s="9">
        <v>15</v>
      </c>
      <c r="D56" s="9">
        <v>14</v>
      </c>
      <c r="E56" s="9">
        <v>4</v>
      </c>
      <c r="F56" s="9">
        <v>14</v>
      </c>
      <c r="G56" s="9">
        <v>22</v>
      </c>
      <c r="H56" s="9">
        <v>6</v>
      </c>
      <c r="I56" s="9">
        <v>7</v>
      </c>
      <c r="J56" s="9">
        <v>6</v>
      </c>
      <c r="K56" s="9">
        <v>8</v>
      </c>
      <c r="L56" s="9">
        <v>6</v>
      </c>
      <c r="M56" s="9">
        <v>10</v>
      </c>
      <c r="N56" s="9">
        <v>13</v>
      </c>
      <c r="O56" s="9">
        <v>7</v>
      </c>
      <c r="Q56" t="e">
        <f t="shared" si="19"/>
        <v>#DIV/0!</v>
      </c>
      <c r="R56" t="e">
        <f t="shared" si="19"/>
        <v>#DIV/0!</v>
      </c>
      <c r="S56" t="e">
        <f t="shared" si="19"/>
        <v>#DIV/0!</v>
      </c>
      <c r="T56" t="e">
        <f t="shared" si="19"/>
        <v>#DIV/0!</v>
      </c>
      <c r="U56" t="e">
        <f t="shared" si="19"/>
        <v>#DIV/0!</v>
      </c>
      <c r="V56" t="e">
        <f t="shared" si="19"/>
        <v>#DIV/0!</v>
      </c>
      <c r="W56" t="e">
        <f t="shared" si="19"/>
        <v>#DIV/0!</v>
      </c>
      <c r="X56" t="e">
        <f t="shared" si="19"/>
        <v>#DIV/0!</v>
      </c>
      <c r="Y56" t="e">
        <f t="shared" si="19"/>
        <v>#DIV/0!</v>
      </c>
      <c r="Z56" t="e">
        <f t="shared" si="19"/>
        <v>#DIV/0!</v>
      </c>
      <c r="AA56" t="e">
        <f t="shared" si="19"/>
        <v>#DIV/0!</v>
      </c>
      <c r="AB56" t="e">
        <f t="shared" si="19"/>
        <v>#DIV/0!</v>
      </c>
      <c r="AC56" t="e">
        <f t="shared" si="17"/>
        <v>#DIV/0!</v>
      </c>
      <c r="AD56" t="e">
        <f t="shared" si="17"/>
        <v>#DIV/0!</v>
      </c>
      <c r="AE56" t="e">
        <f t="shared" si="20"/>
        <v>#DIV/0!</v>
      </c>
      <c r="AF56" t="e">
        <f t="shared" si="21"/>
        <v>#DIV/0!</v>
      </c>
      <c r="AH56" s="9">
        <v>4</v>
      </c>
      <c r="AI56" s="9">
        <v>1</v>
      </c>
      <c r="AJ56" s="9">
        <f t="shared" si="22"/>
        <v>4</v>
      </c>
      <c r="AK56" t="e">
        <f t="shared" si="23"/>
        <v>#DIV/0!</v>
      </c>
      <c r="AM56" s="9">
        <v>2</v>
      </c>
      <c r="AN56" s="9">
        <v>2</v>
      </c>
      <c r="AO56" t="e">
        <f t="shared" si="24"/>
        <v>#DIV/0!</v>
      </c>
      <c r="AR56" s="9" t="s">
        <v>215</v>
      </c>
      <c r="AS56">
        <v>-1.7036432440496605</v>
      </c>
      <c r="AT56">
        <v>-0.95770991667817762</v>
      </c>
      <c r="AU56">
        <v>-0.88654726939701822</v>
      </c>
      <c r="AV56">
        <f t="shared" si="18"/>
        <v>-1.1826334767082856</v>
      </c>
    </row>
    <row r="57" spans="1:48" x14ac:dyDescent="0.3">
      <c r="A57" t="s">
        <v>216</v>
      </c>
      <c r="B57" s="9">
        <v>27</v>
      </c>
      <c r="C57" s="9">
        <v>56</v>
      </c>
      <c r="D57" s="9">
        <v>62</v>
      </c>
      <c r="E57" s="9">
        <v>75</v>
      </c>
      <c r="F57" s="9">
        <v>94</v>
      </c>
      <c r="G57" s="9">
        <v>98</v>
      </c>
      <c r="H57" s="9">
        <v>98</v>
      </c>
      <c r="I57" s="9">
        <v>110</v>
      </c>
      <c r="J57" s="9">
        <v>121</v>
      </c>
      <c r="K57" s="9">
        <v>102</v>
      </c>
      <c r="L57" s="9">
        <v>92</v>
      </c>
      <c r="M57" s="9">
        <v>118</v>
      </c>
      <c r="N57" s="9">
        <v>123</v>
      </c>
      <c r="O57" s="9">
        <v>116</v>
      </c>
      <c r="Q57" t="e">
        <f t="shared" si="19"/>
        <v>#DIV/0!</v>
      </c>
      <c r="R57" t="e">
        <f t="shared" si="19"/>
        <v>#DIV/0!</v>
      </c>
      <c r="S57" t="e">
        <f t="shared" si="19"/>
        <v>#DIV/0!</v>
      </c>
      <c r="T57" t="e">
        <f t="shared" si="19"/>
        <v>#DIV/0!</v>
      </c>
      <c r="U57" t="e">
        <f t="shared" si="19"/>
        <v>#DIV/0!</v>
      </c>
      <c r="V57" t="e">
        <f t="shared" si="19"/>
        <v>#DIV/0!</v>
      </c>
      <c r="W57" t="e">
        <f t="shared" si="19"/>
        <v>#DIV/0!</v>
      </c>
      <c r="X57" t="e">
        <f t="shared" si="19"/>
        <v>#DIV/0!</v>
      </c>
      <c r="Y57" t="e">
        <f t="shared" si="19"/>
        <v>#DIV/0!</v>
      </c>
      <c r="Z57" t="e">
        <f t="shared" si="19"/>
        <v>#DIV/0!</v>
      </c>
      <c r="AA57" t="e">
        <f t="shared" si="19"/>
        <v>#DIV/0!</v>
      </c>
      <c r="AB57" t="e">
        <f t="shared" si="19"/>
        <v>#DIV/0!</v>
      </c>
      <c r="AC57" t="e">
        <f t="shared" si="17"/>
        <v>#DIV/0!</v>
      </c>
      <c r="AD57" t="e">
        <f t="shared" si="17"/>
        <v>#DIV/0!</v>
      </c>
      <c r="AE57" t="e">
        <f t="shared" si="20"/>
        <v>#DIV/0!</v>
      </c>
      <c r="AF57" t="e">
        <f t="shared" si="21"/>
        <v>#DIV/0!</v>
      </c>
      <c r="AH57" s="9">
        <v>95</v>
      </c>
      <c r="AI57" s="9">
        <v>118</v>
      </c>
      <c r="AJ57" s="9">
        <f t="shared" si="22"/>
        <v>118</v>
      </c>
      <c r="AK57" t="e">
        <f t="shared" si="23"/>
        <v>#DIV/0!</v>
      </c>
      <c r="AM57" s="9">
        <v>28</v>
      </c>
      <c r="AN57" s="9">
        <v>14</v>
      </c>
      <c r="AO57" t="e">
        <f t="shared" si="24"/>
        <v>#DIV/0!</v>
      </c>
      <c r="AR57" s="9" t="s">
        <v>216</v>
      </c>
      <c r="AS57">
        <v>1.0213941680049858</v>
      </c>
      <c r="AT57">
        <v>0.29577952650566003</v>
      </c>
      <c r="AU57">
        <v>0.68752645381809574</v>
      </c>
      <c r="AV57">
        <f t="shared" si="18"/>
        <v>0.66823338277624711</v>
      </c>
    </row>
    <row r="58" spans="1:48" x14ac:dyDescent="0.3">
      <c r="A58" t="s">
        <v>217</v>
      </c>
      <c r="B58" s="9">
        <v>3</v>
      </c>
      <c r="C58" s="9">
        <v>3</v>
      </c>
      <c r="D58" s="9">
        <v>4</v>
      </c>
      <c r="E58" s="9">
        <v>8</v>
      </c>
      <c r="F58" s="9">
        <v>7</v>
      </c>
      <c r="G58" s="9">
        <v>32</v>
      </c>
      <c r="H58" s="9">
        <v>23</v>
      </c>
      <c r="I58" s="9">
        <v>26</v>
      </c>
      <c r="J58" s="9">
        <v>21</v>
      </c>
      <c r="K58" s="9">
        <v>17</v>
      </c>
      <c r="L58" s="9">
        <v>18</v>
      </c>
      <c r="M58" s="9">
        <v>22</v>
      </c>
      <c r="N58" s="9">
        <v>17</v>
      </c>
      <c r="O58" s="9">
        <v>24</v>
      </c>
      <c r="Q58" t="e">
        <f t="shared" si="19"/>
        <v>#DIV/0!</v>
      </c>
      <c r="R58" t="e">
        <f t="shared" si="19"/>
        <v>#DIV/0!</v>
      </c>
      <c r="S58" t="e">
        <f t="shared" si="19"/>
        <v>#DIV/0!</v>
      </c>
      <c r="T58" t="e">
        <f t="shared" si="19"/>
        <v>#DIV/0!</v>
      </c>
      <c r="U58" t="e">
        <f t="shared" si="19"/>
        <v>#DIV/0!</v>
      </c>
      <c r="V58" t="e">
        <f t="shared" si="19"/>
        <v>#DIV/0!</v>
      </c>
      <c r="W58" t="e">
        <f t="shared" si="19"/>
        <v>#DIV/0!</v>
      </c>
      <c r="X58" t="e">
        <f t="shared" si="19"/>
        <v>#DIV/0!</v>
      </c>
      <c r="Y58" t="e">
        <f t="shared" si="19"/>
        <v>#DIV/0!</v>
      </c>
      <c r="Z58" t="e">
        <f t="shared" si="19"/>
        <v>#DIV/0!</v>
      </c>
      <c r="AA58" t="e">
        <f t="shared" si="19"/>
        <v>#DIV/0!</v>
      </c>
      <c r="AB58" t="e">
        <f t="shared" si="19"/>
        <v>#DIV/0!</v>
      </c>
      <c r="AC58" t="e">
        <f t="shared" si="17"/>
        <v>#DIV/0!</v>
      </c>
      <c r="AD58" t="e">
        <f t="shared" si="17"/>
        <v>#DIV/0!</v>
      </c>
      <c r="AE58" t="e">
        <f t="shared" si="20"/>
        <v>#DIV/0!</v>
      </c>
      <c r="AF58" t="e">
        <f t="shared" si="21"/>
        <v>#DIV/0!</v>
      </c>
      <c r="AH58" s="9">
        <v>0</v>
      </c>
      <c r="AI58" s="9">
        <v>50</v>
      </c>
      <c r="AJ58" s="9">
        <f t="shared" si="22"/>
        <v>50</v>
      </c>
      <c r="AK58" t="e">
        <f t="shared" si="23"/>
        <v>#DIV/0!</v>
      </c>
      <c r="AM58" s="9">
        <v>3</v>
      </c>
      <c r="AN58" s="9">
        <v>3</v>
      </c>
      <c r="AO58" t="e">
        <f t="shared" si="24"/>
        <v>#DIV/0!</v>
      </c>
      <c r="AR58" s="9" t="s">
        <v>217</v>
      </c>
      <c r="AS58">
        <v>-1.4067263347458852</v>
      </c>
      <c r="AT58">
        <v>-0.45191593083206771</v>
      </c>
      <c r="AU58">
        <v>-0.75537445912909207</v>
      </c>
      <c r="AV58">
        <f t="shared" si="18"/>
        <v>-0.87133890823568161</v>
      </c>
    </row>
    <row r="59" spans="1:48" x14ac:dyDescent="0.3">
      <c r="A59" t="s">
        <v>218</v>
      </c>
      <c r="B59" s="9">
        <v>79</v>
      </c>
      <c r="C59" s="9">
        <v>104</v>
      </c>
      <c r="D59" s="9">
        <v>103</v>
      </c>
      <c r="E59" s="9">
        <v>106</v>
      </c>
      <c r="F59" s="9">
        <v>100</v>
      </c>
      <c r="G59" s="9">
        <v>104</v>
      </c>
      <c r="H59" s="9">
        <v>108</v>
      </c>
      <c r="I59" s="9">
        <v>109</v>
      </c>
      <c r="J59" s="9">
        <v>102</v>
      </c>
      <c r="K59" s="9">
        <v>92</v>
      </c>
      <c r="L59" s="9">
        <v>92</v>
      </c>
      <c r="M59" s="9">
        <v>98</v>
      </c>
      <c r="N59" s="9">
        <v>109</v>
      </c>
      <c r="O59" s="9">
        <v>104</v>
      </c>
      <c r="Q59" t="e">
        <f t="shared" si="19"/>
        <v>#DIV/0!</v>
      </c>
      <c r="R59" t="e">
        <f t="shared" si="19"/>
        <v>#DIV/0!</v>
      </c>
      <c r="S59" t="e">
        <f t="shared" si="19"/>
        <v>#DIV/0!</v>
      </c>
      <c r="T59" t="e">
        <f t="shared" si="19"/>
        <v>#DIV/0!</v>
      </c>
      <c r="U59" t="e">
        <f t="shared" si="19"/>
        <v>#DIV/0!</v>
      </c>
      <c r="V59" t="e">
        <f t="shared" si="19"/>
        <v>#DIV/0!</v>
      </c>
      <c r="W59" t="e">
        <f t="shared" si="19"/>
        <v>#DIV/0!</v>
      </c>
      <c r="X59" t="e">
        <f t="shared" si="19"/>
        <v>#DIV/0!</v>
      </c>
      <c r="Y59" t="e">
        <f t="shared" si="19"/>
        <v>#DIV/0!</v>
      </c>
      <c r="Z59" t="e">
        <f t="shared" si="19"/>
        <v>#DIV/0!</v>
      </c>
      <c r="AA59" t="e">
        <f t="shared" si="19"/>
        <v>#DIV/0!</v>
      </c>
      <c r="AB59" t="e">
        <f t="shared" si="19"/>
        <v>#DIV/0!</v>
      </c>
      <c r="AC59" t="e">
        <f t="shared" si="17"/>
        <v>#DIV/0!</v>
      </c>
      <c r="AD59" t="e">
        <f t="shared" si="17"/>
        <v>#DIV/0!</v>
      </c>
      <c r="AE59" t="e">
        <f t="shared" si="20"/>
        <v>#DIV/0!</v>
      </c>
      <c r="AF59" t="e">
        <f t="shared" si="21"/>
        <v>#DIV/0!</v>
      </c>
      <c r="AH59" s="9">
        <v>62</v>
      </c>
      <c r="AI59" s="9">
        <v>77</v>
      </c>
      <c r="AJ59" s="9">
        <f t="shared" si="22"/>
        <v>77</v>
      </c>
      <c r="AK59" t="e">
        <f t="shared" si="23"/>
        <v>#DIV/0!</v>
      </c>
      <c r="AM59" s="9">
        <v>25</v>
      </c>
      <c r="AN59" s="9">
        <v>10</v>
      </c>
      <c r="AO59" t="e">
        <f t="shared" si="24"/>
        <v>#DIV/0!</v>
      </c>
      <c r="AR59" s="9" t="s">
        <v>218</v>
      </c>
      <c r="AS59">
        <v>0.71787910516112718</v>
      </c>
      <c r="AT59">
        <v>-0.15503685218326407</v>
      </c>
      <c r="AU59">
        <v>0.16283521274639107</v>
      </c>
      <c r="AV59">
        <f t="shared" si="18"/>
        <v>0.2418924885747514</v>
      </c>
    </row>
    <row r="60" spans="1:48" x14ac:dyDescent="0.3">
      <c r="A60" t="s">
        <v>219</v>
      </c>
      <c r="B60" s="9">
        <v>87</v>
      </c>
      <c r="C60" s="9">
        <v>81</v>
      </c>
      <c r="D60" s="9">
        <v>114</v>
      </c>
      <c r="E60" s="9">
        <v>109</v>
      </c>
      <c r="F60" s="9">
        <v>93</v>
      </c>
      <c r="G60" s="9">
        <v>83</v>
      </c>
      <c r="H60" s="9">
        <v>57</v>
      </c>
      <c r="I60" s="9">
        <v>71</v>
      </c>
      <c r="J60" s="9">
        <v>96</v>
      </c>
      <c r="K60" s="9">
        <v>94</v>
      </c>
      <c r="L60" s="9">
        <v>82</v>
      </c>
      <c r="M60" s="9">
        <v>103</v>
      </c>
      <c r="N60" s="9">
        <v>102</v>
      </c>
      <c r="O60" s="9">
        <v>105</v>
      </c>
      <c r="Q60" t="e">
        <f t="shared" si="19"/>
        <v>#DIV/0!</v>
      </c>
      <c r="R60" t="e">
        <f t="shared" si="19"/>
        <v>#DIV/0!</v>
      </c>
      <c r="S60" t="e">
        <f t="shared" si="19"/>
        <v>#DIV/0!</v>
      </c>
      <c r="T60" t="e">
        <f t="shared" si="19"/>
        <v>#DIV/0!</v>
      </c>
      <c r="U60" t="e">
        <f t="shared" si="19"/>
        <v>#DIV/0!</v>
      </c>
      <c r="V60" t="e">
        <f t="shared" si="19"/>
        <v>#DIV/0!</v>
      </c>
      <c r="W60" t="e">
        <f t="shared" si="19"/>
        <v>#DIV/0!</v>
      </c>
      <c r="X60" t="e">
        <f t="shared" si="19"/>
        <v>#DIV/0!</v>
      </c>
      <c r="Y60" t="e">
        <f t="shared" si="19"/>
        <v>#DIV/0!</v>
      </c>
      <c r="Z60" t="e">
        <f t="shared" si="19"/>
        <v>#DIV/0!</v>
      </c>
      <c r="AA60" t="e">
        <f t="shared" si="19"/>
        <v>#DIV/0!</v>
      </c>
      <c r="AB60" t="e">
        <f t="shared" si="19"/>
        <v>#DIV/0!</v>
      </c>
      <c r="AC60" t="e">
        <f t="shared" si="17"/>
        <v>#DIV/0!</v>
      </c>
      <c r="AD60" t="e">
        <f t="shared" si="17"/>
        <v>#DIV/0!</v>
      </c>
      <c r="AE60" t="e">
        <f t="shared" si="20"/>
        <v>#DIV/0!</v>
      </c>
      <c r="AF60" t="e">
        <f t="shared" si="21"/>
        <v>#DIV/0!</v>
      </c>
      <c r="AH60" s="9">
        <v>62</v>
      </c>
      <c r="AI60" s="9">
        <v>40</v>
      </c>
      <c r="AJ60" s="9">
        <f t="shared" si="22"/>
        <v>62</v>
      </c>
      <c r="AK60" t="e">
        <f t="shared" si="23"/>
        <v>#DIV/0!</v>
      </c>
      <c r="AM60" s="9">
        <v>19</v>
      </c>
      <c r="AN60" s="9">
        <v>2</v>
      </c>
      <c r="AO60" t="e">
        <f t="shared" si="24"/>
        <v>#DIV/0!</v>
      </c>
      <c r="AR60" s="9" t="s">
        <v>219</v>
      </c>
      <c r="AS60">
        <v>0.64529941622020448</v>
      </c>
      <c r="AT60">
        <v>-0.31996967365482165</v>
      </c>
      <c r="AU60">
        <v>-0.88654726939701822</v>
      </c>
      <c r="AV60">
        <f t="shared" si="18"/>
        <v>-0.18707250894387847</v>
      </c>
    </row>
    <row r="61" spans="1:48" x14ac:dyDescent="0.3">
      <c r="A61" t="s">
        <v>220</v>
      </c>
      <c r="B61" s="9">
        <v>33</v>
      </c>
      <c r="C61" s="9">
        <v>35</v>
      </c>
      <c r="D61" s="9">
        <v>29</v>
      </c>
      <c r="E61" s="9">
        <v>16</v>
      </c>
      <c r="F61" s="9">
        <v>48</v>
      </c>
      <c r="G61" s="9">
        <v>71</v>
      </c>
      <c r="H61" s="9">
        <v>36</v>
      </c>
      <c r="I61" s="9">
        <v>37</v>
      </c>
      <c r="J61" s="9">
        <v>33</v>
      </c>
      <c r="K61" s="9">
        <v>75</v>
      </c>
      <c r="L61" s="9">
        <v>58</v>
      </c>
      <c r="M61" s="9">
        <v>61</v>
      </c>
      <c r="N61" s="9">
        <v>105</v>
      </c>
      <c r="O61" s="9">
        <v>112</v>
      </c>
      <c r="Q61" t="e">
        <f t="shared" si="19"/>
        <v>#DIV/0!</v>
      </c>
      <c r="R61" t="e">
        <f t="shared" si="19"/>
        <v>#DIV/0!</v>
      </c>
      <c r="S61" t="e">
        <f t="shared" si="19"/>
        <v>#DIV/0!</v>
      </c>
      <c r="T61" t="e">
        <f t="shared" si="19"/>
        <v>#DIV/0!</v>
      </c>
      <c r="U61" t="e">
        <f t="shared" si="19"/>
        <v>#DIV/0!</v>
      </c>
      <c r="V61" t="e">
        <f t="shared" si="19"/>
        <v>#DIV/0!</v>
      </c>
      <c r="W61" t="e">
        <f t="shared" si="19"/>
        <v>#DIV/0!</v>
      </c>
      <c r="X61" t="e">
        <f t="shared" si="19"/>
        <v>#DIV/0!</v>
      </c>
      <c r="Y61" t="e">
        <f t="shared" si="19"/>
        <v>#DIV/0!</v>
      </c>
      <c r="Z61" t="e">
        <f t="shared" si="19"/>
        <v>#DIV/0!</v>
      </c>
      <c r="AA61" t="e">
        <f t="shared" si="19"/>
        <v>#DIV/0!</v>
      </c>
      <c r="AB61" t="e">
        <f t="shared" si="19"/>
        <v>#DIV/0!</v>
      </c>
      <c r="AC61" t="e">
        <f t="shared" si="17"/>
        <v>#DIV/0!</v>
      </c>
      <c r="AD61" t="e">
        <f t="shared" si="17"/>
        <v>#DIV/0!</v>
      </c>
      <c r="AE61" t="e">
        <f t="shared" si="20"/>
        <v>#DIV/0!</v>
      </c>
      <c r="AF61" t="e">
        <f t="shared" si="21"/>
        <v>#DIV/0!</v>
      </c>
      <c r="AH61" s="9">
        <v>32</v>
      </c>
      <c r="AI61" s="9">
        <v>32</v>
      </c>
      <c r="AJ61" s="9">
        <f t="shared" si="22"/>
        <v>32</v>
      </c>
      <c r="AK61" t="e">
        <f t="shared" si="23"/>
        <v>#DIV/0!</v>
      </c>
      <c r="AM61" s="9">
        <v>20</v>
      </c>
      <c r="AN61" s="9">
        <v>5</v>
      </c>
      <c r="AO61" t="e">
        <f t="shared" si="24"/>
        <v>#DIV/0!</v>
      </c>
      <c r="AR61" s="9" t="s">
        <v>220</v>
      </c>
      <c r="AS61">
        <v>0.27580281797550654</v>
      </c>
      <c r="AT61">
        <v>-0.64983531659793681</v>
      </c>
      <c r="AU61">
        <v>-0.4930288385932397</v>
      </c>
      <c r="AV61">
        <f t="shared" si="18"/>
        <v>-0.28902044573855662</v>
      </c>
    </row>
    <row r="62" spans="1:48" x14ac:dyDescent="0.3">
      <c r="A62" t="s">
        <v>221</v>
      </c>
      <c r="B62" s="9">
        <v>22</v>
      </c>
      <c r="C62" s="9">
        <v>36</v>
      </c>
      <c r="D62" s="9">
        <v>50</v>
      </c>
      <c r="E62" s="9">
        <v>59</v>
      </c>
      <c r="F62" s="9">
        <v>76</v>
      </c>
      <c r="G62" s="9">
        <v>83</v>
      </c>
      <c r="H62" s="9">
        <v>97</v>
      </c>
      <c r="I62" s="9">
        <v>82</v>
      </c>
      <c r="J62" s="9">
        <v>74</v>
      </c>
      <c r="K62" s="9">
        <v>80</v>
      </c>
      <c r="L62" s="9">
        <v>73</v>
      </c>
      <c r="M62" s="9">
        <v>68</v>
      </c>
      <c r="N62" s="9">
        <v>67</v>
      </c>
      <c r="O62" s="9">
        <v>80</v>
      </c>
      <c r="Q62" t="e">
        <f t="shared" si="19"/>
        <v>#DIV/0!</v>
      </c>
      <c r="R62" t="e">
        <f t="shared" si="19"/>
        <v>#DIV/0!</v>
      </c>
      <c r="S62" t="e">
        <f t="shared" si="19"/>
        <v>#DIV/0!</v>
      </c>
      <c r="T62" t="e">
        <f t="shared" si="19"/>
        <v>#DIV/0!</v>
      </c>
      <c r="U62" t="e">
        <f t="shared" si="19"/>
        <v>#DIV/0!</v>
      </c>
      <c r="V62" t="e">
        <f t="shared" si="19"/>
        <v>#DIV/0!</v>
      </c>
      <c r="W62" t="e">
        <f t="shared" si="19"/>
        <v>#DIV/0!</v>
      </c>
      <c r="X62" t="e">
        <f t="shared" si="19"/>
        <v>#DIV/0!</v>
      </c>
      <c r="Y62" t="e">
        <f t="shared" si="19"/>
        <v>#DIV/0!</v>
      </c>
      <c r="Z62" t="e">
        <f t="shared" si="19"/>
        <v>#DIV/0!</v>
      </c>
      <c r="AA62" t="e">
        <f t="shared" si="19"/>
        <v>#DIV/0!</v>
      </c>
      <c r="AB62" t="e">
        <f t="shared" si="19"/>
        <v>#DIV/0!</v>
      </c>
      <c r="AC62" t="e">
        <f t="shared" si="17"/>
        <v>#DIV/0!</v>
      </c>
      <c r="AD62" t="e">
        <f t="shared" si="17"/>
        <v>#DIV/0!</v>
      </c>
      <c r="AE62" t="e">
        <f t="shared" si="20"/>
        <v>#DIV/0!</v>
      </c>
      <c r="AF62" t="e">
        <f t="shared" si="21"/>
        <v>#DIV/0!</v>
      </c>
      <c r="AH62" s="9">
        <v>0</v>
      </c>
      <c r="AI62" s="9">
        <v>0</v>
      </c>
      <c r="AJ62" s="9">
        <f t="shared" si="22"/>
        <v>0</v>
      </c>
      <c r="AK62" t="e">
        <f t="shared" si="23"/>
        <v>#DIV/0!</v>
      </c>
      <c r="AM62" s="9">
        <v>6</v>
      </c>
      <c r="AN62" s="9">
        <v>3</v>
      </c>
      <c r="AO62" t="e">
        <f t="shared" si="24"/>
        <v>#DIV/0!</v>
      </c>
      <c r="AR62" s="9" t="s">
        <v>221</v>
      </c>
      <c r="AS62">
        <v>-4.0908551948520208E-2</v>
      </c>
      <c r="AT62">
        <v>-1.0016920024039264</v>
      </c>
      <c r="AU62">
        <v>-0.75537445912909207</v>
      </c>
      <c r="AV62">
        <f t="shared" si="18"/>
        <v>-0.59932500449384618</v>
      </c>
    </row>
    <row r="63" spans="1:48" x14ac:dyDescent="0.3">
      <c r="A63" t="s">
        <v>222</v>
      </c>
      <c r="B63" s="9">
        <v>4</v>
      </c>
      <c r="C63" s="9">
        <v>4</v>
      </c>
      <c r="D63" s="9">
        <v>2</v>
      </c>
      <c r="E63" s="9">
        <v>3</v>
      </c>
      <c r="F63" s="9">
        <v>6</v>
      </c>
      <c r="G63" s="9">
        <v>22</v>
      </c>
      <c r="H63" s="9">
        <v>26</v>
      </c>
      <c r="I63" s="9">
        <v>77</v>
      </c>
      <c r="J63" s="9">
        <v>7</v>
      </c>
      <c r="K63" s="9">
        <v>112</v>
      </c>
      <c r="L63" s="9">
        <v>100</v>
      </c>
      <c r="M63" s="9">
        <v>103</v>
      </c>
      <c r="N63" s="9">
        <v>64</v>
      </c>
      <c r="O63" s="9">
        <v>95</v>
      </c>
      <c r="Q63" t="e">
        <f t="shared" si="19"/>
        <v>#DIV/0!</v>
      </c>
      <c r="R63" t="e">
        <f t="shared" si="19"/>
        <v>#DIV/0!</v>
      </c>
      <c r="S63" t="e">
        <f t="shared" si="19"/>
        <v>#DIV/0!</v>
      </c>
      <c r="T63" t="e">
        <f t="shared" si="19"/>
        <v>#DIV/0!</v>
      </c>
      <c r="U63" t="e">
        <f t="shared" si="19"/>
        <v>#DIV/0!</v>
      </c>
      <c r="V63" t="e">
        <f t="shared" si="19"/>
        <v>#DIV/0!</v>
      </c>
      <c r="W63" t="e">
        <f t="shared" si="19"/>
        <v>#DIV/0!</v>
      </c>
      <c r="X63" t="e">
        <f t="shared" si="19"/>
        <v>#DIV/0!</v>
      </c>
      <c r="Y63" t="e">
        <f t="shared" si="19"/>
        <v>#DIV/0!</v>
      </c>
      <c r="Z63" t="e">
        <f t="shared" si="19"/>
        <v>#DIV/0!</v>
      </c>
      <c r="AA63" t="e">
        <f t="shared" si="19"/>
        <v>#DIV/0!</v>
      </c>
      <c r="AB63" t="e">
        <f t="shared" si="19"/>
        <v>#DIV/0!</v>
      </c>
      <c r="AC63" t="e">
        <f t="shared" si="17"/>
        <v>#DIV/0!</v>
      </c>
      <c r="AD63" t="e">
        <f t="shared" si="17"/>
        <v>#DIV/0!</v>
      </c>
      <c r="AE63" t="e">
        <f t="shared" si="20"/>
        <v>#DIV/0!</v>
      </c>
      <c r="AF63" t="e">
        <f t="shared" si="21"/>
        <v>#DIV/0!</v>
      </c>
      <c r="AH63" s="9">
        <v>50</v>
      </c>
      <c r="AI63" s="9">
        <v>1</v>
      </c>
      <c r="AJ63" s="9">
        <f t="shared" si="22"/>
        <v>50</v>
      </c>
      <c r="AK63" t="e">
        <f t="shared" si="23"/>
        <v>#DIV/0!</v>
      </c>
      <c r="AM63" s="9">
        <v>2</v>
      </c>
      <c r="AN63" s="9">
        <v>4</v>
      </c>
      <c r="AO63" t="e">
        <f t="shared" si="24"/>
        <v>#DIV/0!</v>
      </c>
      <c r="AR63" s="9" t="s">
        <v>222</v>
      </c>
      <c r="AS63">
        <v>0.44735481001768768</v>
      </c>
      <c r="AT63">
        <v>-0.45191593083206771</v>
      </c>
      <c r="AU63">
        <v>-0.62420164886116591</v>
      </c>
      <c r="AV63">
        <f t="shared" si="18"/>
        <v>-0.20958758989184867</v>
      </c>
    </row>
    <row r="64" spans="1:48" x14ac:dyDescent="0.3">
      <c r="A64" t="s">
        <v>223</v>
      </c>
      <c r="B64" s="9">
        <v>36</v>
      </c>
      <c r="C64" s="9">
        <v>12</v>
      </c>
      <c r="D64" s="9">
        <v>10</v>
      </c>
      <c r="E64" s="9">
        <v>8</v>
      </c>
      <c r="F64" s="9">
        <v>13</v>
      </c>
      <c r="G64" s="9">
        <v>10</v>
      </c>
      <c r="H64" s="9">
        <v>15</v>
      </c>
      <c r="I64" s="9">
        <v>23</v>
      </c>
      <c r="J64" s="9">
        <v>2</v>
      </c>
      <c r="K64" s="9">
        <v>13</v>
      </c>
      <c r="L64" s="9">
        <v>1</v>
      </c>
      <c r="M64" s="9">
        <v>9</v>
      </c>
      <c r="N64" s="9">
        <v>7</v>
      </c>
      <c r="O64" s="9">
        <v>23</v>
      </c>
      <c r="Q64" t="e">
        <f t="shared" si="19"/>
        <v>#DIV/0!</v>
      </c>
      <c r="R64" t="e">
        <f t="shared" si="19"/>
        <v>#DIV/0!</v>
      </c>
      <c r="S64" t="e">
        <f t="shared" si="19"/>
        <v>#DIV/0!</v>
      </c>
      <c r="T64" t="e">
        <f t="shared" si="19"/>
        <v>#DIV/0!</v>
      </c>
      <c r="U64" t="e">
        <f t="shared" si="19"/>
        <v>#DIV/0!</v>
      </c>
      <c r="V64" t="e">
        <f t="shared" si="19"/>
        <v>#DIV/0!</v>
      </c>
      <c r="W64" t="e">
        <f t="shared" si="19"/>
        <v>#DIV/0!</v>
      </c>
      <c r="X64" t="e">
        <f t="shared" si="19"/>
        <v>#DIV/0!</v>
      </c>
      <c r="Y64" t="e">
        <f t="shared" si="19"/>
        <v>#DIV/0!</v>
      </c>
      <c r="Z64" t="e">
        <f t="shared" si="19"/>
        <v>#DIV/0!</v>
      </c>
      <c r="AA64" t="e">
        <f t="shared" si="19"/>
        <v>#DIV/0!</v>
      </c>
      <c r="AB64" t="e">
        <f t="shared" si="19"/>
        <v>#DIV/0!</v>
      </c>
      <c r="AC64" t="e">
        <f t="shared" si="17"/>
        <v>#DIV/0!</v>
      </c>
      <c r="AD64" t="e">
        <f t="shared" si="17"/>
        <v>#DIV/0!</v>
      </c>
      <c r="AE64" t="e">
        <f t="shared" si="20"/>
        <v>#DIV/0!</v>
      </c>
      <c r="AF64" t="e">
        <f t="shared" si="21"/>
        <v>#DIV/0!</v>
      </c>
      <c r="AH64" s="9">
        <v>1</v>
      </c>
      <c r="AI64" s="9">
        <v>0</v>
      </c>
      <c r="AJ64" s="9">
        <f t="shared" si="22"/>
        <v>1</v>
      </c>
      <c r="AK64" t="e">
        <f t="shared" si="23"/>
        <v>#DIV/0!</v>
      </c>
      <c r="AM64" s="9">
        <v>2</v>
      </c>
      <c r="AN64" s="9">
        <v>4</v>
      </c>
      <c r="AO64" t="e">
        <f t="shared" si="24"/>
        <v>#DIV/0!</v>
      </c>
      <c r="AR64" s="9" t="s">
        <v>223</v>
      </c>
      <c r="AS64">
        <v>-1.6772506298893251</v>
      </c>
      <c r="AT64">
        <v>-0.99069648097248919</v>
      </c>
      <c r="AU64">
        <v>-0.62420164886116591</v>
      </c>
      <c r="AV64">
        <f t="shared" si="18"/>
        <v>-1.0973829199076601</v>
      </c>
    </row>
    <row r="65" spans="2:41" ht="15.6" x14ac:dyDescent="0.3">
      <c r="B65" s="3">
        <f>AVERAGE(B35:B64)</f>
        <v>43.896551724137929</v>
      </c>
      <c r="C65" s="3">
        <f t="shared" ref="C65:I65" si="25">AVERAGE(C35:C64)</f>
        <v>46.103448275862071</v>
      </c>
      <c r="D65" s="3">
        <f t="shared" si="25"/>
        <v>48.793103448275865</v>
      </c>
      <c r="E65" s="3">
        <f t="shared" si="25"/>
        <v>48.413793103448278</v>
      </c>
      <c r="F65" s="3">
        <f t="shared" si="25"/>
        <v>58.827586206896555</v>
      </c>
      <c r="G65" s="3">
        <f t="shared" si="25"/>
        <v>60.793103448275865</v>
      </c>
      <c r="H65" s="3">
        <f t="shared" si="25"/>
        <v>60.896551724137929</v>
      </c>
      <c r="I65" s="3">
        <f t="shared" si="25"/>
        <v>72.482758620689651</v>
      </c>
      <c r="J65" s="3">
        <f>AVERAGE(J35:J64)</f>
        <v>64.65517241379311</v>
      </c>
      <c r="K65" s="3">
        <f t="shared" ref="K65:AF65" si="26">AVERAGE(K35:K64)</f>
        <v>75.689655172413794</v>
      </c>
      <c r="L65" s="3">
        <f t="shared" si="26"/>
        <v>74.965517241379317</v>
      </c>
      <c r="M65" s="3">
        <f t="shared" si="26"/>
        <v>77.517241379310349</v>
      </c>
      <c r="N65" s="3">
        <f t="shared" si="26"/>
        <v>73.137931034482762</v>
      </c>
      <c r="O65" s="3">
        <f t="shared" si="26"/>
        <v>78.724137931034477</v>
      </c>
      <c r="Q65" s="3" t="e">
        <f t="shared" si="26"/>
        <v>#DIV/0!</v>
      </c>
      <c r="R65" s="3" t="e">
        <f t="shared" si="26"/>
        <v>#DIV/0!</v>
      </c>
      <c r="S65" s="3" t="e">
        <f t="shared" si="26"/>
        <v>#DIV/0!</v>
      </c>
      <c r="T65" s="3" t="e">
        <f t="shared" si="26"/>
        <v>#DIV/0!</v>
      </c>
      <c r="U65" s="3" t="e">
        <f t="shared" si="26"/>
        <v>#DIV/0!</v>
      </c>
      <c r="V65" s="3" t="e">
        <f t="shared" si="26"/>
        <v>#DIV/0!</v>
      </c>
      <c r="W65" s="3" t="e">
        <f t="shared" si="26"/>
        <v>#DIV/0!</v>
      </c>
      <c r="X65" s="3" t="e">
        <f t="shared" si="26"/>
        <v>#DIV/0!</v>
      </c>
      <c r="Y65" s="3" t="e">
        <f t="shared" si="26"/>
        <v>#DIV/0!</v>
      </c>
      <c r="Z65" s="3" t="e">
        <f t="shared" si="26"/>
        <v>#DIV/0!</v>
      </c>
      <c r="AA65" s="3" t="e">
        <f t="shared" si="26"/>
        <v>#DIV/0!</v>
      </c>
      <c r="AB65" s="3" t="e">
        <f t="shared" si="26"/>
        <v>#DIV/0!</v>
      </c>
      <c r="AC65" s="3" t="e">
        <f t="shared" si="26"/>
        <v>#DIV/0!</v>
      </c>
      <c r="AD65" s="3" t="e">
        <f t="shared" si="26"/>
        <v>#DIV/0!</v>
      </c>
      <c r="AE65" s="3" t="e">
        <f t="shared" si="26"/>
        <v>#DIV/0!</v>
      </c>
      <c r="AF65" s="3" t="e">
        <f t="shared" si="26"/>
        <v>#DIV/0!</v>
      </c>
      <c r="AH65" s="3">
        <f t="shared" ref="AH65:AO65" si="27">AVERAGE(AH35:AH64)</f>
        <v>59.896551724137929</v>
      </c>
      <c r="AI65" s="3">
        <f t="shared" si="27"/>
        <v>90.724137931034477</v>
      </c>
      <c r="AJ65" s="3">
        <f t="shared" si="27"/>
        <v>91.1</v>
      </c>
      <c r="AK65" s="3" t="e">
        <f t="shared" si="27"/>
        <v>#DIV/0!</v>
      </c>
      <c r="AM65" s="3">
        <f t="shared" si="27"/>
        <v>15.655172413793103</v>
      </c>
      <c r="AN65" s="3">
        <f t="shared" si="27"/>
        <v>8.7586206896551726</v>
      </c>
      <c r="AO65" s="3" t="e">
        <f t="shared" si="27"/>
        <v>#DIV/0!</v>
      </c>
    </row>
    <row r="66" spans="2:41" ht="15.6" x14ac:dyDescent="0.3">
      <c r="B66" s="3">
        <f>STDEV(B35:B64)</f>
        <v>41.480929204692714</v>
      </c>
      <c r="C66" s="3">
        <f t="shared" ref="C66:I66" si="28">STDEV(C35:C64)</f>
        <v>38.741215435231439</v>
      </c>
      <c r="D66" s="3">
        <f t="shared" si="28"/>
        <v>41.164634015087017</v>
      </c>
      <c r="E66" s="3">
        <f t="shared" si="28"/>
        <v>39.766746015608959</v>
      </c>
      <c r="F66" s="3">
        <f t="shared" si="28"/>
        <v>42.65481798738503</v>
      </c>
      <c r="G66" s="3">
        <f t="shared" si="28"/>
        <v>38.720038472480169</v>
      </c>
      <c r="H66" s="3">
        <f t="shared" si="28"/>
        <v>41.544592933021306</v>
      </c>
      <c r="I66" s="3">
        <f t="shared" si="28"/>
        <v>39.746177434939014</v>
      </c>
      <c r="J66" s="3">
        <f>STDEV(J35:J64)</f>
        <v>44.727968129626973</v>
      </c>
      <c r="K66" s="3">
        <f t="shared" ref="K66:O66" si="29">STDEV(K35:K64)</f>
        <v>39.647647604758752</v>
      </c>
      <c r="L66" s="3">
        <f t="shared" si="29"/>
        <v>37.939315038832262</v>
      </c>
      <c r="M66" s="3">
        <f t="shared" si="29"/>
        <v>40.136037146590752</v>
      </c>
      <c r="N66" s="3">
        <f t="shared" si="29"/>
        <v>39.789377744327538</v>
      </c>
      <c r="O66" s="3">
        <f t="shared" si="29"/>
        <v>37.358204828127057</v>
      </c>
      <c r="Q66" s="3" t="e">
        <f t="shared" ref="Q66:AK66" si="30">STDEV(Q35:Q64)</f>
        <v>#DIV/0!</v>
      </c>
      <c r="R66" s="3" t="e">
        <f t="shared" si="30"/>
        <v>#DIV/0!</v>
      </c>
      <c r="S66" s="3" t="e">
        <f t="shared" si="30"/>
        <v>#DIV/0!</v>
      </c>
      <c r="T66" s="3" t="e">
        <f t="shared" si="30"/>
        <v>#DIV/0!</v>
      </c>
      <c r="U66" s="3" t="e">
        <f t="shared" si="30"/>
        <v>#DIV/0!</v>
      </c>
      <c r="V66" s="3" t="e">
        <f t="shared" si="30"/>
        <v>#DIV/0!</v>
      </c>
      <c r="W66" s="3" t="e">
        <f t="shared" si="30"/>
        <v>#DIV/0!</v>
      </c>
      <c r="X66" s="3" t="e">
        <f t="shared" si="30"/>
        <v>#DIV/0!</v>
      </c>
      <c r="Y66" s="3" t="e">
        <f t="shared" si="30"/>
        <v>#DIV/0!</v>
      </c>
      <c r="Z66" s="3" t="e">
        <f t="shared" si="30"/>
        <v>#DIV/0!</v>
      </c>
      <c r="AA66" s="3" t="e">
        <f t="shared" si="30"/>
        <v>#DIV/0!</v>
      </c>
      <c r="AB66" s="3" t="e">
        <f t="shared" si="30"/>
        <v>#DIV/0!</v>
      </c>
      <c r="AC66" s="3" t="e">
        <f t="shared" si="30"/>
        <v>#DIV/0!</v>
      </c>
      <c r="AD66" s="3" t="e">
        <f t="shared" si="30"/>
        <v>#DIV/0!</v>
      </c>
      <c r="AE66" s="3" t="e">
        <f t="shared" si="30"/>
        <v>#DIV/0!</v>
      </c>
      <c r="AF66" s="3" t="e">
        <f t="shared" si="30"/>
        <v>#DIV/0!</v>
      </c>
      <c r="AH66" s="3">
        <f t="shared" si="30"/>
        <v>59.432641841467536</v>
      </c>
      <c r="AI66" s="3">
        <f t="shared" si="30"/>
        <v>92.250782633816854</v>
      </c>
      <c r="AJ66" s="3">
        <f t="shared" si="30"/>
        <v>90.946118948112016</v>
      </c>
      <c r="AK66" s="3" t="e">
        <f t="shared" si="30"/>
        <v>#DIV/0!</v>
      </c>
      <c r="AM66" s="3">
        <f t="shared" ref="AM66:AO66" si="31">STDEV(AM35:AM64)</f>
        <v>11.046252958967468</v>
      </c>
      <c r="AN66" s="3">
        <f t="shared" si="31"/>
        <v>7.6235311110393731</v>
      </c>
      <c r="AO66" s="3" t="e">
        <f t="shared" si="3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C01</vt:lpstr>
      <vt:lpstr>C02</vt:lpstr>
      <vt:lpstr>C03</vt:lpstr>
      <vt:lpstr>C04</vt:lpstr>
      <vt:lpstr>C05</vt:lpstr>
      <vt:lpstr>C07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Boomhower, Brent</dc:creator>
  <cp:lastModifiedBy>Boomhower, Brent</cp:lastModifiedBy>
  <dcterms:created xsi:type="dcterms:W3CDTF">2020-08-08T05:23:10Z</dcterms:created>
  <dcterms:modified xsi:type="dcterms:W3CDTF">2020-08-10T17:57:49Z</dcterms:modified>
</cp:coreProperties>
</file>