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nnie/Desktop/APM466/"/>
    </mc:Choice>
  </mc:AlternateContent>
  <xr:revisionPtr revIDLastSave="0" documentId="13_ncr:1_{CD04A7EE-764C-864F-8B06-B130B870AF9E}" xr6:coauthVersionLast="45" xr6:coauthVersionMax="45" xr10:uidLastSave="{00000000-0000-0000-0000-000000000000}"/>
  <bookViews>
    <workbookView xWindow="380" yWindow="460" windowWidth="28040" windowHeight="17040" activeTab="1" xr2:uid="{00000000-000D-0000-FFFF-FFFF00000000}"/>
  </bookViews>
  <sheets>
    <sheet name="Bonds Price Records" sheetId="1" r:id="rId1"/>
    <sheet name="selected bonds" sheetId="2" r:id="rId2"/>
    <sheet name="1.2" sheetId="3" r:id="rId3"/>
    <sheet name="1.3" sheetId="4" r:id="rId4"/>
    <sheet name="1.6" sheetId="7" r:id="rId5"/>
    <sheet name="1.7" sheetId="8" r:id="rId6"/>
    <sheet name="1.8" sheetId="9" r:id="rId7"/>
    <sheet name="1.9" sheetId="10" r:id="rId8"/>
    <sheet name="1.10" sheetId="5" r:id="rId9"/>
    <sheet name="1.13" sheetId="6" r:id="rId10"/>
    <sheet name="1.14" sheetId="11" r:id="rId11"/>
    <sheet name="1.15" sheetId="12" r:id="rId12"/>
    <sheet name="dirty_price" sheetId="13" r:id="rId13"/>
  </sheets>
  <definedNames>
    <definedName name="_xlnm._FilterDatabase" localSheetId="0" hidden="1">'Bonds Price Records'!$E$1:$E$33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2" l="1"/>
  <c r="Q11" i="2"/>
  <c r="Q10" i="2"/>
  <c r="Q9" i="2"/>
  <c r="Q8" i="2"/>
  <c r="Q7" i="2"/>
  <c r="Q6" i="2"/>
  <c r="Q5" i="2"/>
  <c r="Q4" i="2"/>
  <c r="Q3" i="2"/>
  <c r="Q2" i="2"/>
  <c r="I12" i="12" l="1"/>
  <c r="I11" i="12"/>
  <c r="I10" i="12"/>
  <c r="I9" i="12"/>
  <c r="I8" i="12"/>
  <c r="I7" i="12"/>
  <c r="I6" i="12"/>
  <c r="I5" i="12"/>
  <c r="I4" i="12"/>
  <c r="I3" i="12"/>
  <c r="I2" i="12"/>
  <c r="I12" i="11"/>
  <c r="I11" i="11"/>
  <c r="I10" i="11"/>
  <c r="I9" i="11"/>
  <c r="I8" i="11"/>
  <c r="I7" i="11"/>
  <c r="I6" i="11"/>
  <c r="I5" i="11"/>
  <c r="I4" i="11"/>
  <c r="I3" i="11"/>
  <c r="I2" i="11"/>
  <c r="I12" i="6"/>
  <c r="I11" i="6"/>
  <c r="I10" i="6"/>
  <c r="I9" i="6"/>
  <c r="I8" i="6"/>
  <c r="I7" i="6"/>
  <c r="I6" i="6"/>
  <c r="I5" i="6"/>
  <c r="I4" i="6"/>
  <c r="I3" i="6"/>
  <c r="I2" i="6"/>
  <c r="I12" i="5"/>
  <c r="I11" i="5"/>
  <c r="I10" i="5"/>
  <c r="I9" i="5"/>
  <c r="I8" i="5"/>
  <c r="I7" i="5"/>
  <c r="I6" i="5"/>
  <c r="I5" i="5"/>
  <c r="I4" i="5"/>
  <c r="I3" i="5"/>
  <c r="I2" i="5"/>
  <c r="I12" i="10"/>
  <c r="I11" i="10"/>
  <c r="I10" i="10"/>
  <c r="I9" i="10"/>
  <c r="I8" i="10"/>
  <c r="I7" i="10"/>
  <c r="I6" i="10"/>
  <c r="I5" i="10"/>
  <c r="I4" i="10"/>
  <c r="I3" i="10"/>
  <c r="I2" i="10"/>
  <c r="I12" i="9"/>
  <c r="I11" i="9"/>
  <c r="I10" i="9"/>
  <c r="I9" i="9"/>
  <c r="I8" i="9"/>
  <c r="I7" i="9"/>
  <c r="I6" i="9"/>
  <c r="I5" i="9"/>
  <c r="I4" i="9"/>
  <c r="I3" i="9"/>
  <c r="I2" i="9"/>
  <c r="I12" i="8"/>
  <c r="I11" i="8"/>
  <c r="I10" i="8"/>
  <c r="I9" i="8"/>
  <c r="I8" i="8"/>
  <c r="I7" i="8"/>
  <c r="I6" i="8"/>
  <c r="I5" i="8"/>
  <c r="I4" i="8"/>
  <c r="I3" i="8"/>
  <c r="I2" i="8"/>
  <c r="I12" i="7"/>
  <c r="I11" i="7"/>
  <c r="I10" i="7"/>
  <c r="I9" i="7"/>
  <c r="I8" i="7"/>
  <c r="I7" i="7"/>
  <c r="I6" i="7"/>
  <c r="I5" i="7"/>
  <c r="I4" i="7"/>
  <c r="I3" i="7"/>
  <c r="I2" i="7"/>
  <c r="I12" i="4"/>
  <c r="I11" i="4"/>
  <c r="I10" i="4"/>
  <c r="I9" i="4"/>
  <c r="I8" i="4"/>
  <c r="I7" i="4"/>
  <c r="I6" i="4"/>
  <c r="I5" i="4"/>
  <c r="I4" i="4"/>
  <c r="I3" i="4"/>
  <c r="I2" i="4"/>
  <c r="I12" i="3"/>
  <c r="I11" i="3"/>
  <c r="I10" i="3"/>
  <c r="I9" i="3"/>
  <c r="I8" i="3"/>
  <c r="I7" i="3"/>
  <c r="I6" i="3"/>
  <c r="I5" i="3"/>
  <c r="I4" i="3"/>
  <c r="I3" i="3"/>
  <c r="I2" i="3"/>
  <c r="G2" i="3"/>
  <c r="H2" i="3" s="1"/>
  <c r="G3" i="3"/>
  <c r="G12" i="12"/>
  <c r="H12" i="12" s="1"/>
  <c r="G11" i="12"/>
  <c r="H11" i="12" s="1"/>
  <c r="G10" i="12"/>
  <c r="H10" i="12" s="1"/>
  <c r="G9" i="12"/>
  <c r="H9" i="12" s="1"/>
  <c r="G8" i="12"/>
  <c r="H8" i="12" s="1"/>
  <c r="G7" i="12"/>
  <c r="H7" i="12" s="1"/>
  <c r="G6" i="12"/>
  <c r="H6" i="12" s="1"/>
  <c r="G5" i="12"/>
  <c r="H5" i="12" s="1"/>
  <c r="G4" i="12"/>
  <c r="H4" i="12" s="1"/>
  <c r="G3" i="12"/>
  <c r="H3" i="12" s="1"/>
  <c r="G2" i="12"/>
  <c r="H2" i="12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5" i="11"/>
  <c r="H5" i="11" s="1"/>
  <c r="G4" i="11"/>
  <c r="H4" i="11" s="1"/>
  <c r="G3" i="11"/>
  <c r="H3" i="11" s="1"/>
  <c r="G2" i="11"/>
  <c r="H2" i="11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2" i="6"/>
  <c r="H2" i="6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2" i="5"/>
  <c r="H2" i="5" s="1"/>
  <c r="G12" i="10"/>
  <c r="H12" i="10" s="1"/>
  <c r="G11" i="10"/>
  <c r="H11" i="10" s="1"/>
  <c r="G10" i="10"/>
  <c r="H10" i="10" s="1"/>
  <c r="G9" i="10"/>
  <c r="H9" i="10" s="1"/>
  <c r="G8" i="10"/>
  <c r="H8" i="10" s="1"/>
  <c r="G7" i="10"/>
  <c r="H7" i="10" s="1"/>
  <c r="G6" i="10"/>
  <c r="H6" i="10" s="1"/>
  <c r="G5" i="10"/>
  <c r="H5" i="10" s="1"/>
  <c r="G4" i="10"/>
  <c r="H4" i="10" s="1"/>
  <c r="G3" i="10"/>
  <c r="H3" i="10" s="1"/>
  <c r="G2" i="10"/>
  <c r="H2" i="10" s="1"/>
  <c r="H8" i="9"/>
  <c r="H7" i="9"/>
  <c r="H6" i="9"/>
  <c r="H5" i="9"/>
  <c r="H4" i="9"/>
  <c r="H3" i="9"/>
  <c r="H2" i="9"/>
  <c r="H11" i="9"/>
  <c r="H12" i="9"/>
  <c r="H4" i="8"/>
  <c r="H3" i="8"/>
  <c r="G12" i="9"/>
  <c r="G11" i="9"/>
  <c r="G10" i="9"/>
  <c r="H10" i="9" s="1"/>
  <c r="G9" i="9"/>
  <c r="H9" i="9" s="1"/>
  <c r="G8" i="9"/>
  <c r="G7" i="9"/>
  <c r="G6" i="9"/>
  <c r="G5" i="9"/>
  <c r="G4" i="9"/>
  <c r="G3" i="9"/>
  <c r="G2" i="9"/>
  <c r="H12" i="8"/>
  <c r="H10" i="8"/>
  <c r="H8" i="8"/>
  <c r="H6" i="8"/>
  <c r="H2" i="8"/>
  <c r="G12" i="8"/>
  <c r="G11" i="8"/>
  <c r="H11" i="8" s="1"/>
  <c r="G10" i="8"/>
  <c r="G9" i="8"/>
  <c r="H9" i="8" s="1"/>
  <c r="G8" i="8"/>
  <c r="G7" i="8"/>
  <c r="H7" i="8" s="1"/>
  <c r="G6" i="8"/>
  <c r="G5" i="8"/>
  <c r="H5" i="8" s="1"/>
  <c r="G4" i="8"/>
  <c r="G2" i="8"/>
  <c r="G3" i="8"/>
  <c r="G4" i="7"/>
  <c r="H4" i="7" s="1"/>
  <c r="H11" i="7"/>
  <c r="H9" i="7"/>
  <c r="H7" i="7"/>
  <c r="H5" i="7"/>
  <c r="H2" i="7"/>
  <c r="G12" i="7"/>
  <c r="H12" i="7" s="1"/>
  <c r="G11" i="7"/>
  <c r="G10" i="7"/>
  <c r="H10" i="7" s="1"/>
  <c r="G9" i="7"/>
  <c r="G8" i="7"/>
  <c r="H8" i="7" s="1"/>
  <c r="G7" i="7"/>
  <c r="G6" i="7"/>
  <c r="H6" i="7" s="1"/>
  <c r="G5" i="7"/>
  <c r="G3" i="7"/>
  <c r="H3" i="7" s="1"/>
  <c r="G2" i="7"/>
  <c r="H8" i="4"/>
  <c r="H4" i="4"/>
  <c r="G12" i="4"/>
  <c r="H12" i="4" s="1"/>
  <c r="G11" i="4"/>
  <c r="H11" i="4" s="1"/>
  <c r="G10" i="4"/>
  <c r="H10" i="4" s="1"/>
  <c r="G9" i="4"/>
  <c r="H9" i="4" s="1"/>
  <c r="G8" i="4"/>
  <c r="G7" i="4"/>
  <c r="H7" i="4" s="1"/>
  <c r="G6" i="4"/>
  <c r="H6" i="4" s="1"/>
  <c r="G5" i="4"/>
  <c r="H5" i="4" s="1"/>
  <c r="G4" i="4"/>
  <c r="G3" i="4"/>
  <c r="H3" i="4" s="1"/>
  <c r="G2" i="4"/>
  <c r="H2" i="4" s="1"/>
  <c r="H11" i="3"/>
  <c r="H8" i="3"/>
  <c r="H7" i="3"/>
  <c r="H4" i="3"/>
  <c r="H3" i="3"/>
  <c r="G11" i="3"/>
  <c r="G10" i="3"/>
  <c r="H10" i="3" s="1"/>
  <c r="G9" i="3"/>
  <c r="H9" i="3" s="1"/>
  <c r="G8" i="3"/>
  <c r="G7" i="3"/>
  <c r="G6" i="3"/>
  <c r="H6" i="3" s="1"/>
  <c r="G5" i="3"/>
  <c r="H5" i="3" s="1"/>
  <c r="G4" i="3"/>
  <c r="G12" i="3"/>
  <c r="H12" i="3" s="1"/>
</calcChain>
</file>

<file path=xl/sharedStrings.xml><?xml version="1.0" encoding="utf-8"?>
<sst xmlns="http://schemas.openxmlformats.org/spreadsheetml/2006/main" count="504" uniqueCount="136">
  <si>
    <t>Name</t>
  </si>
  <si>
    <t>Coupon</t>
  </si>
  <si>
    <t>ISIN</t>
  </si>
  <si>
    <t>issue date</t>
  </si>
  <si>
    <t>maturity date</t>
  </si>
  <si>
    <t>1/15/2020</t>
  </si>
  <si>
    <t>1/14/2020</t>
  </si>
  <si>
    <t>1/13/2020</t>
  </si>
  <si>
    <t>1/10/2020</t>
  </si>
  <si>
    <t>1/9/2020</t>
  </si>
  <si>
    <t>1/8/2020</t>
  </si>
  <si>
    <t>1/7/2020</t>
  </si>
  <si>
    <t>1/6/2020</t>
  </si>
  <si>
    <t>1/3/2020</t>
  </si>
  <si>
    <t>1/2/2020</t>
  </si>
  <si>
    <t>CDA2020</t>
  </si>
  <si>
    <t>CA135087D929</t>
  </si>
  <si>
    <t>10/14/2014</t>
  </si>
  <si>
    <t>3/1/2020</t>
  </si>
  <si>
    <t>CDA2021</t>
  </si>
  <si>
    <t>CA136807J629</t>
  </si>
  <si>
    <t>11/9/2018</t>
  </si>
  <si>
    <t>2/1/2021</t>
  </si>
  <si>
    <t>CANADA 19/21</t>
  </si>
  <si>
    <t>CA135087K296</t>
  </si>
  <si>
    <t>5/6/2019</t>
  </si>
  <si>
    <t>8/1/2021</t>
  </si>
  <si>
    <t>CA135087H565</t>
  </si>
  <si>
    <t>11/3/2017</t>
  </si>
  <si>
    <t>2/1/2020</t>
  </si>
  <si>
    <t>CANADA 19/22</t>
  </si>
  <si>
    <t>CA135087K601</t>
  </si>
  <si>
    <t>11/4/2019</t>
  </si>
  <si>
    <t>2/1/2022</t>
  </si>
  <si>
    <t>CDA 2020</t>
  </si>
  <si>
    <t>CA135087E596</t>
  </si>
  <si>
    <t>4/13/2015</t>
  </si>
  <si>
    <t>9/1/2020</t>
  </si>
  <si>
    <t>CDA 19/21</t>
  </si>
  <si>
    <t>CA135087J884</t>
  </si>
  <si>
    <t>2/11/2019</t>
  </si>
  <si>
    <t>5/1/2021</t>
  </si>
  <si>
    <t>CDA 2022</t>
  </si>
  <si>
    <t>CA135087ZU15</t>
  </si>
  <si>
    <t>8/2/2011</t>
  </si>
  <si>
    <t>6/1/2022</t>
  </si>
  <si>
    <t>CDA 2021</t>
  </si>
  <si>
    <t>CA135087F585</t>
  </si>
  <si>
    <t>4/11/2016</t>
  </si>
  <si>
    <t>9/1/2021</t>
  </si>
  <si>
    <t>CA135087YZ11</t>
  </si>
  <si>
    <t>9/8/2009</t>
  </si>
  <si>
    <t>6/1/2020</t>
  </si>
  <si>
    <t>CA135087K452</t>
  </si>
  <si>
    <t>8/9/2019</t>
  </si>
  <si>
    <t>11/1/2021</t>
  </si>
  <si>
    <t>CDA 2021 A 39</t>
  </si>
  <si>
    <t>CA135087TZ75</t>
  </si>
  <si>
    <t>12/15/1990</t>
  </si>
  <si>
    <t>3/15/2021</t>
  </si>
  <si>
    <t>CA135087F254</t>
  </si>
  <si>
    <t>10/19/2015</t>
  </si>
  <si>
    <t>3/1/2021</t>
  </si>
  <si>
    <t>CA135087G328</t>
  </si>
  <si>
    <t>10/11/2016</t>
  </si>
  <si>
    <t>3/1/2022</t>
  </si>
  <si>
    <t>CDA 2022 01.06</t>
  </si>
  <si>
    <t>CA135087UM44</t>
  </si>
  <si>
    <t>12/15/1991</t>
  </si>
  <si>
    <t>CA135087ZJ69</t>
  </si>
  <si>
    <t>7/19/2010</t>
  </si>
  <si>
    <t>6/1/2021</t>
  </si>
  <si>
    <t>CDA 2021 01.06</t>
  </si>
  <si>
    <t>CA135087UE28</t>
  </si>
  <si>
    <t>5/9/1991</t>
  </si>
  <si>
    <t>CDA 2024</t>
  </si>
  <si>
    <t>CA135087J546</t>
  </si>
  <si>
    <t>10/5/2018</t>
  </si>
  <si>
    <t>3/1/2024</t>
  </si>
  <si>
    <t>CDA 2025 01.06</t>
  </si>
  <si>
    <t>CA135087VH40</t>
  </si>
  <si>
    <t>8/2/1994</t>
  </si>
  <si>
    <t>6/1/2025</t>
  </si>
  <si>
    <t>CDA 19/24</t>
  </si>
  <si>
    <t>CA135087J967</t>
  </si>
  <si>
    <t>4/5/2019</t>
  </si>
  <si>
    <t>9/1/2024</t>
  </si>
  <si>
    <t>CDA 2023</t>
  </si>
  <si>
    <t>CA135087A610</t>
  </si>
  <si>
    <t>7/30/2012</t>
  </si>
  <si>
    <t>6/1/2023</t>
  </si>
  <si>
    <t>CDA 2024 01.06</t>
  </si>
  <si>
    <t>CA135087B451</t>
  </si>
  <si>
    <t>7/2/2013</t>
  </si>
  <si>
    <t>6/1/2024</t>
  </si>
  <si>
    <t>CA135087H490</t>
  </si>
  <si>
    <t>10/6/2017</t>
  </si>
  <si>
    <t>3/1/2023</t>
  </si>
  <si>
    <t>CDA 2025</t>
  </si>
  <si>
    <t>CA135087D507</t>
  </si>
  <si>
    <t>6/30/2014</t>
  </si>
  <si>
    <t>CANADA 19/25</t>
  </si>
  <si>
    <t>CA135087K528</t>
  </si>
  <si>
    <t>10/11/2019</t>
  </si>
  <si>
    <t>3/1/2025</t>
  </si>
  <si>
    <t>CDA 2023 01.06</t>
  </si>
  <si>
    <t>CA135087UT96</t>
  </si>
  <si>
    <t>8/17/1992</t>
  </si>
  <si>
    <t>CDA2026</t>
  </si>
  <si>
    <t>CA135087E679</t>
  </si>
  <si>
    <t>7/21/2015</t>
  </si>
  <si>
    <t>6/1/2026</t>
  </si>
  <si>
    <t>CDA2027</t>
  </si>
  <si>
    <t>CA135087F825</t>
  </si>
  <si>
    <t>8/3/2016</t>
  </si>
  <si>
    <t>6/1/2027</t>
  </si>
  <si>
    <t>CDA2027 01.06</t>
  </si>
  <si>
    <t>CA135087VW17</t>
  </si>
  <si>
    <t>5/1/1996</t>
  </si>
  <si>
    <t>CDA2028</t>
  </si>
  <si>
    <t>CA135087H235</t>
  </si>
  <si>
    <t>8/1/2017</t>
  </si>
  <si>
    <t>6/1/2028</t>
  </si>
  <si>
    <t>CDA18/29</t>
  </si>
  <si>
    <t>CA135087J397</t>
  </si>
  <si>
    <t>7/27/2018</t>
  </si>
  <si>
    <t>6/1/2029</t>
  </si>
  <si>
    <t>CDA2029 01.06</t>
  </si>
  <si>
    <t>CA135087WL43</t>
  </si>
  <si>
    <t>2/2/1998</t>
  </si>
  <si>
    <t>Closing Price</t>
  </si>
  <si>
    <t>DaysSinceLastCP</t>
  </si>
  <si>
    <t>DirtyPrice</t>
  </si>
  <si>
    <t>monthsTillMaturity</t>
  </si>
  <si>
    <t>Bond</t>
  </si>
  <si>
    <t>monthsFromLastMaturity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</si>
</sst>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yyyy/m/d;@" x16r2:formatCode16="[$-en-CN,1]yyyy/m/d;@"/>
    <numFmt numFmtId="165" formatCode="[$-409]d\-mmm\-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0" fontId="0" fillId="0" borderId="0" xfId="0" applyNumberFormat="1"/>
    <xf numFmtId="0" fontId="0" fillId="33" borderId="0" xfId="0" applyFill="1"/>
    <xf numFmtId="10" fontId="0" fillId="33" borderId="0" xfId="0" applyNumberFormat="1" applyFill="1"/>
    <xf numFmtId="0" fontId="0" fillId="0" borderId="0" xfId="0" applyFill="1"/>
    <xf numFmtId="10" fontId="0" fillId="0" borderId="0" xfId="0" applyNumberFormat="1" applyFill="1"/>
    <xf numFmtId="164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33" borderId="0" xfId="0" applyNumberFormat="1" applyFill="1"/>
    <xf numFmtId="165" fontId="0" fillId="0" borderId="0" xfId="0" applyNumberFormat="1" applyFill="1"/>
    <xf numFmtId="14" fontId="0" fillId="0" borderId="0" xfId="0" applyNumberForma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zoomScale="101" workbookViewId="0">
      <selection activeCell="E14" sqref="E14"/>
    </sheetView>
  </sheetViews>
  <sheetFormatPr baseColWidth="10" defaultRowHeight="16" x14ac:dyDescent="0.2"/>
  <cols>
    <col min="1" max="1" width="12.6640625" customWidth="1"/>
    <col min="2" max="2" width="12" customWidth="1"/>
    <col min="3" max="3" width="16.83203125" customWidth="1"/>
    <col min="4" max="4" width="12.1640625" customWidth="1"/>
    <col min="5" max="5" width="15.1640625" style="8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s="8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s="2" customFormat="1" x14ac:dyDescent="0.2">
      <c r="A2" s="2" t="s">
        <v>15</v>
      </c>
      <c r="B2" s="3">
        <v>1.4999999999999999E-2</v>
      </c>
      <c r="C2" s="2" t="s">
        <v>16</v>
      </c>
      <c r="D2" s="2" t="s">
        <v>17</v>
      </c>
      <c r="E2" s="9" t="s">
        <v>18</v>
      </c>
      <c r="F2" s="2">
        <v>99.86</v>
      </c>
      <c r="G2" s="2">
        <v>99.86</v>
      </c>
      <c r="H2" s="2">
        <v>99.86</v>
      </c>
      <c r="I2" s="2">
        <v>99.86</v>
      </c>
      <c r="J2" s="2">
        <v>99.86</v>
      </c>
      <c r="K2" s="2">
        <v>99.86</v>
      </c>
      <c r="L2" s="2">
        <v>99.86</v>
      </c>
      <c r="M2" s="2">
        <v>99.86</v>
      </c>
      <c r="N2" s="2">
        <v>99.86</v>
      </c>
      <c r="O2" s="2">
        <v>99.85</v>
      </c>
    </row>
    <row r="3" spans="1:15" x14ac:dyDescent="0.2">
      <c r="A3" t="s">
        <v>19</v>
      </c>
      <c r="B3" s="1">
        <v>2.2499999999999999E-2</v>
      </c>
      <c r="C3" t="s">
        <v>20</v>
      </c>
      <c r="D3" t="s">
        <v>21</v>
      </c>
      <c r="E3" s="8" t="s">
        <v>22</v>
      </c>
      <c r="F3">
        <v>100.54</v>
      </c>
      <c r="G3">
        <v>100.52</v>
      </c>
      <c r="H3">
        <v>100.53</v>
      </c>
      <c r="I3">
        <v>100.52</v>
      </c>
      <c r="J3">
        <v>100.56</v>
      </c>
      <c r="K3">
        <v>100.57</v>
      </c>
      <c r="L3">
        <v>100.59</v>
      </c>
      <c r="M3">
        <v>100.6</v>
      </c>
      <c r="N3">
        <v>100.58</v>
      </c>
      <c r="O3">
        <v>100.55</v>
      </c>
    </row>
    <row r="4" spans="1:15" x14ac:dyDescent="0.2">
      <c r="A4" t="s">
        <v>23</v>
      </c>
      <c r="B4" s="1">
        <v>1.4999999999999999E-2</v>
      </c>
      <c r="C4" t="s">
        <v>24</v>
      </c>
      <c r="D4" t="s">
        <v>25</v>
      </c>
      <c r="E4" s="8" t="s">
        <v>26</v>
      </c>
      <c r="F4">
        <v>99.72</v>
      </c>
      <c r="G4">
        <v>99.7</v>
      </c>
      <c r="H4">
        <v>99.68</v>
      </c>
      <c r="I4">
        <v>99.7</v>
      </c>
      <c r="J4">
        <v>99.72</v>
      </c>
      <c r="K4">
        <v>99.75</v>
      </c>
      <c r="L4">
        <v>99.76</v>
      </c>
      <c r="M4">
        <v>99.79</v>
      </c>
      <c r="N4">
        <v>99.76</v>
      </c>
      <c r="O4">
        <v>99.73</v>
      </c>
    </row>
    <row r="5" spans="1:15" x14ac:dyDescent="0.2">
      <c r="A5" t="s">
        <v>15</v>
      </c>
      <c r="B5" s="1">
        <v>1.2500000000000001E-2</v>
      </c>
      <c r="C5" t="s">
        <v>27</v>
      </c>
      <c r="D5" t="s">
        <v>28</v>
      </c>
      <c r="E5" s="8" t="s">
        <v>29</v>
      </c>
      <c r="F5">
        <v>99.96</v>
      </c>
      <c r="G5">
        <v>99.96</v>
      </c>
      <c r="H5">
        <v>99.96</v>
      </c>
      <c r="I5">
        <v>99.96</v>
      </c>
      <c r="J5">
        <v>99.96</v>
      </c>
      <c r="K5">
        <v>99.95</v>
      </c>
      <c r="L5">
        <v>99.95</v>
      </c>
      <c r="M5">
        <v>99.95</v>
      </c>
      <c r="N5">
        <v>99.95</v>
      </c>
      <c r="O5">
        <v>99.95</v>
      </c>
    </row>
    <row r="6" spans="1:15" x14ac:dyDescent="0.2">
      <c r="A6" t="s">
        <v>30</v>
      </c>
      <c r="B6" s="1">
        <v>1.4999999999999999E-2</v>
      </c>
      <c r="C6" t="s">
        <v>31</v>
      </c>
      <c r="D6" t="s">
        <v>32</v>
      </c>
      <c r="E6" s="8" t="s">
        <v>33</v>
      </c>
      <c r="F6">
        <v>99.7</v>
      </c>
      <c r="G6">
        <v>99.67</v>
      </c>
      <c r="H6">
        <v>99.67</v>
      </c>
      <c r="I6">
        <v>99.68</v>
      </c>
      <c r="J6">
        <v>99.71</v>
      </c>
      <c r="K6">
        <v>99.76</v>
      </c>
      <c r="L6">
        <v>99.76</v>
      </c>
      <c r="M6">
        <v>99.78</v>
      </c>
      <c r="N6">
        <v>99.74</v>
      </c>
      <c r="O6">
        <v>99.69</v>
      </c>
    </row>
    <row r="7" spans="1:15" s="2" customFormat="1" x14ac:dyDescent="0.2">
      <c r="A7" s="2" t="s">
        <v>34</v>
      </c>
      <c r="B7" s="3">
        <v>7.4999999999999997E-3</v>
      </c>
      <c r="C7" s="2" t="s">
        <v>35</v>
      </c>
      <c r="D7" s="2" t="s">
        <v>36</v>
      </c>
      <c r="E7" s="9" t="s">
        <v>37</v>
      </c>
      <c r="F7" s="2">
        <v>99.3</v>
      </c>
      <c r="G7" s="2">
        <v>99.28</v>
      </c>
      <c r="H7" s="2">
        <v>99.27</v>
      </c>
      <c r="I7" s="2">
        <v>99.28</v>
      </c>
      <c r="J7" s="2">
        <v>99.28</v>
      </c>
      <c r="K7" s="2">
        <v>99.28</v>
      </c>
      <c r="L7" s="2">
        <v>99.27</v>
      </c>
      <c r="M7" s="2">
        <v>99.28</v>
      </c>
      <c r="N7" s="2">
        <v>99.28</v>
      </c>
      <c r="O7" s="2">
        <v>99.26</v>
      </c>
    </row>
    <row r="8" spans="1:15" x14ac:dyDescent="0.2">
      <c r="A8" t="s">
        <v>38</v>
      </c>
      <c r="B8" s="1">
        <v>1.7500000000000002E-2</v>
      </c>
      <c r="C8" t="s">
        <v>39</v>
      </c>
      <c r="D8" t="s">
        <v>40</v>
      </c>
      <c r="E8" s="8" t="s">
        <v>41</v>
      </c>
      <c r="F8">
        <v>100.06</v>
      </c>
      <c r="G8">
        <v>100.02</v>
      </c>
      <c r="H8">
        <v>100.04</v>
      </c>
      <c r="I8">
        <v>100.04</v>
      </c>
      <c r="J8">
        <v>100.07</v>
      </c>
      <c r="K8">
        <v>100.08</v>
      </c>
      <c r="L8">
        <v>100.1</v>
      </c>
      <c r="M8">
        <v>100.12</v>
      </c>
      <c r="N8">
        <v>100.09</v>
      </c>
      <c r="O8">
        <v>100.07</v>
      </c>
    </row>
    <row r="9" spans="1:15" s="2" customFormat="1" x14ac:dyDescent="0.2">
      <c r="A9" s="2" t="s">
        <v>42</v>
      </c>
      <c r="B9" s="3">
        <v>2.75E-2</v>
      </c>
      <c r="C9" s="2" t="s">
        <v>43</v>
      </c>
      <c r="D9" s="2" t="s">
        <v>44</v>
      </c>
      <c r="E9" s="9" t="s">
        <v>45</v>
      </c>
      <c r="F9" s="2">
        <v>102.51</v>
      </c>
      <c r="G9" s="2">
        <v>102.47</v>
      </c>
      <c r="H9" s="2">
        <v>102.46</v>
      </c>
      <c r="I9" s="2">
        <v>102.52</v>
      </c>
      <c r="J9" s="2">
        <v>102.52</v>
      </c>
      <c r="K9" s="2">
        <v>102.58</v>
      </c>
      <c r="L9" s="2">
        <v>102.59</v>
      </c>
      <c r="M9" s="2">
        <v>102.62</v>
      </c>
      <c r="N9" s="2">
        <v>102.59</v>
      </c>
      <c r="O9" s="2">
        <v>102.53</v>
      </c>
    </row>
    <row r="10" spans="1:15" s="2" customFormat="1" x14ac:dyDescent="0.2">
      <c r="A10" s="2" t="s">
        <v>46</v>
      </c>
      <c r="B10" s="3">
        <v>7.4999999999999997E-3</v>
      </c>
      <c r="C10" s="2" t="s">
        <v>47</v>
      </c>
      <c r="D10" s="2" t="s">
        <v>48</v>
      </c>
      <c r="E10" s="9" t="s">
        <v>49</v>
      </c>
      <c r="F10" s="2">
        <v>98.42</v>
      </c>
      <c r="G10" s="2">
        <v>98.41</v>
      </c>
      <c r="H10" s="2">
        <v>98.38</v>
      </c>
      <c r="I10" s="2">
        <v>98.43</v>
      </c>
      <c r="J10" s="2">
        <v>98.43</v>
      </c>
      <c r="K10" s="2">
        <v>98.46</v>
      </c>
      <c r="L10" s="2">
        <v>98.46</v>
      </c>
      <c r="M10" s="2">
        <v>98.49</v>
      </c>
      <c r="N10" s="2">
        <v>98.45</v>
      </c>
      <c r="O10" s="2">
        <v>98.41</v>
      </c>
    </row>
    <row r="11" spans="1:15" x14ac:dyDescent="0.2">
      <c r="A11" t="s">
        <v>34</v>
      </c>
      <c r="B11" s="1">
        <v>3.5000000000000003E-2</v>
      </c>
      <c r="C11" t="s">
        <v>50</v>
      </c>
      <c r="D11" t="s">
        <v>51</v>
      </c>
      <c r="E11" s="8" t="s">
        <v>52</v>
      </c>
      <c r="F11">
        <v>100.64</v>
      </c>
      <c r="G11">
        <v>100.64</v>
      </c>
      <c r="H11">
        <v>100.65</v>
      </c>
      <c r="I11">
        <v>100.65</v>
      </c>
      <c r="J11">
        <v>100.66</v>
      </c>
      <c r="K11">
        <v>100.68</v>
      </c>
      <c r="L11">
        <v>100.69</v>
      </c>
      <c r="M11">
        <v>100.69</v>
      </c>
      <c r="N11">
        <v>100.7</v>
      </c>
      <c r="O11">
        <v>100.7</v>
      </c>
    </row>
    <row r="12" spans="1:15" x14ac:dyDescent="0.2">
      <c r="A12" t="s">
        <v>38</v>
      </c>
      <c r="B12" s="1">
        <v>1.2500000000000001E-2</v>
      </c>
      <c r="C12" t="s">
        <v>53</v>
      </c>
      <c r="D12" t="s">
        <v>54</v>
      </c>
      <c r="E12" s="8" t="s">
        <v>55</v>
      </c>
      <c r="F12">
        <v>99.28</v>
      </c>
      <c r="G12">
        <v>99.25</v>
      </c>
      <c r="H12">
        <v>99.24</v>
      </c>
      <c r="I12">
        <v>99.25</v>
      </c>
      <c r="J12">
        <v>99.27</v>
      </c>
      <c r="K12">
        <v>99.32</v>
      </c>
      <c r="L12">
        <v>99.34</v>
      </c>
      <c r="M12">
        <v>99.36</v>
      </c>
      <c r="N12">
        <v>99.31</v>
      </c>
      <c r="O12">
        <v>99.27</v>
      </c>
    </row>
    <row r="13" spans="1:15" x14ac:dyDescent="0.2">
      <c r="A13" t="s">
        <v>56</v>
      </c>
      <c r="B13" s="1">
        <v>0.105</v>
      </c>
      <c r="C13" t="s">
        <v>57</v>
      </c>
      <c r="D13" t="s">
        <v>58</v>
      </c>
      <c r="E13" s="8" t="s">
        <v>59</v>
      </c>
      <c r="F13">
        <v>110.01</v>
      </c>
      <c r="G13">
        <v>110.02</v>
      </c>
      <c r="H13">
        <v>110.03</v>
      </c>
      <c r="I13">
        <v>110.06</v>
      </c>
      <c r="J13">
        <v>110.09</v>
      </c>
      <c r="K13">
        <v>110.2</v>
      </c>
      <c r="L13">
        <v>110.23</v>
      </c>
      <c r="M13">
        <v>110.27</v>
      </c>
      <c r="N13">
        <v>110.27</v>
      </c>
      <c r="O13">
        <v>110.28</v>
      </c>
    </row>
    <row r="14" spans="1:15" s="2" customFormat="1" x14ac:dyDescent="0.2">
      <c r="A14" s="2" t="s">
        <v>46</v>
      </c>
      <c r="B14" s="3">
        <v>7.4999999999999997E-3</v>
      </c>
      <c r="C14" s="2" t="s">
        <v>60</v>
      </c>
      <c r="D14" s="2" t="s">
        <v>61</v>
      </c>
      <c r="E14" s="9" t="s">
        <v>62</v>
      </c>
      <c r="F14" s="2">
        <v>98.93</v>
      </c>
      <c r="G14" s="2">
        <v>98.9</v>
      </c>
      <c r="H14" s="2">
        <v>98.9</v>
      </c>
      <c r="I14" s="2">
        <v>98.88</v>
      </c>
      <c r="J14" s="2">
        <v>98.92</v>
      </c>
      <c r="K14" s="2">
        <v>98.92</v>
      </c>
      <c r="L14" s="2">
        <v>98.94</v>
      </c>
      <c r="M14" s="2">
        <v>98.95</v>
      </c>
      <c r="N14" s="2">
        <v>98.93</v>
      </c>
      <c r="O14" s="2">
        <v>98.89</v>
      </c>
    </row>
    <row r="15" spans="1:15" s="2" customFormat="1" x14ac:dyDescent="0.2">
      <c r="A15" s="2" t="s">
        <v>42</v>
      </c>
      <c r="B15" s="3">
        <v>5.0000000000000001E-3</v>
      </c>
      <c r="C15" s="2" t="s">
        <v>63</v>
      </c>
      <c r="D15" s="2" t="s">
        <v>64</v>
      </c>
      <c r="E15" s="9" t="s">
        <v>65</v>
      </c>
      <c r="F15" s="2">
        <v>97.61</v>
      </c>
      <c r="G15" s="2">
        <v>97.58</v>
      </c>
      <c r="H15" s="2">
        <v>97.57</v>
      </c>
      <c r="I15" s="2">
        <v>97.61</v>
      </c>
      <c r="J15" s="2">
        <v>97.6</v>
      </c>
      <c r="K15" s="2">
        <v>97.64</v>
      </c>
      <c r="L15" s="2">
        <v>97.65</v>
      </c>
      <c r="M15" s="2">
        <v>97.66</v>
      </c>
      <c r="N15" s="2">
        <v>97.63</v>
      </c>
      <c r="O15" s="2">
        <v>97.57</v>
      </c>
    </row>
    <row r="16" spans="1:15" x14ac:dyDescent="0.2">
      <c r="A16" t="s">
        <v>66</v>
      </c>
      <c r="B16" s="1">
        <v>9.2499999999999999E-2</v>
      </c>
      <c r="C16" t="s">
        <v>67</v>
      </c>
      <c r="D16" t="s">
        <v>68</v>
      </c>
      <c r="E16" s="8" t="s">
        <v>45</v>
      </c>
      <c r="F16">
        <v>117.54</v>
      </c>
      <c r="G16">
        <v>117.52</v>
      </c>
      <c r="H16">
        <v>117.5</v>
      </c>
      <c r="I16">
        <v>117.54</v>
      </c>
      <c r="J16">
        <v>117.63</v>
      </c>
      <c r="K16">
        <v>117.67</v>
      </c>
      <c r="L16">
        <v>117.75</v>
      </c>
      <c r="M16">
        <v>117.76</v>
      </c>
      <c r="N16">
        <v>117.79</v>
      </c>
      <c r="O16">
        <v>117.73</v>
      </c>
    </row>
    <row r="17" spans="1:15" x14ac:dyDescent="0.2">
      <c r="A17" t="s">
        <v>46</v>
      </c>
      <c r="B17" s="1">
        <v>3.2500000000000001E-2</v>
      </c>
      <c r="C17" t="s">
        <v>69</v>
      </c>
      <c r="D17" t="s">
        <v>70</v>
      </c>
      <c r="E17" s="8" t="s">
        <v>71</v>
      </c>
      <c r="F17">
        <v>102.04</v>
      </c>
      <c r="G17">
        <v>102.01</v>
      </c>
      <c r="H17">
        <v>102.01</v>
      </c>
      <c r="I17">
        <v>102.06</v>
      </c>
      <c r="J17">
        <v>102.07</v>
      </c>
      <c r="K17">
        <v>102.2</v>
      </c>
      <c r="L17">
        <v>102.11</v>
      </c>
      <c r="M17">
        <v>102.15</v>
      </c>
      <c r="N17">
        <v>102.12</v>
      </c>
      <c r="O17">
        <v>102.1</v>
      </c>
    </row>
    <row r="18" spans="1:15" x14ac:dyDescent="0.2">
      <c r="A18" t="s">
        <v>72</v>
      </c>
      <c r="B18" s="1">
        <v>9.7500000000000003E-2</v>
      </c>
      <c r="C18" t="s">
        <v>73</v>
      </c>
      <c r="D18" t="s">
        <v>74</v>
      </c>
      <c r="E18" s="8" t="s">
        <v>71</v>
      </c>
      <c r="F18">
        <v>110.8</v>
      </c>
      <c r="G18">
        <v>110.82</v>
      </c>
      <c r="H18">
        <v>110.82</v>
      </c>
      <c r="I18">
        <v>110.86</v>
      </c>
      <c r="J18">
        <v>110.89</v>
      </c>
      <c r="K18">
        <v>111.01</v>
      </c>
      <c r="L18">
        <v>111.03</v>
      </c>
      <c r="M18">
        <v>111.08</v>
      </c>
      <c r="N18">
        <v>111.07</v>
      </c>
      <c r="O18">
        <v>111.06</v>
      </c>
    </row>
    <row r="19" spans="1:15" s="2" customFormat="1" x14ac:dyDescent="0.2">
      <c r="A19" s="2" t="s">
        <v>75</v>
      </c>
      <c r="B19" s="3">
        <v>2.2499999999999999E-2</v>
      </c>
      <c r="C19" s="2" t="s">
        <v>76</v>
      </c>
      <c r="D19" s="2" t="s">
        <v>77</v>
      </c>
      <c r="E19" s="9" t="s">
        <v>78</v>
      </c>
      <c r="F19" s="2">
        <v>102.64</v>
      </c>
      <c r="G19" s="2">
        <v>102.54</v>
      </c>
      <c r="H19" s="2">
        <v>102.46</v>
      </c>
      <c r="I19" s="2">
        <v>102.47</v>
      </c>
      <c r="J19" s="2">
        <v>102.53</v>
      </c>
      <c r="K19" s="2">
        <v>102.68</v>
      </c>
      <c r="L19" s="2">
        <v>102.58</v>
      </c>
      <c r="M19" s="2">
        <v>102.75</v>
      </c>
      <c r="N19" s="2">
        <v>102.65</v>
      </c>
      <c r="O19" s="2">
        <v>102.52</v>
      </c>
    </row>
    <row r="20" spans="1:15" x14ac:dyDescent="0.2">
      <c r="A20" t="s">
        <v>79</v>
      </c>
      <c r="B20" s="1">
        <v>0.09</v>
      </c>
      <c r="C20" t="s">
        <v>80</v>
      </c>
      <c r="D20" t="s">
        <v>81</v>
      </c>
      <c r="E20" s="8" t="s">
        <v>82</v>
      </c>
      <c r="F20">
        <v>137.9</v>
      </c>
      <c r="G20">
        <v>137.72999999999999</v>
      </c>
      <c r="H20">
        <v>137.63999999999999</v>
      </c>
      <c r="I20">
        <v>137.66999999999999</v>
      </c>
      <c r="J20">
        <v>137.69</v>
      </c>
      <c r="K20">
        <v>138.07</v>
      </c>
      <c r="L20">
        <v>138.09</v>
      </c>
      <c r="M20">
        <v>138.22</v>
      </c>
      <c r="N20">
        <v>138.04</v>
      </c>
      <c r="O20">
        <v>137.81</v>
      </c>
    </row>
    <row r="21" spans="1:15" s="2" customFormat="1" x14ac:dyDescent="0.2">
      <c r="A21" s="2" t="s">
        <v>83</v>
      </c>
      <c r="B21" s="3">
        <v>1.4999999999999999E-2</v>
      </c>
      <c r="C21" s="2" t="s">
        <v>84</v>
      </c>
      <c r="D21" s="2" t="s">
        <v>85</v>
      </c>
      <c r="E21" s="9" t="s">
        <v>86</v>
      </c>
      <c r="F21" s="2">
        <v>99.1</v>
      </c>
      <c r="G21" s="2">
        <v>98.99</v>
      </c>
      <c r="H21" s="2">
        <v>99.06</v>
      </c>
      <c r="I21" s="2">
        <v>99.03</v>
      </c>
      <c r="J21" s="2">
        <v>98.99</v>
      </c>
      <c r="K21" s="2">
        <v>99.25</v>
      </c>
      <c r="L21" s="2">
        <v>99.11</v>
      </c>
      <c r="M21" s="2">
        <v>99.29</v>
      </c>
      <c r="N21" s="2">
        <v>98.95</v>
      </c>
      <c r="O21" s="2">
        <v>98.72</v>
      </c>
    </row>
    <row r="22" spans="1:15" s="2" customFormat="1" x14ac:dyDescent="0.2">
      <c r="A22" s="2" t="s">
        <v>87</v>
      </c>
      <c r="B22" s="3">
        <v>1.4999999999999999E-2</v>
      </c>
      <c r="C22" s="2" t="s">
        <v>88</v>
      </c>
      <c r="D22" s="2" t="s">
        <v>89</v>
      </c>
      <c r="E22" s="9" t="s">
        <v>90</v>
      </c>
      <c r="F22" s="2">
        <v>99.56</v>
      </c>
      <c r="G22" s="2">
        <v>99.49</v>
      </c>
      <c r="H22" s="2">
        <v>99.44</v>
      </c>
      <c r="I22" s="2">
        <v>99.53</v>
      </c>
      <c r="J22" s="2">
        <v>99.54</v>
      </c>
      <c r="K22" s="2">
        <v>99.62</v>
      </c>
      <c r="L22" s="2">
        <v>99.61</v>
      </c>
      <c r="M22" s="2">
        <v>99.65</v>
      </c>
      <c r="N22" s="2">
        <v>99.59</v>
      </c>
      <c r="O22" s="2">
        <v>99.48</v>
      </c>
    </row>
    <row r="23" spans="1:15" x14ac:dyDescent="0.2">
      <c r="A23" t="s">
        <v>91</v>
      </c>
      <c r="B23" s="1">
        <v>2.5000000000000001E-2</v>
      </c>
      <c r="C23" t="s">
        <v>92</v>
      </c>
      <c r="D23" t="s">
        <v>93</v>
      </c>
      <c r="E23" s="8" t="s">
        <v>94</v>
      </c>
      <c r="F23">
        <v>103.8</v>
      </c>
      <c r="G23">
        <v>103.7</v>
      </c>
      <c r="H23">
        <v>103.61</v>
      </c>
      <c r="I23">
        <v>103.7</v>
      </c>
      <c r="J23">
        <v>103.65</v>
      </c>
      <c r="K23">
        <v>103.82</v>
      </c>
      <c r="L23">
        <v>103.88</v>
      </c>
      <c r="M23">
        <v>103.99</v>
      </c>
      <c r="N23">
        <v>103.86</v>
      </c>
      <c r="O23">
        <v>103.53</v>
      </c>
    </row>
    <row r="24" spans="1:15" s="2" customFormat="1" x14ac:dyDescent="0.2">
      <c r="A24" s="2" t="s">
        <v>87</v>
      </c>
      <c r="B24" s="3">
        <v>1.7500000000000002E-2</v>
      </c>
      <c r="C24" s="2" t="s">
        <v>95</v>
      </c>
      <c r="D24" s="2" t="s">
        <v>96</v>
      </c>
      <c r="E24" s="9" t="s">
        <v>97</v>
      </c>
      <c r="F24" s="2">
        <v>100.38</v>
      </c>
      <c r="G24" s="2">
        <v>100.31</v>
      </c>
      <c r="H24" s="2">
        <v>100.27</v>
      </c>
      <c r="I24" s="2">
        <v>100.31</v>
      </c>
      <c r="J24" s="2">
        <v>100.35</v>
      </c>
      <c r="K24" s="2">
        <v>100.44</v>
      </c>
      <c r="L24" s="2">
        <v>100.45</v>
      </c>
      <c r="M24" s="2">
        <v>100.48</v>
      </c>
      <c r="N24" s="2">
        <v>100.42</v>
      </c>
      <c r="O24" s="2">
        <v>100.31</v>
      </c>
    </row>
    <row r="25" spans="1:15" x14ac:dyDescent="0.2">
      <c r="A25" t="s">
        <v>98</v>
      </c>
      <c r="B25" s="1">
        <v>2.2499999999999999E-2</v>
      </c>
      <c r="C25" t="s">
        <v>99</v>
      </c>
      <c r="D25" t="s">
        <v>100</v>
      </c>
      <c r="E25" s="8" t="s">
        <v>82</v>
      </c>
      <c r="F25">
        <v>103.53</v>
      </c>
      <c r="G25">
        <v>103.36</v>
      </c>
      <c r="H25">
        <v>103.26</v>
      </c>
      <c r="I25">
        <v>103.3</v>
      </c>
      <c r="J25">
        <v>103.33</v>
      </c>
      <c r="K25">
        <v>103.55</v>
      </c>
      <c r="L25">
        <v>103.54</v>
      </c>
      <c r="M25">
        <v>103.65</v>
      </c>
      <c r="N25">
        <v>103.49</v>
      </c>
      <c r="O25">
        <v>103.29</v>
      </c>
    </row>
    <row r="26" spans="1:15" s="2" customFormat="1" x14ac:dyDescent="0.2">
      <c r="A26" s="2" t="s">
        <v>101</v>
      </c>
      <c r="B26" s="3">
        <v>1.2500000000000001E-2</v>
      </c>
      <c r="C26" s="2" t="s">
        <v>102</v>
      </c>
      <c r="D26" s="2" t="s">
        <v>103</v>
      </c>
      <c r="E26" s="9" t="s">
        <v>104</v>
      </c>
      <c r="F26" s="2">
        <v>98.47</v>
      </c>
      <c r="G26" s="2">
        <v>98.34</v>
      </c>
      <c r="H26" s="2">
        <v>98.24</v>
      </c>
      <c r="I26" s="2">
        <v>98.25</v>
      </c>
      <c r="J26" s="2">
        <v>98.3</v>
      </c>
      <c r="K26" s="2">
        <v>98.48</v>
      </c>
      <c r="L26" s="2">
        <v>98.48</v>
      </c>
      <c r="M26" s="2">
        <v>98.58</v>
      </c>
      <c r="N26" s="2">
        <v>98.43</v>
      </c>
      <c r="O26" s="2">
        <v>98.24</v>
      </c>
    </row>
    <row r="27" spans="1:15" x14ac:dyDescent="0.2">
      <c r="A27" t="s">
        <v>105</v>
      </c>
      <c r="B27" s="1">
        <v>0.08</v>
      </c>
      <c r="C27" t="s">
        <v>106</v>
      </c>
      <c r="D27" t="s">
        <v>107</v>
      </c>
      <c r="E27" s="8" t="s">
        <v>90</v>
      </c>
      <c r="F27">
        <v>120.72</v>
      </c>
      <c r="G27">
        <v>120.64</v>
      </c>
      <c r="H27">
        <v>120.63</v>
      </c>
      <c r="I27">
        <v>120.67</v>
      </c>
      <c r="J27">
        <v>120.73</v>
      </c>
      <c r="K27">
        <v>120.91</v>
      </c>
      <c r="L27">
        <v>120.91</v>
      </c>
      <c r="M27">
        <v>120.96</v>
      </c>
      <c r="N27">
        <v>120.91</v>
      </c>
      <c r="O27">
        <v>120.79</v>
      </c>
    </row>
    <row r="28" spans="1:15" x14ac:dyDescent="0.2">
      <c r="A28" t="s">
        <v>108</v>
      </c>
      <c r="B28" s="1">
        <v>1.4999999999999999E-2</v>
      </c>
      <c r="C28" t="s">
        <v>109</v>
      </c>
      <c r="D28" t="s">
        <v>110</v>
      </c>
      <c r="E28" s="8" t="s">
        <v>111</v>
      </c>
      <c r="F28">
        <v>99.54</v>
      </c>
      <c r="G28">
        <v>99.37</v>
      </c>
      <c r="H28">
        <v>99.25</v>
      </c>
      <c r="I28">
        <v>99.28</v>
      </c>
      <c r="J28">
        <v>99.29</v>
      </c>
      <c r="K28">
        <v>99.56</v>
      </c>
      <c r="L28">
        <v>99.57</v>
      </c>
      <c r="M28">
        <v>99.67</v>
      </c>
      <c r="N28">
        <v>99.49</v>
      </c>
      <c r="O28">
        <v>99.28</v>
      </c>
    </row>
    <row r="29" spans="1:15" x14ac:dyDescent="0.2">
      <c r="A29" t="s">
        <v>112</v>
      </c>
      <c r="B29" s="1">
        <v>0.01</v>
      </c>
      <c r="C29" t="s">
        <v>113</v>
      </c>
      <c r="D29" t="s">
        <v>114</v>
      </c>
      <c r="E29" s="8" t="s">
        <v>115</v>
      </c>
      <c r="F29">
        <v>96</v>
      </c>
      <c r="G29">
        <v>95.84</v>
      </c>
      <c r="H29">
        <v>95.64</v>
      </c>
      <c r="I29">
        <v>95.76</v>
      </c>
      <c r="J29">
        <v>95.6</v>
      </c>
      <c r="K29">
        <v>95.93</v>
      </c>
      <c r="L29">
        <v>95.99</v>
      </c>
      <c r="M29">
        <v>96.05</v>
      </c>
      <c r="N29">
        <v>95.86</v>
      </c>
      <c r="O29">
        <v>95.55</v>
      </c>
    </row>
    <row r="30" spans="1:15" x14ac:dyDescent="0.2">
      <c r="A30" t="s">
        <v>116</v>
      </c>
      <c r="B30" s="1">
        <v>0.08</v>
      </c>
      <c r="C30" t="s">
        <v>117</v>
      </c>
      <c r="D30" t="s">
        <v>118</v>
      </c>
      <c r="E30" s="8" t="s">
        <v>115</v>
      </c>
      <c r="F30">
        <v>144.18</v>
      </c>
      <c r="G30">
        <v>143.99</v>
      </c>
      <c r="H30">
        <v>143.77000000000001</v>
      </c>
      <c r="I30">
        <v>143.91999999999999</v>
      </c>
      <c r="J30">
        <v>143.72999999999999</v>
      </c>
      <c r="K30">
        <v>144.22999999999999</v>
      </c>
      <c r="L30">
        <v>144.31</v>
      </c>
      <c r="M30">
        <v>144.41</v>
      </c>
      <c r="N30">
        <v>144.18</v>
      </c>
      <c r="O30">
        <v>143.78</v>
      </c>
    </row>
    <row r="31" spans="1:15" x14ac:dyDescent="0.2">
      <c r="A31" t="s">
        <v>119</v>
      </c>
      <c r="B31" s="1">
        <v>0.02</v>
      </c>
      <c r="C31" t="s">
        <v>120</v>
      </c>
      <c r="D31" t="s">
        <v>121</v>
      </c>
      <c r="E31" s="8" t="s">
        <v>122</v>
      </c>
      <c r="F31">
        <v>103.34</v>
      </c>
      <c r="G31">
        <v>103.15</v>
      </c>
      <c r="H31">
        <v>102.9</v>
      </c>
      <c r="I31">
        <v>103.07</v>
      </c>
      <c r="J31">
        <v>102.85</v>
      </c>
      <c r="K31">
        <v>103.27</v>
      </c>
      <c r="L31">
        <v>103.34</v>
      </c>
      <c r="M31">
        <v>103.45</v>
      </c>
      <c r="N31">
        <v>103.21</v>
      </c>
      <c r="O31">
        <v>102.84</v>
      </c>
    </row>
    <row r="32" spans="1:15" x14ac:dyDescent="0.2">
      <c r="A32" t="s">
        <v>123</v>
      </c>
      <c r="B32" s="1">
        <v>2.2499999999999999E-2</v>
      </c>
      <c r="C32" t="s">
        <v>124</v>
      </c>
      <c r="D32" t="s">
        <v>125</v>
      </c>
      <c r="E32" s="8" t="s">
        <v>126</v>
      </c>
      <c r="F32">
        <v>105.95</v>
      </c>
      <c r="G32">
        <v>105.74</v>
      </c>
      <c r="H32">
        <v>105.46</v>
      </c>
      <c r="I32">
        <v>105.64</v>
      </c>
      <c r="J32">
        <v>105.41</v>
      </c>
      <c r="K32">
        <v>105.92</v>
      </c>
      <c r="L32">
        <v>106</v>
      </c>
      <c r="M32">
        <v>106.16</v>
      </c>
      <c r="N32">
        <v>105.88</v>
      </c>
      <c r="O32">
        <v>105.48</v>
      </c>
    </row>
    <row r="33" spans="1:15" x14ac:dyDescent="0.2">
      <c r="A33" t="s">
        <v>127</v>
      </c>
      <c r="B33" s="1">
        <v>5.7500000000000002E-2</v>
      </c>
      <c r="C33" t="s">
        <v>128</v>
      </c>
      <c r="D33" t="s">
        <v>129</v>
      </c>
      <c r="E33" s="8" t="s">
        <v>126</v>
      </c>
      <c r="F33">
        <v>135.93</v>
      </c>
      <c r="G33">
        <v>135.68</v>
      </c>
      <c r="H33">
        <v>135.37</v>
      </c>
      <c r="I33">
        <v>135.59</v>
      </c>
      <c r="J33">
        <v>135.33000000000001</v>
      </c>
      <c r="K33">
        <v>135.93</v>
      </c>
      <c r="L33">
        <v>136.04</v>
      </c>
      <c r="M33">
        <v>136.22999999999999</v>
      </c>
      <c r="N33">
        <v>135.91</v>
      </c>
      <c r="O33">
        <v>135.47</v>
      </c>
    </row>
  </sheetData>
  <autoFilter ref="E1:E33" xr:uid="{00000000-0009-0000-0000-00000000000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3A68-86A1-114B-B750-380748C1A074}">
  <dimension ref="A1:I13"/>
  <sheetViews>
    <sheetView workbookViewId="0">
      <selection activeCell="H1" sqref="H1:H1048576"/>
    </sheetView>
  </sheetViews>
  <sheetFormatPr baseColWidth="10" defaultRowHeight="16" x14ac:dyDescent="0.2"/>
  <cols>
    <col min="4" max="4" width="16.6640625" customWidth="1"/>
    <col min="6" max="6" width="11.33203125" bestFit="1" customWidth="1"/>
  </cols>
  <sheetData>
    <row r="1" spans="1:9" x14ac:dyDescent="0.2">
      <c r="A1" s="11">
        <v>43843</v>
      </c>
      <c r="B1" s="4" t="s">
        <v>1</v>
      </c>
      <c r="C1" s="4" t="s">
        <v>2</v>
      </c>
      <c r="D1" s="4" t="s">
        <v>3</v>
      </c>
      <c r="E1" s="6" t="s">
        <v>4</v>
      </c>
      <c r="F1" t="s">
        <v>130</v>
      </c>
      <c r="G1" t="s">
        <v>131</v>
      </c>
      <c r="H1" t="s">
        <v>132</v>
      </c>
      <c r="I1" t="s">
        <v>133</v>
      </c>
    </row>
    <row r="2" spans="1:9" x14ac:dyDescent="0.2">
      <c r="A2" s="4" t="s">
        <v>15</v>
      </c>
      <c r="B2" s="5">
        <v>1.4999999999999999E-2</v>
      </c>
      <c r="C2" s="4" t="s">
        <v>16</v>
      </c>
      <c r="D2" s="10">
        <v>41926</v>
      </c>
      <c r="E2" s="10">
        <v>43891</v>
      </c>
      <c r="F2" s="4">
        <v>99.86</v>
      </c>
      <c r="G2">
        <f>MOD(E2-A1, 30)</f>
        <v>18</v>
      </c>
      <c r="H2">
        <f>G2/365*B2*100+F2</f>
        <v>99.933972602739729</v>
      </c>
      <c r="I2">
        <f>QUOTIENT(E2-A1,30)</f>
        <v>1</v>
      </c>
    </row>
    <row r="3" spans="1:9" x14ac:dyDescent="0.2">
      <c r="A3" s="4" t="s">
        <v>34</v>
      </c>
      <c r="B3" s="5">
        <v>7.4999999999999997E-3</v>
      </c>
      <c r="C3" s="4" t="s">
        <v>35</v>
      </c>
      <c r="D3" s="10">
        <v>42107</v>
      </c>
      <c r="E3" s="10">
        <v>44075</v>
      </c>
      <c r="F3" s="4">
        <v>99.27</v>
      </c>
      <c r="G3">
        <f>MOD(E3-A1,30)</f>
        <v>22</v>
      </c>
      <c r="H3">
        <f>G3/365*B3*100+F3</f>
        <v>99.315205479452047</v>
      </c>
      <c r="I3">
        <f>QUOTIENT(E3-A1,30)</f>
        <v>7</v>
      </c>
    </row>
    <row r="4" spans="1:9" x14ac:dyDescent="0.2">
      <c r="A4" s="4" t="s">
        <v>46</v>
      </c>
      <c r="B4" s="5">
        <v>7.4999999999999997E-3</v>
      </c>
      <c r="C4" s="4" t="s">
        <v>60</v>
      </c>
      <c r="D4" s="10">
        <v>42296</v>
      </c>
      <c r="E4" s="10">
        <v>44256</v>
      </c>
      <c r="F4" s="4">
        <v>98.9</v>
      </c>
      <c r="G4">
        <f>MOD(E4-A1,30)</f>
        <v>23</v>
      </c>
      <c r="H4">
        <f>G4/365*B4*100+F4</f>
        <v>98.947260273972603</v>
      </c>
      <c r="I4">
        <f>QUOTIENT(E4-A1,30)</f>
        <v>13</v>
      </c>
    </row>
    <row r="5" spans="1:9" x14ac:dyDescent="0.2">
      <c r="A5" s="4" t="s">
        <v>46</v>
      </c>
      <c r="B5" s="5">
        <v>7.4999999999999997E-3</v>
      </c>
      <c r="C5" s="4" t="s">
        <v>47</v>
      </c>
      <c r="D5" s="10">
        <v>42471</v>
      </c>
      <c r="E5" s="10">
        <v>44440</v>
      </c>
      <c r="F5" s="4">
        <v>98.38</v>
      </c>
      <c r="G5">
        <f>MOD(E5-A1,30)</f>
        <v>27</v>
      </c>
      <c r="H5">
        <f>G5/365*B5*100+F5</f>
        <v>98.435479452054793</v>
      </c>
      <c r="I5">
        <f>QUOTIENT(E5-A1,30)</f>
        <v>19</v>
      </c>
    </row>
    <row r="6" spans="1:9" x14ac:dyDescent="0.2">
      <c r="A6" s="4" t="s">
        <v>42</v>
      </c>
      <c r="B6" s="5">
        <v>5.0000000000000001E-3</v>
      </c>
      <c r="C6" s="4" t="s">
        <v>63</v>
      </c>
      <c r="D6" s="10">
        <v>42654</v>
      </c>
      <c r="E6" s="10">
        <v>44621</v>
      </c>
      <c r="F6" s="4">
        <v>97.57</v>
      </c>
      <c r="G6">
        <f>MOD(E6-A1, 30)</f>
        <v>28</v>
      </c>
      <c r="H6">
        <f>G6/365*B6*100+F6</f>
        <v>97.608356164383551</v>
      </c>
      <c r="I6">
        <f>QUOTIENT(E6-A1,30)</f>
        <v>25</v>
      </c>
    </row>
    <row r="7" spans="1:9" x14ac:dyDescent="0.2">
      <c r="A7" s="4" t="s">
        <v>42</v>
      </c>
      <c r="B7" s="5">
        <v>2.75E-2</v>
      </c>
      <c r="C7" s="4" t="s">
        <v>43</v>
      </c>
      <c r="D7" s="10">
        <v>40757</v>
      </c>
      <c r="E7" s="10">
        <v>44713</v>
      </c>
      <c r="F7" s="4">
        <v>102.46</v>
      </c>
      <c r="G7">
        <f>MOD(E7-A1,30)</f>
        <v>0</v>
      </c>
      <c r="H7">
        <f>G7/365*B7*100+F7</f>
        <v>102.46</v>
      </c>
      <c r="I7">
        <f>QUOTIENT(E7-A1,30)</f>
        <v>29</v>
      </c>
    </row>
    <row r="8" spans="1:9" x14ac:dyDescent="0.2">
      <c r="A8" s="4" t="s">
        <v>87</v>
      </c>
      <c r="B8" s="5">
        <v>1.7500000000000002E-2</v>
      </c>
      <c r="C8" s="4" t="s">
        <v>95</v>
      </c>
      <c r="D8" s="10">
        <v>43014</v>
      </c>
      <c r="E8" s="10">
        <v>44986</v>
      </c>
      <c r="F8" s="4">
        <v>100.27</v>
      </c>
      <c r="G8">
        <f>MOD(E8-A1,30)</f>
        <v>3</v>
      </c>
      <c r="H8">
        <f>G8/365*B8*100+F8</f>
        <v>100.28438356164384</v>
      </c>
      <c r="I8">
        <f>QUOTIENT(E8-A1,30)</f>
        <v>38</v>
      </c>
    </row>
    <row r="9" spans="1:9" x14ac:dyDescent="0.2">
      <c r="A9" s="4" t="s">
        <v>87</v>
      </c>
      <c r="B9" s="5">
        <v>1.4999999999999999E-2</v>
      </c>
      <c r="C9" s="4" t="s">
        <v>88</v>
      </c>
      <c r="D9" s="10">
        <v>41120</v>
      </c>
      <c r="E9" s="10">
        <v>45078</v>
      </c>
      <c r="F9" s="4">
        <v>99.44</v>
      </c>
      <c r="G9">
        <f>MOD(E9-A1,30)</f>
        <v>5</v>
      </c>
      <c r="H9">
        <f>G9/365*B9*100+F9</f>
        <v>99.460547945205477</v>
      </c>
      <c r="I9">
        <f>QUOTIENT(E9-A1,30)</f>
        <v>41</v>
      </c>
    </row>
    <row r="10" spans="1:9" x14ac:dyDescent="0.2">
      <c r="A10" s="4" t="s">
        <v>75</v>
      </c>
      <c r="B10" s="5">
        <v>2.2499999999999999E-2</v>
      </c>
      <c r="C10" s="4" t="s">
        <v>76</v>
      </c>
      <c r="D10" s="10">
        <v>43378</v>
      </c>
      <c r="E10" s="10">
        <v>45352</v>
      </c>
      <c r="F10" s="4">
        <v>102.46</v>
      </c>
      <c r="G10">
        <f>MOD(E10-A1, 30)</f>
        <v>9</v>
      </c>
      <c r="H10">
        <f>G10/365*B10*100+F10</f>
        <v>102.51547945205479</v>
      </c>
      <c r="I10">
        <f>QUOTIENT(E10-A1,30)</f>
        <v>50</v>
      </c>
    </row>
    <row r="11" spans="1:9" x14ac:dyDescent="0.2">
      <c r="A11" s="4" t="s">
        <v>83</v>
      </c>
      <c r="B11" s="5">
        <v>1.4999999999999999E-2</v>
      </c>
      <c r="C11" s="4" t="s">
        <v>84</v>
      </c>
      <c r="D11" s="10">
        <v>43560</v>
      </c>
      <c r="E11" s="10">
        <v>45536</v>
      </c>
      <c r="F11" s="4">
        <v>99.06</v>
      </c>
      <c r="G11">
        <f>MOD(E11-A1,30)</f>
        <v>13</v>
      </c>
      <c r="H11">
        <f>G11/365*B11*100+F11</f>
        <v>99.113424657534253</v>
      </c>
      <c r="I11">
        <f>QUOTIENT(E11-A1,30)</f>
        <v>56</v>
      </c>
    </row>
    <row r="12" spans="1:9" x14ac:dyDescent="0.2">
      <c r="A12" s="4" t="s">
        <v>101</v>
      </c>
      <c r="B12" s="5">
        <v>1.2500000000000001E-2</v>
      </c>
      <c r="C12" s="4" t="s">
        <v>102</v>
      </c>
      <c r="D12" s="10">
        <v>43749</v>
      </c>
      <c r="E12" s="10">
        <v>45717</v>
      </c>
      <c r="F12" s="4">
        <v>98.24</v>
      </c>
      <c r="G12">
        <f>MOD(E12-A1,30)</f>
        <v>14</v>
      </c>
      <c r="H12">
        <f>G12/365*B12*100+F12</f>
        <v>98.287945205479446</v>
      </c>
      <c r="I12">
        <f>QUOTIENT(E12-A1,30)</f>
        <v>62</v>
      </c>
    </row>
    <row r="13" spans="1:9" x14ac:dyDescent="0.2">
      <c r="F13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28BD-380D-854F-A2E7-26D49F9DCE6A}">
  <dimension ref="A1:I13"/>
  <sheetViews>
    <sheetView workbookViewId="0">
      <selection activeCell="H1" sqref="H1:H1048576"/>
    </sheetView>
  </sheetViews>
  <sheetFormatPr baseColWidth="10" defaultRowHeight="16" x14ac:dyDescent="0.2"/>
  <cols>
    <col min="4" max="4" width="13.5" customWidth="1"/>
    <col min="6" max="6" width="11.5" bestFit="1" customWidth="1"/>
  </cols>
  <sheetData>
    <row r="1" spans="1:9" x14ac:dyDescent="0.2">
      <c r="A1" s="11">
        <v>43844</v>
      </c>
      <c r="B1" s="4" t="s">
        <v>1</v>
      </c>
      <c r="C1" s="4" t="s">
        <v>2</v>
      </c>
      <c r="D1" s="4" t="s">
        <v>3</v>
      </c>
      <c r="E1" s="6" t="s">
        <v>4</v>
      </c>
      <c r="F1" t="s">
        <v>130</v>
      </c>
      <c r="G1" t="s">
        <v>131</v>
      </c>
      <c r="H1" t="s">
        <v>132</v>
      </c>
      <c r="I1" t="s">
        <v>133</v>
      </c>
    </row>
    <row r="2" spans="1:9" x14ac:dyDescent="0.2">
      <c r="A2" s="4" t="s">
        <v>15</v>
      </c>
      <c r="B2" s="5">
        <v>1.4999999999999999E-2</v>
      </c>
      <c r="C2" s="4" t="s">
        <v>16</v>
      </c>
      <c r="D2" s="10">
        <v>41926</v>
      </c>
      <c r="E2" s="10">
        <v>43891</v>
      </c>
      <c r="F2" s="4">
        <v>99.86</v>
      </c>
      <c r="G2">
        <f>MOD(E2-A1, 30)</f>
        <v>17</v>
      </c>
      <c r="H2">
        <f>G2/365*B2*100+F2</f>
        <v>99.929863013698636</v>
      </c>
      <c r="I2">
        <f>QUOTIENT(E2-A1,30)</f>
        <v>1</v>
      </c>
    </row>
    <row r="3" spans="1:9" x14ac:dyDescent="0.2">
      <c r="A3" s="4" t="s">
        <v>34</v>
      </c>
      <c r="B3" s="5">
        <v>7.4999999999999997E-3</v>
      </c>
      <c r="C3" s="4" t="s">
        <v>35</v>
      </c>
      <c r="D3" s="10">
        <v>42107</v>
      </c>
      <c r="E3" s="10">
        <v>44075</v>
      </c>
      <c r="F3" s="4">
        <v>99.28</v>
      </c>
      <c r="G3">
        <f>MOD(E3-A1,30)</f>
        <v>21</v>
      </c>
      <c r="H3">
        <f>G3/365*B3*100+F3</f>
        <v>99.323150684931505</v>
      </c>
      <c r="I3">
        <f>QUOTIENT(E3-A1,30)</f>
        <v>7</v>
      </c>
    </row>
    <row r="4" spans="1:9" x14ac:dyDescent="0.2">
      <c r="A4" s="4" t="s">
        <v>46</v>
      </c>
      <c r="B4" s="5">
        <v>7.4999999999999997E-3</v>
      </c>
      <c r="C4" s="4" t="s">
        <v>60</v>
      </c>
      <c r="D4" s="10">
        <v>42296</v>
      </c>
      <c r="E4" s="10">
        <v>44256</v>
      </c>
      <c r="F4" s="4">
        <v>98.9</v>
      </c>
      <c r="G4">
        <f>MOD(E4-A1,30)</f>
        <v>22</v>
      </c>
      <c r="H4">
        <f>G4/365*B4*100+F4</f>
        <v>98.945205479452056</v>
      </c>
      <c r="I4">
        <f>QUOTIENT(E4-A1,30)</f>
        <v>13</v>
      </c>
    </row>
    <row r="5" spans="1:9" x14ac:dyDescent="0.2">
      <c r="A5" s="4" t="s">
        <v>46</v>
      </c>
      <c r="B5" s="5">
        <v>7.4999999999999997E-3</v>
      </c>
      <c r="C5" s="4" t="s">
        <v>47</v>
      </c>
      <c r="D5" s="10">
        <v>42471</v>
      </c>
      <c r="E5" s="10">
        <v>44440</v>
      </c>
      <c r="F5" s="4">
        <v>98.41</v>
      </c>
      <c r="G5">
        <f>MOD(E5-A1,30)</f>
        <v>26</v>
      </c>
      <c r="H5">
        <f>G5/365*B5*100+F5</f>
        <v>98.463424657534247</v>
      </c>
      <c r="I5">
        <f>QUOTIENT(E5-A1,30)</f>
        <v>19</v>
      </c>
    </row>
    <row r="6" spans="1:9" x14ac:dyDescent="0.2">
      <c r="A6" s="4" t="s">
        <v>42</v>
      </c>
      <c r="B6" s="5">
        <v>5.0000000000000001E-3</v>
      </c>
      <c r="C6" s="4" t="s">
        <v>63</v>
      </c>
      <c r="D6" s="10">
        <v>42654</v>
      </c>
      <c r="E6" s="10">
        <v>44621</v>
      </c>
      <c r="F6" s="4">
        <v>97.58</v>
      </c>
      <c r="G6">
        <f>MOD(E6-A1, 30)</f>
        <v>27</v>
      </c>
      <c r="H6">
        <f>G6/365*B6*100+F6</f>
        <v>97.616986301369863</v>
      </c>
      <c r="I6">
        <f>QUOTIENT(E6-A1,30)</f>
        <v>25</v>
      </c>
    </row>
    <row r="7" spans="1:9" x14ac:dyDescent="0.2">
      <c r="A7" s="4" t="s">
        <v>42</v>
      </c>
      <c r="B7" s="5">
        <v>2.75E-2</v>
      </c>
      <c r="C7" s="4" t="s">
        <v>43</v>
      </c>
      <c r="D7" s="10">
        <v>40757</v>
      </c>
      <c r="E7" s="10">
        <v>44713</v>
      </c>
      <c r="F7" s="4">
        <v>102.47</v>
      </c>
      <c r="G7">
        <f>MOD(E7-A1,30)</f>
        <v>29</v>
      </c>
      <c r="H7">
        <f>G7/365*B7*100+F7</f>
        <v>102.68849315068493</v>
      </c>
      <c r="I7">
        <f>QUOTIENT(E7-A1,30)</f>
        <v>28</v>
      </c>
    </row>
    <row r="8" spans="1:9" x14ac:dyDescent="0.2">
      <c r="A8" s="4" t="s">
        <v>87</v>
      </c>
      <c r="B8" s="5">
        <v>1.7500000000000002E-2</v>
      </c>
      <c r="C8" s="4" t="s">
        <v>95</v>
      </c>
      <c r="D8" s="10">
        <v>43014</v>
      </c>
      <c r="E8" s="10">
        <v>44986</v>
      </c>
      <c r="F8" s="4">
        <v>100.31</v>
      </c>
      <c r="G8">
        <f>MOD(E8-A1,30)</f>
        <v>2</v>
      </c>
      <c r="H8">
        <f>G8/365*B8*100+F8</f>
        <v>100.3195890410959</v>
      </c>
      <c r="I8">
        <f>QUOTIENT(E8-A1,30)</f>
        <v>38</v>
      </c>
    </row>
    <row r="9" spans="1:9" x14ac:dyDescent="0.2">
      <c r="A9" s="4" t="s">
        <v>87</v>
      </c>
      <c r="B9" s="5">
        <v>1.4999999999999999E-2</v>
      </c>
      <c r="C9" s="4" t="s">
        <v>88</v>
      </c>
      <c r="D9" s="10">
        <v>41120</v>
      </c>
      <c r="E9" s="10">
        <v>45078</v>
      </c>
      <c r="F9" s="4">
        <v>99.49</v>
      </c>
      <c r="G9">
        <f>MOD(E9-A1,30)</f>
        <v>4</v>
      </c>
      <c r="H9">
        <f>G9/365*B9*100+F9</f>
        <v>99.506438356164381</v>
      </c>
      <c r="I9">
        <f>QUOTIENT(E9-A1,30)</f>
        <v>41</v>
      </c>
    </row>
    <row r="10" spans="1:9" x14ac:dyDescent="0.2">
      <c r="A10" s="4" t="s">
        <v>75</v>
      </c>
      <c r="B10" s="5">
        <v>2.2499999999999999E-2</v>
      </c>
      <c r="C10" s="4" t="s">
        <v>76</v>
      </c>
      <c r="D10" s="10">
        <v>43378</v>
      </c>
      <c r="E10" s="10">
        <v>45352</v>
      </c>
      <c r="F10" s="4">
        <v>102.54</v>
      </c>
      <c r="G10">
        <f>MOD(E10-A1, 30)</f>
        <v>8</v>
      </c>
      <c r="H10">
        <f>G10/365*B10*100+F10</f>
        <v>102.58931506849315</v>
      </c>
      <c r="I10">
        <f>QUOTIENT(E10-A1,30)</f>
        <v>50</v>
      </c>
    </row>
    <row r="11" spans="1:9" x14ac:dyDescent="0.2">
      <c r="A11" s="4" t="s">
        <v>83</v>
      </c>
      <c r="B11" s="5">
        <v>1.4999999999999999E-2</v>
      </c>
      <c r="C11" s="4" t="s">
        <v>84</v>
      </c>
      <c r="D11" s="10">
        <v>43560</v>
      </c>
      <c r="E11" s="10">
        <v>45536</v>
      </c>
      <c r="F11" s="4">
        <v>98.99</v>
      </c>
      <c r="G11">
        <f>MOD(E11-A1,30)</f>
        <v>12</v>
      </c>
      <c r="H11">
        <f>G11/365*B11*100+F11</f>
        <v>99.039315068493138</v>
      </c>
      <c r="I11">
        <f>QUOTIENT(E11-A1,30)</f>
        <v>56</v>
      </c>
    </row>
    <row r="12" spans="1:9" x14ac:dyDescent="0.2">
      <c r="A12" s="4" t="s">
        <v>101</v>
      </c>
      <c r="B12" s="5">
        <v>1.2500000000000001E-2</v>
      </c>
      <c r="C12" s="4" t="s">
        <v>102</v>
      </c>
      <c r="D12" s="10">
        <v>43749</v>
      </c>
      <c r="E12" s="10">
        <v>45717</v>
      </c>
      <c r="F12" s="4">
        <v>98.34</v>
      </c>
      <c r="G12">
        <f>MOD(E12-A1,30)</f>
        <v>13</v>
      </c>
      <c r="H12">
        <f>G12/365*B12*100+F12</f>
        <v>98.384520547945215</v>
      </c>
      <c r="I12">
        <f>QUOTIENT(E12-A1,30)</f>
        <v>62</v>
      </c>
    </row>
    <row r="13" spans="1:9" x14ac:dyDescent="0.2">
      <c r="F13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7FD48-6442-024E-AC96-7B39967A12DD}">
  <dimension ref="A1:I13"/>
  <sheetViews>
    <sheetView workbookViewId="0">
      <selection activeCell="H1" sqref="H1:H1048576"/>
    </sheetView>
  </sheetViews>
  <sheetFormatPr baseColWidth="10" defaultRowHeight="16" x14ac:dyDescent="0.2"/>
  <cols>
    <col min="4" max="4" width="16.33203125" customWidth="1"/>
    <col min="6" max="6" width="11.5" bestFit="1" customWidth="1"/>
  </cols>
  <sheetData>
    <row r="1" spans="1:9" x14ac:dyDescent="0.2">
      <c r="A1" s="11">
        <v>43845</v>
      </c>
      <c r="B1" s="4" t="s">
        <v>1</v>
      </c>
      <c r="C1" s="4" t="s">
        <v>2</v>
      </c>
      <c r="D1" s="4" t="s">
        <v>3</v>
      </c>
      <c r="E1" s="6" t="s">
        <v>4</v>
      </c>
      <c r="F1" t="s">
        <v>130</v>
      </c>
      <c r="G1" t="s">
        <v>131</v>
      </c>
      <c r="H1" t="s">
        <v>132</v>
      </c>
      <c r="I1" t="s">
        <v>133</v>
      </c>
    </row>
    <row r="2" spans="1:9" x14ac:dyDescent="0.2">
      <c r="A2" s="4" t="s">
        <v>15</v>
      </c>
      <c r="B2" s="5">
        <v>1.4999999999999999E-2</v>
      </c>
      <c r="C2" s="4" t="s">
        <v>16</v>
      </c>
      <c r="D2" s="10">
        <v>41926</v>
      </c>
      <c r="E2" s="10">
        <v>43891</v>
      </c>
      <c r="F2" s="4">
        <v>99.86</v>
      </c>
      <c r="G2">
        <f>MOD(E2-A1, 30)</f>
        <v>16</v>
      </c>
      <c r="H2">
        <f>G2/365*B2*100+F2</f>
        <v>99.925753424657529</v>
      </c>
      <c r="I2">
        <f>QUOTIENT(E2-A1,30)</f>
        <v>1</v>
      </c>
    </row>
    <row r="3" spans="1:9" x14ac:dyDescent="0.2">
      <c r="A3" s="4" t="s">
        <v>34</v>
      </c>
      <c r="B3" s="5">
        <v>7.4999999999999997E-3</v>
      </c>
      <c r="C3" s="4" t="s">
        <v>35</v>
      </c>
      <c r="D3" s="10">
        <v>42107</v>
      </c>
      <c r="E3" s="10">
        <v>44075</v>
      </c>
      <c r="F3" s="4">
        <v>99.3</v>
      </c>
      <c r="G3">
        <f>MOD(E3-A1,30)</f>
        <v>20</v>
      </c>
      <c r="H3">
        <f>G3/365*B3*100+F3</f>
        <v>99.341095890410955</v>
      </c>
      <c r="I3">
        <f>QUOTIENT(E3-A1,30)</f>
        <v>7</v>
      </c>
    </row>
    <row r="4" spans="1:9" x14ac:dyDescent="0.2">
      <c r="A4" s="4" t="s">
        <v>46</v>
      </c>
      <c r="B4" s="5">
        <v>7.4999999999999997E-3</v>
      </c>
      <c r="C4" s="4" t="s">
        <v>60</v>
      </c>
      <c r="D4" s="10">
        <v>42296</v>
      </c>
      <c r="E4" s="10">
        <v>44256</v>
      </c>
      <c r="F4" s="4">
        <v>98.93</v>
      </c>
      <c r="G4">
        <f>MOD(E4-A1,30)</f>
        <v>21</v>
      </c>
      <c r="H4">
        <f>G4/365*B4*100+F4</f>
        <v>98.973150684931511</v>
      </c>
      <c r="I4">
        <f>QUOTIENT(E4-A1,30)</f>
        <v>13</v>
      </c>
    </row>
    <row r="5" spans="1:9" x14ac:dyDescent="0.2">
      <c r="A5" s="4" t="s">
        <v>46</v>
      </c>
      <c r="B5" s="5">
        <v>7.4999999999999997E-3</v>
      </c>
      <c r="C5" s="4" t="s">
        <v>47</v>
      </c>
      <c r="D5" s="10">
        <v>42471</v>
      </c>
      <c r="E5" s="10">
        <v>44440</v>
      </c>
      <c r="F5" s="4">
        <v>98.42</v>
      </c>
      <c r="G5">
        <f>MOD(E5-A1,30)</f>
        <v>25</v>
      </c>
      <c r="H5">
        <f>G5/365*B5*100+F5</f>
        <v>98.471369863013706</v>
      </c>
      <c r="I5">
        <f>QUOTIENT(E5-A1,30)</f>
        <v>19</v>
      </c>
    </row>
    <row r="6" spans="1:9" x14ac:dyDescent="0.2">
      <c r="A6" s="4" t="s">
        <v>42</v>
      </c>
      <c r="B6" s="5">
        <v>5.0000000000000001E-3</v>
      </c>
      <c r="C6" s="4" t="s">
        <v>63</v>
      </c>
      <c r="D6" s="10">
        <v>42654</v>
      </c>
      <c r="E6" s="10">
        <v>44621</v>
      </c>
      <c r="F6" s="4">
        <v>97.61</v>
      </c>
      <c r="G6">
        <f>MOD(E6-A1, 30)</f>
        <v>26</v>
      </c>
      <c r="H6">
        <f>G6/365*B6*100+F6</f>
        <v>97.645616438356157</v>
      </c>
      <c r="I6">
        <f>QUOTIENT(E6-A1,30)</f>
        <v>25</v>
      </c>
    </row>
    <row r="7" spans="1:9" x14ac:dyDescent="0.2">
      <c r="A7" s="4" t="s">
        <v>42</v>
      </c>
      <c r="B7" s="5">
        <v>2.75E-2</v>
      </c>
      <c r="C7" s="4" t="s">
        <v>43</v>
      </c>
      <c r="D7" s="10">
        <v>40757</v>
      </c>
      <c r="E7" s="10">
        <v>44713</v>
      </c>
      <c r="F7" s="4">
        <v>102.51</v>
      </c>
      <c r="G7">
        <f>MOD(E7-A1,30)</f>
        <v>28</v>
      </c>
      <c r="H7">
        <f>G7/365*B7*100+F7</f>
        <v>102.72095890410959</v>
      </c>
      <c r="I7">
        <f>QUOTIENT(E7-A1,30)</f>
        <v>28</v>
      </c>
    </row>
    <row r="8" spans="1:9" x14ac:dyDescent="0.2">
      <c r="A8" s="4" t="s">
        <v>87</v>
      </c>
      <c r="B8" s="5">
        <v>1.7500000000000002E-2</v>
      </c>
      <c r="C8" s="4" t="s">
        <v>95</v>
      </c>
      <c r="D8" s="10">
        <v>43014</v>
      </c>
      <c r="E8" s="10">
        <v>44986</v>
      </c>
      <c r="F8" s="4">
        <v>100.38</v>
      </c>
      <c r="G8">
        <f>MOD(E8-A1,30)</f>
        <v>1</v>
      </c>
      <c r="H8">
        <f>G8/365*B8*100+F8</f>
        <v>100.38479452054794</v>
      </c>
      <c r="I8">
        <f>QUOTIENT(E8-A1,30)</f>
        <v>38</v>
      </c>
    </row>
    <row r="9" spans="1:9" x14ac:dyDescent="0.2">
      <c r="A9" s="4" t="s">
        <v>87</v>
      </c>
      <c r="B9" s="5">
        <v>1.4999999999999999E-2</v>
      </c>
      <c r="C9" s="4" t="s">
        <v>88</v>
      </c>
      <c r="D9" s="10">
        <v>41120</v>
      </c>
      <c r="E9" s="10">
        <v>45078</v>
      </c>
      <c r="F9" s="4">
        <v>99.56</v>
      </c>
      <c r="G9">
        <f>MOD(E9-A1,30)</f>
        <v>3</v>
      </c>
      <c r="H9">
        <f>G9/365*B9*100+F9</f>
        <v>99.572328767123295</v>
      </c>
      <c r="I9">
        <f>QUOTIENT(E9-A1,30)</f>
        <v>41</v>
      </c>
    </row>
    <row r="10" spans="1:9" x14ac:dyDescent="0.2">
      <c r="A10" s="4" t="s">
        <v>75</v>
      </c>
      <c r="B10" s="5">
        <v>2.2499999999999999E-2</v>
      </c>
      <c r="C10" s="4" t="s">
        <v>76</v>
      </c>
      <c r="D10" s="10">
        <v>43378</v>
      </c>
      <c r="E10" s="10">
        <v>45352</v>
      </c>
      <c r="F10" s="4">
        <v>102.64</v>
      </c>
      <c r="G10">
        <f>MOD(E10-A1, 30)</f>
        <v>7</v>
      </c>
      <c r="H10">
        <f>G10/365*B10*100+F10</f>
        <v>102.6831506849315</v>
      </c>
      <c r="I10">
        <f>QUOTIENT(E10-A1,30)</f>
        <v>50</v>
      </c>
    </row>
    <row r="11" spans="1:9" x14ac:dyDescent="0.2">
      <c r="A11" s="4" t="s">
        <v>83</v>
      </c>
      <c r="B11" s="5">
        <v>1.4999999999999999E-2</v>
      </c>
      <c r="C11" s="4" t="s">
        <v>84</v>
      </c>
      <c r="D11" s="10">
        <v>43560</v>
      </c>
      <c r="E11" s="10">
        <v>45536</v>
      </c>
      <c r="F11" s="4">
        <v>99.1</v>
      </c>
      <c r="G11">
        <f>MOD(E11-A1,30)</f>
        <v>11</v>
      </c>
      <c r="H11">
        <f>G11/365*B11*100+F11</f>
        <v>99.145205479452045</v>
      </c>
      <c r="I11">
        <f>QUOTIENT(E11-A1,30)</f>
        <v>56</v>
      </c>
    </row>
    <row r="12" spans="1:9" x14ac:dyDescent="0.2">
      <c r="A12" s="4" t="s">
        <v>101</v>
      </c>
      <c r="B12" s="5">
        <v>1.2500000000000001E-2</v>
      </c>
      <c r="C12" s="4" t="s">
        <v>102</v>
      </c>
      <c r="D12" s="10">
        <v>43749</v>
      </c>
      <c r="E12" s="10">
        <v>45717</v>
      </c>
      <c r="F12" s="4">
        <v>98.47</v>
      </c>
      <c r="G12">
        <f>MOD(E12-A1,30)</f>
        <v>12</v>
      </c>
      <c r="H12">
        <f>G12/365*B12*100+F12</f>
        <v>98.511095890410957</v>
      </c>
      <c r="I12">
        <f>QUOTIENT(E12-A1,30)</f>
        <v>62</v>
      </c>
    </row>
    <row r="13" spans="1:9" x14ac:dyDescent="0.2">
      <c r="F13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D964-0C8C-A84E-83B4-7A2D0D34F44A}">
  <dimension ref="A1:K12"/>
  <sheetViews>
    <sheetView workbookViewId="0">
      <selection activeCell="B2" sqref="B2"/>
    </sheetView>
  </sheetViews>
  <sheetFormatPr baseColWidth="10" defaultRowHeight="16" x14ac:dyDescent="0.2"/>
  <sheetData>
    <row r="1" spans="1:11" x14ac:dyDescent="0.2">
      <c r="A1" s="11" t="s">
        <v>134</v>
      </c>
      <c r="B1" t="s">
        <v>14</v>
      </c>
      <c r="C1" t="s">
        <v>13</v>
      </c>
      <c r="D1" t="s">
        <v>12</v>
      </c>
      <c r="E1" t="s">
        <v>11</v>
      </c>
      <c r="F1" t="s">
        <v>10</v>
      </c>
      <c r="G1" t="s">
        <v>9</v>
      </c>
      <c r="H1" t="s">
        <v>8</v>
      </c>
      <c r="I1" t="s">
        <v>7</v>
      </c>
      <c r="J1" t="s">
        <v>6</v>
      </c>
      <c r="K1" t="s">
        <v>5</v>
      </c>
    </row>
    <row r="2" spans="1:11" x14ac:dyDescent="0.2">
      <c r="A2" s="4" t="s">
        <v>15</v>
      </c>
      <c r="B2">
        <v>99.969178082191775</v>
      </c>
      <c r="C2">
        <v>99.975068493150687</v>
      </c>
      <c r="D2">
        <v>99.962739726027394</v>
      </c>
      <c r="E2">
        <v>99.958630136986301</v>
      </c>
      <c r="F2">
        <v>99.954520547945208</v>
      </c>
      <c r="G2">
        <v>99.950410958904115</v>
      </c>
      <c r="H2">
        <v>99.946301369863008</v>
      </c>
      <c r="I2">
        <v>99.933972602739729</v>
      </c>
      <c r="J2">
        <v>99.929863013698636</v>
      </c>
      <c r="K2">
        <v>99.925753424657529</v>
      </c>
    </row>
    <row r="3" spans="1:11" x14ac:dyDescent="0.2">
      <c r="A3" s="4" t="s">
        <v>34</v>
      </c>
      <c r="B3">
        <v>99.266164383561645</v>
      </c>
      <c r="C3">
        <v>99.284109589041094</v>
      </c>
      <c r="D3">
        <v>99.339589041095891</v>
      </c>
      <c r="E3">
        <v>99.31931506849314</v>
      </c>
      <c r="F3">
        <v>99.335479452054798</v>
      </c>
      <c r="G3">
        <v>99.333424657534252</v>
      </c>
      <c r="H3">
        <v>99.331369863013705</v>
      </c>
      <c r="I3">
        <v>99.315205479452047</v>
      </c>
      <c r="J3">
        <v>99.323150684931505</v>
      </c>
      <c r="K3">
        <v>99.341095890410955</v>
      </c>
    </row>
    <row r="4" spans="1:11" x14ac:dyDescent="0.2">
      <c r="A4" s="4" t="s">
        <v>46</v>
      </c>
      <c r="B4">
        <v>98.898219178082186</v>
      </c>
      <c r="C4">
        <v>98.936164383561646</v>
      </c>
      <c r="D4">
        <v>98.95</v>
      </c>
      <c r="E4">
        <v>98.999589041095888</v>
      </c>
      <c r="F4">
        <v>98.977534246575345</v>
      </c>
      <c r="G4">
        <v>98.975479452054799</v>
      </c>
      <c r="H4">
        <v>98.933424657534246</v>
      </c>
      <c r="I4">
        <v>98.947260273972603</v>
      </c>
      <c r="J4">
        <v>98.945205479452056</v>
      </c>
      <c r="K4">
        <v>98.973150684931511</v>
      </c>
    </row>
    <row r="5" spans="1:11" x14ac:dyDescent="0.2">
      <c r="A5" s="4" t="s">
        <v>46</v>
      </c>
      <c r="B5">
        <v>98.426438356164383</v>
      </c>
      <c r="C5">
        <v>98.464383561643842</v>
      </c>
      <c r="D5">
        <v>98.498219178082181</v>
      </c>
      <c r="E5">
        <v>98.466164383561633</v>
      </c>
      <c r="F5">
        <v>98.464109589041087</v>
      </c>
      <c r="G5">
        <v>98.432054794520553</v>
      </c>
      <c r="H5">
        <v>98.43</v>
      </c>
      <c r="I5">
        <v>98.435479452054793</v>
      </c>
      <c r="J5">
        <v>98.463424657534247</v>
      </c>
      <c r="K5">
        <v>98.471369863013706</v>
      </c>
    </row>
    <row r="6" spans="1:11" x14ac:dyDescent="0.2">
      <c r="A6" s="4" t="s">
        <v>42</v>
      </c>
      <c r="B6">
        <v>97.582328767123286</v>
      </c>
      <c r="C6">
        <v>97.640958904109581</v>
      </c>
      <c r="D6">
        <v>97.66684931506849</v>
      </c>
      <c r="E6">
        <v>97.655479452054806</v>
      </c>
      <c r="F6">
        <v>97.644109589041093</v>
      </c>
      <c r="G6">
        <v>97.602739726027394</v>
      </c>
      <c r="H6">
        <v>97.611369863013692</v>
      </c>
      <c r="I6">
        <v>97.608356164383551</v>
      </c>
      <c r="J6">
        <v>97.616986301369863</v>
      </c>
      <c r="K6">
        <v>97.645616438356157</v>
      </c>
    </row>
    <row r="7" spans="1:11" x14ac:dyDescent="0.2">
      <c r="A7" s="4" t="s">
        <v>42</v>
      </c>
      <c r="B7">
        <v>102.61287671232877</v>
      </c>
      <c r="C7">
        <v>102.66534246575343</v>
      </c>
      <c r="D7">
        <v>102.6727397260274</v>
      </c>
      <c r="E7">
        <v>102.63520547945205</v>
      </c>
      <c r="F7">
        <v>102.61767123287672</v>
      </c>
      <c r="G7">
        <v>102.55013698630137</v>
      </c>
      <c r="H7">
        <v>102.54260273972602</v>
      </c>
      <c r="I7">
        <v>102.46</v>
      </c>
      <c r="J7">
        <v>102.68849315068493</v>
      </c>
      <c r="K7">
        <v>102.72095890410959</v>
      </c>
    </row>
    <row r="8" spans="1:11" x14ac:dyDescent="0.2">
      <c r="A8" s="4" t="s">
        <v>87</v>
      </c>
      <c r="B8">
        <v>100.37712328767124</v>
      </c>
      <c r="C8">
        <v>100.48232876712329</v>
      </c>
      <c r="D8">
        <v>100.52794520547945</v>
      </c>
      <c r="E8">
        <v>100.49315068493151</v>
      </c>
      <c r="F8">
        <v>100.47835616438356</v>
      </c>
      <c r="G8">
        <v>100.38356164383561</v>
      </c>
      <c r="H8">
        <v>100.33876712328767</v>
      </c>
      <c r="I8">
        <v>100.28438356164384</v>
      </c>
      <c r="J8">
        <v>100.3195890410959</v>
      </c>
      <c r="K8">
        <v>100.38479452054794</v>
      </c>
    </row>
    <row r="9" spans="1:11" x14ac:dyDescent="0.2">
      <c r="A9" s="4" t="s">
        <v>87</v>
      </c>
      <c r="B9">
        <v>99.545753424657534</v>
      </c>
      <c r="C9">
        <v>99.65164383561644</v>
      </c>
      <c r="D9">
        <v>99.699315068493149</v>
      </c>
      <c r="E9">
        <v>99.65520547945205</v>
      </c>
      <c r="F9">
        <v>99.661095890410962</v>
      </c>
      <c r="G9">
        <v>99.576986301369871</v>
      </c>
      <c r="H9">
        <v>99.562876712328773</v>
      </c>
      <c r="I9">
        <v>99.460547945205477</v>
      </c>
      <c r="J9">
        <v>99.506438356164381</v>
      </c>
      <c r="K9">
        <v>99.572328767123295</v>
      </c>
    </row>
    <row r="10" spans="1:11" x14ac:dyDescent="0.2">
      <c r="A10" s="4" t="s">
        <v>75</v>
      </c>
      <c r="B10">
        <v>102.64328767123287</v>
      </c>
      <c r="C10">
        <v>102.76712328767124</v>
      </c>
      <c r="D10">
        <v>102.8486301369863</v>
      </c>
      <c r="E10">
        <v>102.67246575342466</v>
      </c>
      <c r="F10">
        <v>102.76630136986302</v>
      </c>
      <c r="G10">
        <v>102.61013698630137</v>
      </c>
      <c r="H10">
        <v>102.54397260273973</v>
      </c>
      <c r="I10">
        <v>102.51547945205479</v>
      </c>
      <c r="J10">
        <v>102.58931506849315</v>
      </c>
      <c r="K10">
        <v>102.6831506849315</v>
      </c>
    </row>
    <row r="11" spans="1:11" x14ac:dyDescent="0.2">
      <c r="A11" s="4" t="s">
        <v>83</v>
      </c>
      <c r="B11">
        <v>98.8186301369863</v>
      </c>
      <c r="C11">
        <v>99.044520547945211</v>
      </c>
      <c r="D11">
        <v>99.372191780821922</v>
      </c>
      <c r="E11">
        <v>99.188082191780822</v>
      </c>
      <c r="F11">
        <v>99.32397260273973</v>
      </c>
      <c r="G11">
        <v>99.059863013698632</v>
      </c>
      <c r="H11">
        <v>99.095753424657531</v>
      </c>
      <c r="I11">
        <v>99.113424657534253</v>
      </c>
      <c r="J11">
        <v>99.039315068493138</v>
      </c>
      <c r="K11">
        <v>99.145205479452045</v>
      </c>
    </row>
    <row r="12" spans="1:11" x14ac:dyDescent="0.2">
      <c r="A12" s="4" t="s">
        <v>101</v>
      </c>
      <c r="B12">
        <v>98.325616438356164</v>
      </c>
      <c r="C12">
        <v>98.512191780821922</v>
      </c>
      <c r="D12">
        <v>98.651917808219181</v>
      </c>
      <c r="E12">
        <v>98.548493150684934</v>
      </c>
      <c r="F12">
        <v>98.545068493150694</v>
      </c>
      <c r="G12">
        <v>98.361643835616434</v>
      </c>
      <c r="H12">
        <v>98.308219178082197</v>
      </c>
      <c r="I12">
        <v>98.287945205479446</v>
      </c>
      <c r="J12">
        <v>98.384520547945215</v>
      </c>
      <c r="K12">
        <v>98.511095890410957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tabSelected="1" zoomScale="99" workbookViewId="0">
      <selection activeCell="E13" sqref="E13"/>
    </sheetView>
  </sheetViews>
  <sheetFormatPr baseColWidth="10" defaultRowHeight="16" x14ac:dyDescent="0.2"/>
  <cols>
    <col min="1" max="1" width="14.83203125" customWidth="1"/>
    <col min="3" max="3" width="19.1640625" customWidth="1"/>
    <col min="4" max="4" width="12" customWidth="1"/>
    <col min="5" max="5" width="12.5" style="7" customWidth="1"/>
    <col min="12" max="12" width="11.1640625" bestFit="1" customWidth="1"/>
    <col min="13" max="13" width="11.33203125" bestFit="1" customWidth="1"/>
    <col min="14" max="15" width="11.5" bestFit="1" customWidth="1"/>
    <col min="16" max="16" width="16.5" customWidth="1"/>
  </cols>
  <sheetData>
    <row r="1" spans="1:17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  <c r="L1" t="s">
        <v>8</v>
      </c>
      <c r="M1" t="s">
        <v>7</v>
      </c>
      <c r="N1" t="s">
        <v>6</v>
      </c>
      <c r="O1" t="s">
        <v>5</v>
      </c>
      <c r="P1" s="4" t="s">
        <v>133</v>
      </c>
      <c r="Q1" s="4" t="s">
        <v>135</v>
      </c>
    </row>
    <row r="2" spans="1:17" s="4" customFormat="1" x14ac:dyDescent="0.2">
      <c r="A2" s="4" t="s">
        <v>15</v>
      </c>
      <c r="B2" s="5">
        <v>1.4999999999999999E-2</v>
      </c>
      <c r="C2" s="4" t="s">
        <v>16</v>
      </c>
      <c r="D2" s="10">
        <v>41926</v>
      </c>
      <c r="E2" s="10">
        <v>43891</v>
      </c>
      <c r="F2" s="4">
        <v>99.85</v>
      </c>
      <c r="G2" s="4">
        <v>99.86</v>
      </c>
      <c r="H2" s="4">
        <v>99.86</v>
      </c>
      <c r="I2" s="4">
        <v>99.86</v>
      </c>
      <c r="J2" s="4">
        <v>99.86</v>
      </c>
      <c r="K2" s="4">
        <v>99.86</v>
      </c>
      <c r="L2" s="4">
        <v>99.86</v>
      </c>
      <c r="M2" s="4">
        <v>99.86</v>
      </c>
      <c r="N2" s="4">
        <v>99.86</v>
      </c>
      <c r="O2" s="4">
        <v>99.86</v>
      </c>
      <c r="P2" s="4">
        <v>1</v>
      </c>
      <c r="Q2" s="4">
        <f>6-MOD(P2,6)</f>
        <v>5</v>
      </c>
    </row>
    <row r="3" spans="1:17" s="4" customFormat="1" x14ac:dyDescent="0.2">
      <c r="A3" s="4" t="s">
        <v>34</v>
      </c>
      <c r="B3" s="5">
        <v>7.4999999999999997E-3</v>
      </c>
      <c r="C3" s="4" t="s">
        <v>35</v>
      </c>
      <c r="D3" s="10">
        <v>42107</v>
      </c>
      <c r="E3" s="10">
        <v>44075</v>
      </c>
      <c r="F3" s="4">
        <v>99.26</v>
      </c>
      <c r="G3" s="4">
        <v>99.28</v>
      </c>
      <c r="H3" s="4">
        <v>99.28</v>
      </c>
      <c r="I3" s="4">
        <v>99.27</v>
      </c>
      <c r="J3" s="4">
        <v>99.28</v>
      </c>
      <c r="K3" s="4">
        <v>99.28</v>
      </c>
      <c r="L3" s="4">
        <v>99.28</v>
      </c>
      <c r="M3" s="4">
        <v>99.27</v>
      </c>
      <c r="N3" s="4">
        <v>99.28</v>
      </c>
      <c r="O3" s="4">
        <v>99.3</v>
      </c>
      <c r="P3" s="4">
        <v>7</v>
      </c>
      <c r="Q3" s="4">
        <f>6-MOD(P3,6)</f>
        <v>5</v>
      </c>
    </row>
    <row r="4" spans="1:17" s="4" customFormat="1" x14ac:dyDescent="0.2">
      <c r="A4" s="4" t="s">
        <v>46</v>
      </c>
      <c r="B4" s="5">
        <v>7.4999999999999997E-3</v>
      </c>
      <c r="C4" s="4" t="s">
        <v>60</v>
      </c>
      <c r="D4" s="10">
        <v>42296</v>
      </c>
      <c r="E4" s="10">
        <v>44256</v>
      </c>
      <c r="F4" s="4">
        <v>98.89</v>
      </c>
      <c r="G4" s="4">
        <v>98.93</v>
      </c>
      <c r="H4" s="4">
        <v>98.95</v>
      </c>
      <c r="I4" s="4">
        <v>98.94</v>
      </c>
      <c r="J4" s="4">
        <v>98.92</v>
      </c>
      <c r="K4" s="4">
        <v>98.92</v>
      </c>
      <c r="L4" s="4">
        <v>98.88</v>
      </c>
      <c r="M4" s="4">
        <v>98.9</v>
      </c>
      <c r="N4" s="4">
        <v>98.9</v>
      </c>
      <c r="O4" s="4">
        <v>98.93</v>
      </c>
      <c r="P4" s="4">
        <v>14</v>
      </c>
      <c r="Q4" s="4">
        <f t="shared" ref="Q4:Q12" si="0">6-MOD(P4,6)</f>
        <v>4</v>
      </c>
    </row>
    <row r="5" spans="1:17" s="4" customFormat="1" x14ac:dyDescent="0.2">
      <c r="A5" s="4" t="s">
        <v>46</v>
      </c>
      <c r="B5" s="5">
        <v>7.4999999999999997E-3</v>
      </c>
      <c r="C5" s="4" t="s">
        <v>47</v>
      </c>
      <c r="D5" s="10">
        <v>42471</v>
      </c>
      <c r="E5" s="10">
        <v>44440</v>
      </c>
      <c r="F5" s="4">
        <v>98.41</v>
      </c>
      <c r="G5" s="4">
        <v>98.45</v>
      </c>
      <c r="H5" s="4">
        <v>98.49</v>
      </c>
      <c r="I5" s="4">
        <v>98.46</v>
      </c>
      <c r="J5" s="4">
        <v>98.46</v>
      </c>
      <c r="K5" s="4">
        <v>98.43</v>
      </c>
      <c r="L5" s="4">
        <v>98.43</v>
      </c>
      <c r="M5" s="4">
        <v>98.38</v>
      </c>
      <c r="N5" s="4">
        <v>98.41</v>
      </c>
      <c r="O5" s="4">
        <v>98.42</v>
      </c>
      <c r="P5" s="4">
        <v>20</v>
      </c>
      <c r="Q5" s="4">
        <f t="shared" si="0"/>
        <v>4</v>
      </c>
    </row>
    <row r="6" spans="1:17" s="4" customFormat="1" x14ac:dyDescent="0.2">
      <c r="A6" s="4" t="s">
        <v>42</v>
      </c>
      <c r="B6" s="5">
        <v>5.0000000000000001E-3</v>
      </c>
      <c r="C6" s="4" t="s">
        <v>63</v>
      </c>
      <c r="D6" s="10">
        <v>42654</v>
      </c>
      <c r="E6" s="10">
        <v>44621</v>
      </c>
      <c r="F6" s="4">
        <v>97.57</v>
      </c>
      <c r="G6" s="4">
        <v>97.63</v>
      </c>
      <c r="H6" s="4">
        <v>97.66</v>
      </c>
      <c r="I6" s="4">
        <v>97.65</v>
      </c>
      <c r="J6" s="4">
        <v>97.64</v>
      </c>
      <c r="K6" s="4">
        <v>97.6</v>
      </c>
      <c r="L6" s="4">
        <v>97.61</v>
      </c>
      <c r="M6" s="4">
        <v>97.57</v>
      </c>
      <c r="N6" s="4">
        <v>97.58</v>
      </c>
      <c r="O6" s="4">
        <v>97.61</v>
      </c>
      <c r="P6" s="4">
        <v>26</v>
      </c>
      <c r="Q6" s="4">
        <f t="shared" si="0"/>
        <v>4</v>
      </c>
    </row>
    <row r="7" spans="1:17" s="4" customFormat="1" x14ac:dyDescent="0.2">
      <c r="A7" s="4" t="s">
        <v>42</v>
      </c>
      <c r="B7" s="5">
        <v>2.75E-2</v>
      </c>
      <c r="C7" s="4" t="s">
        <v>43</v>
      </c>
      <c r="D7" s="10">
        <v>40757</v>
      </c>
      <c r="E7" s="10">
        <v>44713</v>
      </c>
      <c r="F7" s="4">
        <v>102.53</v>
      </c>
      <c r="G7" s="4">
        <v>102.59</v>
      </c>
      <c r="H7" s="4">
        <v>102.62</v>
      </c>
      <c r="I7" s="4">
        <v>102.59</v>
      </c>
      <c r="J7" s="4">
        <v>102.58</v>
      </c>
      <c r="K7" s="4">
        <v>102.52</v>
      </c>
      <c r="L7" s="4">
        <v>102.52</v>
      </c>
      <c r="M7" s="4">
        <v>102.46</v>
      </c>
      <c r="N7" s="4">
        <v>102.47</v>
      </c>
      <c r="O7" s="4">
        <v>102.51</v>
      </c>
      <c r="P7" s="4">
        <v>29</v>
      </c>
      <c r="Q7" s="4">
        <f t="shared" si="0"/>
        <v>1</v>
      </c>
    </row>
    <row r="8" spans="1:17" s="4" customFormat="1" x14ac:dyDescent="0.2">
      <c r="A8" s="4" t="s">
        <v>87</v>
      </c>
      <c r="B8" s="5">
        <v>1.7500000000000002E-2</v>
      </c>
      <c r="C8" s="4" t="s">
        <v>95</v>
      </c>
      <c r="D8" s="10">
        <v>43014</v>
      </c>
      <c r="E8" s="10">
        <v>44986</v>
      </c>
      <c r="F8" s="4">
        <v>100.31</v>
      </c>
      <c r="G8" s="4">
        <v>100.42</v>
      </c>
      <c r="H8" s="4">
        <v>100.48</v>
      </c>
      <c r="I8" s="4">
        <v>100.45</v>
      </c>
      <c r="J8" s="4">
        <v>100.44</v>
      </c>
      <c r="K8" s="4">
        <v>100.35</v>
      </c>
      <c r="L8" s="4">
        <v>100.31</v>
      </c>
      <c r="M8" s="4">
        <v>100.27</v>
      </c>
      <c r="N8" s="4">
        <v>100.31</v>
      </c>
      <c r="O8" s="4">
        <v>100.38</v>
      </c>
      <c r="P8" s="4">
        <v>38</v>
      </c>
      <c r="Q8" s="4">
        <f t="shared" si="0"/>
        <v>4</v>
      </c>
    </row>
    <row r="9" spans="1:17" s="4" customFormat="1" x14ac:dyDescent="0.2">
      <c r="A9" s="4" t="s">
        <v>87</v>
      </c>
      <c r="B9" s="5">
        <v>1.4999999999999999E-2</v>
      </c>
      <c r="C9" s="4" t="s">
        <v>88</v>
      </c>
      <c r="D9" s="10">
        <v>41120</v>
      </c>
      <c r="E9" s="10">
        <v>45078</v>
      </c>
      <c r="F9" s="4">
        <v>99.48</v>
      </c>
      <c r="G9" s="4">
        <v>99.59</v>
      </c>
      <c r="H9" s="4">
        <v>99.65</v>
      </c>
      <c r="I9" s="4">
        <v>99.61</v>
      </c>
      <c r="J9" s="4">
        <v>99.62</v>
      </c>
      <c r="K9" s="4">
        <v>99.54</v>
      </c>
      <c r="L9" s="4">
        <v>99.53</v>
      </c>
      <c r="M9" s="4">
        <v>99.44</v>
      </c>
      <c r="N9" s="4">
        <v>99.49</v>
      </c>
      <c r="O9" s="4">
        <v>99.56</v>
      </c>
      <c r="P9" s="4">
        <v>41</v>
      </c>
      <c r="Q9" s="4">
        <f t="shared" si="0"/>
        <v>1</v>
      </c>
    </row>
    <row r="10" spans="1:17" s="4" customFormat="1" x14ac:dyDescent="0.2">
      <c r="A10" s="4" t="s">
        <v>75</v>
      </c>
      <c r="B10" s="5">
        <v>2.2499999999999999E-2</v>
      </c>
      <c r="C10" s="4" t="s">
        <v>76</v>
      </c>
      <c r="D10" s="10">
        <v>43378</v>
      </c>
      <c r="E10" s="10">
        <v>45352</v>
      </c>
      <c r="F10" s="4">
        <v>102.52</v>
      </c>
      <c r="G10" s="4">
        <v>102.65</v>
      </c>
      <c r="H10" s="4">
        <v>102.75</v>
      </c>
      <c r="I10" s="4">
        <v>102.58</v>
      </c>
      <c r="J10" s="4">
        <v>102.68</v>
      </c>
      <c r="K10" s="4">
        <v>102.53</v>
      </c>
      <c r="L10" s="4">
        <v>102.47</v>
      </c>
      <c r="M10" s="4">
        <v>102.46</v>
      </c>
      <c r="N10" s="4">
        <v>102.54</v>
      </c>
      <c r="O10" s="4">
        <v>102.64</v>
      </c>
      <c r="P10" s="4">
        <v>50</v>
      </c>
      <c r="Q10" s="4">
        <f t="shared" si="0"/>
        <v>4</v>
      </c>
    </row>
    <row r="11" spans="1:17" s="4" customFormat="1" x14ac:dyDescent="0.2">
      <c r="A11" s="4" t="s">
        <v>83</v>
      </c>
      <c r="B11" s="5">
        <v>1.4999999999999999E-2</v>
      </c>
      <c r="C11" s="4" t="s">
        <v>84</v>
      </c>
      <c r="D11" s="10">
        <v>43560</v>
      </c>
      <c r="E11" s="10">
        <v>45536</v>
      </c>
      <c r="F11" s="4">
        <v>98.72</v>
      </c>
      <c r="G11" s="4">
        <v>98.95</v>
      </c>
      <c r="H11" s="4">
        <v>99.29</v>
      </c>
      <c r="I11" s="4">
        <v>99.11</v>
      </c>
      <c r="J11" s="4">
        <v>99.25</v>
      </c>
      <c r="K11" s="4">
        <v>98.99</v>
      </c>
      <c r="L11" s="4">
        <v>99.03</v>
      </c>
      <c r="M11" s="4">
        <v>99.06</v>
      </c>
      <c r="N11" s="4">
        <v>98.99</v>
      </c>
      <c r="O11" s="4">
        <v>99.1</v>
      </c>
      <c r="P11" s="4">
        <v>56</v>
      </c>
      <c r="Q11" s="4">
        <f t="shared" si="0"/>
        <v>4</v>
      </c>
    </row>
    <row r="12" spans="1:17" s="4" customFormat="1" x14ac:dyDescent="0.2">
      <c r="A12" s="4" t="s">
        <v>101</v>
      </c>
      <c r="B12" s="5">
        <v>1.2500000000000001E-2</v>
      </c>
      <c r="C12" s="4" t="s">
        <v>102</v>
      </c>
      <c r="D12" s="10">
        <v>43749</v>
      </c>
      <c r="E12" s="10">
        <v>45717</v>
      </c>
      <c r="F12" s="4">
        <v>98.24</v>
      </c>
      <c r="G12" s="4">
        <v>98.43</v>
      </c>
      <c r="H12" s="4">
        <v>98.58</v>
      </c>
      <c r="I12" s="4">
        <v>98.48</v>
      </c>
      <c r="J12" s="4">
        <v>98.48</v>
      </c>
      <c r="K12" s="4">
        <v>98.3</v>
      </c>
      <c r="L12" s="4">
        <v>98.25</v>
      </c>
      <c r="M12" s="4">
        <v>98.24</v>
      </c>
      <c r="N12" s="4">
        <v>98.34</v>
      </c>
      <c r="O12" s="4">
        <v>98.47</v>
      </c>
      <c r="P12" s="4">
        <v>62</v>
      </c>
      <c r="Q12" s="4">
        <f t="shared" si="0"/>
        <v>4</v>
      </c>
    </row>
    <row r="13" spans="1:17" s="4" customFormat="1" x14ac:dyDescent="0.2">
      <c r="B13" s="5"/>
      <c r="D13" s="10"/>
      <c r="E1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B292-B6CC-C14D-AB8A-DE9965B80801}">
  <dimension ref="A1:I13"/>
  <sheetViews>
    <sheetView zoomScale="125" workbookViewId="0"/>
  </sheetViews>
  <sheetFormatPr baseColWidth="10" defaultRowHeight="16" x14ac:dyDescent="0.2"/>
  <cols>
    <col min="4" max="4" width="14.6640625" customWidth="1"/>
    <col min="7" max="7" width="14.1640625" customWidth="1"/>
  </cols>
  <sheetData>
    <row r="1" spans="1:9" x14ac:dyDescent="0.2">
      <c r="A1" s="10">
        <v>43832</v>
      </c>
      <c r="B1" s="4" t="s">
        <v>1</v>
      </c>
      <c r="C1" s="4" t="s">
        <v>2</v>
      </c>
      <c r="D1" s="4" t="s">
        <v>3</v>
      </c>
      <c r="E1" s="6" t="s">
        <v>4</v>
      </c>
      <c r="F1" t="s">
        <v>130</v>
      </c>
      <c r="G1" t="s">
        <v>131</v>
      </c>
      <c r="H1" t="s">
        <v>132</v>
      </c>
      <c r="I1" t="s">
        <v>133</v>
      </c>
    </row>
    <row r="2" spans="1:9" x14ac:dyDescent="0.2">
      <c r="A2" s="4" t="s">
        <v>15</v>
      </c>
      <c r="B2" s="5">
        <v>1.4999999999999999E-2</v>
      </c>
      <c r="C2" s="4" t="s">
        <v>16</v>
      </c>
      <c r="D2" s="10">
        <v>41926</v>
      </c>
      <c r="E2" s="10">
        <v>43891</v>
      </c>
      <c r="F2" s="4">
        <v>99.85</v>
      </c>
      <c r="G2">
        <f>MOD(E2-A1,30)</f>
        <v>29</v>
      </c>
      <c r="H2">
        <f>G2/365*B2*100+F2</f>
        <v>99.969178082191775</v>
      </c>
      <c r="I2">
        <f>QUOTIENT(E2-A1,30)</f>
        <v>1</v>
      </c>
    </row>
    <row r="3" spans="1:9" x14ac:dyDescent="0.2">
      <c r="A3" s="4" t="s">
        <v>34</v>
      </c>
      <c r="B3" s="5">
        <v>7.4999999999999997E-3</v>
      </c>
      <c r="C3" s="4" t="s">
        <v>35</v>
      </c>
      <c r="D3" s="10">
        <v>42107</v>
      </c>
      <c r="E3" s="10">
        <v>44075</v>
      </c>
      <c r="F3" s="4">
        <v>99.26</v>
      </c>
      <c r="G3">
        <f>MOD(E3-A1,30)</f>
        <v>3</v>
      </c>
      <c r="H3">
        <f>G3/365*B3*100+F3</f>
        <v>99.266164383561645</v>
      </c>
      <c r="I3">
        <f>QUOTIENT(E3-A1,30)</f>
        <v>8</v>
      </c>
    </row>
    <row r="4" spans="1:9" x14ac:dyDescent="0.2">
      <c r="A4" s="4" t="s">
        <v>46</v>
      </c>
      <c r="B4" s="5">
        <v>7.4999999999999997E-3</v>
      </c>
      <c r="C4" s="4" t="s">
        <v>60</v>
      </c>
      <c r="D4" s="10">
        <v>42296</v>
      </c>
      <c r="E4" s="10">
        <v>44256</v>
      </c>
      <c r="F4" s="4">
        <v>98.89</v>
      </c>
      <c r="G4">
        <f>MOD(E4-A1,30)</f>
        <v>4</v>
      </c>
      <c r="H4">
        <f>G4/365*B4*100+F4</f>
        <v>98.898219178082186</v>
      </c>
      <c r="I4">
        <f>QUOTIENT(E4-A1,30)</f>
        <v>14</v>
      </c>
    </row>
    <row r="5" spans="1:9" x14ac:dyDescent="0.2">
      <c r="A5" s="4" t="s">
        <v>46</v>
      </c>
      <c r="B5" s="5">
        <v>7.4999999999999997E-3</v>
      </c>
      <c r="C5" s="4" t="s">
        <v>47</v>
      </c>
      <c r="D5" s="10">
        <v>42471</v>
      </c>
      <c r="E5" s="10">
        <v>44440</v>
      </c>
      <c r="F5" s="4">
        <v>98.41</v>
      </c>
      <c r="G5">
        <f>MOD(E5-A1,30)</f>
        <v>8</v>
      </c>
      <c r="H5">
        <f>G5/365*B5*100+F5</f>
        <v>98.426438356164383</v>
      </c>
      <c r="I5">
        <f>QUOTIENT(E5-A1,30)</f>
        <v>20</v>
      </c>
    </row>
    <row r="6" spans="1:9" x14ac:dyDescent="0.2">
      <c r="A6" s="4" t="s">
        <v>42</v>
      </c>
      <c r="B6" s="5">
        <v>5.0000000000000001E-3</v>
      </c>
      <c r="C6" s="4" t="s">
        <v>63</v>
      </c>
      <c r="D6" s="10">
        <v>42654</v>
      </c>
      <c r="E6" s="10">
        <v>44621</v>
      </c>
      <c r="F6" s="4">
        <v>97.57</v>
      </c>
      <c r="G6">
        <f>MOD(E6-A1, 30)</f>
        <v>9</v>
      </c>
      <c r="H6">
        <f>G6/365*B6*100+F6</f>
        <v>97.582328767123286</v>
      </c>
      <c r="I6">
        <f>QUOTIENT(E6-A1,30)</f>
        <v>26</v>
      </c>
    </row>
    <row r="7" spans="1:9" x14ac:dyDescent="0.2">
      <c r="A7" s="4" t="s">
        <v>42</v>
      </c>
      <c r="B7" s="5">
        <v>2.75E-2</v>
      </c>
      <c r="C7" s="4" t="s">
        <v>43</v>
      </c>
      <c r="D7" s="10">
        <v>40757</v>
      </c>
      <c r="E7" s="10">
        <v>44713</v>
      </c>
      <c r="F7" s="4">
        <v>102.53</v>
      </c>
      <c r="G7">
        <f>MOD(E7-A1,30)</f>
        <v>11</v>
      </c>
      <c r="H7">
        <f>G7/365*B7*100+F7</f>
        <v>102.61287671232877</v>
      </c>
      <c r="I7">
        <f>QUOTIENT(E7-A1,30)</f>
        <v>29</v>
      </c>
    </row>
    <row r="8" spans="1:9" x14ac:dyDescent="0.2">
      <c r="A8" s="4" t="s">
        <v>87</v>
      </c>
      <c r="B8" s="5">
        <v>1.7500000000000002E-2</v>
      </c>
      <c r="C8" s="4" t="s">
        <v>95</v>
      </c>
      <c r="D8" s="10">
        <v>43014</v>
      </c>
      <c r="E8" s="10">
        <v>44986</v>
      </c>
      <c r="F8" s="4">
        <v>100.31</v>
      </c>
      <c r="G8">
        <f>MOD(E8-A1,30)</f>
        <v>14</v>
      </c>
      <c r="H8">
        <f>G8/365*B8*100+F8</f>
        <v>100.37712328767124</v>
      </c>
      <c r="I8">
        <f>QUOTIENT(E8-A1,30)</f>
        <v>38</v>
      </c>
    </row>
    <row r="9" spans="1:9" x14ac:dyDescent="0.2">
      <c r="A9" s="4" t="s">
        <v>87</v>
      </c>
      <c r="B9" s="5">
        <v>1.4999999999999999E-2</v>
      </c>
      <c r="C9" s="4" t="s">
        <v>88</v>
      </c>
      <c r="D9" s="10">
        <v>41120</v>
      </c>
      <c r="E9" s="10">
        <v>45078</v>
      </c>
      <c r="F9" s="4">
        <v>99.48</v>
      </c>
      <c r="G9">
        <f>MOD(E9-A1,30)</f>
        <v>16</v>
      </c>
      <c r="H9">
        <f>G9/365*B9*100+F9</f>
        <v>99.545753424657534</v>
      </c>
      <c r="I9">
        <f>QUOTIENT(E9-A1,30)</f>
        <v>41</v>
      </c>
    </row>
    <row r="10" spans="1:9" x14ac:dyDescent="0.2">
      <c r="A10" s="4" t="s">
        <v>75</v>
      </c>
      <c r="B10" s="5">
        <v>2.2499999999999999E-2</v>
      </c>
      <c r="C10" s="4" t="s">
        <v>76</v>
      </c>
      <c r="D10" s="10">
        <v>43378</v>
      </c>
      <c r="E10" s="10">
        <v>45352</v>
      </c>
      <c r="F10" s="4">
        <v>102.52</v>
      </c>
      <c r="G10">
        <f>MOD(E10-A1, 30)</f>
        <v>20</v>
      </c>
      <c r="H10">
        <f>G10/365*B10*100+F10</f>
        <v>102.64328767123287</v>
      </c>
      <c r="I10">
        <f>QUOTIENT(E10-A1,30)</f>
        <v>50</v>
      </c>
    </row>
    <row r="11" spans="1:9" x14ac:dyDescent="0.2">
      <c r="A11" s="4" t="s">
        <v>83</v>
      </c>
      <c r="B11" s="5">
        <v>1.4999999999999999E-2</v>
      </c>
      <c r="C11" s="4" t="s">
        <v>84</v>
      </c>
      <c r="D11" s="10">
        <v>43560</v>
      </c>
      <c r="E11" s="10">
        <v>45536</v>
      </c>
      <c r="F11" s="4">
        <v>98.72</v>
      </c>
      <c r="G11">
        <f>MOD(E11-A1,30)</f>
        <v>24</v>
      </c>
      <c r="H11">
        <f>G11/365*B11*100+F11</f>
        <v>98.8186301369863</v>
      </c>
      <c r="I11">
        <f>QUOTIENT(E11-A1,30)</f>
        <v>56</v>
      </c>
    </row>
    <row r="12" spans="1:9" x14ac:dyDescent="0.2">
      <c r="A12" s="4" t="s">
        <v>101</v>
      </c>
      <c r="B12" s="5">
        <v>1.2500000000000001E-2</v>
      </c>
      <c r="C12" s="4" t="s">
        <v>102</v>
      </c>
      <c r="D12" s="10">
        <v>43749</v>
      </c>
      <c r="E12" s="10">
        <v>45717</v>
      </c>
      <c r="F12" s="4">
        <v>98.24</v>
      </c>
      <c r="G12">
        <f>MOD(E12-A1,30)</f>
        <v>25</v>
      </c>
      <c r="H12">
        <f>G12/365*B12*100+F12</f>
        <v>98.325616438356164</v>
      </c>
      <c r="I12">
        <f>QUOTIENT(E12-A1,30)</f>
        <v>62</v>
      </c>
    </row>
    <row r="13" spans="1:9" x14ac:dyDescent="0.2">
      <c r="F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47A3-85F4-8A47-9EFB-37F0C5F35A0D}">
  <dimension ref="A1:I13"/>
  <sheetViews>
    <sheetView zoomScale="132" workbookViewId="0">
      <selection activeCell="E21" sqref="E21"/>
    </sheetView>
  </sheetViews>
  <sheetFormatPr baseColWidth="10" defaultRowHeight="16" x14ac:dyDescent="0.2"/>
  <cols>
    <col min="4" max="4" width="14.83203125" customWidth="1"/>
    <col min="9" max="9" width="16.33203125" customWidth="1"/>
  </cols>
  <sheetData>
    <row r="1" spans="1:9" x14ac:dyDescent="0.2">
      <c r="A1" s="11">
        <v>43833</v>
      </c>
      <c r="B1" s="4" t="s">
        <v>1</v>
      </c>
      <c r="C1" s="4" t="s">
        <v>2</v>
      </c>
      <c r="D1" s="4" t="s">
        <v>3</v>
      </c>
      <c r="E1" s="6" t="s">
        <v>4</v>
      </c>
      <c r="F1" t="s">
        <v>130</v>
      </c>
      <c r="G1" t="s">
        <v>131</v>
      </c>
      <c r="H1" t="s">
        <v>132</v>
      </c>
      <c r="I1" t="s">
        <v>133</v>
      </c>
    </row>
    <row r="2" spans="1:9" x14ac:dyDescent="0.2">
      <c r="A2" s="4" t="s">
        <v>15</v>
      </c>
      <c r="B2" s="5">
        <v>1.4999999999999999E-2</v>
      </c>
      <c r="C2" s="4" t="s">
        <v>16</v>
      </c>
      <c r="D2" s="10">
        <v>41926</v>
      </c>
      <c r="E2" s="10">
        <v>43891</v>
      </c>
      <c r="F2" s="4">
        <v>99.86</v>
      </c>
      <c r="G2">
        <f>MOD(E2-A1, 30)</f>
        <v>28</v>
      </c>
      <c r="H2">
        <f>G2/365*B2*100+F2</f>
        <v>99.975068493150687</v>
      </c>
      <c r="I2">
        <f>QUOTIENT(E2-A1,30)</f>
        <v>1</v>
      </c>
    </row>
    <row r="3" spans="1:9" x14ac:dyDescent="0.2">
      <c r="A3" s="4" t="s">
        <v>34</v>
      </c>
      <c r="B3" s="5">
        <v>7.4999999999999997E-3</v>
      </c>
      <c r="C3" s="4" t="s">
        <v>35</v>
      </c>
      <c r="D3" s="10">
        <v>42107</v>
      </c>
      <c r="E3" s="10">
        <v>44075</v>
      </c>
      <c r="F3" s="4">
        <v>99.28</v>
      </c>
      <c r="G3">
        <f>MOD(E3-A1,30)</f>
        <v>2</v>
      </c>
      <c r="H3">
        <f>G3/365*B3*100+F3</f>
        <v>99.284109589041094</v>
      </c>
      <c r="I3">
        <f>QUOTIENT(E3-A1,30)</f>
        <v>8</v>
      </c>
    </row>
    <row r="4" spans="1:9" x14ac:dyDescent="0.2">
      <c r="A4" s="4" t="s">
        <v>46</v>
      </c>
      <c r="B4" s="5">
        <v>7.4999999999999997E-3</v>
      </c>
      <c r="C4" s="4" t="s">
        <v>60</v>
      </c>
      <c r="D4" s="10">
        <v>42296</v>
      </c>
      <c r="E4" s="10">
        <v>44256</v>
      </c>
      <c r="F4" s="4">
        <v>98.93</v>
      </c>
      <c r="G4">
        <f>MOD(E4-A1,30)</f>
        <v>3</v>
      </c>
      <c r="H4">
        <f>G4/365*B4*100+F4</f>
        <v>98.936164383561646</v>
      </c>
      <c r="I4">
        <f>QUOTIENT(E4-A1,30)</f>
        <v>14</v>
      </c>
    </row>
    <row r="5" spans="1:9" x14ac:dyDescent="0.2">
      <c r="A5" s="4" t="s">
        <v>46</v>
      </c>
      <c r="B5" s="5">
        <v>7.4999999999999997E-3</v>
      </c>
      <c r="C5" s="4" t="s">
        <v>47</v>
      </c>
      <c r="D5" s="10">
        <v>42471</v>
      </c>
      <c r="E5" s="10">
        <v>44440</v>
      </c>
      <c r="F5" s="4">
        <v>98.45</v>
      </c>
      <c r="G5">
        <f>MOD(E5-A1,30)</f>
        <v>7</v>
      </c>
      <c r="H5">
        <f>G5/365*B5*100+F5</f>
        <v>98.464383561643842</v>
      </c>
      <c r="I5">
        <f>QUOTIENT(E5-A1,30)</f>
        <v>20</v>
      </c>
    </row>
    <row r="6" spans="1:9" x14ac:dyDescent="0.2">
      <c r="A6" s="4" t="s">
        <v>42</v>
      </c>
      <c r="B6" s="5">
        <v>5.0000000000000001E-3</v>
      </c>
      <c r="C6" s="4" t="s">
        <v>63</v>
      </c>
      <c r="D6" s="10">
        <v>42654</v>
      </c>
      <c r="E6" s="10">
        <v>44621</v>
      </c>
      <c r="F6" s="4">
        <v>97.63</v>
      </c>
      <c r="G6">
        <f>MOD(E6-A1, 30)</f>
        <v>8</v>
      </c>
      <c r="H6">
        <f>G6/365*B6*100+F6</f>
        <v>97.640958904109581</v>
      </c>
      <c r="I6">
        <f>QUOTIENT(E6-A1,30)</f>
        <v>26</v>
      </c>
    </row>
    <row r="7" spans="1:9" x14ac:dyDescent="0.2">
      <c r="A7" s="4" t="s">
        <v>42</v>
      </c>
      <c r="B7" s="5">
        <v>2.75E-2</v>
      </c>
      <c r="C7" s="4" t="s">
        <v>43</v>
      </c>
      <c r="D7" s="10">
        <v>40757</v>
      </c>
      <c r="E7" s="10">
        <v>44713</v>
      </c>
      <c r="F7" s="4">
        <v>102.59</v>
      </c>
      <c r="G7">
        <f>MOD(E7-A1,30)</f>
        <v>10</v>
      </c>
      <c r="H7">
        <f>G7/365*B7*100+F7</f>
        <v>102.66534246575343</v>
      </c>
      <c r="I7">
        <f>QUOTIENT(E7-A1,30)</f>
        <v>29</v>
      </c>
    </row>
    <row r="8" spans="1:9" x14ac:dyDescent="0.2">
      <c r="A8" s="4" t="s">
        <v>87</v>
      </c>
      <c r="B8" s="5">
        <v>1.7500000000000002E-2</v>
      </c>
      <c r="C8" s="4" t="s">
        <v>95</v>
      </c>
      <c r="D8" s="10">
        <v>43014</v>
      </c>
      <c r="E8" s="10">
        <v>44986</v>
      </c>
      <c r="F8" s="4">
        <v>100.42</v>
      </c>
      <c r="G8">
        <f>MOD(E8-A1,30)</f>
        <v>13</v>
      </c>
      <c r="H8">
        <f>G8/365*B8*100+F8</f>
        <v>100.48232876712329</v>
      </c>
      <c r="I8">
        <f>QUOTIENT(E8-A1,30)</f>
        <v>38</v>
      </c>
    </row>
    <row r="9" spans="1:9" x14ac:dyDescent="0.2">
      <c r="A9" s="4" t="s">
        <v>87</v>
      </c>
      <c r="B9" s="5">
        <v>1.4999999999999999E-2</v>
      </c>
      <c r="C9" s="4" t="s">
        <v>88</v>
      </c>
      <c r="D9" s="10">
        <v>41120</v>
      </c>
      <c r="E9" s="10">
        <v>45078</v>
      </c>
      <c r="F9" s="4">
        <v>99.59</v>
      </c>
      <c r="G9">
        <f>MOD(E9-A1,30)</f>
        <v>15</v>
      </c>
      <c r="H9">
        <f>G9/365*B9*100+F9</f>
        <v>99.65164383561644</v>
      </c>
      <c r="I9">
        <f>QUOTIENT(E9-A1,30)</f>
        <v>41</v>
      </c>
    </row>
    <row r="10" spans="1:9" x14ac:dyDescent="0.2">
      <c r="A10" s="4" t="s">
        <v>75</v>
      </c>
      <c r="B10" s="5">
        <v>2.2499999999999999E-2</v>
      </c>
      <c r="C10" s="4" t="s">
        <v>76</v>
      </c>
      <c r="D10" s="10">
        <v>43378</v>
      </c>
      <c r="E10" s="10">
        <v>45352</v>
      </c>
      <c r="F10" s="4">
        <v>102.65</v>
      </c>
      <c r="G10">
        <f>MOD(E10-A1, 30)</f>
        <v>19</v>
      </c>
      <c r="H10">
        <f>G10/365*B10*100+F10</f>
        <v>102.76712328767124</v>
      </c>
      <c r="I10">
        <f>QUOTIENT(E10-A1,30)</f>
        <v>50</v>
      </c>
    </row>
    <row r="11" spans="1:9" x14ac:dyDescent="0.2">
      <c r="A11" s="4" t="s">
        <v>83</v>
      </c>
      <c r="B11" s="5">
        <v>1.4999999999999999E-2</v>
      </c>
      <c r="C11" s="4" t="s">
        <v>84</v>
      </c>
      <c r="D11" s="10">
        <v>43560</v>
      </c>
      <c r="E11" s="10">
        <v>45536</v>
      </c>
      <c r="F11" s="4">
        <v>98.95</v>
      </c>
      <c r="G11">
        <f>MOD(E11-A1,30)</f>
        <v>23</v>
      </c>
      <c r="H11">
        <f>G11/365*B11*100+F11</f>
        <v>99.044520547945211</v>
      </c>
      <c r="I11">
        <f>QUOTIENT(E11-A1,30)</f>
        <v>56</v>
      </c>
    </row>
    <row r="12" spans="1:9" x14ac:dyDescent="0.2">
      <c r="A12" s="4" t="s">
        <v>101</v>
      </c>
      <c r="B12" s="5">
        <v>1.2500000000000001E-2</v>
      </c>
      <c r="C12" s="4" t="s">
        <v>102</v>
      </c>
      <c r="D12" s="10">
        <v>43749</v>
      </c>
      <c r="E12" s="10">
        <v>45717</v>
      </c>
      <c r="F12" s="4">
        <v>98.43</v>
      </c>
      <c r="G12">
        <f>MOD(E12-A1,30)</f>
        <v>24</v>
      </c>
      <c r="H12">
        <f>G12/365*B12*100+F12</f>
        <v>98.512191780821922</v>
      </c>
      <c r="I12">
        <f>QUOTIENT(E12-A1,30)</f>
        <v>62</v>
      </c>
    </row>
    <row r="13" spans="1:9" x14ac:dyDescent="0.2">
      <c r="F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74EB-3998-824D-A30A-7B848E07F6A3}">
  <dimension ref="A1:I13"/>
  <sheetViews>
    <sheetView zoomScale="150" workbookViewId="0">
      <selection activeCell="F18" sqref="F18"/>
    </sheetView>
  </sheetViews>
  <sheetFormatPr baseColWidth="10" defaultRowHeight="16" x14ac:dyDescent="0.2"/>
  <cols>
    <col min="4" max="4" width="13" customWidth="1"/>
  </cols>
  <sheetData>
    <row r="1" spans="1:9" x14ac:dyDescent="0.2">
      <c r="A1" s="11">
        <v>43836</v>
      </c>
      <c r="B1" s="4" t="s">
        <v>1</v>
      </c>
      <c r="C1" s="4" t="s">
        <v>2</v>
      </c>
      <c r="D1" s="4" t="s">
        <v>3</v>
      </c>
      <c r="E1" s="6" t="s">
        <v>4</v>
      </c>
      <c r="F1" t="s">
        <v>130</v>
      </c>
      <c r="G1" t="s">
        <v>131</v>
      </c>
      <c r="H1" t="s">
        <v>132</v>
      </c>
      <c r="I1" t="s">
        <v>133</v>
      </c>
    </row>
    <row r="2" spans="1:9" x14ac:dyDescent="0.2">
      <c r="A2" s="4" t="s">
        <v>15</v>
      </c>
      <c r="B2" s="5">
        <v>1.4999999999999999E-2</v>
      </c>
      <c r="C2" s="4" t="s">
        <v>16</v>
      </c>
      <c r="D2" s="10">
        <v>41926</v>
      </c>
      <c r="E2" s="10">
        <v>43891</v>
      </c>
      <c r="F2" s="4">
        <v>99.86</v>
      </c>
      <c r="G2">
        <f>MOD(E2-A1, 30)</f>
        <v>25</v>
      </c>
      <c r="H2">
        <f>G2/365*B2*100+F2</f>
        <v>99.962739726027394</v>
      </c>
      <c r="I2">
        <f>QUOTIENT(E2-A1,30)</f>
        <v>1</v>
      </c>
    </row>
    <row r="3" spans="1:9" x14ac:dyDescent="0.2">
      <c r="A3" s="4" t="s">
        <v>34</v>
      </c>
      <c r="B3" s="5">
        <v>7.4999999999999997E-3</v>
      </c>
      <c r="C3" s="4" t="s">
        <v>35</v>
      </c>
      <c r="D3" s="10">
        <v>42107</v>
      </c>
      <c r="E3" s="10">
        <v>44075</v>
      </c>
      <c r="F3" s="4">
        <v>99.28</v>
      </c>
      <c r="G3">
        <f>MOD(E3-A1,30)</f>
        <v>29</v>
      </c>
      <c r="H3">
        <f>G3/365*B3*100+F3</f>
        <v>99.339589041095891</v>
      </c>
      <c r="I3">
        <f>QUOTIENT(E3-A1,30)</f>
        <v>7</v>
      </c>
    </row>
    <row r="4" spans="1:9" x14ac:dyDescent="0.2">
      <c r="A4" s="4" t="s">
        <v>46</v>
      </c>
      <c r="B4" s="5">
        <v>7.4999999999999997E-3</v>
      </c>
      <c r="C4" s="4" t="s">
        <v>60</v>
      </c>
      <c r="D4" s="10">
        <v>42296</v>
      </c>
      <c r="E4" s="10">
        <v>44256</v>
      </c>
      <c r="F4" s="4">
        <v>98.95</v>
      </c>
      <c r="G4">
        <f>MOD(E4-A1,30)</f>
        <v>0</v>
      </c>
      <c r="H4">
        <f>G4/365*B4*100+F4</f>
        <v>98.95</v>
      </c>
      <c r="I4">
        <f>QUOTIENT(E4-A1,30)</f>
        <v>14</v>
      </c>
    </row>
    <row r="5" spans="1:9" x14ac:dyDescent="0.2">
      <c r="A5" s="4" t="s">
        <v>46</v>
      </c>
      <c r="B5" s="5">
        <v>7.4999999999999997E-3</v>
      </c>
      <c r="C5" s="4" t="s">
        <v>47</v>
      </c>
      <c r="D5" s="10">
        <v>42471</v>
      </c>
      <c r="E5" s="10">
        <v>44440</v>
      </c>
      <c r="F5" s="4">
        <v>98.49</v>
      </c>
      <c r="G5">
        <f>MOD(E5-A1,30)</f>
        <v>4</v>
      </c>
      <c r="H5">
        <f>G5/365*B5*100+F5</f>
        <v>98.498219178082181</v>
      </c>
      <c r="I5">
        <f>QUOTIENT(E5-A1,30)</f>
        <v>20</v>
      </c>
    </row>
    <row r="6" spans="1:9" x14ac:dyDescent="0.2">
      <c r="A6" s="4" t="s">
        <v>42</v>
      </c>
      <c r="B6" s="5">
        <v>5.0000000000000001E-3</v>
      </c>
      <c r="C6" s="4" t="s">
        <v>63</v>
      </c>
      <c r="D6" s="10">
        <v>42654</v>
      </c>
      <c r="E6" s="10">
        <v>44621</v>
      </c>
      <c r="F6" s="4">
        <v>97.66</v>
      </c>
      <c r="G6">
        <f>MOD(E6-A1, 30)</f>
        <v>5</v>
      </c>
      <c r="H6">
        <f>G6/365*B6*100+F6</f>
        <v>97.66684931506849</v>
      </c>
      <c r="I6">
        <f>QUOTIENT(E6-A1,30)</f>
        <v>26</v>
      </c>
    </row>
    <row r="7" spans="1:9" x14ac:dyDescent="0.2">
      <c r="A7" s="4" t="s">
        <v>42</v>
      </c>
      <c r="B7" s="5">
        <v>2.75E-2</v>
      </c>
      <c r="C7" s="4" t="s">
        <v>43</v>
      </c>
      <c r="D7" s="10">
        <v>40757</v>
      </c>
      <c r="E7" s="10">
        <v>44713</v>
      </c>
      <c r="F7" s="4">
        <v>102.62</v>
      </c>
      <c r="G7">
        <f>MOD(E7-A1,30)</f>
        <v>7</v>
      </c>
      <c r="H7">
        <f>G7/365*B7*100+F7</f>
        <v>102.6727397260274</v>
      </c>
      <c r="I7">
        <f>QUOTIENT(E7-A1,30)</f>
        <v>29</v>
      </c>
    </row>
    <row r="8" spans="1:9" x14ac:dyDescent="0.2">
      <c r="A8" s="4" t="s">
        <v>87</v>
      </c>
      <c r="B8" s="5">
        <v>1.7500000000000002E-2</v>
      </c>
      <c r="C8" s="4" t="s">
        <v>95</v>
      </c>
      <c r="D8" s="10">
        <v>43014</v>
      </c>
      <c r="E8" s="10">
        <v>44986</v>
      </c>
      <c r="F8" s="4">
        <v>100.48</v>
      </c>
      <c r="G8">
        <f>MOD(E8-A1,30)</f>
        <v>10</v>
      </c>
      <c r="H8">
        <f>G8/365*B8*100+F8</f>
        <v>100.52794520547945</v>
      </c>
      <c r="I8">
        <f>QUOTIENT(E8-A1,30)</f>
        <v>38</v>
      </c>
    </row>
    <row r="9" spans="1:9" x14ac:dyDescent="0.2">
      <c r="A9" s="4" t="s">
        <v>87</v>
      </c>
      <c r="B9" s="5">
        <v>1.4999999999999999E-2</v>
      </c>
      <c r="C9" s="4" t="s">
        <v>88</v>
      </c>
      <c r="D9" s="10">
        <v>41120</v>
      </c>
      <c r="E9" s="10">
        <v>45078</v>
      </c>
      <c r="F9" s="4">
        <v>99.65</v>
      </c>
      <c r="G9">
        <f>MOD(E9-A1,30)</f>
        <v>12</v>
      </c>
      <c r="H9">
        <f>G9/365*B9*100+F9</f>
        <v>99.699315068493149</v>
      </c>
      <c r="I9">
        <f>QUOTIENT(E9-A1,30)</f>
        <v>41</v>
      </c>
    </row>
    <row r="10" spans="1:9" x14ac:dyDescent="0.2">
      <c r="A10" s="4" t="s">
        <v>75</v>
      </c>
      <c r="B10" s="5">
        <v>2.2499999999999999E-2</v>
      </c>
      <c r="C10" s="4" t="s">
        <v>76</v>
      </c>
      <c r="D10" s="10">
        <v>43378</v>
      </c>
      <c r="E10" s="10">
        <v>45352</v>
      </c>
      <c r="F10" s="4">
        <v>102.75</v>
      </c>
      <c r="G10">
        <f>MOD(E10-A1, 30)</f>
        <v>16</v>
      </c>
      <c r="H10">
        <f>G10/365*B10*100+F10</f>
        <v>102.8486301369863</v>
      </c>
      <c r="I10">
        <f>QUOTIENT(E10-A1,30)</f>
        <v>50</v>
      </c>
    </row>
    <row r="11" spans="1:9" x14ac:dyDescent="0.2">
      <c r="A11" s="4" t="s">
        <v>83</v>
      </c>
      <c r="B11" s="5">
        <v>1.4999999999999999E-2</v>
      </c>
      <c r="C11" s="4" t="s">
        <v>84</v>
      </c>
      <c r="D11" s="10">
        <v>43560</v>
      </c>
      <c r="E11" s="10">
        <v>45536</v>
      </c>
      <c r="F11" s="4">
        <v>99.29</v>
      </c>
      <c r="G11">
        <f>MOD(E11-A1,30)</f>
        <v>20</v>
      </c>
      <c r="H11">
        <f>G11/365*B11*100+F11</f>
        <v>99.372191780821922</v>
      </c>
      <c r="I11">
        <f>QUOTIENT(E11-A1,30)</f>
        <v>56</v>
      </c>
    </row>
    <row r="12" spans="1:9" x14ac:dyDescent="0.2">
      <c r="A12" s="4" t="s">
        <v>101</v>
      </c>
      <c r="B12" s="5">
        <v>1.2500000000000001E-2</v>
      </c>
      <c r="C12" s="4" t="s">
        <v>102</v>
      </c>
      <c r="D12" s="10">
        <v>43749</v>
      </c>
      <c r="E12" s="10">
        <v>45717</v>
      </c>
      <c r="F12" s="4">
        <v>98.58</v>
      </c>
      <c r="G12">
        <f>MOD(E12-A1,30)</f>
        <v>21</v>
      </c>
      <c r="H12">
        <f>G12/365*B12*100+F12</f>
        <v>98.651917808219181</v>
      </c>
      <c r="I12">
        <f>QUOTIENT(E12-A1,30)</f>
        <v>62</v>
      </c>
    </row>
    <row r="13" spans="1:9" x14ac:dyDescent="0.2">
      <c r="F13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7647-FDF0-BE41-BDDB-8FC34A60FA87}">
  <dimension ref="A1:I13"/>
  <sheetViews>
    <sheetView zoomScale="92" workbookViewId="0">
      <selection activeCell="H1" sqref="H1:H1048576"/>
    </sheetView>
  </sheetViews>
  <sheetFormatPr baseColWidth="10" defaultRowHeight="16" x14ac:dyDescent="0.2"/>
  <cols>
    <col min="4" max="4" width="14.1640625" customWidth="1"/>
    <col min="7" max="7" width="11.5" bestFit="1" customWidth="1"/>
  </cols>
  <sheetData>
    <row r="1" spans="1:9" x14ac:dyDescent="0.2">
      <c r="A1" s="10">
        <v>43837</v>
      </c>
      <c r="B1" s="4" t="s">
        <v>1</v>
      </c>
      <c r="C1" s="4" t="s">
        <v>2</v>
      </c>
      <c r="D1" s="4" t="s">
        <v>3</v>
      </c>
      <c r="E1" s="6" t="s">
        <v>4</v>
      </c>
      <c r="F1" t="s">
        <v>130</v>
      </c>
      <c r="G1" t="s">
        <v>131</v>
      </c>
      <c r="H1" t="s">
        <v>132</v>
      </c>
      <c r="I1" t="s">
        <v>133</v>
      </c>
    </row>
    <row r="2" spans="1:9" x14ac:dyDescent="0.2">
      <c r="A2" s="4" t="s">
        <v>15</v>
      </c>
      <c r="B2" s="5">
        <v>1.4999999999999999E-2</v>
      </c>
      <c r="C2" s="4" t="s">
        <v>16</v>
      </c>
      <c r="D2" s="10">
        <v>41926</v>
      </c>
      <c r="E2" s="10">
        <v>43891</v>
      </c>
      <c r="F2" s="4">
        <v>99.86</v>
      </c>
      <c r="G2" s="12">
        <f>MOD(E2-A1,30)</f>
        <v>24</v>
      </c>
      <c r="H2">
        <f>G2/365*B2*100+F2</f>
        <v>99.958630136986301</v>
      </c>
      <c r="I2">
        <f>QUOTIENT(E2-A1,30)</f>
        <v>1</v>
      </c>
    </row>
    <row r="3" spans="1:9" x14ac:dyDescent="0.2">
      <c r="A3" s="4" t="s">
        <v>34</v>
      </c>
      <c r="B3" s="5">
        <v>7.4999999999999997E-3</v>
      </c>
      <c r="C3" s="4" t="s">
        <v>35</v>
      </c>
      <c r="D3" s="10">
        <v>42107</v>
      </c>
      <c r="E3" s="10">
        <v>44075</v>
      </c>
      <c r="F3" s="4">
        <v>99.27</v>
      </c>
      <c r="G3">
        <f>MOD(E2-A1,30)</f>
        <v>24</v>
      </c>
      <c r="H3">
        <f>G3/365*B3*100+F3</f>
        <v>99.31931506849314</v>
      </c>
      <c r="I3">
        <f>QUOTIENT(E3-A1,30)</f>
        <v>7</v>
      </c>
    </row>
    <row r="4" spans="1:9" x14ac:dyDescent="0.2">
      <c r="A4" s="4" t="s">
        <v>46</v>
      </c>
      <c r="B4" s="5">
        <v>7.4999999999999997E-3</v>
      </c>
      <c r="C4" s="4" t="s">
        <v>60</v>
      </c>
      <c r="D4" s="10">
        <v>42296</v>
      </c>
      <c r="E4" s="10">
        <v>44256</v>
      </c>
      <c r="F4" s="4">
        <v>98.94</v>
      </c>
      <c r="G4">
        <f>MOD(E4-A1,30)</f>
        <v>29</v>
      </c>
      <c r="H4">
        <f>G4/365*B4*100+F4</f>
        <v>98.999589041095888</v>
      </c>
      <c r="I4">
        <f>QUOTIENT(E4-A1,30)</f>
        <v>13</v>
      </c>
    </row>
    <row r="5" spans="1:9" x14ac:dyDescent="0.2">
      <c r="A5" s="4" t="s">
        <v>46</v>
      </c>
      <c r="B5" s="5">
        <v>7.4999999999999997E-3</v>
      </c>
      <c r="C5" s="4" t="s">
        <v>47</v>
      </c>
      <c r="D5" s="10">
        <v>42471</v>
      </c>
      <c r="E5" s="10">
        <v>44440</v>
      </c>
      <c r="F5" s="4">
        <v>98.46</v>
      </c>
      <c r="G5">
        <f>MOD(E5-A1,30)</f>
        <v>3</v>
      </c>
      <c r="H5">
        <f>G5/365*B5*100+F5</f>
        <v>98.466164383561633</v>
      </c>
      <c r="I5">
        <f>QUOTIENT(E5-A1,30)</f>
        <v>20</v>
      </c>
    </row>
    <row r="6" spans="1:9" x14ac:dyDescent="0.2">
      <c r="A6" s="4" t="s">
        <v>42</v>
      </c>
      <c r="B6" s="5">
        <v>5.0000000000000001E-3</v>
      </c>
      <c r="C6" s="4" t="s">
        <v>63</v>
      </c>
      <c r="D6" s="10">
        <v>42654</v>
      </c>
      <c r="E6" s="10">
        <v>44621</v>
      </c>
      <c r="F6" s="4">
        <v>97.65</v>
      </c>
      <c r="G6">
        <f>MOD(E6-A1, 30)</f>
        <v>4</v>
      </c>
      <c r="H6">
        <f>G6/365*B6*100+F6</f>
        <v>97.655479452054806</v>
      </c>
      <c r="I6">
        <f>QUOTIENT(E6-A1,30)</f>
        <v>26</v>
      </c>
    </row>
    <row r="7" spans="1:9" x14ac:dyDescent="0.2">
      <c r="A7" s="4" t="s">
        <v>42</v>
      </c>
      <c r="B7" s="5">
        <v>2.75E-2</v>
      </c>
      <c r="C7" s="4" t="s">
        <v>43</v>
      </c>
      <c r="D7" s="10">
        <v>40757</v>
      </c>
      <c r="E7" s="10">
        <v>44713</v>
      </c>
      <c r="F7" s="4">
        <v>102.59</v>
      </c>
      <c r="G7">
        <f>MOD(E7-A1,30)</f>
        <v>6</v>
      </c>
      <c r="H7">
        <f>G7/365*B7*100+F7</f>
        <v>102.63520547945205</v>
      </c>
      <c r="I7">
        <f>QUOTIENT(E7-A1,30)</f>
        <v>29</v>
      </c>
    </row>
    <row r="8" spans="1:9" x14ac:dyDescent="0.2">
      <c r="A8" s="4" t="s">
        <v>87</v>
      </c>
      <c r="B8" s="5">
        <v>1.7500000000000002E-2</v>
      </c>
      <c r="C8" s="4" t="s">
        <v>95</v>
      </c>
      <c r="D8" s="10">
        <v>43014</v>
      </c>
      <c r="E8" s="10">
        <v>44986</v>
      </c>
      <c r="F8" s="4">
        <v>100.45</v>
      </c>
      <c r="G8">
        <f>MOD(E8-A1,30)</f>
        <v>9</v>
      </c>
      <c r="H8">
        <f>G8/365*B8*100+F8</f>
        <v>100.49315068493151</v>
      </c>
      <c r="I8">
        <f>QUOTIENT(E8-A1,30)</f>
        <v>38</v>
      </c>
    </row>
    <row r="9" spans="1:9" x14ac:dyDescent="0.2">
      <c r="A9" s="4" t="s">
        <v>87</v>
      </c>
      <c r="B9" s="5">
        <v>1.4999999999999999E-2</v>
      </c>
      <c r="C9" s="4" t="s">
        <v>88</v>
      </c>
      <c r="D9" s="10">
        <v>41120</v>
      </c>
      <c r="E9" s="10">
        <v>45078</v>
      </c>
      <c r="F9" s="4">
        <v>99.61</v>
      </c>
      <c r="G9">
        <f>MOD(E9-A1,30)</f>
        <v>11</v>
      </c>
      <c r="H9">
        <f>G9/365*B9*100+F9</f>
        <v>99.65520547945205</v>
      </c>
      <c r="I9">
        <f>QUOTIENT(E9-A1,30)</f>
        <v>41</v>
      </c>
    </row>
    <row r="10" spans="1:9" x14ac:dyDescent="0.2">
      <c r="A10" s="4" t="s">
        <v>75</v>
      </c>
      <c r="B10" s="5">
        <v>2.2499999999999999E-2</v>
      </c>
      <c r="C10" s="4" t="s">
        <v>76</v>
      </c>
      <c r="D10" s="10">
        <v>43378</v>
      </c>
      <c r="E10" s="10">
        <v>45352</v>
      </c>
      <c r="F10" s="4">
        <v>102.58</v>
      </c>
      <c r="G10">
        <f>MOD(E10-A1, 30)</f>
        <v>15</v>
      </c>
      <c r="H10">
        <f>G10/365*B10*100+F10</f>
        <v>102.67246575342466</v>
      </c>
      <c r="I10">
        <f>QUOTIENT(E10-A1,30)</f>
        <v>50</v>
      </c>
    </row>
    <row r="11" spans="1:9" x14ac:dyDescent="0.2">
      <c r="A11" s="4" t="s">
        <v>83</v>
      </c>
      <c r="B11" s="5">
        <v>1.4999999999999999E-2</v>
      </c>
      <c r="C11" s="4" t="s">
        <v>84</v>
      </c>
      <c r="D11" s="10">
        <v>43560</v>
      </c>
      <c r="E11" s="10">
        <v>45536</v>
      </c>
      <c r="F11" s="4">
        <v>99.11</v>
      </c>
      <c r="G11">
        <f>MOD(E11-A1,30)</f>
        <v>19</v>
      </c>
      <c r="H11">
        <f>G11/365*B11*100+F11</f>
        <v>99.188082191780822</v>
      </c>
      <c r="I11">
        <f>QUOTIENT(E11-A1,30)</f>
        <v>56</v>
      </c>
    </row>
    <row r="12" spans="1:9" x14ac:dyDescent="0.2">
      <c r="A12" s="4" t="s">
        <v>101</v>
      </c>
      <c r="B12" s="5">
        <v>1.2500000000000001E-2</v>
      </c>
      <c r="C12" s="4" t="s">
        <v>102</v>
      </c>
      <c r="D12" s="10">
        <v>43749</v>
      </c>
      <c r="E12" s="10">
        <v>45717</v>
      </c>
      <c r="F12" s="4">
        <v>98.48</v>
      </c>
      <c r="G12">
        <f>MOD(E12-A1,30)</f>
        <v>20</v>
      </c>
      <c r="H12">
        <f>G12/365*B12*100+F12</f>
        <v>98.548493150684934</v>
      </c>
      <c r="I12">
        <f>QUOTIENT(E12-A1,30)</f>
        <v>62</v>
      </c>
    </row>
    <row r="13" spans="1:9" x14ac:dyDescent="0.2">
      <c r="F1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DE58-57F1-3348-9153-E73B029AF6DF}">
  <dimension ref="A1:I13"/>
  <sheetViews>
    <sheetView zoomScale="158" workbookViewId="0">
      <selection activeCell="H1" sqref="H1:H1048576"/>
    </sheetView>
  </sheetViews>
  <sheetFormatPr baseColWidth="10" defaultRowHeight="16" x14ac:dyDescent="0.2"/>
  <cols>
    <col min="4" max="4" width="18" customWidth="1"/>
    <col min="7" max="7" width="11.1640625" bestFit="1" customWidth="1"/>
  </cols>
  <sheetData>
    <row r="1" spans="1:9" x14ac:dyDescent="0.2">
      <c r="A1" s="11">
        <v>43838</v>
      </c>
      <c r="B1" s="4" t="s">
        <v>1</v>
      </c>
      <c r="C1" s="4" t="s">
        <v>2</v>
      </c>
      <c r="D1" s="4" t="s">
        <v>3</v>
      </c>
      <c r="E1" s="6" t="s">
        <v>4</v>
      </c>
      <c r="F1" t="s">
        <v>130</v>
      </c>
      <c r="G1" t="s">
        <v>131</v>
      </c>
      <c r="H1" t="s">
        <v>132</v>
      </c>
      <c r="I1" t="s">
        <v>133</v>
      </c>
    </row>
    <row r="2" spans="1:9" x14ac:dyDescent="0.2">
      <c r="A2" s="4" t="s">
        <v>15</v>
      </c>
      <c r="B2" s="5">
        <v>1.4999999999999999E-2</v>
      </c>
      <c r="C2" s="4" t="s">
        <v>16</v>
      </c>
      <c r="D2" s="10">
        <v>41926</v>
      </c>
      <c r="E2" s="10">
        <v>43891</v>
      </c>
      <c r="F2" s="4">
        <v>99.86</v>
      </c>
      <c r="G2" s="12">
        <f>MOD(E2-A1, 30)</f>
        <v>23</v>
      </c>
      <c r="H2" s="12">
        <f>G2/365*B2*100+F2</f>
        <v>99.954520547945208</v>
      </c>
      <c r="I2">
        <f>QUOTIENT(E2-A1,30)</f>
        <v>1</v>
      </c>
    </row>
    <row r="3" spans="1:9" x14ac:dyDescent="0.2">
      <c r="A3" s="4" t="s">
        <v>34</v>
      </c>
      <c r="B3" s="5">
        <v>7.4999999999999997E-3</v>
      </c>
      <c r="C3" s="4" t="s">
        <v>35</v>
      </c>
      <c r="D3" s="10">
        <v>42107</v>
      </c>
      <c r="E3" s="10">
        <v>44075</v>
      </c>
      <c r="F3" s="4">
        <v>99.28</v>
      </c>
      <c r="G3" s="12">
        <f>MOD(E3-A1,30)</f>
        <v>27</v>
      </c>
      <c r="H3" s="12">
        <f>G3/365*B3*100+F3</f>
        <v>99.335479452054798</v>
      </c>
      <c r="I3">
        <f>QUOTIENT(E3-A1,30)</f>
        <v>7</v>
      </c>
    </row>
    <row r="4" spans="1:9" x14ac:dyDescent="0.2">
      <c r="A4" s="4" t="s">
        <v>46</v>
      </c>
      <c r="B4" s="5">
        <v>7.4999999999999997E-3</v>
      </c>
      <c r="C4" s="4" t="s">
        <v>60</v>
      </c>
      <c r="D4" s="10">
        <v>42296</v>
      </c>
      <c r="E4" s="10">
        <v>44256</v>
      </c>
      <c r="F4" s="4">
        <v>98.92</v>
      </c>
      <c r="G4" s="12">
        <f>MOD(E4-A1,30)</f>
        <v>28</v>
      </c>
      <c r="H4" s="12">
        <f>G4/365*B4*100+F4</f>
        <v>98.977534246575345</v>
      </c>
      <c r="I4">
        <f>QUOTIENT(E4-A1,30)</f>
        <v>13</v>
      </c>
    </row>
    <row r="5" spans="1:9" x14ac:dyDescent="0.2">
      <c r="A5" s="4" t="s">
        <v>46</v>
      </c>
      <c r="B5" s="5">
        <v>7.4999999999999997E-3</v>
      </c>
      <c r="C5" s="4" t="s">
        <v>47</v>
      </c>
      <c r="D5" s="10">
        <v>42471</v>
      </c>
      <c r="E5" s="10">
        <v>44440</v>
      </c>
      <c r="F5" s="4">
        <v>98.46</v>
      </c>
      <c r="G5" s="12">
        <f>MOD(E5-A1,30)</f>
        <v>2</v>
      </c>
      <c r="H5" s="12">
        <f>G5/365*B5*100+F5</f>
        <v>98.464109589041087</v>
      </c>
      <c r="I5">
        <f>QUOTIENT(E5-A1,30)</f>
        <v>20</v>
      </c>
    </row>
    <row r="6" spans="1:9" x14ac:dyDescent="0.2">
      <c r="A6" s="4" t="s">
        <v>42</v>
      </c>
      <c r="B6" s="5">
        <v>5.0000000000000001E-3</v>
      </c>
      <c r="C6" s="4" t="s">
        <v>63</v>
      </c>
      <c r="D6" s="10">
        <v>42654</v>
      </c>
      <c r="E6" s="10">
        <v>44621</v>
      </c>
      <c r="F6" s="4">
        <v>97.64</v>
      </c>
      <c r="G6" s="12">
        <f>MOD(E6-A1, 30)</f>
        <v>3</v>
      </c>
      <c r="H6" s="12">
        <f>G6/365*B6*100+F6</f>
        <v>97.644109589041093</v>
      </c>
      <c r="I6">
        <f>QUOTIENT(E6-A1,30)</f>
        <v>26</v>
      </c>
    </row>
    <row r="7" spans="1:9" x14ac:dyDescent="0.2">
      <c r="A7" s="4" t="s">
        <v>42</v>
      </c>
      <c r="B7" s="5">
        <v>2.75E-2</v>
      </c>
      <c r="C7" s="4" t="s">
        <v>43</v>
      </c>
      <c r="D7" s="10">
        <v>40757</v>
      </c>
      <c r="E7" s="10">
        <v>44713</v>
      </c>
      <c r="F7" s="4">
        <v>102.58</v>
      </c>
      <c r="G7" s="12">
        <f>MOD(E7-A1,30)</f>
        <v>5</v>
      </c>
      <c r="H7" s="12">
        <f>G7/365*B7*100+F7</f>
        <v>102.61767123287672</v>
      </c>
      <c r="I7">
        <f>QUOTIENT(E7-A1,30)</f>
        <v>29</v>
      </c>
    </row>
    <row r="8" spans="1:9" x14ac:dyDescent="0.2">
      <c r="A8" s="4" t="s">
        <v>87</v>
      </c>
      <c r="B8" s="5">
        <v>1.7500000000000002E-2</v>
      </c>
      <c r="C8" s="4" t="s">
        <v>95</v>
      </c>
      <c r="D8" s="10">
        <v>43014</v>
      </c>
      <c r="E8" s="10">
        <v>44986</v>
      </c>
      <c r="F8" s="4">
        <v>100.44</v>
      </c>
      <c r="G8" s="12">
        <f>MOD(E8-A1,30)</f>
        <v>8</v>
      </c>
      <c r="H8" s="12">
        <f>G8/365*B8*100+F8</f>
        <v>100.47835616438356</v>
      </c>
      <c r="I8">
        <f>QUOTIENT(E8-A1,30)</f>
        <v>38</v>
      </c>
    </row>
    <row r="9" spans="1:9" x14ac:dyDescent="0.2">
      <c r="A9" s="4" t="s">
        <v>87</v>
      </c>
      <c r="B9" s="5">
        <v>1.4999999999999999E-2</v>
      </c>
      <c r="C9" s="4" t="s">
        <v>88</v>
      </c>
      <c r="D9" s="10">
        <v>41120</v>
      </c>
      <c r="E9" s="10">
        <v>45078</v>
      </c>
      <c r="F9" s="4">
        <v>99.62</v>
      </c>
      <c r="G9" s="12">
        <f>MOD(E9-A1,30)</f>
        <v>10</v>
      </c>
      <c r="H9" s="12">
        <f>G9/365*B9*100+F9</f>
        <v>99.661095890410962</v>
      </c>
      <c r="I9">
        <f>QUOTIENT(E9-A1,30)</f>
        <v>41</v>
      </c>
    </row>
    <row r="10" spans="1:9" x14ac:dyDescent="0.2">
      <c r="A10" s="4" t="s">
        <v>75</v>
      </c>
      <c r="B10" s="5">
        <v>2.2499999999999999E-2</v>
      </c>
      <c r="C10" s="4" t="s">
        <v>76</v>
      </c>
      <c r="D10" s="10">
        <v>43378</v>
      </c>
      <c r="E10" s="10">
        <v>45352</v>
      </c>
      <c r="F10" s="4">
        <v>102.68</v>
      </c>
      <c r="G10" s="12">
        <f>MOD(E10-A1, 30)</f>
        <v>14</v>
      </c>
      <c r="H10" s="12">
        <f>G10/365*B10*100+F10</f>
        <v>102.76630136986302</v>
      </c>
      <c r="I10">
        <f>QUOTIENT(E10-A1,30)</f>
        <v>50</v>
      </c>
    </row>
    <row r="11" spans="1:9" x14ac:dyDescent="0.2">
      <c r="A11" s="4" t="s">
        <v>83</v>
      </c>
      <c r="B11" s="5">
        <v>1.4999999999999999E-2</v>
      </c>
      <c r="C11" s="4" t="s">
        <v>84</v>
      </c>
      <c r="D11" s="10">
        <v>43560</v>
      </c>
      <c r="E11" s="10">
        <v>45536</v>
      </c>
      <c r="F11" s="4">
        <v>99.25</v>
      </c>
      <c r="G11" s="12">
        <f>MOD(E11-A1,30)</f>
        <v>18</v>
      </c>
      <c r="H11" s="12">
        <f>G11/365*B11*100+F11</f>
        <v>99.32397260273973</v>
      </c>
      <c r="I11">
        <f>QUOTIENT(E11-A1,30)</f>
        <v>56</v>
      </c>
    </row>
    <row r="12" spans="1:9" x14ac:dyDescent="0.2">
      <c r="A12" s="4" t="s">
        <v>101</v>
      </c>
      <c r="B12" s="5">
        <v>1.2500000000000001E-2</v>
      </c>
      <c r="C12" s="4" t="s">
        <v>102</v>
      </c>
      <c r="D12" s="10">
        <v>43749</v>
      </c>
      <c r="E12" s="10">
        <v>45717</v>
      </c>
      <c r="F12" s="4">
        <v>98.48</v>
      </c>
      <c r="G12" s="12">
        <f>MOD(E12-A1,30)</f>
        <v>19</v>
      </c>
      <c r="H12" s="12">
        <f>G12/365*B12*100+F12</f>
        <v>98.545068493150694</v>
      </c>
      <c r="I12">
        <f>QUOTIENT(E12-A1,30)</f>
        <v>62</v>
      </c>
    </row>
    <row r="13" spans="1:9" x14ac:dyDescent="0.2">
      <c r="F13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4E6B-8CC3-964A-8742-FFDB42DD606E}">
  <dimension ref="A1:I13"/>
  <sheetViews>
    <sheetView workbookViewId="0">
      <selection activeCell="H1" sqref="H1:H1048576"/>
    </sheetView>
  </sheetViews>
  <sheetFormatPr baseColWidth="10" defaultRowHeight="16" x14ac:dyDescent="0.2"/>
  <cols>
    <col min="4" max="4" width="12" customWidth="1"/>
  </cols>
  <sheetData>
    <row r="1" spans="1:9" x14ac:dyDescent="0.2">
      <c r="A1" s="11">
        <v>43839</v>
      </c>
      <c r="B1" s="4" t="s">
        <v>1</v>
      </c>
      <c r="C1" s="4" t="s">
        <v>2</v>
      </c>
      <c r="D1" s="4" t="s">
        <v>3</v>
      </c>
      <c r="E1" s="6" t="s">
        <v>4</v>
      </c>
      <c r="F1" t="s">
        <v>130</v>
      </c>
      <c r="G1" t="s">
        <v>131</v>
      </c>
      <c r="H1" t="s">
        <v>132</v>
      </c>
      <c r="I1" t="s">
        <v>133</v>
      </c>
    </row>
    <row r="2" spans="1:9" x14ac:dyDescent="0.2">
      <c r="A2" s="4" t="s">
        <v>15</v>
      </c>
      <c r="B2" s="5">
        <v>1.4999999999999999E-2</v>
      </c>
      <c r="C2" s="4" t="s">
        <v>16</v>
      </c>
      <c r="D2" s="10">
        <v>41926</v>
      </c>
      <c r="E2" s="10">
        <v>43891</v>
      </c>
      <c r="F2" s="4">
        <v>99.86</v>
      </c>
      <c r="G2">
        <f>MOD(E2-A1, 30)</f>
        <v>22</v>
      </c>
      <c r="H2">
        <f>G2/365*B2*100+F2</f>
        <v>99.950410958904115</v>
      </c>
      <c r="I2">
        <f>QUOTIENT(E2-A1,30)</f>
        <v>1</v>
      </c>
    </row>
    <row r="3" spans="1:9" x14ac:dyDescent="0.2">
      <c r="A3" s="4" t="s">
        <v>34</v>
      </c>
      <c r="B3" s="5">
        <v>7.4999999999999997E-3</v>
      </c>
      <c r="C3" s="4" t="s">
        <v>35</v>
      </c>
      <c r="D3" s="10">
        <v>42107</v>
      </c>
      <c r="E3" s="10">
        <v>44075</v>
      </c>
      <c r="F3" s="4">
        <v>99.28</v>
      </c>
      <c r="G3">
        <f>MOD(E3-A1,30)</f>
        <v>26</v>
      </c>
      <c r="H3">
        <f>G3/365*B3*100+F3</f>
        <v>99.333424657534252</v>
      </c>
      <c r="I3">
        <f>QUOTIENT(E3-A1,30)</f>
        <v>7</v>
      </c>
    </row>
    <row r="4" spans="1:9" x14ac:dyDescent="0.2">
      <c r="A4" s="4" t="s">
        <v>46</v>
      </c>
      <c r="B4" s="5">
        <v>7.4999999999999997E-3</v>
      </c>
      <c r="C4" s="4" t="s">
        <v>60</v>
      </c>
      <c r="D4" s="10">
        <v>42296</v>
      </c>
      <c r="E4" s="10">
        <v>44256</v>
      </c>
      <c r="F4" s="4">
        <v>98.92</v>
      </c>
      <c r="G4">
        <f>MOD(E4-A1,30)</f>
        <v>27</v>
      </c>
      <c r="H4">
        <f>G4/365*B4*100+F4</f>
        <v>98.975479452054799</v>
      </c>
      <c r="I4">
        <f>QUOTIENT(E4-A1,30)</f>
        <v>13</v>
      </c>
    </row>
    <row r="5" spans="1:9" x14ac:dyDescent="0.2">
      <c r="A5" s="4" t="s">
        <v>46</v>
      </c>
      <c r="B5" s="5">
        <v>7.4999999999999997E-3</v>
      </c>
      <c r="C5" s="4" t="s">
        <v>47</v>
      </c>
      <c r="D5" s="10">
        <v>42471</v>
      </c>
      <c r="E5" s="10">
        <v>44440</v>
      </c>
      <c r="F5" s="4">
        <v>98.43</v>
      </c>
      <c r="G5">
        <f>MOD(E5-A1,30)</f>
        <v>1</v>
      </c>
      <c r="H5">
        <f>G5/365*B5*100+F5</f>
        <v>98.432054794520553</v>
      </c>
      <c r="I5">
        <f>QUOTIENT(E5-A1,30)</f>
        <v>20</v>
      </c>
    </row>
    <row r="6" spans="1:9" x14ac:dyDescent="0.2">
      <c r="A6" s="4" t="s">
        <v>42</v>
      </c>
      <c r="B6" s="5">
        <v>5.0000000000000001E-3</v>
      </c>
      <c r="C6" s="4" t="s">
        <v>63</v>
      </c>
      <c r="D6" s="10">
        <v>42654</v>
      </c>
      <c r="E6" s="10">
        <v>44621</v>
      </c>
      <c r="F6" s="4">
        <v>97.6</v>
      </c>
      <c r="G6">
        <f>MOD(E6-A1, 30)</f>
        <v>2</v>
      </c>
      <c r="H6">
        <f>G6/365*B6*100+F6</f>
        <v>97.602739726027394</v>
      </c>
      <c r="I6">
        <f>QUOTIENT(E6-A1,30)</f>
        <v>26</v>
      </c>
    </row>
    <row r="7" spans="1:9" x14ac:dyDescent="0.2">
      <c r="A7" s="4" t="s">
        <v>42</v>
      </c>
      <c r="B7" s="5">
        <v>2.75E-2</v>
      </c>
      <c r="C7" s="4" t="s">
        <v>43</v>
      </c>
      <c r="D7" s="10">
        <v>40757</v>
      </c>
      <c r="E7" s="10">
        <v>44713</v>
      </c>
      <c r="F7" s="4">
        <v>102.52</v>
      </c>
      <c r="G7">
        <f>MOD(E7-A1,30)</f>
        <v>4</v>
      </c>
      <c r="H7">
        <f>G7/365*B7*100+F7</f>
        <v>102.55013698630137</v>
      </c>
      <c r="I7">
        <f>QUOTIENT(E7-A1,30)</f>
        <v>29</v>
      </c>
    </row>
    <row r="8" spans="1:9" x14ac:dyDescent="0.2">
      <c r="A8" s="4" t="s">
        <v>87</v>
      </c>
      <c r="B8" s="5">
        <v>1.7500000000000002E-2</v>
      </c>
      <c r="C8" s="4" t="s">
        <v>95</v>
      </c>
      <c r="D8" s="10">
        <v>43014</v>
      </c>
      <c r="E8" s="10">
        <v>44986</v>
      </c>
      <c r="F8" s="4">
        <v>100.35</v>
      </c>
      <c r="G8">
        <f>MOD(E8-A1,30)</f>
        <v>7</v>
      </c>
      <c r="H8">
        <f>G8/365*B8*100+F8</f>
        <v>100.38356164383561</v>
      </c>
      <c r="I8">
        <f>QUOTIENT(E8-A1,30)</f>
        <v>38</v>
      </c>
    </row>
    <row r="9" spans="1:9" x14ac:dyDescent="0.2">
      <c r="A9" s="4" t="s">
        <v>87</v>
      </c>
      <c r="B9" s="5">
        <v>1.4999999999999999E-2</v>
      </c>
      <c r="C9" s="4" t="s">
        <v>88</v>
      </c>
      <c r="D9" s="10">
        <v>41120</v>
      </c>
      <c r="E9" s="10">
        <v>45078</v>
      </c>
      <c r="F9" s="4">
        <v>99.54</v>
      </c>
      <c r="G9">
        <f>MOD(E9-A1,30)</f>
        <v>9</v>
      </c>
      <c r="H9">
        <f>G9/365*B9*100+F9</f>
        <v>99.576986301369871</v>
      </c>
      <c r="I9">
        <f>QUOTIENT(E9-A1,30)</f>
        <v>41</v>
      </c>
    </row>
    <row r="10" spans="1:9" x14ac:dyDescent="0.2">
      <c r="A10" s="4" t="s">
        <v>75</v>
      </c>
      <c r="B10" s="5">
        <v>2.2499999999999999E-2</v>
      </c>
      <c r="C10" s="4" t="s">
        <v>76</v>
      </c>
      <c r="D10" s="10">
        <v>43378</v>
      </c>
      <c r="E10" s="10">
        <v>45352</v>
      </c>
      <c r="F10" s="4">
        <v>102.53</v>
      </c>
      <c r="G10">
        <f>MOD(E10-A1, 30)</f>
        <v>13</v>
      </c>
      <c r="H10">
        <f>G10/365*B10*100+F10</f>
        <v>102.61013698630137</v>
      </c>
      <c r="I10">
        <f>QUOTIENT(E10-A1,30)</f>
        <v>50</v>
      </c>
    </row>
    <row r="11" spans="1:9" x14ac:dyDescent="0.2">
      <c r="A11" s="4" t="s">
        <v>83</v>
      </c>
      <c r="B11" s="5">
        <v>1.4999999999999999E-2</v>
      </c>
      <c r="C11" s="4" t="s">
        <v>84</v>
      </c>
      <c r="D11" s="10">
        <v>43560</v>
      </c>
      <c r="E11" s="10">
        <v>45536</v>
      </c>
      <c r="F11" s="4">
        <v>98.99</v>
      </c>
      <c r="G11">
        <f>MOD(E11-A1,30)</f>
        <v>17</v>
      </c>
      <c r="H11">
        <f>G11/365*B11*100+F11</f>
        <v>99.059863013698632</v>
      </c>
      <c r="I11">
        <f>QUOTIENT(E11-A1,30)</f>
        <v>56</v>
      </c>
    </row>
    <row r="12" spans="1:9" x14ac:dyDescent="0.2">
      <c r="A12" s="4" t="s">
        <v>101</v>
      </c>
      <c r="B12" s="5">
        <v>1.2500000000000001E-2</v>
      </c>
      <c r="C12" s="4" t="s">
        <v>102</v>
      </c>
      <c r="D12" s="10">
        <v>43749</v>
      </c>
      <c r="E12" s="10">
        <v>45717</v>
      </c>
      <c r="F12" s="4">
        <v>98.3</v>
      </c>
      <c r="G12">
        <f>MOD(E12-A1,30)</f>
        <v>18</v>
      </c>
      <c r="H12">
        <f>G12/365*B12*100+F12</f>
        <v>98.361643835616434</v>
      </c>
      <c r="I12">
        <f>QUOTIENT(E12-A1,30)</f>
        <v>62</v>
      </c>
    </row>
    <row r="13" spans="1:9" x14ac:dyDescent="0.2">
      <c r="F13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354D-615B-8D47-BF64-BF824982F55B}">
  <dimension ref="A1:I13"/>
  <sheetViews>
    <sheetView workbookViewId="0">
      <selection activeCell="H1" sqref="H1:H1048576"/>
    </sheetView>
  </sheetViews>
  <sheetFormatPr baseColWidth="10" defaultRowHeight="16" x14ac:dyDescent="0.2"/>
  <cols>
    <col min="4" max="4" width="13.5" customWidth="1"/>
    <col min="6" max="6" width="11.1640625" bestFit="1" customWidth="1"/>
  </cols>
  <sheetData>
    <row r="1" spans="1:9" x14ac:dyDescent="0.2">
      <c r="A1" s="11">
        <v>43840</v>
      </c>
      <c r="B1" s="4" t="s">
        <v>1</v>
      </c>
      <c r="C1" s="4" t="s">
        <v>2</v>
      </c>
      <c r="D1" s="4" t="s">
        <v>3</v>
      </c>
      <c r="E1" s="6" t="s">
        <v>4</v>
      </c>
      <c r="F1" t="s">
        <v>130</v>
      </c>
      <c r="G1" t="s">
        <v>131</v>
      </c>
      <c r="H1" t="s">
        <v>132</v>
      </c>
      <c r="I1" t="s">
        <v>133</v>
      </c>
    </row>
    <row r="2" spans="1:9" x14ac:dyDescent="0.2">
      <c r="A2" s="4" t="s">
        <v>15</v>
      </c>
      <c r="B2" s="5">
        <v>1.4999999999999999E-2</v>
      </c>
      <c r="C2" s="4" t="s">
        <v>16</v>
      </c>
      <c r="D2" s="10">
        <v>41926</v>
      </c>
      <c r="E2" s="10">
        <v>43891</v>
      </c>
      <c r="F2" s="4">
        <v>99.86</v>
      </c>
      <c r="G2">
        <f>MOD(E2-A1, 30)</f>
        <v>21</v>
      </c>
      <c r="H2">
        <f>G2/365*B2*100+F2</f>
        <v>99.946301369863008</v>
      </c>
      <c r="I2">
        <f>QUOTIENT(E2-A1,30)</f>
        <v>1</v>
      </c>
    </row>
    <row r="3" spans="1:9" x14ac:dyDescent="0.2">
      <c r="A3" s="4" t="s">
        <v>34</v>
      </c>
      <c r="B3" s="5">
        <v>7.4999999999999997E-3</v>
      </c>
      <c r="C3" s="4" t="s">
        <v>35</v>
      </c>
      <c r="D3" s="10">
        <v>42107</v>
      </c>
      <c r="E3" s="10">
        <v>44075</v>
      </c>
      <c r="F3" s="4">
        <v>99.28</v>
      </c>
      <c r="G3">
        <f>MOD(E3-A1,30)</f>
        <v>25</v>
      </c>
      <c r="H3">
        <f>G3/365*B3*100+F3</f>
        <v>99.331369863013705</v>
      </c>
      <c r="I3">
        <f>QUOTIENT(E3-A1,30)</f>
        <v>7</v>
      </c>
    </row>
    <row r="4" spans="1:9" x14ac:dyDescent="0.2">
      <c r="A4" s="4" t="s">
        <v>46</v>
      </c>
      <c r="B4" s="5">
        <v>7.4999999999999997E-3</v>
      </c>
      <c r="C4" s="4" t="s">
        <v>60</v>
      </c>
      <c r="D4" s="10">
        <v>42296</v>
      </c>
      <c r="E4" s="10">
        <v>44256</v>
      </c>
      <c r="F4" s="4">
        <v>98.88</v>
      </c>
      <c r="G4">
        <f>MOD(E4-A1,30)</f>
        <v>26</v>
      </c>
      <c r="H4">
        <f>G4/365*B4*100+F4</f>
        <v>98.933424657534246</v>
      </c>
      <c r="I4">
        <f>QUOTIENT(E4-A1,30)</f>
        <v>13</v>
      </c>
    </row>
    <row r="5" spans="1:9" x14ac:dyDescent="0.2">
      <c r="A5" s="4" t="s">
        <v>46</v>
      </c>
      <c r="B5" s="5">
        <v>7.4999999999999997E-3</v>
      </c>
      <c r="C5" s="4" t="s">
        <v>47</v>
      </c>
      <c r="D5" s="10">
        <v>42471</v>
      </c>
      <c r="E5" s="10">
        <v>44440</v>
      </c>
      <c r="F5" s="4">
        <v>98.43</v>
      </c>
      <c r="G5">
        <f>MOD(E5-A1,30)</f>
        <v>0</v>
      </c>
      <c r="H5">
        <f>G5/365*B5*100+F5</f>
        <v>98.43</v>
      </c>
      <c r="I5">
        <f>QUOTIENT(E5-A1,30)</f>
        <v>20</v>
      </c>
    </row>
    <row r="6" spans="1:9" x14ac:dyDescent="0.2">
      <c r="A6" s="4" t="s">
        <v>42</v>
      </c>
      <c r="B6" s="5">
        <v>5.0000000000000001E-3</v>
      </c>
      <c r="C6" s="4" t="s">
        <v>63</v>
      </c>
      <c r="D6" s="10">
        <v>42654</v>
      </c>
      <c r="E6" s="10">
        <v>44621</v>
      </c>
      <c r="F6" s="4">
        <v>97.61</v>
      </c>
      <c r="G6">
        <f>MOD(E6-A1, 30)</f>
        <v>1</v>
      </c>
      <c r="H6">
        <f>G6/365*B6*100+F6</f>
        <v>97.611369863013692</v>
      </c>
      <c r="I6">
        <f>QUOTIENT(E6-A1,30)</f>
        <v>26</v>
      </c>
    </row>
    <row r="7" spans="1:9" x14ac:dyDescent="0.2">
      <c r="A7" s="4" t="s">
        <v>42</v>
      </c>
      <c r="B7" s="5">
        <v>2.75E-2</v>
      </c>
      <c r="C7" s="4" t="s">
        <v>43</v>
      </c>
      <c r="D7" s="10">
        <v>40757</v>
      </c>
      <c r="E7" s="10">
        <v>44713</v>
      </c>
      <c r="F7" s="4">
        <v>102.52</v>
      </c>
      <c r="G7">
        <f>MOD(E7-A1,30)</f>
        <v>3</v>
      </c>
      <c r="H7">
        <f>G7/365*B7*100+F7</f>
        <v>102.54260273972602</v>
      </c>
      <c r="I7">
        <f>QUOTIENT(E7-A1,30)</f>
        <v>29</v>
      </c>
    </row>
    <row r="8" spans="1:9" x14ac:dyDescent="0.2">
      <c r="A8" s="4" t="s">
        <v>87</v>
      </c>
      <c r="B8" s="5">
        <v>1.7500000000000002E-2</v>
      </c>
      <c r="C8" s="4" t="s">
        <v>95</v>
      </c>
      <c r="D8" s="10">
        <v>43014</v>
      </c>
      <c r="E8" s="10">
        <v>44986</v>
      </c>
      <c r="F8" s="4">
        <v>100.31</v>
      </c>
      <c r="G8">
        <f>MOD(E8-A1,30)</f>
        <v>6</v>
      </c>
      <c r="H8">
        <f>G8/365*B8*100+F8</f>
        <v>100.33876712328767</v>
      </c>
      <c r="I8">
        <f>QUOTIENT(E8-A1,30)</f>
        <v>38</v>
      </c>
    </row>
    <row r="9" spans="1:9" x14ac:dyDescent="0.2">
      <c r="A9" s="4" t="s">
        <v>87</v>
      </c>
      <c r="B9" s="5">
        <v>1.4999999999999999E-2</v>
      </c>
      <c r="C9" s="4" t="s">
        <v>88</v>
      </c>
      <c r="D9" s="10">
        <v>41120</v>
      </c>
      <c r="E9" s="10">
        <v>45078</v>
      </c>
      <c r="F9" s="4">
        <v>99.53</v>
      </c>
      <c r="G9">
        <f>MOD(E9-A1,30)</f>
        <v>8</v>
      </c>
      <c r="H9">
        <f>G9/365*B9*100+F9</f>
        <v>99.562876712328773</v>
      </c>
      <c r="I9">
        <f>QUOTIENT(E9-A1,30)</f>
        <v>41</v>
      </c>
    </row>
    <row r="10" spans="1:9" x14ac:dyDescent="0.2">
      <c r="A10" s="4" t="s">
        <v>75</v>
      </c>
      <c r="B10" s="5">
        <v>2.2499999999999999E-2</v>
      </c>
      <c r="C10" s="4" t="s">
        <v>76</v>
      </c>
      <c r="D10" s="10">
        <v>43378</v>
      </c>
      <c r="E10" s="10">
        <v>45352</v>
      </c>
      <c r="F10" s="4">
        <v>102.47</v>
      </c>
      <c r="G10">
        <f>MOD(E10-A1, 30)</f>
        <v>12</v>
      </c>
      <c r="H10">
        <f>G10/365*B10*100+F10</f>
        <v>102.54397260273973</v>
      </c>
      <c r="I10">
        <f>QUOTIENT(E10-A1,30)</f>
        <v>50</v>
      </c>
    </row>
    <row r="11" spans="1:9" x14ac:dyDescent="0.2">
      <c r="A11" s="4" t="s">
        <v>83</v>
      </c>
      <c r="B11" s="5">
        <v>1.4999999999999999E-2</v>
      </c>
      <c r="C11" s="4" t="s">
        <v>84</v>
      </c>
      <c r="D11" s="10">
        <v>43560</v>
      </c>
      <c r="E11" s="10">
        <v>45536</v>
      </c>
      <c r="F11" s="4">
        <v>99.03</v>
      </c>
      <c r="G11">
        <f>MOD(E11-A1,30)</f>
        <v>16</v>
      </c>
      <c r="H11">
        <f>G11/365*B11*100+F11</f>
        <v>99.095753424657531</v>
      </c>
      <c r="I11">
        <f>QUOTIENT(E11-A1,30)</f>
        <v>56</v>
      </c>
    </row>
    <row r="12" spans="1:9" x14ac:dyDescent="0.2">
      <c r="A12" s="4" t="s">
        <v>101</v>
      </c>
      <c r="B12" s="5">
        <v>1.2500000000000001E-2</v>
      </c>
      <c r="C12" s="4" t="s">
        <v>102</v>
      </c>
      <c r="D12" s="10">
        <v>43749</v>
      </c>
      <c r="E12" s="10">
        <v>45717</v>
      </c>
      <c r="F12" s="4">
        <v>98.25</v>
      </c>
      <c r="G12">
        <f>MOD(E12-A1,30)</f>
        <v>17</v>
      </c>
      <c r="H12">
        <f>G12/365*B12*100+F12</f>
        <v>98.308219178082197</v>
      </c>
      <c r="I12">
        <f>QUOTIENT(E12-A1,30)</f>
        <v>62</v>
      </c>
    </row>
    <row r="13" spans="1:9" x14ac:dyDescent="0.2">
      <c r="F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Bonds Price Records</vt:lpstr>
      <vt:lpstr>selected bonds</vt:lpstr>
      <vt:lpstr>1.2</vt:lpstr>
      <vt:lpstr>1.3</vt:lpstr>
      <vt:lpstr>1.6</vt:lpstr>
      <vt:lpstr>1.7</vt:lpstr>
      <vt:lpstr>1.8</vt:lpstr>
      <vt:lpstr>1.9</vt:lpstr>
      <vt:lpstr>1.10</vt:lpstr>
      <vt:lpstr>1.13</vt:lpstr>
      <vt:lpstr>1.14</vt:lpstr>
      <vt:lpstr>1.15</vt:lpstr>
      <vt:lpstr>dirty_price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Yang</dc:creator>
  <cp:lastModifiedBy>Yue Yang</cp:lastModifiedBy>
  <dcterms:created xsi:type="dcterms:W3CDTF">2020-02-02T19:02:06Z</dcterms:created>
  <dcterms:modified xsi:type="dcterms:W3CDTF">2020-02-03T12:00:27Z</dcterms:modified>
</cp:coreProperties>
</file>