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Foglio1" sheetId="1" r:id="rId1"/>
    <sheet name="Foglio2" sheetId="2" r:id="rId2"/>
    <sheet name="Foglio3" sheetId="3" r:id="rId3"/>
  </sheets>
  <calcPr calcId="145621" iterateDelta="1E-4"/>
</workbook>
</file>

<file path=xl/calcChain.xml><?xml version="1.0" encoding="utf-8"?>
<calcChain xmlns="http://schemas.openxmlformats.org/spreadsheetml/2006/main">
  <c r="G12" i="1" l="1"/>
  <c r="G44" i="1" s="1"/>
  <c r="G45" i="1" s="1"/>
  <c r="G11" i="1"/>
  <c r="G13" i="1" l="1"/>
  <c r="G42" i="1"/>
  <c r="G43" i="1" s="1"/>
</calcChain>
</file>

<file path=xl/sharedStrings.xml><?xml version="1.0" encoding="utf-8"?>
<sst xmlns="http://schemas.openxmlformats.org/spreadsheetml/2006/main" count="140" uniqueCount="72">
  <si>
    <t>matlab dir</t>
  </si>
  <si>
    <t>esperimento</t>
  </si>
  <si>
    <t>Variabile</t>
  </si>
  <si>
    <t>Formula</t>
  </si>
  <si>
    <t>Note</t>
  </si>
  <si>
    <t>Simbolo</t>
  </si>
  <si>
    <t>mean (s.i.)</t>
  </si>
  <si>
    <t>std</t>
  </si>
  <si>
    <t>3sigma</t>
  </si>
  <si>
    <t>u.m.</t>
  </si>
  <si>
    <t>Motor</t>
  </si>
  <si>
    <t>Fahulaber (3.6 Amp nominal)</t>
  </si>
  <si>
    <t>motor</t>
  </si>
  <si>
    <t>solo motore</t>
  </si>
  <si>
    <t>inerzia motore</t>
  </si>
  <si>
    <t>Jm/kt</t>
  </si>
  <si>
    <t>spring</t>
  </si>
  <si>
    <t>solo molla rossa</t>
  </si>
  <si>
    <t>costante elastica</t>
  </si>
  <si>
    <t>k</t>
  </si>
  <si>
    <t>[Nm/rad]</t>
  </si>
  <si>
    <t>k/kt</t>
  </si>
  <si>
    <t>solo molla</t>
  </si>
  <si>
    <t>costante coppia</t>
  </si>
  <si>
    <t>k/ (k/kt)</t>
  </si>
  <si>
    <t>kt</t>
  </si>
  <si>
    <t>1.4333 (from datasheet)</t>
  </si>
  <si>
    <t>[Nm/A]</t>
  </si>
  <si>
    <t>inerzia motore [Kg*m^2]</t>
  </si>
  <si>
    <t>(Jm/kt) * kt</t>
  </si>
  <si>
    <t>Jm</t>
  </si>
  <si>
    <t>[Kg*m^2]</t>
  </si>
  <si>
    <t>alpha</t>
  </si>
  <si>
    <t>Jm/k</t>
  </si>
  <si>
    <t>solo molla metallo dura</t>
  </si>
  <si>
    <t>Load</t>
  </si>
  <si>
    <t>using torque sensor</t>
  </si>
  <si>
    <t>load mid</t>
  </si>
  <si>
    <t>molla e carico</t>
  </si>
  <si>
    <t>inerzia carico [Kg*m^2]</t>
  </si>
  <si>
    <t>da sola</t>
  </si>
  <si>
    <t>Jl</t>
  </si>
  <si>
    <t>con attrito</t>
  </si>
  <si>
    <t>attrito</t>
  </si>
  <si>
    <t>Fvl</t>
  </si>
  <si>
    <t>load high</t>
  </si>
  <si>
    <t>load mid1</t>
  </si>
  <si>
    <t>load high1</t>
  </si>
  <si>
    <t>parameters</t>
  </si>
  <si>
    <t>b * k</t>
  </si>
  <si>
    <t>r</t>
  </si>
  <si>
    <t>Jm / Jl</t>
  </si>
  <si>
    <t>beta</t>
  </si>
  <si>
    <t>1 + Jm / Jl</t>
  </si>
  <si>
    <t>w risonanza</t>
  </si>
  <si>
    <t>sqrt( k( 1/Jl + 1/Jm ) )</t>
  </si>
  <si>
    <t>w</t>
  </si>
  <si>
    <t>f risonanza</t>
  </si>
  <si>
    <t>w / 2pi</t>
  </si>
  <si>
    <t>f</t>
  </si>
  <si>
    <t>Motor Friction</t>
  </si>
  <si>
    <t>attrito viscoso +</t>
  </si>
  <si>
    <t>fv_cw</t>
  </si>
  <si>
    <t>[A/rad]</t>
  </si>
  <si>
    <t>attrito viscoso -</t>
  </si>
  <si>
    <t>fv_cc</t>
  </si>
  <si>
    <t>attrito coulombiano +</t>
  </si>
  <si>
    <t>fc_cw</t>
  </si>
  <si>
    <t>[A]</t>
  </si>
  <si>
    <t>attrito coulombiano -</t>
  </si>
  <si>
    <t>fc_cc</t>
  </si>
  <si>
    <t>Attrito Asimmetrico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</si>
</sst>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0.00E+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1" fontId="0" fillId="0" borderId="0" xfId="0" applyNumberFormat="1"/>
    <xf numFmtId="11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tabSelected="1" topLeftCell="A7" zoomScaleNormal="100" zoomScalePageLayoutView="60" workbookViewId="0">
      <selection activeCell="G12" sqref="G12"/>
    </sheetView>
  </sheetViews>
  <sheetFormatPr defaultRowHeight="14.5" x14ac:dyDescent="0.35"/>
  <cols>
    <col min="1" max="1" width="17.54296875" style="2"/>
    <col min="2" max="2" width="23.54296875" style="3"/>
    <col min="3" max="3" width="24.08984375" style="3"/>
    <col min="4" max="4" width="35.08984375" style="4"/>
    <col min="5" max="5" width="12.81640625" style="4"/>
    <col min="6" max="6" width="10" style="4"/>
    <col min="7" max="7" width="19.08984375" style="5"/>
    <col min="8" max="8" width="22.36328125" style="4"/>
    <col min="9" max="9" width="9.453125" style="2"/>
    <col min="10" max="10" width="4.453125" style="2"/>
    <col min="11" max="11" width="9.453125" style="2"/>
    <col min="12" max="12" width="14.1796875" style="2"/>
    <col min="13" max="13" width="21.6328125" style="2"/>
    <col min="14" max="14" width="13.08984375" style="4"/>
    <col min="15" max="15" width="13.453125" style="4"/>
    <col min="16" max="16" width="13.453125"/>
    <col min="17" max="1025" width="9.453125"/>
  </cols>
  <sheetData>
    <row r="2" spans="1:16" x14ac:dyDescent="0.35">
      <c r="N2" s="1"/>
      <c r="O2" s="1"/>
    </row>
    <row r="3" spans="1:16" x14ac:dyDescent="0.35">
      <c r="A3" s="7" t="s">
        <v>0</v>
      </c>
      <c r="B3" s="7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9" t="s">
        <v>6</v>
      </c>
      <c r="H3" s="8" t="s">
        <v>7</v>
      </c>
      <c r="I3" s="8" t="s">
        <v>8</v>
      </c>
      <c r="J3" s="8"/>
      <c r="K3" s="8" t="s">
        <v>9</v>
      </c>
      <c r="L3" s="8"/>
      <c r="M3" s="8"/>
      <c r="N3" s="8"/>
      <c r="O3" s="8"/>
    </row>
    <row r="4" spans="1:16" x14ac:dyDescent="0.35">
      <c r="B4" s="7"/>
      <c r="C4" s="7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/>
    </row>
    <row r="5" spans="1:16" x14ac:dyDescent="0.35">
      <c r="B5" s="7"/>
      <c r="C5" s="7"/>
      <c r="D5" s="8"/>
      <c r="E5" s="8"/>
      <c r="F5" s="8"/>
      <c r="G5" s="9"/>
      <c r="H5" s="8"/>
      <c r="I5" s="8"/>
      <c r="J5" s="8"/>
      <c r="K5" s="8"/>
      <c r="L5" s="8"/>
      <c r="M5" s="8"/>
      <c r="N5" s="8"/>
      <c r="O5" s="8"/>
    </row>
    <row r="6" spans="1:16" x14ac:dyDescent="0.35">
      <c r="A6" s="10"/>
      <c r="B6" s="10" t="s">
        <v>10</v>
      </c>
      <c r="C6" s="3" t="s">
        <v>11</v>
      </c>
    </row>
    <row r="7" spans="1:16" x14ac:dyDescent="0.35">
      <c r="B7" s="10"/>
    </row>
    <row r="8" spans="1:16" x14ac:dyDescent="0.35">
      <c r="A8" s="2" t="s">
        <v>12</v>
      </c>
      <c r="B8" s="3" t="s">
        <v>13</v>
      </c>
      <c r="C8" s="4" t="s">
        <v>14</v>
      </c>
      <c r="D8" s="4" t="s">
        <v>15</v>
      </c>
      <c r="G8" s="5">
        <v>1.4500000000000001E-2</v>
      </c>
      <c r="I8" s="3"/>
      <c r="J8" s="3"/>
      <c r="K8" s="3"/>
      <c r="L8" s="11"/>
      <c r="M8" s="11"/>
    </row>
    <row r="9" spans="1:16" x14ac:dyDescent="0.35">
      <c r="A9" s="2" t="s">
        <v>16</v>
      </c>
      <c r="B9" s="3" t="s">
        <v>17</v>
      </c>
      <c r="C9" s="3" t="s">
        <v>18</v>
      </c>
      <c r="D9" s="4" t="s">
        <v>19</v>
      </c>
      <c r="F9" s="8" t="s">
        <v>19</v>
      </c>
      <c r="G9" s="5">
        <v>3.3089</v>
      </c>
      <c r="I9" s="3"/>
      <c r="K9" s="2" t="s">
        <v>20</v>
      </c>
    </row>
    <row r="10" spans="1:16" x14ac:dyDescent="0.35">
      <c r="D10" s="12" t="s">
        <v>21</v>
      </c>
      <c r="F10" s="8"/>
      <c r="G10" s="5">
        <v>2.2865000000000002</v>
      </c>
      <c r="I10" s="3"/>
    </row>
    <row r="11" spans="1:16" x14ac:dyDescent="0.35">
      <c r="A11" s="2" t="s">
        <v>16</v>
      </c>
      <c r="B11" s="3" t="s">
        <v>22</v>
      </c>
      <c r="C11" s="4" t="s">
        <v>23</v>
      </c>
      <c r="D11" s="13" t="s">
        <v>24</v>
      </c>
      <c r="E11" s="4">
        <v>1.4330000000000001</v>
      </c>
      <c r="F11" s="4" t="s">
        <v>25</v>
      </c>
      <c r="G11" s="14">
        <f>G9/G10</f>
        <v>1.4471462934616224</v>
      </c>
      <c r="H11" s="15" t="s">
        <v>26</v>
      </c>
      <c r="K11" s="4" t="s">
        <v>27</v>
      </c>
      <c r="M11" s="4"/>
      <c r="P11" s="16"/>
    </row>
    <row r="12" spans="1:16" x14ac:dyDescent="0.35">
      <c r="B12" s="4"/>
      <c r="C12" s="4" t="s">
        <v>28</v>
      </c>
      <c r="D12" s="12" t="s">
        <v>29</v>
      </c>
      <c r="F12" s="7" t="s">
        <v>30</v>
      </c>
      <c r="G12" s="5">
        <f>G8*E11</f>
        <v>2.0778500000000002E-2</v>
      </c>
      <c r="I12" s="3"/>
      <c r="J12" s="3"/>
      <c r="K12" s="4" t="s">
        <v>31</v>
      </c>
      <c r="M12" s="4"/>
      <c r="P12" s="16"/>
    </row>
    <row r="13" spans="1:16" x14ac:dyDescent="0.35">
      <c r="B13" s="4"/>
      <c r="C13" s="17" t="s">
        <v>32</v>
      </c>
      <c r="D13" s="13" t="s">
        <v>33</v>
      </c>
      <c r="E13" s="13"/>
      <c r="F13" s="17" t="s">
        <v>32</v>
      </c>
      <c r="G13" s="5">
        <f>G12/G9</f>
        <v>6.2795793163891332E-3</v>
      </c>
      <c r="K13" s="4"/>
      <c r="M13" s="4"/>
      <c r="P13" s="16"/>
    </row>
    <row r="14" spans="1:16" x14ac:dyDescent="0.35">
      <c r="B14" s="4"/>
      <c r="C14" s="4"/>
      <c r="D14" s="13"/>
      <c r="E14" s="13"/>
      <c r="K14" s="4"/>
      <c r="M14" s="4"/>
      <c r="P14" s="16"/>
    </row>
    <row r="15" spans="1:16" x14ac:dyDescent="0.35">
      <c r="A15" s="2" t="s">
        <v>16</v>
      </c>
      <c r="B15" s="3" t="s">
        <v>34</v>
      </c>
      <c r="C15" s="3" t="s">
        <v>18</v>
      </c>
      <c r="D15" s="4" t="s">
        <v>19</v>
      </c>
      <c r="F15" s="8" t="s">
        <v>19</v>
      </c>
      <c r="G15" s="5">
        <v>2.4882</v>
      </c>
      <c r="I15" s="3"/>
      <c r="K15" s="2" t="s">
        <v>20</v>
      </c>
    </row>
    <row r="16" spans="1:16" x14ac:dyDescent="0.35">
      <c r="D16" s="3"/>
      <c r="E16" s="3"/>
      <c r="F16" s="3"/>
      <c r="G16" s="18"/>
      <c r="H16" s="3"/>
      <c r="L16" s="13"/>
      <c r="M16" s="4"/>
      <c r="P16" s="16"/>
    </row>
    <row r="17" spans="1:16" x14ac:dyDescent="0.35">
      <c r="B17" s="19" t="s">
        <v>35</v>
      </c>
      <c r="C17" s="4"/>
      <c r="D17" s="13"/>
      <c r="E17" s="13"/>
      <c r="M17" s="2" t="s">
        <v>36</v>
      </c>
    </row>
    <row r="18" spans="1:16" x14ac:dyDescent="0.35">
      <c r="B18" s="10"/>
      <c r="C18" s="4"/>
      <c r="D18" s="13"/>
      <c r="E18" s="13"/>
    </row>
    <row r="19" spans="1:16" x14ac:dyDescent="0.35">
      <c r="C19" s="4"/>
      <c r="D19" s="13"/>
      <c r="E19" s="13"/>
      <c r="F19" s="3"/>
      <c r="I19" s="3"/>
    </row>
    <row r="20" spans="1:16" x14ac:dyDescent="0.35">
      <c r="C20" s="4"/>
      <c r="D20" s="13"/>
      <c r="E20" s="13"/>
      <c r="F20" s="3"/>
      <c r="I20" s="3"/>
      <c r="K20" s="4"/>
      <c r="M20" s="4"/>
      <c r="P20" s="16"/>
    </row>
    <row r="21" spans="1:16" x14ac:dyDescent="0.35">
      <c r="C21" s="12"/>
      <c r="D21" s="13"/>
      <c r="E21" s="13"/>
      <c r="F21" s="3"/>
      <c r="I21" s="3"/>
      <c r="K21" s="4"/>
      <c r="M21" s="4"/>
      <c r="P21" s="16"/>
    </row>
    <row r="22" spans="1:16" x14ac:dyDescent="0.35">
      <c r="A22" s="2" t="s">
        <v>37</v>
      </c>
      <c r="B22" s="3" t="s">
        <v>38</v>
      </c>
      <c r="C22" s="4" t="s">
        <v>39</v>
      </c>
      <c r="D22" s="13" t="s">
        <v>40</v>
      </c>
      <c r="E22" s="13"/>
      <c r="F22" s="3" t="s">
        <v>41</v>
      </c>
      <c r="G22" s="5">
        <v>2.0999999999999999E-3</v>
      </c>
      <c r="I22" s="3"/>
    </row>
    <row r="23" spans="1:16" x14ac:dyDescent="0.35">
      <c r="B23" s="3" t="s">
        <v>38</v>
      </c>
      <c r="C23" s="4" t="s">
        <v>39</v>
      </c>
      <c r="D23" s="13" t="s">
        <v>42</v>
      </c>
      <c r="E23" s="13"/>
      <c r="F23" s="3" t="s">
        <v>41</v>
      </c>
      <c r="G23" s="5">
        <v>2.0999999999999999E-3</v>
      </c>
      <c r="I23" s="3"/>
      <c r="K23" s="4"/>
      <c r="M23" s="4"/>
      <c r="P23" s="16"/>
    </row>
    <row r="24" spans="1:16" x14ac:dyDescent="0.35">
      <c r="C24" s="12" t="s">
        <v>43</v>
      </c>
      <c r="D24" s="13"/>
      <c r="E24" s="13"/>
      <c r="F24" s="4" t="s">
        <v>44</v>
      </c>
      <c r="G24" s="5">
        <v>2.5999999999999999E-3</v>
      </c>
      <c r="I24" s="3"/>
    </row>
    <row r="25" spans="1:16" x14ac:dyDescent="0.35">
      <c r="C25" s="12"/>
      <c r="D25" s="13"/>
      <c r="E25" s="13"/>
      <c r="I25" s="3"/>
    </row>
    <row r="26" spans="1:16" x14ac:dyDescent="0.35">
      <c r="A26" s="2" t="s">
        <v>45</v>
      </c>
      <c r="B26" s="3" t="s">
        <v>38</v>
      </c>
      <c r="C26" s="4" t="s">
        <v>39</v>
      </c>
      <c r="D26" s="13" t="s">
        <v>40</v>
      </c>
      <c r="E26" s="13"/>
      <c r="F26" s="3" t="s">
        <v>41</v>
      </c>
      <c r="G26" s="5">
        <v>3.0816848785907E-2</v>
      </c>
      <c r="I26" s="3"/>
    </row>
    <row r="27" spans="1:16" x14ac:dyDescent="0.35">
      <c r="B27" s="3" t="s">
        <v>38</v>
      </c>
      <c r="C27" s="4" t="s">
        <v>39</v>
      </c>
      <c r="D27" s="13" t="s">
        <v>42</v>
      </c>
      <c r="E27" s="13"/>
      <c r="F27" s="3" t="s">
        <v>41</v>
      </c>
      <c r="G27" s="5">
        <v>3.0745242819181E-2</v>
      </c>
      <c r="I27" s="3"/>
    </row>
    <row r="28" spans="1:16" x14ac:dyDescent="0.35">
      <c r="C28" s="12" t="s">
        <v>43</v>
      </c>
      <c r="D28" s="13"/>
      <c r="E28" s="13"/>
      <c r="F28" s="4" t="s">
        <v>44</v>
      </c>
      <c r="G28" s="5">
        <v>4.8805202087370001E-3</v>
      </c>
      <c r="I28" s="3"/>
    </row>
    <row r="29" spans="1:16" x14ac:dyDescent="0.35">
      <c r="C29" s="12"/>
      <c r="D29" s="13"/>
      <c r="E29" s="13"/>
      <c r="I29" s="3"/>
    </row>
    <row r="30" spans="1:16" x14ac:dyDescent="0.35">
      <c r="C30" s="12"/>
      <c r="D30" s="13"/>
      <c r="E30" s="13"/>
      <c r="I30" s="3"/>
    </row>
    <row r="31" spans="1:16" x14ac:dyDescent="0.35">
      <c r="A31" s="2" t="s">
        <v>46</v>
      </c>
      <c r="B31" s="3" t="s">
        <v>38</v>
      </c>
      <c r="C31" s="4" t="s">
        <v>39</v>
      </c>
      <c r="D31" s="13" t="s">
        <v>40</v>
      </c>
      <c r="E31" s="13"/>
      <c r="F31" s="3" t="s">
        <v>41</v>
      </c>
      <c r="I31" s="3"/>
    </row>
    <row r="32" spans="1:16" x14ac:dyDescent="0.35">
      <c r="B32" s="3" t="s">
        <v>38</v>
      </c>
      <c r="C32" s="4" t="s">
        <v>39</v>
      </c>
      <c r="D32" s="13" t="s">
        <v>42</v>
      </c>
      <c r="E32" s="13"/>
      <c r="F32" s="3" t="s">
        <v>41</v>
      </c>
      <c r="G32" s="5">
        <v>9.9000000000000008E-3</v>
      </c>
      <c r="H32" s="12"/>
      <c r="I32" s="3"/>
    </row>
    <row r="33" spans="1:16" x14ac:dyDescent="0.35">
      <c r="C33" s="12" t="s">
        <v>43</v>
      </c>
      <c r="D33" s="13"/>
      <c r="E33" s="13"/>
      <c r="F33" s="4" t="s">
        <v>44</v>
      </c>
      <c r="G33" s="5">
        <v>3.2000000000000002E-3</v>
      </c>
      <c r="H33" s="12"/>
      <c r="I33" s="3"/>
    </row>
    <row r="34" spans="1:16" x14ac:dyDescent="0.35">
      <c r="C34" s="12"/>
      <c r="D34" s="13"/>
      <c r="E34" s="13"/>
      <c r="I34" s="3"/>
    </row>
    <row r="35" spans="1:16" x14ac:dyDescent="0.35">
      <c r="A35" s="2" t="s">
        <v>47</v>
      </c>
      <c r="B35" s="3" t="s">
        <v>38</v>
      </c>
      <c r="C35" s="4" t="s">
        <v>39</v>
      </c>
      <c r="D35" s="13" t="s">
        <v>40</v>
      </c>
      <c r="E35" s="13"/>
      <c r="F35" s="3" t="s">
        <v>41</v>
      </c>
      <c r="I35" s="3"/>
    </row>
    <row r="36" spans="1:16" x14ac:dyDescent="0.35">
      <c r="B36" s="3" t="s">
        <v>38</v>
      </c>
      <c r="C36" s="4" t="s">
        <v>39</v>
      </c>
      <c r="D36" s="13" t="s">
        <v>42</v>
      </c>
      <c r="E36" s="13"/>
      <c r="F36" s="3" t="s">
        <v>41</v>
      </c>
      <c r="G36" s="5">
        <v>8.6800000000000002E-2</v>
      </c>
      <c r="H36" s="12"/>
      <c r="I36" s="3"/>
    </row>
    <row r="37" spans="1:16" x14ac:dyDescent="0.35">
      <c r="C37" s="12" t="s">
        <v>43</v>
      </c>
      <c r="D37" s="13"/>
      <c r="E37" s="13"/>
      <c r="F37" s="4" t="s">
        <v>44</v>
      </c>
      <c r="G37" s="5">
        <v>3.2000000000000002E-3</v>
      </c>
      <c r="H37" s="12"/>
      <c r="I37" s="3"/>
    </row>
    <row r="38" spans="1:16" x14ac:dyDescent="0.35">
      <c r="C38" s="12"/>
      <c r="D38" s="13"/>
      <c r="E38" s="13"/>
      <c r="H38" s="12"/>
      <c r="I38" s="3"/>
    </row>
    <row r="39" spans="1:16" x14ac:dyDescent="0.35">
      <c r="C39" s="12"/>
      <c r="D39" s="13"/>
      <c r="E39" s="13"/>
      <c r="H39" s="12"/>
      <c r="I39" s="3"/>
    </row>
    <row r="40" spans="1:16" x14ac:dyDescent="0.35">
      <c r="B40" s="4"/>
      <c r="C40" s="4"/>
      <c r="D40" s="13"/>
      <c r="E40" s="13"/>
    </row>
    <row r="41" spans="1:16" x14ac:dyDescent="0.35">
      <c r="B41" s="13" t="s">
        <v>48</v>
      </c>
      <c r="C41" s="4" t="s">
        <v>39</v>
      </c>
      <c r="D41" s="4" t="s">
        <v>49</v>
      </c>
      <c r="F41" s="8" t="s">
        <v>41</v>
      </c>
      <c r="G41" s="5">
        <v>3.0700000000000002E-2</v>
      </c>
      <c r="I41" s="3"/>
      <c r="J41" s="3"/>
      <c r="K41" s="4" t="s">
        <v>31</v>
      </c>
      <c r="L41" s="13"/>
      <c r="M41" s="4"/>
      <c r="P41" s="16"/>
    </row>
    <row r="42" spans="1:16" x14ac:dyDescent="0.35">
      <c r="C42" s="4" t="s">
        <v>50</v>
      </c>
      <c r="D42" s="13" t="s">
        <v>51</v>
      </c>
      <c r="E42" s="13"/>
      <c r="F42" s="4" t="s">
        <v>50</v>
      </c>
      <c r="G42" s="5">
        <f>G12/G41</f>
        <v>0.67682410423452766</v>
      </c>
    </row>
    <row r="43" spans="1:16" x14ac:dyDescent="0.35">
      <c r="C43" s="17" t="s">
        <v>52</v>
      </c>
      <c r="D43" s="13" t="s">
        <v>53</v>
      </c>
      <c r="E43" s="13"/>
      <c r="F43" s="17" t="s">
        <v>52</v>
      </c>
      <c r="G43" s="5">
        <f>1+G42</f>
        <v>1.6768241042345275</v>
      </c>
    </row>
    <row r="44" spans="1:16" x14ac:dyDescent="0.35">
      <c r="C44" s="12" t="s">
        <v>54</v>
      </c>
      <c r="D44" s="13" t="s">
        <v>55</v>
      </c>
      <c r="E44" s="13"/>
      <c r="F44" s="12" t="s">
        <v>56</v>
      </c>
      <c r="G44" s="5">
        <f>SQRT(G9*(1/G12 + 1/G41))</f>
        <v>16.340994318429555</v>
      </c>
    </row>
    <row r="45" spans="1:16" x14ac:dyDescent="0.35">
      <c r="C45" s="12" t="s">
        <v>57</v>
      </c>
      <c r="D45" s="13" t="s">
        <v>58</v>
      </c>
      <c r="E45" s="13"/>
      <c r="F45" s="12" t="s">
        <v>59</v>
      </c>
      <c r="G45" s="5">
        <f>G44/(2*PI())</f>
        <v>2.6007500208146408</v>
      </c>
    </row>
    <row r="46" spans="1:16" x14ac:dyDescent="0.35">
      <c r="C46" s="12"/>
      <c r="D46" s="13"/>
      <c r="E46" s="13"/>
      <c r="F46" s="12"/>
    </row>
    <row r="47" spans="1:16" x14ac:dyDescent="0.35">
      <c r="C47" s="12"/>
      <c r="D47" s="13"/>
      <c r="E47" s="13"/>
      <c r="F47" s="12"/>
    </row>
    <row r="48" spans="1:16" x14ac:dyDescent="0.35">
      <c r="C48" s="12"/>
      <c r="D48" s="13"/>
      <c r="E48" s="13"/>
      <c r="F48" s="12"/>
    </row>
    <row r="49" spans="2:16" x14ac:dyDescent="0.35">
      <c r="C49" s="12"/>
      <c r="D49" s="13"/>
      <c r="E49" s="13"/>
      <c r="F49" s="12"/>
    </row>
    <row r="50" spans="2:16" x14ac:dyDescent="0.35">
      <c r="B50" s="20" t="s">
        <v>60</v>
      </c>
      <c r="C50" s="12"/>
      <c r="D50" s="13"/>
      <c r="E50" s="13"/>
      <c r="F50" s="12"/>
    </row>
    <row r="51" spans="2:16" x14ac:dyDescent="0.35">
      <c r="K51" s="4"/>
      <c r="M51" s="4"/>
    </row>
    <row r="52" spans="2:16" x14ac:dyDescent="0.35">
      <c r="B52" s="3" t="s">
        <v>13</v>
      </c>
      <c r="C52" s="4" t="s">
        <v>61</v>
      </c>
      <c r="D52" s="3"/>
      <c r="E52" s="3"/>
      <c r="F52" s="4" t="s">
        <v>62</v>
      </c>
      <c r="G52" s="5">
        <v>1.17E-2</v>
      </c>
      <c r="K52" s="4" t="s">
        <v>63</v>
      </c>
      <c r="M52" s="4"/>
      <c r="P52" s="16"/>
    </row>
    <row r="53" spans="2:16" x14ac:dyDescent="0.35">
      <c r="B53" s="3" t="s">
        <v>13</v>
      </c>
      <c r="C53" s="4" t="s">
        <v>64</v>
      </c>
      <c r="D53" s="3"/>
      <c r="E53" s="3"/>
      <c r="F53" s="4" t="s">
        <v>65</v>
      </c>
      <c r="G53" s="14"/>
      <c r="K53" s="4" t="s">
        <v>63</v>
      </c>
      <c r="M53" s="4"/>
      <c r="P53" s="16"/>
    </row>
    <row r="54" spans="2:16" x14ac:dyDescent="0.35">
      <c r="B54" s="3" t="s">
        <v>13</v>
      </c>
      <c r="C54" s="4" t="s">
        <v>66</v>
      </c>
      <c r="D54" s="3"/>
      <c r="E54" s="3"/>
      <c r="F54" s="4" t="s">
        <v>67</v>
      </c>
      <c r="G54" s="5">
        <v>9.8699999999999996E-2</v>
      </c>
      <c r="K54" s="4" t="s">
        <v>68</v>
      </c>
      <c r="M54" s="4"/>
      <c r="P54" s="16"/>
    </row>
    <row r="55" spans="2:16" x14ac:dyDescent="0.35">
      <c r="B55" s="3" t="s">
        <v>13</v>
      </c>
      <c r="C55" s="4" t="s">
        <v>69</v>
      </c>
      <c r="D55" s="3"/>
      <c r="E55" s="3"/>
      <c r="F55" s="4" t="s">
        <v>70</v>
      </c>
      <c r="K55" s="4" t="s">
        <v>68</v>
      </c>
      <c r="M55" s="4"/>
      <c r="P55" s="16"/>
    </row>
    <row r="57" spans="2:16" x14ac:dyDescent="0.35">
      <c r="B57" s="6" t="s">
        <v>71</v>
      </c>
      <c r="C57" s="12"/>
      <c r="D57" s="12"/>
      <c r="E57" s="12"/>
      <c r="F57" s="12"/>
      <c r="G57" s="14"/>
      <c r="H57" s="12"/>
      <c r="I57" s="12"/>
      <c r="J57" s="12"/>
      <c r="K57" s="12"/>
    </row>
    <row r="58" spans="2:16" x14ac:dyDescent="0.35">
      <c r="B58" s="3" t="s">
        <v>13</v>
      </c>
      <c r="C58" s="4" t="s">
        <v>61</v>
      </c>
      <c r="D58" s="3"/>
      <c r="E58" s="3"/>
      <c r="F58" s="4" t="s">
        <v>62</v>
      </c>
      <c r="G58" s="14">
        <v>1.2699999999999999E-2</v>
      </c>
      <c r="H58" s="15"/>
      <c r="K58" s="4" t="s">
        <v>63</v>
      </c>
    </row>
    <row r="59" spans="2:16" x14ac:dyDescent="0.35">
      <c r="B59" s="3" t="s">
        <v>13</v>
      </c>
      <c r="C59" s="4" t="s">
        <v>64</v>
      </c>
      <c r="D59" s="3"/>
      <c r="E59" s="3"/>
      <c r="F59" s="4" t="s">
        <v>65</v>
      </c>
      <c r="G59" s="14">
        <v>1.06E-2</v>
      </c>
      <c r="H59" s="15"/>
      <c r="K59" s="4" t="s">
        <v>63</v>
      </c>
    </row>
    <row r="60" spans="2:16" x14ac:dyDescent="0.35">
      <c r="B60" s="3" t="s">
        <v>13</v>
      </c>
      <c r="C60" s="4" t="s">
        <v>66</v>
      </c>
      <c r="D60" s="3"/>
      <c r="E60" s="3"/>
      <c r="F60" s="4" t="s">
        <v>67</v>
      </c>
      <c r="G60" s="14">
        <v>9.06E-2</v>
      </c>
      <c r="H60" s="15"/>
      <c r="K60" s="4" t="s">
        <v>68</v>
      </c>
    </row>
    <row r="61" spans="2:16" x14ac:dyDescent="0.35">
      <c r="B61" s="3" t="s">
        <v>13</v>
      </c>
      <c r="C61" s="4" t="s">
        <v>69</v>
      </c>
      <c r="D61" s="3"/>
      <c r="E61" s="3"/>
      <c r="F61" s="4" t="s">
        <v>70</v>
      </c>
      <c r="G61" s="14">
        <v>0.10879999999999999</v>
      </c>
      <c r="H61" s="15"/>
      <c r="K61" s="4" t="s">
        <v>68</v>
      </c>
    </row>
  </sheetData>
  <mergeCells count="1">
    <mergeCell ref="N2:O2"/>
  </mergeCells>
  <pageMargins left="0.7" right="0.7" top="0.75" bottom="0.75" header="0.51180555555555496" footer="0.51180555555555496"/>
  <pageSetup paperSize="9" firstPageNumber="0" orientation="portrait" horizontalDpi="4294967293" verticalDpi="0" r:id="rId1"/>
  <rowBreaks count="1" manualBreakCount="1">
    <brk id="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4.5" x14ac:dyDescent="0.35"/>
  <cols>
    <col min="1" max="1025" width="9.45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4.5" x14ac:dyDescent="0.35"/>
  <cols>
    <col min="1" max="1025" width="9.45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</cp:lastModifiedBy>
  <cp:revision>0</cp:revision>
  <dcterms:modified xsi:type="dcterms:W3CDTF">2015-02-05T22:22:13Z</dcterms:modified>
</cp:coreProperties>
</file>