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working_board\SPPNet_PyTorch\doc\"/>
    </mc:Choice>
  </mc:AlternateContent>
  <bookViews>
    <workbookView xWindow="0" yWindow="0" windowWidth="24000" windowHeight="9585" activeTab="1"/>
  </bookViews>
  <sheets>
    <sheet name="Sheet2" sheetId="2" r:id="rId1"/>
    <sheet name="Sheet1" sheetId="1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  <c r="N6" i="1"/>
  <c r="O6" i="1"/>
  <c r="N5" i="1"/>
  <c r="C36" i="1"/>
  <c r="D36" i="1"/>
  <c r="E36" i="1"/>
  <c r="F36" i="1"/>
  <c r="G36" i="1"/>
  <c r="B36" i="1"/>
  <c r="K6" i="1" l="1"/>
  <c r="J6" i="1" s="1"/>
  <c r="B22" i="1"/>
  <c r="J5" i="1" s="1"/>
  <c r="D22" i="1"/>
  <c r="E22" i="1"/>
  <c r="F22" i="1"/>
  <c r="G22" i="1"/>
  <c r="K5" i="1" s="1"/>
  <c r="C22" i="1"/>
</calcChain>
</file>

<file path=xl/sharedStrings.xml><?xml version="1.0" encoding="utf-8"?>
<sst xmlns="http://schemas.openxmlformats.org/spreadsheetml/2006/main" count="48" uniqueCount="32">
  <si>
    <t>step</t>
    <phoneticPr fontId="1" type="noConversion"/>
  </si>
  <si>
    <t>loss</t>
    <phoneticPr fontId="1" type="noConversion"/>
  </si>
  <si>
    <t>train</t>
    <phoneticPr fontId="1" type="noConversion"/>
  </si>
  <si>
    <t>data load</t>
    <phoneticPr fontId="1" type="noConversion"/>
  </si>
  <si>
    <t>train time</t>
    <phoneticPr fontId="1" type="noConversion"/>
  </si>
  <si>
    <t>evaluate</t>
    <phoneticPr fontId="1" type="noConversion"/>
  </si>
  <si>
    <t>data load</t>
    <phoneticPr fontId="1" type="noConversion"/>
  </si>
  <si>
    <t>accuracy</t>
    <phoneticPr fontId="1" type="noConversion"/>
  </si>
  <si>
    <t>accuracy = tp / (tp+tn)</t>
    <phoneticPr fontId="1" type="noConversion"/>
  </si>
  <si>
    <t>loss</t>
    <phoneticPr fontId="1" type="noConversion"/>
  </si>
  <si>
    <t>test time</t>
    <phoneticPr fontId="1" type="noConversion"/>
  </si>
  <si>
    <t>평균</t>
    <phoneticPr fontId="1" type="noConversion"/>
  </si>
  <si>
    <t>average</t>
    <phoneticPr fontId="1" type="noConversion"/>
  </si>
  <si>
    <t>the best</t>
    <phoneticPr fontId="1" type="noConversion"/>
  </si>
  <si>
    <t>accuracy</t>
    <phoneticPr fontId="1" type="noConversion"/>
  </si>
  <si>
    <t>행 레이블</t>
  </si>
  <si>
    <t>총합계</t>
  </si>
  <si>
    <t>합계 : loss</t>
  </si>
  <si>
    <t>합계 : accuracy</t>
  </si>
  <si>
    <t>TENSORFLOW-1.3</t>
    <phoneticPr fontId="1" type="noConversion"/>
  </si>
  <si>
    <t>PYTORCH-0.3</t>
    <phoneticPr fontId="1" type="noConversion"/>
  </si>
  <si>
    <t>pytorch</t>
    <phoneticPr fontId="1" type="noConversion"/>
  </si>
  <si>
    <t>DATASET</t>
    <phoneticPr fontId="1" type="noConversion"/>
  </si>
  <si>
    <t>evaluate</t>
    <phoneticPr fontId="1" type="noConversion"/>
  </si>
  <si>
    <t>29933
(K-global)</t>
    <phoneticPr fontId="1" type="noConversion"/>
  </si>
  <si>
    <t>benign</t>
    <phoneticPr fontId="1" type="noConversion"/>
  </si>
  <si>
    <t>15283
(wins 8/7)</t>
    <phoneticPr fontId="1" type="noConversion"/>
  </si>
  <si>
    <t>15050
(kookmin)</t>
    <phoneticPr fontId="1" type="noConversion"/>
  </si>
  <si>
    <t>16580
(kookmin)</t>
    <phoneticPr fontId="1" type="noConversion"/>
  </si>
  <si>
    <t>SUM</t>
    <phoneticPr fontId="1" type="noConversion"/>
  </si>
  <si>
    <t>malware</t>
    <phoneticPr fontId="1" type="noConversion"/>
  </si>
  <si>
    <t>tensorflow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</si>
</sst>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10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 vertical="center"/>
    </xf>
    <xf numFmtId="10" fontId="2" fillId="2" borderId="1" xfId="1" applyNumberFormat="1" applyBorder="1" applyAlignment="1">
      <alignment horizontal="right" vertical="center"/>
    </xf>
    <xf numFmtId="0" fontId="0" fillId="4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176" fontId="2" fillId="2" borderId="1" xfId="1" applyNumberFormat="1" applyBorder="1" applyAlignment="1">
      <alignment horizontal="right" vertical="center"/>
    </xf>
    <xf numFmtId="176" fontId="4" fillId="5" borderId="1" xfId="3" applyNumberFormat="1" applyBorder="1" applyAlignment="1">
      <alignment horizontal="right" vertical="center"/>
    </xf>
    <xf numFmtId="176" fontId="5" fillId="6" borderId="1" xfId="4" applyNumberFormat="1" applyBorder="1" applyAlignment="1">
      <alignment horizontal="right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5">
    <cellStyle name="나쁨" xfId="3" builtinId="27"/>
    <cellStyle name="백분율" xfId="2" builtinId="5"/>
    <cellStyle name="보통" xfId="4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[20180213_패키지별_CNN_실험결과.xlsx]Sheet2!피벗 테이블3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6-460B-AD3E-13A567B6601B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6-460B-AD3E-13A567B66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42629046369205"/>
          <c:y val="0.63824110527850675"/>
          <c:w val="0.20468430505076562"/>
          <c:h val="0.2261808545289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[20180213_패키지별_CNN_실험결과.xlsx]Sheet2!피벗 테이블3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405548357710957E-2"/>
          <c:y val="0.22303992751345"/>
          <c:w val="0.67354238198652516"/>
          <c:h val="0.69884759851215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64-464D-B68D-AF897CBD019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64-464D-B68D-AF897CBD0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[20180213_패키지별_CNN_실험결과.xlsx]Sheet2!피벗 테이블3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0-4D01-B34D-6F6342E6E550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60-4D01-B34D-6F6342E6E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42629046369205"/>
          <c:y val="0.63824110527850675"/>
          <c:w val="0.20468430505076562"/>
          <c:h val="0.22618085452896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[20180213_패키지별_CNN_실험결과.xlsx]Sheet2!피벗 테이블3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7.1405548357710957E-2"/>
          <c:y val="0.22303992751345"/>
          <c:w val="0.67354238198652516"/>
          <c:h val="0.698847598512154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합계 : loss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Sheet2!$B$4:$B$23</c:f>
              <c:numCache>
                <c:formatCode>General</c:formatCode>
                <c:ptCount val="19"/>
                <c:pt idx="0">
                  <c:v>8.6699999999999999E-2</c:v>
                </c:pt>
                <c:pt idx="1">
                  <c:v>0.11119999999999999</c:v>
                </c:pt>
                <c:pt idx="2">
                  <c:v>0.18140000000000001</c:v>
                </c:pt>
                <c:pt idx="3">
                  <c:v>0.14099999999999999</c:v>
                </c:pt>
                <c:pt idx="4">
                  <c:v>0.23069999999999999</c:v>
                </c:pt>
                <c:pt idx="5">
                  <c:v>0.2019</c:v>
                </c:pt>
                <c:pt idx="6">
                  <c:v>0.31040000000000001</c:v>
                </c:pt>
                <c:pt idx="7">
                  <c:v>0.24149999999999999</c:v>
                </c:pt>
                <c:pt idx="8">
                  <c:v>0.2016</c:v>
                </c:pt>
                <c:pt idx="9">
                  <c:v>0.1605</c:v>
                </c:pt>
                <c:pt idx="10">
                  <c:v>0.1123</c:v>
                </c:pt>
                <c:pt idx="11">
                  <c:v>0.31019999999999998</c:v>
                </c:pt>
                <c:pt idx="12">
                  <c:v>0.2097</c:v>
                </c:pt>
                <c:pt idx="13">
                  <c:v>6.3E-2</c:v>
                </c:pt>
                <c:pt idx="14">
                  <c:v>0.28710000000000002</c:v>
                </c:pt>
                <c:pt idx="15">
                  <c:v>0.12820000000000001</c:v>
                </c:pt>
                <c:pt idx="16">
                  <c:v>9.5000000000000001E-2</c:v>
                </c:pt>
                <c:pt idx="17">
                  <c:v>0.1074</c:v>
                </c:pt>
                <c:pt idx="18">
                  <c:v>9.7100000000000006E-2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D-4248-AD32-55B671F8C192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합계 : accuracy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Sheet2!$A$4:$A$23</c:f>
              <c:strCach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strCache>
            </c:strRef>
          </c:cat>
          <c:val>
            <c:numRef>
              <c:f>Sheet2!$C$4:$C$23</c:f>
              <c:numCache>
                <c:formatCode>General</c:formatCode>
                <c:ptCount val="19"/>
                <c:pt idx="0">
                  <c:v>0.83614219665527301</c:v>
                </c:pt>
                <c:pt idx="1">
                  <c:v>0.91246894836425696</c:v>
                </c:pt>
                <c:pt idx="2">
                  <c:v>0.92373596191406204</c:v>
                </c:pt>
                <c:pt idx="3">
                  <c:v>0.91485420227050696</c:v>
                </c:pt>
                <c:pt idx="4">
                  <c:v>0.88475654602050702</c:v>
                </c:pt>
                <c:pt idx="5">
                  <c:v>0.92288856506347605</c:v>
                </c:pt>
                <c:pt idx="6">
                  <c:v>0.92100547790527298</c:v>
                </c:pt>
                <c:pt idx="7">
                  <c:v>0.89850296020507803</c:v>
                </c:pt>
                <c:pt idx="8">
                  <c:v>0.91673721313476497</c:v>
                </c:pt>
                <c:pt idx="9">
                  <c:v>0.89137870788574203</c:v>
                </c:pt>
                <c:pt idx="10">
                  <c:v>0.91262588500976505</c:v>
                </c:pt>
                <c:pt idx="11">
                  <c:v>0.89483093261718705</c:v>
                </c:pt>
                <c:pt idx="12">
                  <c:v>0.88494491577148404</c:v>
                </c:pt>
                <c:pt idx="13">
                  <c:v>0.91309661865234304</c:v>
                </c:pt>
                <c:pt idx="14">
                  <c:v>0.89128456115722599</c:v>
                </c:pt>
                <c:pt idx="15">
                  <c:v>0.88409751892089805</c:v>
                </c:pt>
                <c:pt idx="16">
                  <c:v>0.92235504150390601</c:v>
                </c:pt>
                <c:pt idx="17">
                  <c:v>0.920064010620117</c:v>
                </c:pt>
                <c:pt idx="18">
                  <c:v>0.88714179992675701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9D-4248-AD32-55B671F8C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7917328"/>
        <c:axId val="1577913168"/>
      </c:barChart>
      <c:catAx>
        <c:axId val="15779173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77913168"/>
        <c:crosses val="autoZero"/>
        <c:auto val="1"/>
        <c:lblAlgn val="ctr"/>
        <c:lblOffset val="100"/>
        <c:noMultiLvlLbl val="0"/>
      </c:catAx>
      <c:valAx>
        <c:axId val="1577913168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779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0</xdr:rowOff>
    </xdr:from>
    <xdr:to>
      <xdr:col>10</xdr:col>
      <xdr:colOff>457200</xdr:colOff>
      <xdr:row>20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4</xdr:row>
      <xdr:rowOff>133349</xdr:rowOff>
    </xdr:from>
    <xdr:to>
      <xdr:col>10</xdr:col>
      <xdr:colOff>463826</xdr:colOff>
      <xdr:row>13</xdr:row>
      <xdr:rowOff>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375987</xdr:colOff>
      <xdr:row>11</xdr:row>
      <xdr:rowOff>170447</xdr:rowOff>
    </xdr:from>
    <xdr:to>
      <xdr:col>8</xdr:col>
      <xdr:colOff>636672</xdr:colOff>
      <xdr:row>13</xdr:row>
      <xdr:rowOff>95250</xdr:rowOff>
    </xdr:to>
    <xdr:sp macro="" textlink="">
      <xdr:nvSpPr>
        <xdr:cNvPr id="4" name="물결 3"/>
        <xdr:cNvSpPr/>
      </xdr:nvSpPr>
      <xdr:spPr>
        <a:xfrm>
          <a:off x="3945355" y="2486526"/>
          <a:ext cx="3007896" cy="345908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9</xdr:row>
      <xdr:rowOff>2072</xdr:rowOff>
    </xdr:from>
    <xdr:to>
      <xdr:col>14</xdr:col>
      <xdr:colOff>476664</xdr:colOff>
      <xdr:row>21</xdr:row>
      <xdr:rowOff>198369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6</xdr:row>
      <xdr:rowOff>142875</xdr:rowOff>
    </xdr:from>
    <xdr:to>
      <xdr:col>14</xdr:col>
      <xdr:colOff>483290</xdr:colOff>
      <xdr:row>14</xdr:row>
      <xdr:rowOff>196713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341586</xdr:colOff>
      <xdr:row>13</xdr:row>
      <xdr:rowOff>171450</xdr:rowOff>
    </xdr:from>
    <xdr:to>
      <xdr:col>12</xdr:col>
      <xdr:colOff>683171</xdr:colOff>
      <xdr:row>15</xdr:row>
      <xdr:rowOff>91284</xdr:rowOff>
    </xdr:to>
    <xdr:sp macro="" textlink="">
      <xdr:nvSpPr>
        <xdr:cNvPr id="5" name="물결 4"/>
        <xdr:cNvSpPr/>
      </xdr:nvSpPr>
      <xdr:spPr>
        <a:xfrm>
          <a:off x="5439103" y="2904140"/>
          <a:ext cx="3074275" cy="340247"/>
        </a:xfrm>
        <a:prstGeom prst="wav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ongmin" refreshedDate="43141.591631134259" createdVersion="6" refreshedVersion="6" minRefreshableVersion="3" recordCount="19">
  <cacheSource type="worksheet">
    <worksheetSource ref="A2:G21" sheet="Sheet1"/>
  </cacheSource>
  <cacheFields count="7">
    <cacheField name="step" numFmtId="0">
      <sharedItems containsSemiMixedTypes="0" containsString="0" containsNumber="1" containsInteger="1" minValue="1" maxValue="19" count="1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</sharedItems>
    </cacheField>
    <cacheField name="loss" numFmtId="0">
      <sharedItems containsSemiMixedTypes="0" containsString="0" containsNumber="1" minValue="6.3E-2" maxValue="0.31040000000000001"/>
    </cacheField>
    <cacheField name="data load" numFmtId="0">
      <sharedItems containsSemiMixedTypes="0" containsString="0" containsNumber="1" minValue="97.018200397491398" maxValue="108.184073448181"/>
    </cacheField>
    <cacheField name="train time" numFmtId="0">
      <sharedItems containsSemiMixedTypes="0" containsString="0" containsNumber="1" minValue="247.12512850761399" maxValue="253.72483944892801"/>
    </cacheField>
    <cacheField name="data load2" numFmtId="0">
      <sharedItems containsSemiMixedTypes="0" containsString="0" containsNumber="1" minValue="67.540526628494206" maxValue="75.121494054794297"/>
    </cacheField>
    <cacheField name="test time" numFmtId="0">
      <sharedItems containsSemiMixedTypes="0" containsString="0" containsNumber="1" minValue="2.4396333694457999" maxValue="2.5076508522033598"/>
    </cacheField>
    <cacheField name="accuracy" numFmtId="10">
      <sharedItems containsSemiMixedTypes="0" containsString="0" containsNumber="1" minValue="0.83614219665527301" maxValue="0.92373596191406204" count="19">
        <n v="0.83614219665527301"/>
        <n v="0.91246894836425696"/>
        <n v="0.92373596191406204"/>
        <n v="0.91485420227050696"/>
        <n v="0.88475654602050702"/>
        <n v="0.92288856506347605"/>
        <n v="0.92100547790527298"/>
        <n v="0.89850296020507803"/>
        <n v="0.91673721313476497"/>
        <n v="0.89137870788574203"/>
        <n v="0.91262588500976505"/>
        <n v="0.89483093261718705"/>
        <n v="0.88494491577148404"/>
        <n v="0.91309661865234304"/>
        <n v="0.89128456115722599"/>
        <n v="0.88409751892089805"/>
        <n v="0.92235504150390601"/>
        <n v="0.920064010620117"/>
        <n v="0.887141799926757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x v="0"/>
    <n v="8.6699999999999999E-2"/>
    <n v="97.018200397491398"/>
    <n v="253.72483944892801"/>
    <n v="67.540526628494206"/>
    <n v="2.5076508522033598"/>
    <x v="0"/>
  </r>
  <r>
    <x v="1"/>
    <n v="0.11119999999999999"/>
    <n v="98.632594347000094"/>
    <n v="249.032622337341"/>
    <n v="69.9601535797119"/>
    <n v="2.4856438636779701"/>
    <x v="1"/>
  </r>
  <r>
    <x v="2"/>
    <n v="0.18140000000000001"/>
    <n v="101.06022477149899"/>
    <n v="247.12512850761399"/>
    <n v="68.658817052841101"/>
    <n v="2.5066502094268799"/>
    <x v="2"/>
  </r>
  <r>
    <x v="3"/>
    <n v="0.14099999999999999"/>
    <n v="99.344779968261705"/>
    <n v="249.21767067909201"/>
    <n v="70.981419324874807"/>
    <n v="2.5066502094268799"/>
    <x v="3"/>
  </r>
  <r>
    <x v="4"/>
    <n v="0.23069999999999999"/>
    <n v="102.13550400733899"/>
    <n v="249.42372441291801"/>
    <n v="71.575573921203599"/>
    <n v="2.4836440086364702"/>
    <x v="4"/>
  </r>
  <r>
    <x v="5"/>
    <n v="0.2019"/>
    <n v="102.643636226654"/>
    <n v="250.77307462692201"/>
    <n v="70.605322122573796"/>
    <n v="2.5016493797302202"/>
    <x v="5"/>
  </r>
  <r>
    <x v="6"/>
    <n v="0.31040000000000001"/>
    <n v="101.379307508468"/>
    <n v="248.86157822608899"/>
    <n v="72.3777818679809"/>
    <n v="2.4836444854736301"/>
    <x v="6"/>
  </r>
  <r>
    <x v="7"/>
    <n v="0.24149999999999999"/>
    <n v="103.59288191795299"/>
    <n v="251.79634070396401"/>
    <n v="70.7053475379943"/>
    <n v="2.4896454811096098"/>
    <x v="7"/>
  </r>
  <r>
    <x v="8"/>
    <n v="0.2016"/>
    <n v="102.09249305725"/>
    <n v="253.61281204223599"/>
    <n v="69.705088376998901"/>
    <n v="2.4686403274536102"/>
    <x v="8"/>
  </r>
  <r>
    <x v="9"/>
    <n v="0.1605"/>
    <n v="101.240271568298"/>
    <n v="253.670826435089"/>
    <n v="70.985420703887897"/>
    <n v="2.4636385440826398"/>
    <x v="9"/>
  </r>
  <r>
    <x v="10"/>
    <n v="0.1123"/>
    <n v="102.42757964134201"/>
    <n v="250.99213385581899"/>
    <n v="71.489551067352295"/>
    <n v="2.4776437282562198"/>
    <x v="10"/>
  </r>
  <r>
    <x v="11"/>
    <n v="0.31019999999999998"/>
    <n v="104.337075233459"/>
    <n v="251.64030051231299"/>
    <n v="69.612063884735093"/>
    <n v="2.4886455535888601"/>
    <x v="11"/>
  </r>
  <r>
    <x v="12"/>
    <n v="0.2097"/>
    <n v="102.43358135223301"/>
    <n v="249.565761566162"/>
    <n v="71.444539785385103"/>
    <n v="2.4546368122100799"/>
    <x v="12"/>
  </r>
  <r>
    <x v="13"/>
    <n v="6.3E-2"/>
    <n v="104.591140985488"/>
    <n v="250.72706294059699"/>
    <n v="72.8899147510528"/>
    <n v="2.4726419448852499"/>
    <x v="13"/>
  </r>
  <r>
    <x v="14"/>
    <n v="0.28710000000000002"/>
    <n v="106.27557849884001"/>
    <n v="251.01313781738199"/>
    <n v="71.868649721145601"/>
    <n v="2.4616389274597101"/>
    <x v="14"/>
  </r>
  <r>
    <x v="15"/>
    <n v="0.12820000000000001"/>
    <n v="103.00072813033999"/>
    <n v="252.29747009277301"/>
    <n v="73.893174648284898"/>
    <n v="2.4396333694457999"/>
    <x v="15"/>
  </r>
  <r>
    <x v="16"/>
    <n v="9.5000000000000001E-2"/>
    <n v="105.413354873657"/>
    <n v="250.605031728744"/>
    <n v="75.121494054794297"/>
    <n v="2.4496357440948402"/>
    <x v="16"/>
  </r>
  <r>
    <x v="17"/>
    <n v="0.1074"/>
    <n v="108.184073448181"/>
    <n v="250.35496664047201"/>
    <n v="73.3410320281982"/>
    <n v="2.4536366462707502"/>
    <x v="17"/>
  </r>
  <r>
    <x v="18"/>
    <n v="9.7100000000000006E-2"/>
    <n v="107.05678105354301"/>
    <n v="250.55001807212801"/>
    <n v="74.307282209396305"/>
    <n v="2.4496355056762602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7">
  <location ref="A3:C23" firstHeaderRow="0" firstDataRow="1" firstDataCol="1"/>
  <pivotFields count="7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  <pivotField showAll="0"/>
    <pivotField showAll="0"/>
    <pivotField showAll="0"/>
    <pivotField showAll="0"/>
    <pivotField dataField="1" numFmtId="10" showAll="0">
      <items count="20">
        <item x="0"/>
        <item x="15"/>
        <item x="4"/>
        <item x="12"/>
        <item x="18"/>
        <item x="14"/>
        <item x="9"/>
        <item x="11"/>
        <item x="7"/>
        <item x="1"/>
        <item x="10"/>
        <item x="13"/>
        <item x="3"/>
        <item x="8"/>
        <item x="17"/>
        <item x="6"/>
        <item x="16"/>
        <item x="5"/>
        <item x="2"/>
        <item t="default"/>
      </items>
    </pivotField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합계 : loss" fld="1" baseField="0" baseItem="0"/>
    <dataField name="합계 : accuracy" fld="6" baseField="0" baseItem="0"/>
  </dataFields>
  <chartFormats count="8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zoomScale="115" zoomScaleNormal="115" workbookViewId="0"/>
  </sheetViews>
  <sheetFormatPr defaultRowHeight="16.5" x14ac:dyDescent="0.3"/>
  <cols>
    <col min="1" max="1" width="11.875" bestFit="1" customWidth="1"/>
    <col min="2" max="2" width="10.625" bestFit="1" customWidth="1"/>
    <col min="3" max="3" width="15.25" bestFit="1" customWidth="1"/>
  </cols>
  <sheetData>
    <row r="3" spans="1:3" x14ac:dyDescent="0.3">
      <c r="A3" s="3" t="s">
        <v>15</v>
      </c>
      <c r="B3" t="s">
        <v>17</v>
      </c>
      <c r="C3" t="s">
        <v>18</v>
      </c>
    </row>
    <row r="4" spans="1:3" x14ac:dyDescent="0.3">
      <c r="A4" s="4">
        <v>1</v>
      </c>
      <c r="B4" s="5">
        <v>8.6699999999999999E-2</v>
      </c>
      <c r="C4" s="5">
        <v>0.83614219665527301</v>
      </c>
    </row>
    <row r="5" spans="1:3" x14ac:dyDescent="0.3">
      <c r="A5" s="4">
        <v>2</v>
      </c>
      <c r="B5" s="5">
        <v>0.11119999999999999</v>
      </c>
      <c r="C5" s="5">
        <v>0.91246894836425696</v>
      </c>
    </row>
    <row r="6" spans="1:3" x14ac:dyDescent="0.3">
      <c r="A6" s="4">
        <v>3</v>
      </c>
      <c r="B6" s="5">
        <v>0.18140000000000001</v>
      </c>
      <c r="C6" s="5">
        <v>0.92373596191406204</v>
      </c>
    </row>
    <row r="7" spans="1:3" x14ac:dyDescent="0.3">
      <c r="A7" s="4">
        <v>4</v>
      </c>
      <c r="B7" s="5">
        <v>0.14099999999999999</v>
      </c>
      <c r="C7" s="5">
        <v>0.91485420227050696</v>
      </c>
    </row>
    <row r="8" spans="1:3" x14ac:dyDescent="0.3">
      <c r="A8" s="4">
        <v>5</v>
      </c>
      <c r="B8" s="5">
        <v>0.23069999999999999</v>
      </c>
      <c r="C8" s="5">
        <v>0.88475654602050702</v>
      </c>
    </row>
    <row r="9" spans="1:3" x14ac:dyDescent="0.3">
      <c r="A9" s="4">
        <v>6</v>
      </c>
      <c r="B9" s="5">
        <v>0.2019</v>
      </c>
      <c r="C9" s="5">
        <v>0.92288856506347605</v>
      </c>
    </row>
    <row r="10" spans="1:3" x14ac:dyDescent="0.3">
      <c r="A10" s="4">
        <v>7</v>
      </c>
      <c r="B10" s="5">
        <v>0.31040000000000001</v>
      </c>
      <c r="C10" s="5">
        <v>0.92100547790527298</v>
      </c>
    </row>
    <row r="11" spans="1:3" x14ac:dyDescent="0.3">
      <c r="A11" s="4">
        <v>8</v>
      </c>
      <c r="B11" s="5">
        <v>0.24149999999999999</v>
      </c>
      <c r="C11" s="5">
        <v>0.89850296020507803</v>
      </c>
    </row>
    <row r="12" spans="1:3" x14ac:dyDescent="0.3">
      <c r="A12" s="4">
        <v>9</v>
      </c>
      <c r="B12" s="5">
        <v>0.2016</v>
      </c>
      <c r="C12" s="5">
        <v>0.91673721313476497</v>
      </c>
    </row>
    <row r="13" spans="1:3" x14ac:dyDescent="0.3">
      <c r="A13" s="4">
        <v>10</v>
      </c>
      <c r="B13" s="5">
        <v>0.1605</v>
      </c>
      <c r="C13" s="5">
        <v>0.89137870788574203</v>
      </c>
    </row>
    <row r="14" spans="1:3" x14ac:dyDescent="0.3">
      <c r="A14" s="4">
        <v>11</v>
      </c>
      <c r="B14" s="5">
        <v>0.1123</v>
      </c>
      <c r="C14" s="5">
        <v>0.91262588500976505</v>
      </c>
    </row>
    <row r="15" spans="1:3" x14ac:dyDescent="0.3">
      <c r="A15" s="4">
        <v>12</v>
      </c>
      <c r="B15" s="5">
        <v>0.31019999999999998</v>
      </c>
      <c r="C15" s="5">
        <v>0.89483093261718705</v>
      </c>
    </row>
    <row r="16" spans="1:3" x14ac:dyDescent="0.3">
      <c r="A16" s="4">
        <v>13</v>
      </c>
      <c r="B16" s="5">
        <v>0.2097</v>
      </c>
      <c r="C16" s="5">
        <v>0.88494491577148404</v>
      </c>
    </row>
    <row r="17" spans="1:3" x14ac:dyDescent="0.3">
      <c r="A17" s="4">
        <v>14</v>
      </c>
      <c r="B17" s="5">
        <v>6.3E-2</v>
      </c>
      <c r="C17" s="5">
        <v>0.91309661865234304</v>
      </c>
    </row>
    <row r="18" spans="1:3" x14ac:dyDescent="0.3">
      <c r="A18" s="4">
        <v>15</v>
      </c>
      <c r="B18" s="5">
        <v>0.28710000000000002</v>
      </c>
      <c r="C18" s="5">
        <v>0.89128456115722599</v>
      </c>
    </row>
    <row r="19" spans="1:3" x14ac:dyDescent="0.3">
      <c r="A19" s="4">
        <v>16</v>
      </c>
      <c r="B19" s="5">
        <v>0.12820000000000001</v>
      </c>
      <c r="C19" s="5">
        <v>0.88409751892089805</v>
      </c>
    </row>
    <row r="20" spans="1:3" x14ac:dyDescent="0.3">
      <c r="A20" s="4">
        <v>17</v>
      </c>
      <c r="B20" s="5">
        <v>9.5000000000000001E-2</v>
      </c>
      <c r="C20" s="5">
        <v>0.92235504150390601</v>
      </c>
    </row>
    <row r="21" spans="1:3" x14ac:dyDescent="0.3">
      <c r="A21" s="4">
        <v>18</v>
      </c>
      <c r="B21" s="5">
        <v>0.1074</v>
      </c>
      <c r="C21" s="5">
        <v>0.920064010620117</v>
      </c>
    </row>
    <row r="22" spans="1:3" x14ac:dyDescent="0.3">
      <c r="A22" s="4">
        <v>19</v>
      </c>
      <c r="B22" s="5">
        <v>9.7100000000000006E-2</v>
      </c>
      <c r="C22" s="5">
        <v>0.88714179992675701</v>
      </c>
    </row>
    <row r="23" spans="1:3" x14ac:dyDescent="0.3">
      <c r="A23" s="4" t="s">
        <v>16</v>
      </c>
      <c r="B23" s="5">
        <v>3.2769000000000013</v>
      </c>
      <c r="C23" s="5">
        <v>17.132912063598624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="85" zoomScaleNormal="85" workbookViewId="0">
      <selection activeCell="V23" sqref="V23"/>
    </sheetView>
  </sheetViews>
  <sheetFormatPr defaultRowHeight="16.5" x14ac:dyDescent="0.3"/>
  <cols>
    <col min="2" max="2" width="9.125" bestFit="1" customWidth="1"/>
    <col min="3" max="3" width="9.5" customWidth="1"/>
    <col min="4" max="4" width="9.75" customWidth="1"/>
    <col min="5" max="5" width="8.625" customWidth="1"/>
    <col min="6" max="6" width="8.125" customWidth="1"/>
    <col min="8" max="8" width="4.125" customWidth="1"/>
    <col min="10" max="10" width="8.5" customWidth="1"/>
    <col min="11" max="11" width="9.5" customWidth="1"/>
    <col min="12" max="12" width="7.375" bestFit="1" customWidth="1"/>
    <col min="13" max="13" width="10.375" bestFit="1" customWidth="1"/>
    <col min="14" max="14" width="8.75" customWidth="1"/>
    <col min="15" max="15" width="10.75" customWidth="1"/>
  </cols>
  <sheetData>
    <row r="1" spans="1:15" x14ac:dyDescent="0.3">
      <c r="A1" s="17" t="s">
        <v>20</v>
      </c>
      <c r="B1" s="18"/>
      <c r="C1" s="19" t="s">
        <v>2</v>
      </c>
      <c r="D1" s="19"/>
      <c r="E1" s="19" t="s">
        <v>5</v>
      </c>
      <c r="F1" s="19"/>
      <c r="G1" s="19"/>
    </row>
    <row r="2" spans="1:15" x14ac:dyDescent="0.3">
      <c r="A2" s="6" t="s">
        <v>0</v>
      </c>
      <c r="B2" s="6" t="s">
        <v>9</v>
      </c>
      <c r="C2" s="6" t="s">
        <v>3</v>
      </c>
      <c r="D2" s="6" t="s">
        <v>4</v>
      </c>
      <c r="E2" s="6" t="s">
        <v>6</v>
      </c>
      <c r="F2" s="6" t="s">
        <v>10</v>
      </c>
      <c r="G2" s="6" t="s">
        <v>7</v>
      </c>
      <c r="I2" t="s">
        <v>8</v>
      </c>
    </row>
    <row r="3" spans="1:15" x14ac:dyDescent="0.3">
      <c r="A3" s="7">
        <v>1</v>
      </c>
      <c r="B3" s="13">
        <v>8.6699999999999999E-2</v>
      </c>
      <c r="C3" s="13">
        <v>97.018200397491398</v>
      </c>
      <c r="D3" s="13">
        <v>253.72483944892801</v>
      </c>
      <c r="E3" s="13">
        <v>67.540526628494206</v>
      </c>
      <c r="F3" s="13">
        <v>2.5076508522033598</v>
      </c>
      <c r="G3" s="1">
        <v>0.83614219665527301</v>
      </c>
    </row>
    <row r="4" spans="1:15" x14ac:dyDescent="0.3">
      <c r="A4" s="7">
        <v>2</v>
      </c>
      <c r="B4" s="13">
        <v>0.11119999999999999</v>
      </c>
      <c r="C4" s="13">
        <v>98.632594347000094</v>
      </c>
      <c r="D4" s="13">
        <v>249.032622337341</v>
      </c>
      <c r="E4" s="13">
        <v>69.9601535797119</v>
      </c>
      <c r="F4" s="13">
        <v>2.4856438636779701</v>
      </c>
      <c r="G4" s="1">
        <v>0.91246894836425696</v>
      </c>
      <c r="I4" s="9" t="s">
        <v>21</v>
      </c>
      <c r="J4" s="2" t="s">
        <v>1</v>
      </c>
      <c r="K4" s="2" t="s">
        <v>14</v>
      </c>
      <c r="M4" s="9" t="s">
        <v>31</v>
      </c>
      <c r="N4" s="2" t="s">
        <v>1</v>
      </c>
      <c r="O4" s="2" t="s">
        <v>7</v>
      </c>
    </row>
    <row r="5" spans="1:15" x14ac:dyDescent="0.3">
      <c r="A5" s="7">
        <v>3</v>
      </c>
      <c r="B5" s="14">
        <v>0.18140000000000001</v>
      </c>
      <c r="C5" s="14">
        <v>101.06022477149899</v>
      </c>
      <c r="D5" s="14">
        <v>247.12512850761399</v>
      </c>
      <c r="E5" s="14">
        <v>68.658817052841101</v>
      </c>
      <c r="F5" s="14">
        <v>2.5066502094268799</v>
      </c>
      <c r="G5" s="8">
        <v>0.92373596191406204</v>
      </c>
      <c r="I5" s="2" t="s">
        <v>12</v>
      </c>
      <c r="J5" s="13">
        <f>B22</f>
        <v>0.17246842105263163</v>
      </c>
      <c r="K5" s="12">
        <f>G22</f>
        <v>0.9017322138736118</v>
      </c>
      <c r="M5" s="2" t="s">
        <v>12</v>
      </c>
      <c r="N5" s="13">
        <f>B36</f>
        <v>0.12080790000000001</v>
      </c>
      <c r="O5" s="1">
        <f>G36</f>
        <v>0.92895521451212948</v>
      </c>
    </row>
    <row r="6" spans="1:15" x14ac:dyDescent="0.3">
      <c r="A6" s="7">
        <v>4</v>
      </c>
      <c r="B6" s="13">
        <v>0.14099999999999999</v>
      </c>
      <c r="C6" s="13">
        <v>99.344779968261705</v>
      </c>
      <c r="D6" s="13">
        <v>249.21767067909201</v>
      </c>
      <c r="E6" s="13">
        <v>70.981419324874807</v>
      </c>
      <c r="F6" s="13">
        <v>2.5066502094268799</v>
      </c>
      <c r="G6" s="1">
        <v>0.91485420227050696</v>
      </c>
      <c r="I6" s="2" t="s">
        <v>13</v>
      </c>
      <c r="J6" s="13">
        <f>INDEX(B3:B21, MATCH(K6, G3:G21,0))</f>
        <v>0.18140000000000001</v>
      </c>
      <c r="K6" s="8">
        <f>MAX(G3:G21)</f>
        <v>0.92373596191406204</v>
      </c>
      <c r="M6" s="2" t="s">
        <v>13</v>
      </c>
      <c r="N6" s="13">
        <f>INDEX(B26:B35,MATCH(O6,G26:G35))</f>
        <v>8.7915400000000005E-2</v>
      </c>
      <c r="O6" s="8">
        <f>MAX(G26:G35)</f>
        <v>0.93936540815365699</v>
      </c>
    </row>
    <row r="7" spans="1:15" x14ac:dyDescent="0.3">
      <c r="A7" s="7">
        <v>5</v>
      </c>
      <c r="B7" s="13">
        <v>0.23069999999999999</v>
      </c>
      <c r="C7" s="13">
        <v>102.13550400733899</v>
      </c>
      <c r="D7" s="13">
        <v>249.42372441291801</v>
      </c>
      <c r="E7" s="13">
        <v>71.575573921203599</v>
      </c>
      <c r="F7" s="13">
        <v>2.4836440086364702</v>
      </c>
      <c r="G7" s="1">
        <v>0.88475654602050702</v>
      </c>
    </row>
    <row r="8" spans="1:15" x14ac:dyDescent="0.3">
      <c r="A8" s="7">
        <v>6</v>
      </c>
      <c r="B8" s="13">
        <v>0.2019</v>
      </c>
      <c r="C8" s="13">
        <v>102.643636226654</v>
      </c>
      <c r="D8" s="13">
        <v>250.77307462692201</v>
      </c>
      <c r="E8" s="13">
        <v>70.605322122573796</v>
      </c>
      <c r="F8" s="13">
        <v>2.5016493797302202</v>
      </c>
      <c r="G8" s="1">
        <v>0.92288856506347605</v>
      </c>
    </row>
    <row r="9" spans="1:15" x14ac:dyDescent="0.3">
      <c r="A9" s="7">
        <v>7</v>
      </c>
      <c r="B9" s="13">
        <v>0.31040000000000001</v>
      </c>
      <c r="C9" s="13">
        <v>101.379307508468</v>
      </c>
      <c r="D9" s="13">
        <v>248.86157822608899</v>
      </c>
      <c r="E9" s="13">
        <v>72.3777818679809</v>
      </c>
      <c r="F9" s="13">
        <v>2.4836444854736301</v>
      </c>
      <c r="G9" s="1">
        <v>0.92100547790527298</v>
      </c>
    </row>
    <row r="10" spans="1:15" x14ac:dyDescent="0.3">
      <c r="A10" s="7">
        <v>8</v>
      </c>
      <c r="B10" s="13">
        <v>0.24149999999999999</v>
      </c>
      <c r="C10" s="13">
        <v>103.59288191795299</v>
      </c>
      <c r="D10" s="13">
        <v>251.79634070396401</v>
      </c>
      <c r="E10" s="13">
        <v>70.7053475379943</v>
      </c>
      <c r="F10" s="13">
        <v>2.4896454811096098</v>
      </c>
      <c r="G10" s="1">
        <v>0.89850296020507803</v>
      </c>
    </row>
    <row r="11" spans="1:15" x14ac:dyDescent="0.3">
      <c r="A11" s="7">
        <v>9</v>
      </c>
      <c r="B11" s="13">
        <v>0.2016</v>
      </c>
      <c r="C11" s="13">
        <v>102.09249305725</v>
      </c>
      <c r="D11" s="13">
        <v>253.61281204223599</v>
      </c>
      <c r="E11" s="13">
        <v>69.705088376998901</v>
      </c>
      <c r="F11" s="13">
        <v>2.4686403274536102</v>
      </c>
      <c r="G11" s="1">
        <v>0.91673721313476497</v>
      </c>
    </row>
    <row r="12" spans="1:15" x14ac:dyDescent="0.3">
      <c r="A12" s="7">
        <v>10</v>
      </c>
      <c r="B12" s="13">
        <v>0.1605</v>
      </c>
      <c r="C12" s="13">
        <v>101.240271568298</v>
      </c>
      <c r="D12" s="13">
        <v>253.670826435089</v>
      </c>
      <c r="E12" s="13">
        <v>70.985420703887897</v>
      </c>
      <c r="F12" s="13">
        <v>2.4636385440826398</v>
      </c>
      <c r="G12" s="1">
        <v>0.89137870788574203</v>
      </c>
    </row>
    <row r="13" spans="1:15" x14ac:dyDescent="0.3">
      <c r="A13" s="7">
        <v>11</v>
      </c>
      <c r="B13" s="13">
        <v>0.1123</v>
      </c>
      <c r="C13" s="13">
        <v>102.42757964134201</v>
      </c>
      <c r="D13" s="13">
        <v>250.99213385581899</v>
      </c>
      <c r="E13" s="13">
        <v>71.489551067352295</v>
      </c>
      <c r="F13" s="13">
        <v>2.4776437282562198</v>
      </c>
      <c r="G13" s="1">
        <v>0.91262588500976505</v>
      </c>
    </row>
    <row r="14" spans="1:15" x14ac:dyDescent="0.3">
      <c r="A14" s="7">
        <v>12</v>
      </c>
      <c r="B14" s="13">
        <v>0.31019999999999998</v>
      </c>
      <c r="C14" s="13">
        <v>104.337075233459</v>
      </c>
      <c r="D14" s="13">
        <v>251.64030051231299</v>
      </c>
      <c r="E14" s="13">
        <v>69.612063884735093</v>
      </c>
      <c r="F14" s="13">
        <v>2.4886455535888601</v>
      </c>
      <c r="G14" s="1">
        <v>0.89483093261718705</v>
      </c>
    </row>
    <row r="15" spans="1:15" x14ac:dyDescent="0.3">
      <c r="A15" s="7">
        <v>13</v>
      </c>
      <c r="B15" s="13">
        <v>0.2097</v>
      </c>
      <c r="C15" s="13">
        <v>102.43358135223301</v>
      </c>
      <c r="D15" s="13">
        <v>249.565761566162</v>
      </c>
      <c r="E15" s="13">
        <v>71.444539785385103</v>
      </c>
      <c r="F15" s="13">
        <v>2.4546368122100799</v>
      </c>
      <c r="G15" s="1">
        <v>0.88494491577148404</v>
      </c>
    </row>
    <row r="16" spans="1:15" x14ac:dyDescent="0.3">
      <c r="A16" s="7">
        <v>14</v>
      </c>
      <c r="B16" s="13">
        <v>6.3E-2</v>
      </c>
      <c r="C16" s="13">
        <v>104.591140985488</v>
      </c>
      <c r="D16" s="13">
        <v>250.72706294059699</v>
      </c>
      <c r="E16" s="13">
        <v>72.8899147510528</v>
      </c>
      <c r="F16" s="13">
        <v>2.4726419448852499</v>
      </c>
      <c r="G16" s="1">
        <v>0.91309661865234304</v>
      </c>
    </row>
    <row r="17" spans="1:12" x14ac:dyDescent="0.3">
      <c r="A17" s="7">
        <v>15</v>
      </c>
      <c r="B17" s="13">
        <v>0.28710000000000002</v>
      </c>
      <c r="C17" s="13">
        <v>106.27557849884001</v>
      </c>
      <c r="D17" s="13">
        <v>251.01313781738199</v>
      </c>
      <c r="E17" s="13">
        <v>71.868649721145601</v>
      </c>
      <c r="F17" s="13">
        <v>2.4616389274597101</v>
      </c>
      <c r="G17" s="1">
        <v>0.89128456115722599</v>
      </c>
    </row>
    <row r="18" spans="1:12" x14ac:dyDescent="0.3">
      <c r="A18" s="7">
        <v>16</v>
      </c>
      <c r="B18" s="13">
        <v>0.12820000000000001</v>
      </c>
      <c r="C18" s="13">
        <v>103.00072813033999</v>
      </c>
      <c r="D18" s="13">
        <v>252.29747009277301</v>
      </c>
      <c r="E18" s="13">
        <v>73.893174648284898</v>
      </c>
      <c r="F18" s="13">
        <v>2.4396333694457999</v>
      </c>
      <c r="G18" s="1">
        <v>0.88409751892089805</v>
      </c>
    </row>
    <row r="19" spans="1:12" x14ac:dyDescent="0.3">
      <c r="A19" s="7">
        <v>17</v>
      </c>
      <c r="B19" s="13">
        <v>9.5000000000000001E-2</v>
      </c>
      <c r="C19" s="13">
        <v>105.413354873657</v>
      </c>
      <c r="D19" s="13">
        <v>250.605031728744</v>
      </c>
      <c r="E19" s="13">
        <v>75.121494054794297</v>
      </c>
      <c r="F19" s="13">
        <v>2.4496357440948402</v>
      </c>
      <c r="G19" s="1">
        <v>0.92235504150390601</v>
      </c>
    </row>
    <row r="20" spans="1:12" x14ac:dyDescent="0.3">
      <c r="A20" s="7">
        <v>18</v>
      </c>
      <c r="B20" s="13">
        <v>0.1074</v>
      </c>
      <c r="C20" s="13">
        <v>108.184073448181</v>
      </c>
      <c r="D20" s="13">
        <v>250.35496664047201</v>
      </c>
      <c r="E20" s="13">
        <v>73.3410320281982</v>
      </c>
      <c r="F20" s="13">
        <v>2.4536366462707502</v>
      </c>
      <c r="G20" s="1">
        <v>0.920064010620117</v>
      </c>
    </row>
    <row r="21" spans="1:12" x14ac:dyDescent="0.3">
      <c r="A21" s="7">
        <v>19</v>
      </c>
      <c r="B21" s="13">
        <v>9.7100000000000006E-2</v>
      </c>
      <c r="C21" s="13">
        <v>107.05678105354301</v>
      </c>
      <c r="D21" s="13">
        <v>250.55001807212801</v>
      </c>
      <c r="E21" s="13">
        <v>74.307282209396305</v>
      </c>
      <c r="F21" s="13">
        <v>2.4496355056762602</v>
      </c>
      <c r="G21" s="1">
        <v>0.88714179992675701</v>
      </c>
    </row>
    <row r="22" spans="1:12" x14ac:dyDescent="0.3">
      <c r="A22" s="7" t="s">
        <v>11</v>
      </c>
      <c r="B22" s="13">
        <f>AVERAGE(B3:B21)</f>
        <v>0.17246842105263163</v>
      </c>
      <c r="C22" s="15">
        <f>AVERAGE(C3:C21)</f>
        <v>102.782094051963</v>
      </c>
      <c r="D22" s="16">
        <f t="shared" ref="D22:G22" si="0">AVERAGE(D3:D21)</f>
        <v>250.78865792876758</v>
      </c>
      <c r="E22" s="15">
        <f t="shared" si="0"/>
        <v>71.424376487731905</v>
      </c>
      <c r="F22" s="16">
        <f t="shared" si="0"/>
        <v>2.4760634522688973</v>
      </c>
      <c r="G22" s="11">
        <f t="shared" si="0"/>
        <v>0.9017322138736118</v>
      </c>
    </row>
    <row r="24" spans="1:12" x14ac:dyDescent="0.3">
      <c r="A24" s="17" t="s">
        <v>19</v>
      </c>
      <c r="B24" s="18"/>
      <c r="C24" s="19" t="s">
        <v>2</v>
      </c>
      <c r="D24" s="19"/>
      <c r="E24" s="19" t="s">
        <v>5</v>
      </c>
      <c r="F24" s="19"/>
      <c r="G24" s="19"/>
      <c r="I24" s="9" t="s">
        <v>22</v>
      </c>
      <c r="J24" s="6" t="s">
        <v>2</v>
      </c>
      <c r="K24" s="6" t="s">
        <v>23</v>
      </c>
      <c r="L24" s="6" t="s">
        <v>29</v>
      </c>
    </row>
    <row r="25" spans="1:12" x14ac:dyDescent="0.3">
      <c r="A25" s="6" t="s">
        <v>0</v>
      </c>
      <c r="B25" s="6" t="s">
        <v>1</v>
      </c>
      <c r="C25" s="6" t="s">
        <v>3</v>
      </c>
      <c r="D25" s="6" t="s">
        <v>4</v>
      </c>
      <c r="E25" s="6" t="s">
        <v>3</v>
      </c>
      <c r="F25" s="6" t="s">
        <v>10</v>
      </c>
      <c r="G25" s="6" t="s">
        <v>7</v>
      </c>
      <c r="I25" s="19" t="s">
        <v>30</v>
      </c>
      <c r="J25" s="23" t="s">
        <v>24</v>
      </c>
      <c r="K25" s="23" t="s">
        <v>26</v>
      </c>
      <c r="L25" s="20"/>
    </row>
    <row r="26" spans="1:12" x14ac:dyDescent="0.3">
      <c r="A26" s="7">
        <v>1</v>
      </c>
      <c r="B26" s="13">
        <v>6.4680399999999999E-2</v>
      </c>
      <c r="C26" s="13">
        <v>31.506767034530601</v>
      </c>
      <c r="D26" s="13">
        <v>1089.69831967353</v>
      </c>
      <c r="E26" s="13">
        <v>21.973689556121801</v>
      </c>
      <c r="F26" s="13">
        <v>66.9273295402526</v>
      </c>
      <c r="G26" s="12">
        <v>0.93497159715029898</v>
      </c>
      <c r="I26" s="19"/>
      <c r="J26" s="24"/>
      <c r="K26" s="24"/>
      <c r="L26" s="21"/>
    </row>
    <row r="27" spans="1:12" x14ac:dyDescent="0.3">
      <c r="A27" s="7">
        <v>2</v>
      </c>
      <c r="B27" s="13">
        <v>0.102479</v>
      </c>
      <c r="C27" s="13">
        <v>31.616186141967699</v>
      </c>
      <c r="D27" s="13">
        <v>1091.0234959125501</v>
      </c>
      <c r="E27" s="13">
        <v>22.2597637176513</v>
      </c>
      <c r="F27" s="13">
        <v>70.265193462371798</v>
      </c>
      <c r="G27" s="12">
        <v>0.93767065248093395</v>
      </c>
      <c r="I27" s="19" t="s">
        <v>25</v>
      </c>
      <c r="J27" s="23" t="s">
        <v>27</v>
      </c>
      <c r="K27" s="23" t="s">
        <v>28</v>
      </c>
      <c r="L27" s="21"/>
    </row>
    <row r="28" spans="1:12" x14ac:dyDescent="0.3">
      <c r="A28" s="7">
        <v>3</v>
      </c>
      <c r="B28" s="13">
        <v>8.92424E-2</v>
      </c>
      <c r="C28" s="13">
        <v>32.147323131561201</v>
      </c>
      <c r="D28" s="13">
        <v>1086.1612365245801</v>
      </c>
      <c r="E28" s="13">
        <v>22.970948219299299</v>
      </c>
      <c r="F28" s="13">
        <v>69.726053953170705</v>
      </c>
      <c r="G28" s="12">
        <v>0.93399868185669899</v>
      </c>
      <c r="I28" s="19"/>
      <c r="J28" s="24"/>
      <c r="K28" s="24"/>
      <c r="L28" s="22"/>
    </row>
    <row r="29" spans="1:12" x14ac:dyDescent="0.3">
      <c r="A29" s="7">
        <v>4</v>
      </c>
      <c r="B29" s="13">
        <v>0.10838200000000001</v>
      </c>
      <c r="C29" s="13">
        <v>33.145582675933802</v>
      </c>
      <c r="D29" s="13">
        <v>1077.9100999832101</v>
      </c>
      <c r="E29" s="13">
        <v>23.248019933700501</v>
      </c>
      <c r="F29" s="13">
        <v>73.596055746078406</v>
      </c>
      <c r="G29" s="12">
        <v>0.93180177635501904</v>
      </c>
      <c r="I29" s="6" t="s">
        <v>29</v>
      </c>
      <c r="J29" s="25"/>
      <c r="K29" s="26"/>
      <c r="L29" s="10">
        <v>76846</v>
      </c>
    </row>
    <row r="30" spans="1:12" x14ac:dyDescent="0.3">
      <c r="A30" s="7">
        <v>5</v>
      </c>
      <c r="B30" s="13">
        <v>4.4273800000000002E-2</v>
      </c>
      <c r="C30" s="13">
        <v>33.462663650512603</v>
      </c>
      <c r="D30" s="13">
        <v>1090.02623772621</v>
      </c>
      <c r="E30" s="13">
        <v>23.935197353363002</v>
      </c>
      <c r="F30" s="13">
        <v>67.4724698066711</v>
      </c>
      <c r="G30" s="12">
        <v>0.936446662272855</v>
      </c>
    </row>
    <row r="31" spans="1:12" x14ac:dyDescent="0.3">
      <c r="A31" s="7">
        <v>6</v>
      </c>
      <c r="B31" s="13">
        <v>0.32118600000000003</v>
      </c>
      <c r="C31" s="13">
        <v>34.792008399963301</v>
      </c>
      <c r="D31" s="13">
        <v>1097.77524495124</v>
      </c>
      <c r="E31" s="13">
        <v>24.325298309326101</v>
      </c>
      <c r="F31" s="13">
        <v>76.399781942367497</v>
      </c>
      <c r="G31" s="12">
        <v>0.91774158114427395</v>
      </c>
    </row>
    <row r="32" spans="1:12" x14ac:dyDescent="0.3">
      <c r="A32" s="7">
        <v>7</v>
      </c>
      <c r="B32" s="13">
        <v>0.15834000000000001</v>
      </c>
      <c r="C32" s="13">
        <v>35.780264377593902</v>
      </c>
      <c r="D32" s="13">
        <v>1072.24063277244</v>
      </c>
      <c r="E32" s="13">
        <v>25.058488607406598</v>
      </c>
      <c r="F32" s="13">
        <v>60.722722053527797</v>
      </c>
      <c r="G32" s="12">
        <v>0.929196874117314</v>
      </c>
    </row>
    <row r="33" spans="1:7" x14ac:dyDescent="0.3">
      <c r="A33" s="7">
        <v>8</v>
      </c>
      <c r="B33" s="14">
        <v>8.7915400000000005E-2</v>
      </c>
      <c r="C33" s="14">
        <v>36.8685462474823</v>
      </c>
      <c r="D33" s="14">
        <v>1087.1855030059801</v>
      </c>
      <c r="E33" s="14">
        <v>25.1555128097534</v>
      </c>
      <c r="F33" s="14">
        <v>66.107116222381507</v>
      </c>
      <c r="G33" s="8">
        <v>0.93936540815365699</v>
      </c>
    </row>
    <row r="34" spans="1:7" x14ac:dyDescent="0.3">
      <c r="A34" s="7">
        <v>9</v>
      </c>
      <c r="B34" s="13">
        <v>0.147174</v>
      </c>
      <c r="C34" s="13">
        <v>37.286653757095301</v>
      </c>
      <c r="D34" s="13">
        <v>1063.42458319664</v>
      </c>
      <c r="E34" s="13">
        <v>25.636637926101599</v>
      </c>
      <c r="F34" s="13">
        <v>69.620025634765597</v>
      </c>
      <c r="G34" s="12">
        <v>0.898816809465524</v>
      </c>
    </row>
    <row r="35" spans="1:7" x14ac:dyDescent="0.3">
      <c r="A35" s="7">
        <v>10</v>
      </c>
      <c r="B35" s="13">
        <v>8.4405999999999995E-2</v>
      </c>
      <c r="C35" s="13">
        <v>37.676755666732703</v>
      </c>
      <c r="D35" s="13">
        <v>1086.35328650474</v>
      </c>
      <c r="E35" s="13">
        <v>26.174776792526199</v>
      </c>
      <c r="F35" s="13">
        <v>70.170168399810706</v>
      </c>
      <c r="G35" s="12">
        <v>0.92954210212472099</v>
      </c>
    </row>
    <row r="36" spans="1:7" x14ac:dyDescent="0.3">
      <c r="A36" s="7" t="s">
        <v>11</v>
      </c>
      <c r="B36" s="13">
        <f>AVERAGE(B26:B35)</f>
        <v>0.12080790000000001</v>
      </c>
      <c r="C36" s="15">
        <f t="shared" ref="C36:G36" si="1">AVERAGE(C26:C35)</f>
        <v>34.428275108337346</v>
      </c>
      <c r="D36" s="16">
        <f t="shared" si="1"/>
        <v>1084.179864025112</v>
      </c>
      <c r="E36" s="15">
        <f t="shared" si="1"/>
        <v>24.073833322524976</v>
      </c>
      <c r="F36" s="16">
        <f t="shared" si="1"/>
        <v>69.100691676139775</v>
      </c>
      <c r="G36" s="11">
        <f t="shared" si="1"/>
        <v>0.92895521451212948</v>
      </c>
    </row>
  </sheetData>
  <mergeCells count="14">
    <mergeCell ref="J29:K29"/>
    <mergeCell ref="J27:J28"/>
    <mergeCell ref="K27:K28"/>
    <mergeCell ref="I25:I26"/>
    <mergeCell ref="I27:I28"/>
    <mergeCell ref="A1:B1"/>
    <mergeCell ref="A24:B24"/>
    <mergeCell ref="C24:D24"/>
    <mergeCell ref="E24:G24"/>
    <mergeCell ref="L25:L28"/>
    <mergeCell ref="J25:J26"/>
    <mergeCell ref="K25:K26"/>
    <mergeCell ref="C1:D1"/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seongmin</dc:creator>
  <cp:lastModifiedBy>seongmin</cp:lastModifiedBy>
  <dcterms:created xsi:type="dcterms:W3CDTF">2018-02-10T03:47:11Z</dcterms:created>
  <dcterms:modified xsi:type="dcterms:W3CDTF">2018-02-13T06:14:08Z</dcterms:modified>
</cp:coreProperties>
</file>