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848CFA4C-78C5-4828-B94E-EAB47B922594}" xr6:coauthVersionLast="44" xr6:coauthVersionMax="44" xr10:uidLastSave="{00000000-0000-0000-0000-000000000000}"/>
  <bookViews>
    <workbookView xWindow="3675" yWindow="1575" windowWidth="18855" windowHeight="11415" xr2:uid="{D26006DE-A5D7-4E0C-8B19-294506C161AA}"/>
  </bookViews>
  <sheets>
    <sheet name="Program Activation Summary" sheetId="3" r:id="rId1"/>
    <sheet name="Comparing Programs" sheetId="4" r:id="rId2"/>
    <sheet name="myskudetail" sheetId="1" r:id="rId3"/>
    <sheet name="verification" sheetId="6" state="hidden" r:id="rId4"/>
    <sheet name="FILEPATH" sheetId="5" state="hidden" r:id="rId5"/>
  </sheets>
  <definedNames>
    <definedName name="ExternalData_1" localSheetId="0" hidden="1">'Program Activation Summary'!$A$1:$J$33</definedName>
    <definedName name="ExternalData_1" localSheetId="3" hidden="1">verification!$C$4:$C$5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6" l="1"/>
  <c r="E5" i="6" s="1"/>
  <c r="A1" i="6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9903B-CC6A-4E2B-B907-E4116D64D034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2" xr16:uid="{67E51361-FDFD-4377-8F7D-9FF56ED01181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3" xr16:uid="{3C90EDE3-294F-4C4B-8AC3-2CC83F71EFCD}" keepAlive="1" name="Query - rpt_ActivationDate_bySKU" description="Connection to the 'rpt_ActivationDate_bySKU' query in the workbook." type="5" refreshedVersion="0" background="1">
    <dbPr connection="Provider=Microsoft.Mashup.OleDb.1;Data Source=$Workbook$;Location=rpt_ActivationDate_bySKU;Extended Properties=&quot;&quot;" command="SELECT * FROM [rpt_ActivationDate_bySKU]"/>
  </connection>
  <connection id="4" xr16:uid="{D47D5970-E00F-4AEB-B301-21AD1605B10D}" keepAlive="1" name="Query - SALES" description="Connection to the 'SALES' query in the workbook." type="5" refreshedVersion="0" background="1">
    <dbPr connection="Provider=Microsoft.Mashup.OleDb.1;Data Source=$Workbook$;Location=SALES;Extended Properties=&quot;&quot;" command="SELECT * FROM [SALES]"/>
  </connection>
  <connection id="5" xr16:uid="{0377647C-90A7-4FE9-B21B-B303E6764833}" keepAlive="1" name="Query - sales_csv_refreshdate" description="Connection to the 'sales_csv_refreshdate' query in the workbook." type="5" refreshedVersion="6" background="1" saveData="1">
    <dbPr connection="Provider=Microsoft.Mashup.OleDb.1;Data Source=$Workbook$;Location=sales_csv_refreshdate;Extended Properties=&quot;&quot;" command="SELECT * FROM [sales_csv_refreshdate]"/>
  </connection>
  <connection id="6" xr16:uid="{C0B684AD-6F03-487F-8B21-11D237D17F7C}" keepAlive="1" name="Query - SKUSTORE_ActivationData" description="Connection to the 'SKUSTORE_ActivationData' query in the workbook." type="5" refreshedVersion="0" background="1">
    <dbPr connection="Provider=Microsoft.Mashup.OleDb.1;Data Source=$Workbook$;Location=SKUSTORE_ActivationData;Extended Properties=&quot;&quot;" command="SELECT * FROM [SKUSTORE_ActivationData]"/>
  </connection>
  <connection id="7" xr16:uid="{F18D563A-F4AE-45E8-9ECD-DCA8CB36855F}" keepAlive="1" name="Query - StoreCount_bySKU" description="Connection to the 'StoreCount_bySKU' query in the workbook." type="5" refreshedVersion="0" background="1">
    <dbPr connection="Provider=Microsoft.Mashup.OleDb.1;Data Source=$Workbook$;Location=StoreCount_bySKU;Extended Properties=&quot;&quot;" command="SELECT * FROM [StoreCount_bySKU]"/>
  </connection>
  <connection id="8" xr16:uid="{9B31CFD3-74CA-4226-8C8E-C0AC47E1317C}" keepAlive="1" name="Query - tbl_mySKU_DETAIL" description="Connection to the 'tbl_mySKU_DETAIL' query in the workbook." type="5" refreshedVersion="0" background="1">
    <dbPr connection="Provider=Microsoft.Mashup.OleDb.1;Data Source=$Workbook$;Location=tbl_mySKU_DETAIL;Extended Properties=&quot;&quot;" command="SELECT * FROM [tbl_mySKU_DETAIL]"/>
  </connection>
  <connection id="9" xr16:uid="{10EF9BBD-EEEF-46E5-AB8C-5F6AE1A6D54D}" keepAlive="1" name="Query - tblProfile_SKUSTORE_Activation" description="Connection to the 'tblProfile_SKUSTORE_Activation' query in the workbook." type="5" refreshedVersion="0" background="1">
    <dbPr connection="Provider=Microsoft.Mashup.OleDb.1;Data Source=$Workbook$;Location=tblProfile_SKUSTORE_Activation;Extended Properties=&quot;&quot;" command="SELECT * FROM [tblProfile_SKUSTORE_Activation]"/>
  </connection>
</connections>
</file>

<file path=xl/sharedStrings.xml><?xml version="1.0" encoding="utf-8"?>
<sst xmlns="http://schemas.openxmlformats.org/spreadsheetml/2006/main" count="227" uniqueCount="102">
  <si>
    <t>2X4-2FT PRE-CUT LUMBER</t>
  </si>
  <si>
    <t>2X4-3FT PRE-CUT LUMBER</t>
  </si>
  <si>
    <t>2X4-4FT PRE-CUT LUMBER</t>
  </si>
  <si>
    <t>2X6-4FT PRE-CUT LUMBER</t>
  </si>
  <si>
    <t>2x4-4’ PREM SYP GC Pressure-Treated Wshld</t>
  </si>
  <si>
    <t>2x6-4’ PREM SYP GC Pressure-Treated Wshld</t>
  </si>
  <si>
    <t>PROGRAM_GROUP</t>
  </si>
  <si>
    <t>PROGRAM_LABEL</t>
  </si>
  <si>
    <t>2X8-4FT PRE-CUT LUMBER</t>
  </si>
  <si>
    <t>2X10-4FT PRE-CUT LUMBER</t>
  </si>
  <si>
    <t>2X12-4FT PRE-CUT LUMBER</t>
  </si>
  <si>
    <t>2X4-2FT PREM SYP GC PT WSHLD</t>
  </si>
  <si>
    <t>ORIGINAL_SHORT</t>
  </si>
  <si>
    <t>WIDE_SHORT</t>
  </si>
  <si>
    <t>Original Short</t>
  </si>
  <si>
    <t>Wide Short</t>
  </si>
  <si>
    <t>SKU</t>
  </si>
  <si>
    <t>SKU_DESCIRPTION</t>
  </si>
  <si>
    <t>1x4-4’ APP GRD Pine GC Pressure-Treated Wshld</t>
  </si>
  <si>
    <t>5/4x6-4’ PREM SYP GC Pressure-Treated Wshld</t>
  </si>
  <si>
    <t>5/4x6-4’ PREM SYP AG Pressure-Treated Wshld</t>
  </si>
  <si>
    <t>2x4-4’ PREM SYP GC Cdr-Tn Pressure-Treated Wshld</t>
  </si>
  <si>
    <t>2x6-4’ PREM SYP GC Cdr-Tn Pressure-Treated Wshld</t>
  </si>
  <si>
    <t>1x4-4’ APP GRD Pine AG Cdr-Tn Pressure-Treated Wshld</t>
  </si>
  <si>
    <t>5/4x6-4’ PREM SYP AG Cdr-Tn Pressure-Treated Wshld</t>
  </si>
  <si>
    <t>2x4-4’ PREM SYP GC Rwd-Tn Pressure-Treated Wshld</t>
  </si>
  <si>
    <t>2x6-4’ PREM SYP GC Rwd-Tn Pressure-Treated Wshld</t>
  </si>
  <si>
    <t>1x4-4’ APP GRD Pine AG Rwd-Tn Pressure-Treated</t>
  </si>
  <si>
    <t>5/4x6-4’ PREM SYP AG Rwd-Tn Pressure-Treated Wshld</t>
  </si>
  <si>
    <t>2X4-4 Hem-Fir GC Brown Stain PT Wshld</t>
  </si>
  <si>
    <t>2X6-4 Hem-Fir GC Brown Stain PT Wshld</t>
  </si>
  <si>
    <t>1X4-4 App Grade WW AG Brown Stain PT</t>
  </si>
  <si>
    <t>1X6-4 App Grade WW AG Brown Stain PT</t>
  </si>
  <si>
    <t>2x4-4’ #2 Prime Hem-Fir GC Pressure-Treated</t>
  </si>
  <si>
    <t>2x6-4’ #2 Prime Hem-Fir GC Pressure-Treated</t>
  </si>
  <si>
    <t>1x4-4’ APP GRD DF AG Pressure-Treated</t>
  </si>
  <si>
    <t>1x6-4’ APP GRD DF AG Pressure-Treated</t>
  </si>
  <si>
    <t>2x4-4’ PREM SYP AG Pressure-Treated Wshld</t>
  </si>
  <si>
    <t>2x6-4’ PREM SYP AG Pressure-Treated Wshld</t>
  </si>
  <si>
    <t>1x6-4’ APP GRD Pine AG Pressure-Treated Wshld</t>
  </si>
  <si>
    <t>SUBMISSION ROUND</t>
  </si>
  <si>
    <t>Original submission from Dom</t>
  </si>
  <si>
    <t>2nd Submission from Dom</t>
  </si>
  <si>
    <t>PRODUCT_CODE</t>
  </si>
  <si>
    <t>WeeksActive_TOTAL</t>
  </si>
  <si>
    <t>WeeksActive_AVG</t>
  </si>
  <si>
    <t>WeeksActive_MAX</t>
  </si>
  <si>
    <t>ActivationDate_Earliest</t>
  </si>
  <si>
    <t>ActivationDate_Latest</t>
  </si>
  <si>
    <t>StoreCount</t>
  </si>
  <si>
    <t>Sales_Units</t>
  </si>
  <si>
    <t>Sales_Dollars</t>
  </si>
  <si>
    <t>Units Per Week</t>
  </si>
  <si>
    <t>$ per Week</t>
  </si>
  <si>
    <t>Grand Total</t>
  </si>
  <si>
    <t xml:space="preserve">Units per Week </t>
  </si>
  <si>
    <t xml:space="preserve">Sales per Week </t>
  </si>
  <si>
    <t>Store Count</t>
  </si>
  <si>
    <t>Total weeks active (across all stores)</t>
  </si>
  <si>
    <t>Units</t>
  </si>
  <si>
    <t>Dollars</t>
  </si>
  <si>
    <t>Program Name | SKU Description</t>
  </si>
  <si>
    <t>SKU_full</t>
  </si>
  <si>
    <t>1002185326 - 2X4-2FT PRE-CUT LUMBER</t>
  </si>
  <si>
    <t>1002185329 - 2X4-3FT PRE-CUT LUMBER</t>
  </si>
  <si>
    <t>1002185331 - 2X4-4FT PRE-CUT LUMBER</t>
  </si>
  <si>
    <t>1002185336 - 2X6-4FT PRE-CUT LUMBER</t>
  </si>
  <si>
    <t>1002275150 - 2x4-4’ PREM SYP GC Pressure-Treated Wshld</t>
  </si>
  <si>
    <t>1002275152 - 2x6-4’ PREM SYP GC Pressure-Treated Wshld</t>
  </si>
  <si>
    <t>1005880697 - 2X8-4FT PRE-CUT LUMBER</t>
  </si>
  <si>
    <t>1002275158 - 5/4x6-4’ PREM SYP GC Pressure-Treated Wshld</t>
  </si>
  <si>
    <t>1005880726 - 2X10-4FT PRE-CUT LUMBER</t>
  </si>
  <si>
    <t>1002275171 - 1x4-4’ APP GRD Pine GC Pressure-Treated Wshld</t>
  </si>
  <si>
    <t>1005880745 - 2X12-4FT PRE-CUT LUMBER</t>
  </si>
  <si>
    <t>1002854732 - 5/4x6-4’ PREM SYP AG Pressure-Treated Wshld</t>
  </si>
  <si>
    <t>1005894240 - 2X4-2FT PREM SYP GC PT WSHLD</t>
  </si>
  <si>
    <t>1002854734 - 2x4-4’ PREM SYP GC Cdr-Tn Pressure-Treated Wshld</t>
  </si>
  <si>
    <t>1003364812 - 1X4-4 App Grade WW AG Brown Stain PT</t>
  </si>
  <si>
    <t>1002854737 - 2x6-4’ PREM SYP GC Cdr-Tn Pressure-Treated Wshld</t>
  </si>
  <si>
    <t>1003622431 - 1x4-4’ APP GRD DF AG Pressure-Treated</t>
  </si>
  <si>
    <t>1002854744 - 1x4-4’ APP GRD Pine AG Cdr-Tn Pressure-Treated Wshld</t>
  </si>
  <si>
    <t>1002854861 - 5/4x6-4’ PREM SYP AG Cdr-Tn Pressure-Treated Wshld</t>
  </si>
  <si>
    <t>1002854866 - 1x4-4’ APP GRD Pine AG Rwd-Tn Pressure-Treated</t>
  </si>
  <si>
    <t>1002854863 - 2x4-4’ PREM SYP GC Rwd-Tn Pressure-Treated Wshld</t>
  </si>
  <si>
    <t>1002854865 - 2x6-4’ PREM SYP GC Rwd-Tn Pressure-Treated Wshld</t>
  </si>
  <si>
    <t>1003364829 - 1X6-4 App Grade WW AG Brown Stain PT</t>
  </si>
  <si>
    <t>1003620667 - 1x6-4’ APP GRD DF AG Pressure-Treated</t>
  </si>
  <si>
    <t>1002854867 - 5/4x6-4’ PREM SYP AG Rwd-Tn Pressure-Treated Wshld</t>
  </si>
  <si>
    <t>1003620751 - 1x6-4’ APP GRD Pine AG Pressure-Treated Wshld</t>
  </si>
  <si>
    <t>1003364757 - 2X4-4 Hem-Fir GC Brown Stain PT Wshld</t>
  </si>
  <si>
    <t>1003364761 - 2X6-4 Hem-Fir GC Brown Stain PT Wshld</t>
  </si>
  <si>
    <t>1003620417 - 2x4-4’ #2 Prime Hem-Fir GC Pressure-Treated</t>
  </si>
  <si>
    <t>1003620724 - 2x4-4’ PREM SYP AG Pressure-Treated Wshld</t>
  </si>
  <si>
    <t>1003620564 - 2x6-4’ #2 Prime Hem-Fir GC Pressure-Treated</t>
  </si>
  <si>
    <t>1003620742 - 2x6-4’ PREM SYP AG Pressure-Treated Wshld</t>
  </si>
  <si>
    <t xml:space="preserve">POS Unit Sales for Short Lumber Program </t>
  </si>
  <si>
    <t>"Weeks Active" is calculated using "New SKU Activation" data</t>
  </si>
  <si>
    <t>Q:\UFP_Purchasing\040_Eastern_Purchasing\Common\Home Depot Group\Recurring Reports\Dom Beaulieu\Short Lumber Program Performance\Short Lumber Program Performance - POS.xlsx</t>
  </si>
  <si>
    <t>Date modified</t>
  </si>
  <si>
    <t>date sales csv updated</t>
  </si>
  <si>
    <t>days past</t>
  </si>
  <si>
    <t>within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</si>
</sst>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5" fontId="0" fillId="0" borderId="0" xfId="0" applyNumberFormat="1"/>
    <xf numFmtId="3" fontId="0" fillId="0" borderId="0" xfId="0" applyNumberFormat="1"/>
    <xf numFmtId="165" fontId="0" fillId="0" borderId="0" xfId="0" applyNumberFormat="1"/>
    <xf numFmtId="0" fontId="4" fillId="0" borderId="0" xfId="0" applyNumberFormat="1" applyFont="1"/>
    <xf numFmtId="0" fontId="6" fillId="0" borderId="0" xfId="0" applyNumberFormat="1" applyFont="1"/>
    <xf numFmtId="0" fontId="3" fillId="0" borderId="0" xfId="3"/>
    <xf numFmtId="0" fontId="2" fillId="0" borderId="1" xfId="2"/>
    <xf numFmtId="14" fontId="0" fillId="0" borderId="0" xfId="0" applyNumberFormat="1"/>
    <xf numFmtId="43" fontId="0" fillId="0" borderId="0" xfId="1" applyFont="1"/>
    <xf numFmtId="0" fontId="0" fillId="2" borderId="0" xfId="0" applyFill="1"/>
  </cellXfs>
  <cellStyles count="4">
    <cellStyle name="Comma" xfId="1" builtinId="3"/>
    <cellStyle name="Explanatory Text" xfId="3" builtinId="53"/>
    <cellStyle name="Heading 1" xfId="2" builtinId="16"/>
    <cellStyle name="Normal" xfId="0" builtinId="0"/>
  </cellStyles>
  <dxfs count="22"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font>
        <color theme="4" tint="0.79998168889431442"/>
      </font>
    </dxf>
    <dxf>
      <font>
        <color theme="0"/>
      </font>
    </dxf>
    <dxf>
      <font>
        <color theme="0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ke Kelly" refreshedDate="44257.453458217591" createdVersion="6" refreshedVersion="6" minRefreshableVersion="3" recordCount="32" xr:uid="{5D479E11-0F55-48BE-B746-246FAA7B0611}">
  <cacheSource type="worksheet">
    <worksheetSource name="OUTPUT"/>
  </cacheSource>
  <cacheFields count="14">
    <cacheField name="SKU_full" numFmtId="0">
      <sharedItems count="32">
        <s v="1002185326 - 2X4-2FT PRE-CUT LUMBER"/>
        <s v="1002185329 - 2X4-3FT PRE-CUT LUMBER"/>
        <s v="1002185331 - 2X4-4FT PRE-CUT LUMBER"/>
        <s v="1002185336 - 2X6-4FT PRE-CUT LUMBER"/>
        <s v="1002275150 - 2x4-4’ PREM SYP GC Pressure-Treated Wshld"/>
        <s v="1002275152 - 2x6-4’ PREM SYP GC Pressure-Treated Wshld"/>
        <s v="1005880697 - 2X8-4FT PRE-CUT LUMBER"/>
        <s v="1002275158 - 5/4x6-4’ PREM SYP GC Pressure-Treated Wshld"/>
        <s v="1005880726 - 2X10-4FT PRE-CUT LUMBER"/>
        <s v="1002275171 - 1x4-4’ APP GRD Pine GC Pressure-Treated Wshld"/>
        <s v="1005880745 - 2X12-4FT PRE-CUT LUMBER"/>
        <s v="1002854732 - 5/4x6-4’ PREM SYP AG Pressure-Treated Wshld"/>
        <s v="1005894240 - 2X4-2FT PREM SYP GC PT WSHLD"/>
        <s v="1002854734 - 2x4-4’ PREM SYP GC Cdr-Tn Pressure-Treated Wshld"/>
        <s v="1003364812 - 1X4-4 App Grade WW AG Brown Stain PT"/>
        <s v="1002854737 - 2x6-4’ PREM SYP GC Cdr-Tn Pressure-Treated Wshld"/>
        <s v="1003622431 - 1x4-4’ APP GRD DF AG Pressure-Treated"/>
        <s v="1002854744 - 1x4-4’ APP GRD Pine AG Cdr-Tn Pressure-Treated Wshld"/>
        <s v="1002854861 - 5/4x6-4’ PREM SYP AG Cdr-Tn Pressure-Treated Wshld"/>
        <s v="1002854866 - 1x4-4’ APP GRD Pine AG Rwd-Tn Pressure-Treated"/>
        <s v="1002854863 - 2x4-4’ PREM SYP GC Rwd-Tn Pressure-Treated Wshld"/>
        <s v="1002854865 - 2x6-4’ PREM SYP GC Rwd-Tn Pressure-Treated Wshld"/>
        <s v="1003364829 - 1X6-4 App Grade WW AG Brown Stain PT"/>
        <s v="1003620667 - 1x6-4’ APP GRD DF AG Pressure-Treated"/>
        <s v="1002854867 - 5/4x6-4’ PREM SYP AG Rwd-Tn Pressure-Treated Wshld"/>
        <s v="1003620751 - 1x6-4’ APP GRD Pine AG Pressure-Treated Wshld"/>
        <s v="1003364757 - 2X4-4 Hem-Fir GC Brown Stain PT Wshld"/>
        <s v="1003364761 - 2X6-4 Hem-Fir GC Brown Stain PT Wshld"/>
        <s v="1003620417 - 2x4-4’ #2 Prime Hem-Fir GC Pressure-Treated"/>
        <s v="1003620724 - 2x4-4’ PREM SYP AG Pressure-Treated Wshld"/>
        <s v="1003620564 - 2x6-4’ #2 Prime Hem-Fir GC Pressure-Treated"/>
        <s v="1003620742 - 2x6-4’ PREM SYP AG Pressure-Treated Wshld"/>
      </sharedItems>
    </cacheField>
    <cacheField name="PROGRAM_LABEL" numFmtId="0">
      <sharedItems count="2">
        <s v="Original Short"/>
        <s v="Wide Short"/>
      </sharedItems>
    </cacheField>
    <cacheField name="WeeksActive_TOTAL" numFmtId="164">
      <sharedItems containsSemiMixedTypes="0" containsString="0" containsNumber="1" containsInteger="1" minValue="560" maxValue="235425"/>
    </cacheField>
    <cacheField name="WeeksActive_AVG" numFmtId="164">
      <sharedItems containsSemiMixedTypes="0" containsString="0" containsNumber="1" containsInteger="1" minValue="11" maxValue="156"/>
    </cacheField>
    <cacheField name="WeeksActive_MAX" numFmtId="164">
      <sharedItems containsSemiMixedTypes="0" containsString="0" containsNumber="1" containsInteger="1" minValue="12" maxValue="164"/>
    </cacheField>
    <cacheField name="ActivationDate_Earliest" numFmtId="14">
      <sharedItems containsSemiMixedTypes="0" containsNonDate="0" containsDate="1" containsString="0" minDate="2018-01-03T00:00:00" maxDate="2020-12-03T00:00:00"/>
    </cacheField>
    <cacheField name="ActivationDate_Latest" numFmtId="14">
      <sharedItems containsSemiMixedTypes="0" containsNonDate="0" containsDate="1" containsString="0" minDate="2018-03-12T00:00:00" maxDate="2020-12-15T00:00:00"/>
    </cacheField>
    <cacheField name="StoreCount" numFmtId="164">
      <sharedItems containsSemiMixedTypes="0" containsString="0" containsNumber="1" containsInteger="1" minValue="11" maxValue="1771"/>
    </cacheField>
    <cacheField name="Sales_Units" numFmtId="164">
      <sharedItems containsSemiMixedTypes="0" containsString="0" containsNumber="1" containsInteger="1" minValue="1064" maxValue="1509826"/>
    </cacheField>
    <cacheField name="Sales_Dollars" numFmtId="164">
      <sharedItems containsSemiMixedTypes="0" containsString="0" containsNumber="1" containsInteger="1" minValue="9739" maxValue="2502472"/>
    </cacheField>
    <cacheField name="Units Per Week" numFmtId="164">
      <sharedItems containsSemiMixedTypes="0" containsString="0" containsNumber="1" minValue="0.99825494666328918" maxValue="7.4553571428571432"/>
    </cacheField>
    <cacheField name="$ per Week" numFmtId="164">
      <sharedItems containsSemiMixedTypes="0" containsString="0" containsNumber="1" minValue="5.2122772946044078" maxValue="21.794642857142858"/>
    </cacheField>
    <cacheField name="cf_Sales_pWeek" numFmtId="0" formula="SUM(Sales_Dollars) / SUM(WeeksActive_TOTAL)" databaseField="0"/>
    <cacheField name="cf_Units_pWeek" numFmtId="0" formula="SUM(Sales_Units) / SUM(WeeksActive_TOTA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235425"/>
    <n v="133"/>
    <n v="164"/>
    <d v="2018-01-03T00:00:00"/>
    <d v="2018-12-24T00:00:00"/>
    <n v="1771"/>
    <n v="1509826"/>
    <n v="2414026"/>
    <n v="6.4131931613040249"/>
    <n v="10.253906764362323"/>
  </r>
  <r>
    <x v="1"/>
    <x v="0"/>
    <n v="235425"/>
    <n v="133"/>
    <n v="164"/>
    <d v="2018-01-03T00:00:00"/>
    <d v="2018-12-24T00:00:00"/>
    <n v="1771"/>
    <n v="931034"/>
    <n v="2231850"/>
    <n v="3.9546947010725284"/>
    <n v="9.4800892003822881"/>
  </r>
  <r>
    <x v="2"/>
    <x v="0"/>
    <n v="235425"/>
    <n v="133"/>
    <n v="164"/>
    <d v="2018-01-03T00:00:00"/>
    <d v="2018-12-24T00:00:00"/>
    <n v="1771"/>
    <n v="791919"/>
    <n v="2502472"/>
    <n v="3.3637846447913349"/>
    <n v="10.629593288733142"/>
  </r>
  <r>
    <x v="3"/>
    <x v="0"/>
    <n v="235425"/>
    <n v="133"/>
    <n v="164"/>
    <d v="2018-01-03T00:00:00"/>
    <d v="2018-12-24T00:00:00"/>
    <n v="1771"/>
    <n v="434732"/>
    <n v="1858886"/>
    <n v="1.846583837740257"/>
    <n v="7.895873420409897"/>
  </r>
  <r>
    <x v="4"/>
    <x v="0"/>
    <n v="150140"/>
    <n v="135"/>
    <n v="164"/>
    <d v="2018-01-03T00:00:00"/>
    <d v="2018-12-24T00:00:00"/>
    <n v="1115"/>
    <n v="546161"/>
    <n v="2089120"/>
    <n v="3.6376781670440921"/>
    <n v="13.914479818835753"/>
  </r>
  <r>
    <x v="5"/>
    <x v="0"/>
    <n v="150140"/>
    <n v="135"/>
    <n v="164"/>
    <d v="2018-01-03T00:00:00"/>
    <d v="2018-12-24T00:00:00"/>
    <n v="1115"/>
    <n v="255635"/>
    <n v="1344889"/>
    <n v="1.7026441987478353"/>
    <n v="8.9575662714799513"/>
  </r>
  <r>
    <x v="6"/>
    <x v="1"/>
    <n v="560"/>
    <n v="11"/>
    <n v="12"/>
    <d v="2020-12-02T00:00:00"/>
    <d v="2020-12-14T00:00:00"/>
    <n v="50"/>
    <n v="2049"/>
    <n v="12205"/>
    <n v="3.6589285714285715"/>
    <n v="21.794642857142858"/>
  </r>
  <r>
    <x v="7"/>
    <x v="0"/>
    <n v="114611"/>
    <n v="131"/>
    <n v="164"/>
    <d v="2018-01-03T00:00:00"/>
    <d v="2018-12-24T00:00:00"/>
    <n v="873"/>
    <n v="267694"/>
    <n v="1403809"/>
    <n v="2.3356745862090027"/>
    <n v="12.248466552076152"/>
  </r>
  <r>
    <x v="8"/>
    <x v="1"/>
    <n v="560"/>
    <n v="11"/>
    <n v="12"/>
    <d v="2020-12-02T00:00:00"/>
    <d v="2020-12-14T00:00:00"/>
    <n v="50"/>
    <n v="1440"/>
    <n v="9739"/>
    <n v="2.5714285714285716"/>
    <n v="17.391071428571429"/>
  </r>
  <r>
    <x v="9"/>
    <x v="0"/>
    <n v="114614"/>
    <n v="131"/>
    <n v="164"/>
    <d v="2018-01-03T00:00:00"/>
    <d v="2018-12-24T00:00:00"/>
    <n v="873"/>
    <n v="531878"/>
    <n v="1666057"/>
    <n v="4.6406023696930569"/>
    <n v="14.536243390859756"/>
  </r>
  <r>
    <x v="10"/>
    <x v="1"/>
    <n v="560"/>
    <n v="11"/>
    <n v="12"/>
    <d v="2020-12-02T00:00:00"/>
    <d v="2020-12-14T00:00:00"/>
    <n v="50"/>
    <n v="1064"/>
    <n v="10687"/>
    <n v="1.9"/>
    <n v="19.083928571428572"/>
  </r>
  <r>
    <x v="11"/>
    <x v="0"/>
    <n v="35529"/>
    <n v="147"/>
    <n v="164"/>
    <d v="2018-01-03T00:00:00"/>
    <d v="2018-09-17T00:00:00"/>
    <n v="242"/>
    <n v="35467"/>
    <n v="185187"/>
    <n v="0.99825494666328918"/>
    <n v="5.2122772946044078"/>
  </r>
  <r>
    <x v="12"/>
    <x v="1"/>
    <n v="560"/>
    <n v="11"/>
    <n v="12"/>
    <d v="2020-12-02T00:00:00"/>
    <d v="2020-12-14T00:00:00"/>
    <n v="50"/>
    <n v="4175"/>
    <n v="10499"/>
    <n v="7.4553571428571432"/>
    <n v="18.748214285714287"/>
  </r>
  <r>
    <x v="13"/>
    <x v="0"/>
    <n v="21986"/>
    <n v="137"/>
    <n v="162"/>
    <d v="2018-01-15T00:00:00"/>
    <d v="2019-02-21T00:00:00"/>
    <n v="160"/>
    <n v="41841"/>
    <n v="167851"/>
    <n v="1.9030746838897481"/>
    <n v="7.6344491949422357"/>
  </r>
  <r>
    <x v="14"/>
    <x v="0"/>
    <n v="39164"/>
    <n v="124"/>
    <n v="141"/>
    <d v="2018-06-13T00:00:00"/>
    <d v="2019-02-22T00:00:00"/>
    <n v="315"/>
    <n v="75784"/>
    <n v="265823"/>
    <n v="1.9350423858645696"/>
    <n v="6.7874323358186093"/>
  </r>
  <r>
    <x v="15"/>
    <x v="0"/>
    <n v="21986"/>
    <n v="137"/>
    <n v="162"/>
    <d v="2018-01-15T00:00:00"/>
    <d v="2019-02-21T00:00:00"/>
    <n v="160"/>
    <n v="24196"/>
    <n v="137268"/>
    <n v="1.1005185117802239"/>
    <n v="6.2434276357682164"/>
  </r>
  <r>
    <x v="16"/>
    <x v="0"/>
    <n v="13646"/>
    <n v="120"/>
    <n v="122"/>
    <d v="2018-10-22T00:00:00"/>
    <d v="2018-12-03T00:00:00"/>
    <n v="114"/>
    <n v="29644"/>
    <n v="92799"/>
    <n v="2.1723582002051884"/>
    <n v="6.8004543455957789"/>
  </r>
  <r>
    <x v="17"/>
    <x v="0"/>
    <n v="21986"/>
    <n v="137"/>
    <n v="162"/>
    <d v="2018-01-15T00:00:00"/>
    <d v="2019-02-21T00:00:00"/>
    <n v="160"/>
    <n v="37874"/>
    <n v="122871"/>
    <n v="1.7226416810697718"/>
    <n v="5.5886018375329751"/>
  </r>
  <r>
    <x v="18"/>
    <x v="0"/>
    <n v="21986"/>
    <n v="137"/>
    <n v="162"/>
    <d v="2018-01-15T00:00:00"/>
    <d v="2019-02-21T00:00:00"/>
    <n v="160"/>
    <n v="22781"/>
    <n v="123434"/>
    <n v="1.0361593741471846"/>
    <n v="5.6142090421177109"/>
  </r>
  <r>
    <x v="19"/>
    <x v="0"/>
    <n v="10320"/>
    <n v="156"/>
    <n v="162"/>
    <d v="2018-01-15T00:00:00"/>
    <d v="2018-03-12T00:00:00"/>
    <n v="66"/>
    <n v="26938"/>
    <n v="87972"/>
    <n v="2.6102713178294574"/>
    <n v="8.5244186046511636"/>
  </r>
  <r>
    <x v="20"/>
    <x v="0"/>
    <n v="10320"/>
    <n v="156"/>
    <n v="162"/>
    <d v="2018-01-15T00:00:00"/>
    <d v="2018-03-12T00:00:00"/>
    <n v="66"/>
    <n v="20181"/>
    <n v="85014"/>
    <n v="1.9555232558139535"/>
    <n v="8.2377906976744182"/>
  </r>
  <r>
    <x v="21"/>
    <x v="0"/>
    <n v="10320"/>
    <n v="156"/>
    <n v="162"/>
    <d v="2018-01-15T00:00:00"/>
    <d v="2018-03-12T00:00:00"/>
    <n v="66"/>
    <n v="12591"/>
    <n v="72814"/>
    <n v="1.2200581395348837"/>
    <n v="7.0556201550387598"/>
  </r>
  <r>
    <x v="22"/>
    <x v="0"/>
    <n v="39164"/>
    <n v="124"/>
    <n v="141"/>
    <d v="2018-06-13T00:00:00"/>
    <d v="2019-02-22T00:00:00"/>
    <n v="315"/>
    <n v="51224"/>
    <n v="266714"/>
    <n v="1.3079358594627719"/>
    <n v="6.8101828209580226"/>
  </r>
  <r>
    <x v="23"/>
    <x v="0"/>
    <n v="13646"/>
    <n v="120"/>
    <n v="122"/>
    <d v="2018-10-22T00:00:00"/>
    <d v="2018-12-03T00:00:00"/>
    <n v="114"/>
    <n v="18866"/>
    <n v="89301"/>
    <n v="1.3825296790268211"/>
    <n v="6.5441154917191851"/>
  </r>
  <r>
    <x v="24"/>
    <x v="0"/>
    <n v="10318"/>
    <n v="156"/>
    <n v="162"/>
    <d v="2018-01-15T00:00:00"/>
    <d v="2018-03-12T00:00:00"/>
    <n v="66"/>
    <n v="14222"/>
    <n v="77181"/>
    <n v="1.3783679007559604"/>
    <n v="7.4802287264973835"/>
  </r>
  <r>
    <x v="25"/>
    <x v="0"/>
    <n v="1276"/>
    <n v="116"/>
    <n v="116"/>
    <d v="2018-12-03T00:00:00"/>
    <d v="2018-12-03T00:00:00"/>
    <n v="11"/>
    <n v="3259"/>
    <n v="18448"/>
    <n v="2.554075235109718"/>
    <n v="14.457680250783699"/>
  </r>
  <r>
    <x v="26"/>
    <x v="0"/>
    <n v="39164"/>
    <n v="124"/>
    <n v="141"/>
    <d v="2018-06-13T00:00:00"/>
    <d v="2019-02-22T00:00:00"/>
    <n v="315"/>
    <n v="77217"/>
    <n v="385896"/>
    <n v="1.9716321111224595"/>
    <n v="9.8533346951281793"/>
  </r>
  <r>
    <x v="27"/>
    <x v="0"/>
    <n v="39164"/>
    <n v="124"/>
    <n v="141"/>
    <d v="2018-06-13T00:00:00"/>
    <d v="2019-02-22T00:00:00"/>
    <n v="315"/>
    <n v="45190"/>
    <n v="321219"/>
    <n v="1.1538657951179654"/>
    <n v="8.2018945970789492"/>
  </r>
  <r>
    <x v="28"/>
    <x v="0"/>
    <n v="13646"/>
    <n v="120"/>
    <n v="122"/>
    <d v="2018-10-22T00:00:00"/>
    <d v="2018-12-03T00:00:00"/>
    <n v="114"/>
    <n v="43438"/>
    <n v="211545"/>
    <n v="3.1832038692657187"/>
    <n v="15.502345009526602"/>
  </r>
  <r>
    <x v="29"/>
    <x v="0"/>
    <n v="1276"/>
    <n v="116"/>
    <n v="116"/>
    <d v="2018-12-03T00:00:00"/>
    <d v="2018-12-03T00:00:00"/>
    <n v="11"/>
    <n v="3215"/>
    <n v="17447"/>
    <n v="2.5195924764890281"/>
    <n v="13.673197492163009"/>
  </r>
  <r>
    <x v="30"/>
    <x v="0"/>
    <n v="13646"/>
    <n v="120"/>
    <n v="122"/>
    <d v="2018-10-22T00:00:00"/>
    <d v="2018-12-03T00:00:00"/>
    <n v="114"/>
    <n v="25903"/>
    <n v="177800"/>
    <n v="1.8982119302359666"/>
    <n v="13.029459182177927"/>
  </r>
  <r>
    <x v="31"/>
    <x v="0"/>
    <n v="1276"/>
    <n v="116"/>
    <n v="116"/>
    <d v="2018-12-03T00:00:00"/>
    <d v="2018-12-03T00:00:00"/>
    <n v="11"/>
    <n v="2482"/>
    <n v="17994"/>
    <n v="1.9451410658307211"/>
    <n v="14.101880877742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A0520-F542-45DD-A64A-3B7D87FC111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gram Name | SKU Description">
  <location ref="A3:G6" firstHeaderRow="0" firstDataRow="1" firstDataCol="1"/>
  <pivotFields count="14">
    <pivotField axis="axisRow" showAll="0">
      <items count="33">
        <item x="0"/>
        <item x="1"/>
        <item x="2"/>
        <item x="3"/>
        <item x="4"/>
        <item x="5"/>
        <item x="7"/>
        <item x="9"/>
        <item x="11"/>
        <item x="13"/>
        <item x="15"/>
        <item x="17"/>
        <item x="18"/>
        <item x="20"/>
        <item x="21"/>
        <item x="19"/>
        <item x="24"/>
        <item x="26"/>
        <item x="27"/>
        <item x="14"/>
        <item x="22"/>
        <item x="28"/>
        <item x="30"/>
        <item x="23"/>
        <item x="29"/>
        <item x="31"/>
        <item x="25"/>
        <item x="16"/>
        <item x="6"/>
        <item x="8"/>
        <item x="10"/>
        <item x="12"/>
        <item t="default"/>
      </items>
    </pivotField>
    <pivotField axis="axisRow" showAll="0">
      <items count="3">
        <item sd="0" x="0"/>
        <item sd="0" x="1"/>
        <item t="default"/>
      </items>
    </pivotField>
    <pivotField dataField="1" numFmtId="164" showAll="0"/>
    <pivotField numFmtId="164" showAll="0"/>
    <pivotField numFmtId="164" showAll="0"/>
    <pivotField numFmtId="14" showAll="0"/>
    <pivotField numFmtId="1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ore Count" fld="7" baseField="0" baseItem="0"/>
    <dataField name="Total weeks active (across all stores)" fld="2" baseField="0" baseItem="0" numFmtId="3"/>
    <dataField name="Units" fld="8" baseField="0" baseItem="0" numFmtId="3"/>
    <dataField name="Dollars" fld="9" baseField="0" baseItem="0" numFmtId="165"/>
    <dataField name="Sales per Week " fld="12" baseField="2" baseItem="0" numFmtId="5"/>
    <dataField name="Units per Week " fld="13" baseField="0" baseItem="0" numFmtId="164"/>
  </dataFields>
  <formats count="4"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6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5F9D5C-FA11-45E9-AF97-4B46E32A023C}" autoFormatId="16" applyNumberFormats="0" applyBorderFormats="0" applyFontFormats="0" applyPatternFormats="0" applyAlignmentFormats="0" applyWidthHeightFormats="0">
  <queryTableRefresh nextId="16" unboundColumnsRight="2">
    <queryTableFields count="12">
      <queryTableField id="14" name="SKU_full" tableColumnId="14"/>
      <queryTableField id="3" name="PROGRAM_LABEL" tableColumnId="3"/>
      <queryTableField id="4" name="WeeksActive_TOTAL" tableColumnId="4"/>
      <queryTableField id="5" name="WeeksActive_AVG" tableColumnId="5"/>
      <queryTableField id="6" name="WeeksActive_MAX" tableColumnId="6"/>
      <queryTableField id="7" name="ActivationDate_Earliest" tableColumnId="7"/>
      <queryTableField id="8" name="ActivationDate_Latest" tableColumnId="8"/>
      <queryTableField id="9" name="StoreCount" tableColumnId="9"/>
      <queryTableField id="10" name="Sales_Units" tableColumnId="10"/>
      <queryTableField id="11" name="Sales_Dollars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5FC5EA6-3C7E-4C04-9F22-53E365E22A0D}" autoFormatId="16" applyNumberFormats="0" applyBorderFormats="0" applyFontFormats="0" applyPatternFormats="0" applyAlignmentFormats="0" applyWidthHeightFormats="0">
  <queryTableRefresh nextId="2">
    <queryTableFields count="1">
      <queryTableField id="1" name="Date modifie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AB930F-E502-4D03-9158-8317BC40A290}" name="OUTPUT" displayName="OUTPUT" ref="A1:L33" tableType="queryTable" totalsRowShown="0" headerRowDxfId="21">
  <autoFilter ref="A1:L33" xr:uid="{57CBEF24-8260-4FA1-BA86-727FF8238123}"/>
  <tableColumns count="12">
    <tableColumn id="14" xr3:uid="{5BDFD4F8-93FD-4B0D-BD2E-20A84125AD61}" uniqueName="14" name="SKU_full" queryTableFieldId="14" dataDxfId="20" dataCellStyle="Comma"/>
    <tableColumn id="3" xr3:uid="{21B26BDE-279F-4D2F-BF4C-A1EEEE473A21}" uniqueName="3" name="PROGRAM_LABEL" queryTableFieldId="3" dataDxfId="19"/>
    <tableColumn id="4" xr3:uid="{8A4948EB-B2A5-4920-A229-99563B6AB65F}" uniqueName="4" name="WeeksActive_TOTAL" queryTableFieldId="4" dataDxfId="18" dataCellStyle="Comma"/>
    <tableColumn id="5" xr3:uid="{672433B5-613B-48F4-8908-EA1E574B1D6C}" uniqueName="5" name="WeeksActive_AVG" queryTableFieldId="5" dataDxfId="17" dataCellStyle="Comma"/>
    <tableColumn id="6" xr3:uid="{8C7C29D8-66C9-4D04-AA05-630875577E54}" uniqueName="6" name="WeeksActive_MAX" queryTableFieldId="6" dataDxfId="16" dataCellStyle="Comma"/>
    <tableColumn id="7" xr3:uid="{6DA3F4BD-30F1-42B3-88EA-0F95095CD624}" uniqueName="7" name="ActivationDate_Earliest" queryTableFieldId="7" dataDxfId="15"/>
    <tableColumn id="8" xr3:uid="{382BDD53-FF1E-464B-945B-3A122ACF5CF9}" uniqueName="8" name="ActivationDate_Latest" queryTableFieldId="8" dataDxfId="14"/>
    <tableColumn id="9" xr3:uid="{3B3F7C1B-C74D-4524-B793-333FF666BF7D}" uniqueName="9" name="StoreCount" queryTableFieldId="9" dataDxfId="13" dataCellStyle="Comma"/>
    <tableColumn id="10" xr3:uid="{53D44E37-2946-437B-B0E2-823C0A9DB7FA}" uniqueName="10" name="Sales_Units" queryTableFieldId="10" dataDxfId="12" dataCellStyle="Comma"/>
    <tableColumn id="11" xr3:uid="{C6485EED-850F-46DE-BA70-F57B5EB8512D}" uniqueName="11" name="Sales_Dollars" queryTableFieldId="11" dataDxfId="11" dataCellStyle="Comma"/>
    <tableColumn id="12" xr3:uid="{747A6393-1456-456F-AA71-D3713BAFC1DC}" uniqueName="12" name="Units Per Week" queryTableFieldId="12" dataDxfId="10" dataCellStyle="Comma">
      <calculatedColumnFormula>OUTPUT[[#This Row],[Sales_Units]]/OUTPUT[[#This Row],[WeeksActive_TOTAL]]</calculatedColumnFormula>
    </tableColumn>
    <tableColumn id="13" xr3:uid="{43455ED1-AE69-4BCA-9265-577A6609DF28}" uniqueName="13" name="$ per Week" queryTableFieldId="13" dataDxfId="9" dataCellStyle="Comma">
      <calculatedColumnFormula>OUTPUT[[#This Row],[Sales_Dollars]]/OUTPUT[[#This Row],[WeeksActive_TOTAL]]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E6BC8-9C79-4E8B-B106-B2B7476ADB08}" name="tbl_mySKU_DETAIL" displayName="tbl_mySKU_DETAIL" ref="A1:F33" totalsRowShown="0">
  <autoFilter ref="A1:F33" xr:uid="{82BC9288-4DBB-4D95-BBEC-67FDA41B1030}"/>
  <sortState xmlns:xlrd2="http://schemas.microsoft.com/office/spreadsheetml/2017/richdata2" ref="A12:E33">
    <sortCondition sortBy="cellColor" ref="A1:A33" dxfId="3"/>
  </sortState>
  <tableColumns count="6">
    <tableColumn id="1" xr3:uid="{BCB8BDEE-22B5-4760-8683-C9BA88953140}" name="SKU"/>
    <tableColumn id="2" xr3:uid="{31F482DC-6CAC-411A-810C-651E32363D63}" name="SKU_DESCIRPTION"/>
    <tableColumn id="3" xr3:uid="{2D710FB7-679A-4F7E-A8F1-2BAC0C9396C6}" name="PRODUCT_CODE"/>
    <tableColumn id="4" xr3:uid="{6B6707DF-E045-46DB-941D-9C75E1A02533}" name="PROGRAM_GROUP"/>
    <tableColumn id="5" xr3:uid="{A97CEEA4-BED9-4201-97AC-7E59D1E533EA}" name="PROGRAM_LABEL"/>
    <tableColumn id="6" xr3:uid="{D2356689-ACAD-4C70-8CFA-2F52DDB971AB}" name="SUBMISSION ROU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64B20D-50E6-4AAE-BB6C-FA9EF2F1B748}" name="sales_csv_refreshdate" displayName="sales_csv_refreshdate" ref="C4:C5" tableType="queryTable" totalsRowShown="0">
  <autoFilter ref="C4:C5" xr:uid="{B2CF268E-9554-48A7-A4DD-CE0358AE7891}"/>
  <tableColumns count="1">
    <tableColumn id="1" xr3:uid="{B64CDFBD-061A-461A-AAB2-4632223829DD}" uniqueName="1" name="Date modified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6AE1-0D3F-42C6-9834-AA1FB7BDAF86}">
  <dimension ref="A1:L33"/>
  <sheetViews>
    <sheetView tabSelected="1" workbookViewId="0"/>
  </sheetViews>
  <sheetFormatPr defaultRowHeight="15" x14ac:dyDescent="0.25"/>
  <cols>
    <col min="1" max="3" width="13.85546875" customWidth="1"/>
    <col min="4" max="6" width="13.85546875" style="1" customWidth="1"/>
    <col min="7" max="7" width="21.85546875" style="1" bestFit="1" customWidth="1"/>
    <col min="8" max="9" width="12.5703125" style="1" bestFit="1" customWidth="1"/>
    <col min="10" max="10" width="14.140625" style="1" bestFit="1" customWidth="1"/>
    <col min="11" max="11" width="10.7109375" style="1" bestFit="1" customWidth="1"/>
    <col min="12" max="12" width="12.5703125" style="1" bestFit="1" customWidth="1"/>
    <col min="13" max="13" width="17.28515625" bestFit="1" customWidth="1"/>
    <col min="14" max="14" width="13.42578125" bestFit="1" customWidth="1"/>
  </cols>
  <sheetData>
    <row r="1" spans="1:12" s="4" customFormat="1" ht="30" x14ac:dyDescent="0.25">
      <c r="A1" t="s">
        <v>62</v>
      </c>
      <c r="B1" s="4" t="s">
        <v>7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4" t="s">
        <v>52</v>
      </c>
      <c r="L1" s="4" t="s">
        <v>53</v>
      </c>
    </row>
    <row r="2" spans="1:12" x14ac:dyDescent="0.25">
      <c r="A2" s="2" t="s">
        <v>63</v>
      </c>
      <c r="B2" s="2" t="s">
        <v>14</v>
      </c>
      <c r="C2" s="5">
        <v>235425</v>
      </c>
      <c r="D2" s="5">
        <v>133</v>
      </c>
      <c r="E2" s="5">
        <v>164</v>
      </c>
      <c r="F2" s="6">
        <v>43103</v>
      </c>
      <c r="G2" s="6">
        <v>43458</v>
      </c>
      <c r="H2" s="5">
        <v>1771</v>
      </c>
      <c r="I2" s="5">
        <v>1509826</v>
      </c>
      <c r="J2" s="5">
        <v>2414026</v>
      </c>
      <c r="K2" s="3">
        <f>OUTPUT[[#This Row],[Sales_Units]]/OUTPUT[[#This Row],[WeeksActive_TOTAL]]</f>
        <v>6.4131931613040249</v>
      </c>
      <c r="L2" s="3">
        <f>OUTPUT[[#This Row],[Sales_Dollars]]/OUTPUT[[#This Row],[WeeksActive_TOTAL]]</f>
        <v>10.253906764362323</v>
      </c>
    </row>
    <row r="3" spans="1:12" x14ac:dyDescent="0.25">
      <c r="A3" s="2" t="s">
        <v>64</v>
      </c>
      <c r="B3" s="2" t="s">
        <v>14</v>
      </c>
      <c r="C3" s="5">
        <v>235425</v>
      </c>
      <c r="D3" s="5">
        <v>133</v>
      </c>
      <c r="E3" s="5">
        <v>164</v>
      </c>
      <c r="F3" s="6">
        <v>43103</v>
      </c>
      <c r="G3" s="6">
        <v>43458</v>
      </c>
      <c r="H3" s="5">
        <v>1771</v>
      </c>
      <c r="I3" s="5">
        <v>931034</v>
      </c>
      <c r="J3" s="5">
        <v>2231850</v>
      </c>
      <c r="K3" s="3">
        <f>OUTPUT[[#This Row],[Sales_Units]]/OUTPUT[[#This Row],[WeeksActive_TOTAL]]</f>
        <v>3.9546947010725284</v>
      </c>
      <c r="L3" s="3">
        <f>OUTPUT[[#This Row],[Sales_Dollars]]/OUTPUT[[#This Row],[WeeksActive_TOTAL]]</f>
        <v>9.4800892003822881</v>
      </c>
    </row>
    <row r="4" spans="1:12" x14ac:dyDescent="0.25">
      <c r="A4" s="2" t="s">
        <v>65</v>
      </c>
      <c r="B4" s="2" t="s">
        <v>14</v>
      </c>
      <c r="C4" s="5">
        <v>235425</v>
      </c>
      <c r="D4" s="5">
        <v>133</v>
      </c>
      <c r="E4" s="5">
        <v>164</v>
      </c>
      <c r="F4" s="6">
        <v>43103</v>
      </c>
      <c r="G4" s="6">
        <v>43458</v>
      </c>
      <c r="H4" s="5">
        <v>1771</v>
      </c>
      <c r="I4" s="5">
        <v>791919</v>
      </c>
      <c r="J4" s="5">
        <v>2502472</v>
      </c>
      <c r="K4" s="3">
        <f>OUTPUT[[#This Row],[Sales_Units]]/OUTPUT[[#This Row],[WeeksActive_TOTAL]]</f>
        <v>3.3637846447913349</v>
      </c>
      <c r="L4" s="3">
        <f>OUTPUT[[#This Row],[Sales_Dollars]]/OUTPUT[[#This Row],[WeeksActive_TOTAL]]</f>
        <v>10.629593288733142</v>
      </c>
    </row>
    <row r="5" spans="1:12" x14ac:dyDescent="0.25">
      <c r="A5" s="2" t="s">
        <v>66</v>
      </c>
      <c r="B5" s="2" t="s">
        <v>14</v>
      </c>
      <c r="C5" s="5">
        <v>235425</v>
      </c>
      <c r="D5" s="5">
        <v>133</v>
      </c>
      <c r="E5" s="5">
        <v>164</v>
      </c>
      <c r="F5" s="6">
        <v>43103</v>
      </c>
      <c r="G5" s="6">
        <v>43458</v>
      </c>
      <c r="H5" s="5">
        <v>1771</v>
      </c>
      <c r="I5" s="5">
        <v>434732</v>
      </c>
      <c r="J5" s="5">
        <v>1858886</v>
      </c>
      <c r="K5" s="3">
        <f>OUTPUT[[#This Row],[Sales_Units]]/OUTPUT[[#This Row],[WeeksActive_TOTAL]]</f>
        <v>1.846583837740257</v>
      </c>
      <c r="L5" s="3">
        <f>OUTPUT[[#This Row],[Sales_Dollars]]/OUTPUT[[#This Row],[WeeksActive_TOTAL]]</f>
        <v>7.895873420409897</v>
      </c>
    </row>
    <row r="6" spans="1:12" x14ac:dyDescent="0.25">
      <c r="A6" s="2" t="s">
        <v>67</v>
      </c>
      <c r="B6" s="2" t="s">
        <v>14</v>
      </c>
      <c r="C6" s="5">
        <v>150140</v>
      </c>
      <c r="D6" s="5">
        <v>135</v>
      </c>
      <c r="E6" s="5">
        <v>164</v>
      </c>
      <c r="F6" s="6">
        <v>43103</v>
      </c>
      <c r="G6" s="6">
        <v>43458</v>
      </c>
      <c r="H6" s="5">
        <v>1115</v>
      </c>
      <c r="I6" s="5">
        <v>546161</v>
      </c>
      <c r="J6" s="5">
        <v>2089120</v>
      </c>
      <c r="K6" s="3">
        <f>OUTPUT[[#This Row],[Sales_Units]]/OUTPUT[[#This Row],[WeeksActive_TOTAL]]</f>
        <v>3.6376781670440921</v>
      </c>
      <c r="L6" s="3">
        <f>OUTPUT[[#This Row],[Sales_Dollars]]/OUTPUT[[#This Row],[WeeksActive_TOTAL]]</f>
        <v>13.914479818835753</v>
      </c>
    </row>
    <row r="7" spans="1:12" x14ac:dyDescent="0.25">
      <c r="A7" s="2" t="s">
        <v>68</v>
      </c>
      <c r="B7" s="2" t="s">
        <v>14</v>
      </c>
      <c r="C7" s="5">
        <v>150140</v>
      </c>
      <c r="D7" s="5">
        <v>135</v>
      </c>
      <c r="E7" s="5">
        <v>164</v>
      </c>
      <c r="F7" s="6">
        <v>43103</v>
      </c>
      <c r="G7" s="6">
        <v>43458</v>
      </c>
      <c r="H7" s="5">
        <v>1115</v>
      </c>
      <c r="I7" s="5">
        <v>255635</v>
      </c>
      <c r="J7" s="5">
        <v>1344889</v>
      </c>
      <c r="K7" s="3">
        <f>OUTPUT[[#This Row],[Sales_Units]]/OUTPUT[[#This Row],[WeeksActive_TOTAL]]</f>
        <v>1.7026441987478353</v>
      </c>
      <c r="L7" s="3">
        <f>OUTPUT[[#This Row],[Sales_Dollars]]/OUTPUT[[#This Row],[WeeksActive_TOTAL]]</f>
        <v>8.9575662714799513</v>
      </c>
    </row>
    <row r="8" spans="1:12" x14ac:dyDescent="0.25">
      <c r="A8" s="2" t="s">
        <v>69</v>
      </c>
      <c r="B8" s="2" t="s">
        <v>15</v>
      </c>
      <c r="C8" s="5">
        <v>560</v>
      </c>
      <c r="D8" s="5">
        <v>11</v>
      </c>
      <c r="E8" s="5">
        <v>12</v>
      </c>
      <c r="F8" s="6">
        <v>44167</v>
      </c>
      <c r="G8" s="6">
        <v>44179</v>
      </c>
      <c r="H8" s="5">
        <v>50</v>
      </c>
      <c r="I8" s="5">
        <v>2049</v>
      </c>
      <c r="J8" s="5">
        <v>12205</v>
      </c>
      <c r="K8" s="3">
        <f>OUTPUT[[#This Row],[Sales_Units]]/OUTPUT[[#This Row],[WeeksActive_TOTAL]]</f>
        <v>3.6589285714285715</v>
      </c>
      <c r="L8" s="3">
        <f>OUTPUT[[#This Row],[Sales_Dollars]]/OUTPUT[[#This Row],[WeeksActive_TOTAL]]</f>
        <v>21.794642857142858</v>
      </c>
    </row>
    <row r="9" spans="1:12" x14ac:dyDescent="0.25">
      <c r="A9" s="2" t="s">
        <v>70</v>
      </c>
      <c r="B9" s="2" t="s">
        <v>14</v>
      </c>
      <c r="C9" s="5">
        <v>114611</v>
      </c>
      <c r="D9" s="5">
        <v>131</v>
      </c>
      <c r="E9" s="5">
        <v>164</v>
      </c>
      <c r="F9" s="6">
        <v>43103</v>
      </c>
      <c r="G9" s="6">
        <v>43458</v>
      </c>
      <c r="H9" s="5">
        <v>873</v>
      </c>
      <c r="I9" s="5">
        <v>267694</v>
      </c>
      <c r="J9" s="5">
        <v>1403809</v>
      </c>
      <c r="K9" s="3">
        <f>OUTPUT[[#This Row],[Sales_Units]]/OUTPUT[[#This Row],[WeeksActive_TOTAL]]</f>
        <v>2.3356745862090027</v>
      </c>
      <c r="L9" s="3">
        <f>OUTPUT[[#This Row],[Sales_Dollars]]/OUTPUT[[#This Row],[WeeksActive_TOTAL]]</f>
        <v>12.248466552076152</v>
      </c>
    </row>
    <row r="10" spans="1:12" x14ac:dyDescent="0.25">
      <c r="A10" s="2" t="s">
        <v>71</v>
      </c>
      <c r="B10" s="2" t="s">
        <v>15</v>
      </c>
      <c r="C10" s="5">
        <v>560</v>
      </c>
      <c r="D10" s="5">
        <v>11</v>
      </c>
      <c r="E10" s="5">
        <v>12</v>
      </c>
      <c r="F10" s="6">
        <v>44167</v>
      </c>
      <c r="G10" s="6">
        <v>44179</v>
      </c>
      <c r="H10" s="5">
        <v>50</v>
      </c>
      <c r="I10" s="5">
        <v>1440</v>
      </c>
      <c r="J10" s="5">
        <v>9739</v>
      </c>
      <c r="K10" s="3">
        <f>OUTPUT[[#This Row],[Sales_Units]]/OUTPUT[[#This Row],[WeeksActive_TOTAL]]</f>
        <v>2.5714285714285716</v>
      </c>
      <c r="L10" s="3">
        <f>OUTPUT[[#This Row],[Sales_Dollars]]/OUTPUT[[#This Row],[WeeksActive_TOTAL]]</f>
        <v>17.391071428571429</v>
      </c>
    </row>
    <row r="11" spans="1:12" x14ac:dyDescent="0.25">
      <c r="A11" s="2" t="s">
        <v>72</v>
      </c>
      <c r="B11" s="2" t="s">
        <v>14</v>
      </c>
      <c r="C11" s="5">
        <v>114614</v>
      </c>
      <c r="D11" s="5">
        <v>131</v>
      </c>
      <c r="E11" s="5">
        <v>164</v>
      </c>
      <c r="F11" s="6">
        <v>43103</v>
      </c>
      <c r="G11" s="6">
        <v>43458</v>
      </c>
      <c r="H11" s="5">
        <v>873</v>
      </c>
      <c r="I11" s="5">
        <v>531878</v>
      </c>
      <c r="J11" s="5">
        <v>1666057</v>
      </c>
      <c r="K11" s="3">
        <f>OUTPUT[[#This Row],[Sales_Units]]/OUTPUT[[#This Row],[WeeksActive_TOTAL]]</f>
        <v>4.6406023696930569</v>
      </c>
      <c r="L11" s="3">
        <f>OUTPUT[[#This Row],[Sales_Dollars]]/OUTPUT[[#This Row],[WeeksActive_TOTAL]]</f>
        <v>14.536243390859756</v>
      </c>
    </row>
    <row r="12" spans="1:12" x14ac:dyDescent="0.25">
      <c r="A12" s="2" t="s">
        <v>73</v>
      </c>
      <c r="B12" s="2" t="s">
        <v>15</v>
      </c>
      <c r="C12" s="5">
        <v>560</v>
      </c>
      <c r="D12" s="5">
        <v>11</v>
      </c>
      <c r="E12" s="5">
        <v>12</v>
      </c>
      <c r="F12" s="6">
        <v>44167</v>
      </c>
      <c r="G12" s="6">
        <v>44179</v>
      </c>
      <c r="H12" s="5">
        <v>50</v>
      </c>
      <c r="I12" s="5">
        <v>1064</v>
      </c>
      <c r="J12" s="5">
        <v>10687</v>
      </c>
      <c r="K12" s="3">
        <f>OUTPUT[[#This Row],[Sales_Units]]/OUTPUT[[#This Row],[WeeksActive_TOTAL]]</f>
        <v>1.9</v>
      </c>
      <c r="L12" s="3">
        <f>OUTPUT[[#This Row],[Sales_Dollars]]/OUTPUT[[#This Row],[WeeksActive_TOTAL]]</f>
        <v>19.083928571428572</v>
      </c>
    </row>
    <row r="13" spans="1:12" x14ac:dyDescent="0.25">
      <c r="A13" s="2" t="s">
        <v>74</v>
      </c>
      <c r="B13" s="2" t="s">
        <v>14</v>
      </c>
      <c r="C13" s="5">
        <v>35529</v>
      </c>
      <c r="D13" s="5">
        <v>147</v>
      </c>
      <c r="E13" s="5">
        <v>164</v>
      </c>
      <c r="F13" s="6">
        <v>43103</v>
      </c>
      <c r="G13" s="6">
        <v>43360</v>
      </c>
      <c r="H13" s="5">
        <v>242</v>
      </c>
      <c r="I13" s="5">
        <v>35467</v>
      </c>
      <c r="J13" s="5">
        <v>185187</v>
      </c>
      <c r="K13" s="3">
        <f>OUTPUT[[#This Row],[Sales_Units]]/OUTPUT[[#This Row],[WeeksActive_TOTAL]]</f>
        <v>0.99825494666328918</v>
      </c>
      <c r="L13" s="3">
        <f>OUTPUT[[#This Row],[Sales_Dollars]]/OUTPUT[[#This Row],[WeeksActive_TOTAL]]</f>
        <v>5.2122772946044078</v>
      </c>
    </row>
    <row r="14" spans="1:12" x14ac:dyDescent="0.25">
      <c r="A14" s="2" t="s">
        <v>75</v>
      </c>
      <c r="B14" s="2" t="s">
        <v>15</v>
      </c>
      <c r="C14" s="5">
        <v>560</v>
      </c>
      <c r="D14" s="5">
        <v>11</v>
      </c>
      <c r="E14" s="5">
        <v>12</v>
      </c>
      <c r="F14" s="6">
        <v>44167</v>
      </c>
      <c r="G14" s="6">
        <v>44179</v>
      </c>
      <c r="H14" s="5">
        <v>50</v>
      </c>
      <c r="I14" s="5">
        <v>4175</v>
      </c>
      <c r="J14" s="5">
        <v>10499</v>
      </c>
      <c r="K14" s="3">
        <f>OUTPUT[[#This Row],[Sales_Units]]/OUTPUT[[#This Row],[WeeksActive_TOTAL]]</f>
        <v>7.4553571428571432</v>
      </c>
      <c r="L14" s="3">
        <f>OUTPUT[[#This Row],[Sales_Dollars]]/OUTPUT[[#This Row],[WeeksActive_TOTAL]]</f>
        <v>18.748214285714287</v>
      </c>
    </row>
    <row r="15" spans="1:12" x14ac:dyDescent="0.25">
      <c r="A15" s="2" t="s">
        <v>76</v>
      </c>
      <c r="B15" s="2" t="s">
        <v>14</v>
      </c>
      <c r="C15" s="5">
        <v>21986</v>
      </c>
      <c r="D15" s="5">
        <v>137</v>
      </c>
      <c r="E15" s="5">
        <v>162</v>
      </c>
      <c r="F15" s="6">
        <v>43115</v>
      </c>
      <c r="G15" s="6">
        <v>43517</v>
      </c>
      <c r="H15" s="5">
        <v>160</v>
      </c>
      <c r="I15" s="5">
        <v>41841</v>
      </c>
      <c r="J15" s="5">
        <v>167851</v>
      </c>
      <c r="K15" s="3">
        <f>OUTPUT[[#This Row],[Sales_Units]]/OUTPUT[[#This Row],[WeeksActive_TOTAL]]</f>
        <v>1.9030746838897481</v>
      </c>
      <c r="L15" s="3">
        <f>OUTPUT[[#This Row],[Sales_Dollars]]/OUTPUT[[#This Row],[WeeksActive_TOTAL]]</f>
        <v>7.6344491949422357</v>
      </c>
    </row>
    <row r="16" spans="1:12" x14ac:dyDescent="0.25">
      <c r="A16" s="2" t="s">
        <v>77</v>
      </c>
      <c r="B16" s="2" t="s">
        <v>14</v>
      </c>
      <c r="C16" s="5">
        <v>39164</v>
      </c>
      <c r="D16" s="5">
        <v>124</v>
      </c>
      <c r="E16" s="5">
        <v>141</v>
      </c>
      <c r="F16" s="6">
        <v>43264</v>
      </c>
      <c r="G16" s="6">
        <v>43518</v>
      </c>
      <c r="H16" s="5">
        <v>315</v>
      </c>
      <c r="I16" s="5">
        <v>75784</v>
      </c>
      <c r="J16" s="5">
        <v>265823</v>
      </c>
      <c r="K16" s="3">
        <f>OUTPUT[[#This Row],[Sales_Units]]/OUTPUT[[#This Row],[WeeksActive_TOTAL]]</f>
        <v>1.9350423858645696</v>
      </c>
      <c r="L16" s="3">
        <f>OUTPUT[[#This Row],[Sales_Dollars]]/OUTPUT[[#This Row],[WeeksActive_TOTAL]]</f>
        <v>6.7874323358186093</v>
      </c>
    </row>
    <row r="17" spans="1:12" x14ac:dyDescent="0.25">
      <c r="A17" s="2" t="s">
        <v>78</v>
      </c>
      <c r="B17" s="2" t="s">
        <v>14</v>
      </c>
      <c r="C17" s="5">
        <v>21986</v>
      </c>
      <c r="D17" s="5">
        <v>137</v>
      </c>
      <c r="E17" s="5">
        <v>162</v>
      </c>
      <c r="F17" s="6">
        <v>43115</v>
      </c>
      <c r="G17" s="6">
        <v>43517</v>
      </c>
      <c r="H17" s="5">
        <v>160</v>
      </c>
      <c r="I17" s="5">
        <v>24196</v>
      </c>
      <c r="J17" s="5">
        <v>137268</v>
      </c>
      <c r="K17" s="3">
        <f>OUTPUT[[#This Row],[Sales_Units]]/OUTPUT[[#This Row],[WeeksActive_TOTAL]]</f>
        <v>1.1005185117802239</v>
      </c>
      <c r="L17" s="3">
        <f>OUTPUT[[#This Row],[Sales_Dollars]]/OUTPUT[[#This Row],[WeeksActive_TOTAL]]</f>
        <v>6.2434276357682164</v>
      </c>
    </row>
    <row r="18" spans="1:12" x14ac:dyDescent="0.25">
      <c r="A18" s="2" t="s">
        <v>79</v>
      </c>
      <c r="B18" s="2" t="s">
        <v>14</v>
      </c>
      <c r="C18" s="5">
        <v>13646</v>
      </c>
      <c r="D18" s="5">
        <v>120</v>
      </c>
      <c r="E18" s="5">
        <v>122</v>
      </c>
      <c r="F18" s="6">
        <v>43395</v>
      </c>
      <c r="G18" s="6">
        <v>43437</v>
      </c>
      <c r="H18" s="5">
        <v>114</v>
      </c>
      <c r="I18" s="5">
        <v>29644</v>
      </c>
      <c r="J18" s="5">
        <v>92799</v>
      </c>
      <c r="K18" s="3">
        <f>OUTPUT[[#This Row],[Sales_Units]]/OUTPUT[[#This Row],[WeeksActive_TOTAL]]</f>
        <v>2.1723582002051884</v>
      </c>
      <c r="L18" s="3">
        <f>OUTPUT[[#This Row],[Sales_Dollars]]/OUTPUT[[#This Row],[WeeksActive_TOTAL]]</f>
        <v>6.8004543455957789</v>
      </c>
    </row>
    <row r="19" spans="1:12" x14ac:dyDescent="0.25">
      <c r="A19" s="2" t="s">
        <v>80</v>
      </c>
      <c r="B19" s="2" t="s">
        <v>14</v>
      </c>
      <c r="C19" s="5">
        <v>21986</v>
      </c>
      <c r="D19" s="5">
        <v>137</v>
      </c>
      <c r="E19" s="5">
        <v>162</v>
      </c>
      <c r="F19" s="6">
        <v>43115</v>
      </c>
      <c r="G19" s="6">
        <v>43517</v>
      </c>
      <c r="H19" s="5">
        <v>160</v>
      </c>
      <c r="I19" s="5">
        <v>37874</v>
      </c>
      <c r="J19" s="5">
        <v>122871</v>
      </c>
      <c r="K19" s="3">
        <f>OUTPUT[[#This Row],[Sales_Units]]/OUTPUT[[#This Row],[WeeksActive_TOTAL]]</f>
        <v>1.7226416810697718</v>
      </c>
      <c r="L19" s="3">
        <f>OUTPUT[[#This Row],[Sales_Dollars]]/OUTPUT[[#This Row],[WeeksActive_TOTAL]]</f>
        <v>5.5886018375329751</v>
      </c>
    </row>
    <row r="20" spans="1:12" x14ac:dyDescent="0.25">
      <c r="A20" s="2" t="s">
        <v>81</v>
      </c>
      <c r="B20" s="2" t="s">
        <v>14</v>
      </c>
      <c r="C20" s="5">
        <v>21986</v>
      </c>
      <c r="D20" s="5">
        <v>137</v>
      </c>
      <c r="E20" s="5">
        <v>162</v>
      </c>
      <c r="F20" s="6">
        <v>43115</v>
      </c>
      <c r="G20" s="6">
        <v>43517</v>
      </c>
      <c r="H20" s="5">
        <v>160</v>
      </c>
      <c r="I20" s="5">
        <v>22781</v>
      </c>
      <c r="J20" s="5">
        <v>123434</v>
      </c>
      <c r="K20" s="3">
        <f>OUTPUT[[#This Row],[Sales_Units]]/OUTPUT[[#This Row],[WeeksActive_TOTAL]]</f>
        <v>1.0361593741471846</v>
      </c>
      <c r="L20" s="3">
        <f>OUTPUT[[#This Row],[Sales_Dollars]]/OUTPUT[[#This Row],[WeeksActive_TOTAL]]</f>
        <v>5.6142090421177109</v>
      </c>
    </row>
    <row r="21" spans="1:12" x14ac:dyDescent="0.25">
      <c r="A21" s="2" t="s">
        <v>82</v>
      </c>
      <c r="B21" s="2" t="s">
        <v>14</v>
      </c>
      <c r="C21" s="5">
        <v>10320</v>
      </c>
      <c r="D21" s="5">
        <v>156</v>
      </c>
      <c r="E21" s="5">
        <v>162</v>
      </c>
      <c r="F21" s="6">
        <v>43115</v>
      </c>
      <c r="G21" s="6">
        <v>43171</v>
      </c>
      <c r="H21" s="5">
        <v>66</v>
      </c>
      <c r="I21" s="5">
        <v>26938</v>
      </c>
      <c r="J21" s="5">
        <v>87972</v>
      </c>
      <c r="K21" s="3">
        <f>OUTPUT[[#This Row],[Sales_Units]]/OUTPUT[[#This Row],[WeeksActive_TOTAL]]</f>
        <v>2.6102713178294574</v>
      </c>
      <c r="L21" s="3">
        <f>OUTPUT[[#This Row],[Sales_Dollars]]/OUTPUT[[#This Row],[WeeksActive_TOTAL]]</f>
        <v>8.5244186046511636</v>
      </c>
    </row>
    <row r="22" spans="1:12" x14ac:dyDescent="0.25">
      <c r="A22" s="2" t="s">
        <v>83</v>
      </c>
      <c r="B22" s="2" t="s">
        <v>14</v>
      </c>
      <c r="C22" s="5">
        <v>10320</v>
      </c>
      <c r="D22" s="5">
        <v>156</v>
      </c>
      <c r="E22" s="5">
        <v>162</v>
      </c>
      <c r="F22" s="6">
        <v>43115</v>
      </c>
      <c r="G22" s="6">
        <v>43171</v>
      </c>
      <c r="H22" s="5">
        <v>66</v>
      </c>
      <c r="I22" s="5">
        <v>20181</v>
      </c>
      <c r="J22" s="5">
        <v>85014</v>
      </c>
      <c r="K22" s="3">
        <f>OUTPUT[[#This Row],[Sales_Units]]/OUTPUT[[#This Row],[WeeksActive_TOTAL]]</f>
        <v>1.9555232558139535</v>
      </c>
      <c r="L22" s="3">
        <f>OUTPUT[[#This Row],[Sales_Dollars]]/OUTPUT[[#This Row],[WeeksActive_TOTAL]]</f>
        <v>8.2377906976744182</v>
      </c>
    </row>
    <row r="23" spans="1:12" x14ac:dyDescent="0.25">
      <c r="A23" s="2" t="s">
        <v>84</v>
      </c>
      <c r="B23" s="2" t="s">
        <v>14</v>
      </c>
      <c r="C23" s="5">
        <v>10320</v>
      </c>
      <c r="D23" s="5">
        <v>156</v>
      </c>
      <c r="E23" s="5">
        <v>162</v>
      </c>
      <c r="F23" s="6">
        <v>43115</v>
      </c>
      <c r="G23" s="6">
        <v>43171</v>
      </c>
      <c r="H23" s="5">
        <v>66</v>
      </c>
      <c r="I23" s="5">
        <v>12591</v>
      </c>
      <c r="J23" s="5">
        <v>72814</v>
      </c>
      <c r="K23" s="3">
        <f>OUTPUT[[#This Row],[Sales_Units]]/OUTPUT[[#This Row],[WeeksActive_TOTAL]]</f>
        <v>1.2200581395348837</v>
      </c>
      <c r="L23" s="3">
        <f>OUTPUT[[#This Row],[Sales_Dollars]]/OUTPUT[[#This Row],[WeeksActive_TOTAL]]</f>
        <v>7.0556201550387598</v>
      </c>
    </row>
    <row r="24" spans="1:12" x14ac:dyDescent="0.25">
      <c r="A24" s="2" t="s">
        <v>85</v>
      </c>
      <c r="B24" s="2" t="s">
        <v>14</v>
      </c>
      <c r="C24" s="5">
        <v>39164</v>
      </c>
      <c r="D24" s="5">
        <v>124</v>
      </c>
      <c r="E24" s="5">
        <v>141</v>
      </c>
      <c r="F24" s="6">
        <v>43264</v>
      </c>
      <c r="G24" s="6">
        <v>43518</v>
      </c>
      <c r="H24" s="5">
        <v>315</v>
      </c>
      <c r="I24" s="5">
        <v>51224</v>
      </c>
      <c r="J24" s="5">
        <v>266714</v>
      </c>
      <c r="K24" s="3">
        <f>OUTPUT[[#This Row],[Sales_Units]]/OUTPUT[[#This Row],[WeeksActive_TOTAL]]</f>
        <v>1.3079358594627719</v>
      </c>
      <c r="L24" s="3">
        <f>OUTPUT[[#This Row],[Sales_Dollars]]/OUTPUT[[#This Row],[WeeksActive_TOTAL]]</f>
        <v>6.8101828209580226</v>
      </c>
    </row>
    <row r="25" spans="1:12" x14ac:dyDescent="0.25">
      <c r="A25" s="2" t="s">
        <v>86</v>
      </c>
      <c r="B25" s="2" t="s">
        <v>14</v>
      </c>
      <c r="C25" s="5">
        <v>13646</v>
      </c>
      <c r="D25" s="5">
        <v>120</v>
      </c>
      <c r="E25" s="5">
        <v>122</v>
      </c>
      <c r="F25" s="6">
        <v>43395</v>
      </c>
      <c r="G25" s="6">
        <v>43437</v>
      </c>
      <c r="H25" s="5">
        <v>114</v>
      </c>
      <c r="I25" s="5">
        <v>18866</v>
      </c>
      <c r="J25" s="5">
        <v>89301</v>
      </c>
      <c r="K25" s="3">
        <f>OUTPUT[[#This Row],[Sales_Units]]/OUTPUT[[#This Row],[WeeksActive_TOTAL]]</f>
        <v>1.3825296790268211</v>
      </c>
      <c r="L25" s="3">
        <f>OUTPUT[[#This Row],[Sales_Dollars]]/OUTPUT[[#This Row],[WeeksActive_TOTAL]]</f>
        <v>6.5441154917191851</v>
      </c>
    </row>
    <row r="26" spans="1:12" x14ac:dyDescent="0.25">
      <c r="A26" s="2" t="s">
        <v>87</v>
      </c>
      <c r="B26" s="2" t="s">
        <v>14</v>
      </c>
      <c r="C26" s="5">
        <v>10318</v>
      </c>
      <c r="D26" s="5">
        <v>156</v>
      </c>
      <c r="E26" s="5">
        <v>162</v>
      </c>
      <c r="F26" s="6">
        <v>43115</v>
      </c>
      <c r="G26" s="6">
        <v>43171</v>
      </c>
      <c r="H26" s="5">
        <v>66</v>
      </c>
      <c r="I26" s="5">
        <v>14222</v>
      </c>
      <c r="J26" s="5">
        <v>77181</v>
      </c>
      <c r="K26" s="3">
        <f>OUTPUT[[#This Row],[Sales_Units]]/OUTPUT[[#This Row],[WeeksActive_TOTAL]]</f>
        <v>1.3783679007559604</v>
      </c>
      <c r="L26" s="3">
        <f>OUTPUT[[#This Row],[Sales_Dollars]]/OUTPUT[[#This Row],[WeeksActive_TOTAL]]</f>
        <v>7.4802287264973835</v>
      </c>
    </row>
    <row r="27" spans="1:12" x14ac:dyDescent="0.25">
      <c r="A27" s="2" t="s">
        <v>88</v>
      </c>
      <c r="B27" s="2" t="s">
        <v>14</v>
      </c>
      <c r="C27" s="5">
        <v>1276</v>
      </c>
      <c r="D27" s="5">
        <v>116</v>
      </c>
      <c r="E27" s="5">
        <v>116</v>
      </c>
      <c r="F27" s="6">
        <v>43437</v>
      </c>
      <c r="G27" s="6">
        <v>43437</v>
      </c>
      <c r="H27" s="5">
        <v>11</v>
      </c>
      <c r="I27" s="5">
        <v>3259</v>
      </c>
      <c r="J27" s="5">
        <v>18448</v>
      </c>
      <c r="K27" s="3">
        <f>OUTPUT[[#This Row],[Sales_Units]]/OUTPUT[[#This Row],[WeeksActive_TOTAL]]</f>
        <v>2.554075235109718</v>
      </c>
      <c r="L27" s="3">
        <f>OUTPUT[[#This Row],[Sales_Dollars]]/OUTPUT[[#This Row],[WeeksActive_TOTAL]]</f>
        <v>14.457680250783699</v>
      </c>
    </row>
    <row r="28" spans="1:12" x14ac:dyDescent="0.25">
      <c r="A28" s="2" t="s">
        <v>89</v>
      </c>
      <c r="B28" s="2" t="s">
        <v>14</v>
      </c>
      <c r="C28" s="5">
        <v>39164</v>
      </c>
      <c r="D28" s="5">
        <v>124</v>
      </c>
      <c r="E28" s="5">
        <v>141</v>
      </c>
      <c r="F28" s="6">
        <v>43264</v>
      </c>
      <c r="G28" s="6">
        <v>43518</v>
      </c>
      <c r="H28" s="5">
        <v>315</v>
      </c>
      <c r="I28" s="5">
        <v>77217</v>
      </c>
      <c r="J28" s="5">
        <v>385896</v>
      </c>
      <c r="K28" s="3">
        <f>OUTPUT[[#This Row],[Sales_Units]]/OUTPUT[[#This Row],[WeeksActive_TOTAL]]</f>
        <v>1.9716321111224595</v>
      </c>
      <c r="L28" s="3">
        <f>OUTPUT[[#This Row],[Sales_Dollars]]/OUTPUT[[#This Row],[WeeksActive_TOTAL]]</f>
        <v>9.8533346951281793</v>
      </c>
    </row>
    <row r="29" spans="1:12" x14ac:dyDescent="0.25">
      <c r="A29" s="2" t="s">
        <v>90</v>
      </c>
      <c r="B29" s="2" t="s">
        <v>14</v>
      </c>
      <c r="C29" s="5">
        <v>39164</v>
      </c>
      <c r="D29" s="5">
        <v>124</v>
      </c>
      <c r="E29" s="5">
        <v>141</v>
      </c>
      <c r="F29" s="6">
        <v>43264</v>
      </c>
      <c r="G29" s="6">
        <v>43518</v>
      </c>
      <c r="H29" s="5">
        <v>315</v>
      </c>
      <c r="I29" s="5">
        <v>45190</v>
      </c>
      <c r="J29" s="5">
        <v>321219</v>
      </c>
      <c r="K29" s="3">
        <f>OUTPUT[[#This Row],[Sales_Units]]/OUTPUT[[#This Row],[WeeksActive_TOTAL]]</f>
        <v>1.1538657951179654</v>
      </c>
      <c r="L29" s="3">
        <f>OUTPUT[[#This Row],[Sales_Dollars]]/OUTPUT[[#This Row],[WeeksActive_TOTAL]]</f>
        <v>8.2018945970789492</v>
      </c>
    </row>
    <row r="30" spans="1:12" x14ac:dyDescent="0.25">
      <c r="A30" s="2" t="s">
        <v>91</v>
      </c>
      <c r="B30" s="2" t="s">
        <v>14</v>
      </c>
      <c r="C30" s="5">
        <v>13646</v>
      </c>
      <c r="D30" s="5">
        <v>120</v>
      </c>
      <c r="E30" s="5">
        <v>122</v>
      </c>
      <c r="F30" s="6">
        <v>43395</v>
      </c>
      <c r="G30" s="6">
        <v>43437</v>
      </c>
      <c r="H30" s="5">
        <v>114</v>
      </c>
      <c r="I30" s="5">
        <v>43438</v>
      </c>
      <c r="J30" s="5">
        <v>211545</v>
      </c>
      <c r="K30" s="3">
        <f>OUTPUT[[#This Row],[Sales_Units]]/OUTPUT[[#This Row],[WeeksActive_TOTAL]]</f>
        <v>3.1832038692657187</v>
      </c>
      <c r="L30" s="3">
        <f>OUTPUT[[#This Row],[Sales_Dollars]]/OUTPUT[[#This Row],[WeeksActive_TOTAL]]</f>
        <v>15.502345009526602</v>
      </c>
    </row>
    <row r="31" spans="1:12" x14ac:dyDescent="0.25">
      <c r="A31" s="2" t="s">
        <v>92</v>
      </c>
      <c r="B31" s="2" t="s">
        <v>14</v>
      </c>
      <c r="C31" s="5">
        <v>1276</v>
      </c>
      <c r="D31" s="5">
        <v>116</v>
      </c>
      <c r="E31" s="5">
        <v>116</v>
      </c>
      <c r="F31" s="6">
        <v>43437</v>
      </c>
      <c r="G31" s="6">
        <v>43437</v>
      </c>
      <c r="H31" s="5">
        <v>11</v>
      </c>
      <c r="I31" s="5">
        <v>3215</v>
      </c>
      <c r="J31" s="5">
        <v>17447</v>
      </c>
      <c r="K31" s="3">
        <f>OUTPUT[[#This Row],[Sales_Units]]/OUTPUT[[#This Row],[WeeksActive_TOTAL]]</f>
        <v>2.5195924764890281</v>
      </c>
      <c r="L31" s="3">
        <f>OUTPUT[[#This Row],[Sales_Dollars]]/OUTPUT[[#This Row],[WeeksActive_TOTAL]]</f>
        <v>13.673197492163009</v>
      </c>
    </row>
    <row r="32" spans="1:12" x14ac:dyDescent="0.25">
      <c r="A32" s="2" t="s">
        <v>93</v>
      </c>
      <c r="B32" s="2" t="s">
        <v>14</v>
      </c>
      <c r="C32" s="5">
        <v>13646</v>
      </c>
      <c r="D32" s="5">
        <v>120</v>
      </c>
      <c r="E32" s="5">
        <v>122</v>
      </c>
      <c r="F32" s="6">
        <v>43395</v>
      </c>
      <c r="G32" s="6">
        <v>43437</v>
      </c>
      <c r="H32" s="5">
        <v>114</v>
      </c>
      <c r="I32" s="5">
        <v>25903</v>
      </c>
      <c r="J32" s="5">
        <v>177800</v>
      </c>
      <c r="K32" s="3">
        <f>OUTPUT[[#This Row],[Sales_Units]]/OUTPUT[[#This Row],[WeeksActive_TOTAL]]</f>
        <v>1.8982119302359666</v>
      </c>
      <c r="L32" s="3">
        <f>OUTPUT[[#This Row],[Sales_Dollars]]/OUTPUT[[#This Row],[WeeksActive_TOTAL]]</f>
        <v>13.029459182177927</v>
      </c>
    </row>
    <row r="33" spans="1:12" x14ac:dyDescent="0.25">
      <c r="A33" s="2" t="s">
        <v>94</v>
      </c>
      <c r="B33" s="2" t="s">
        <v>14</v>
      </c>
      <c r="C33" s="5">
        <v>1276</v>
      </c>
      <c r="D33" s="5">
        <v>116</v>
      </c>
      <c r="E33" s="5">
        <v>116</v>
      </c>
      <c r="F33" s="6">
        <v>43437</v>
      </c>
      <c r="G33" s="6">
        <v>43437</v>
      </c>
      <c r="H33" s="5">
        <v>11</v>
      </c>
      <c r="I33" s="5">
        <v>2482</v>
      </c>
      <c r="J33" s="5">
        <v>17994</v>
      </c>
      <c r="K33" s="3">
        <f>OUTPUT[[#This Row],[Sales_Units]]/OUTPUT[[#This Row],[WeeksActive_TOTAL]]</f>
        <v>1.9451410658307211</v>
      </c>
      <c r="L33" s="3">
        <f>OUTPUT[[#This Row],[Sales_Dollars]]/OUTPUT[[#This Row],[WeeksActive_TOTAL]]</f>
        <v>14.101880877742946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B358-9AB8-4A4D-BD85-BF222C1BAE8B}">
  <dimension ref="A1:G6"/>
  <sheetViews>
    <sheetView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33.140625" bestFit="1" customWidth="1"/>
    <col min="2" max="2" width="11.42578125" bestFit="1" customWidth="1"/>
    <col min="3" max="3" width="15.5703125" bestFit="1" customWidth="1"/>
    <col min="4" max="4" width="9.140625" bestFit="1" customWidth="1"/>
    <col min="5" max="5" width="11.140625" bestFit="1" customWidth="1"/>
    <col min="6" max="6" width="15.28515625" bestFit="1" customWidth="1"/>
    <col min="7" max="7" width="15.42578125" bestFit="1" customWidth="1"/>
  </cols>
  <sheetData>
    <row r="1" spans="1:7" ht="20.25" thickBot="1" x14ac:dyDescent="0.35">
      <c r="A1" s="16" t="s">
        <v>95</v>
      </c>
    </row>
    <row r="2" spans="1:7" ht="15.75" thickTop="1" x14ac:dyDescent="0.25">
      <c r="A2" s="15" t="s">
        <v>96</v>
      </c>
    </row>
    <row r="3" spans="1:7" ht="45" x14ac:dyDescent="0.25">
      <c r="A3" s="7" t="s">
        <v>61</v>
      </c>
      <c r="B3" t="s">
        <v>57</v>
      </c>
      <c r="C3" s="4" t="s">
        <v>58</v>
      </c>
      <c r="D3" t="s">
        <v>59</v>
      </c>
      <c r="E3" t="s">
        <v>60</v>
      </c>
      <c r="F3" t="s">
        <v>56</v>
      </c>
      <c r="G3" t="s">
        <v>55</v>
      </c>
    </row>
    <row r="4" spans="1:7" x14ac:dyDescent="0.25">
      <c r="A4" s="8" t="s">
        <v>14</v>
      </c>
      <c r="B4" s="13">
        <v>13955</v>
      </c>
      <c r="C4" s="11">
        <v>1851024</v>
      </c>
      <c r="D4" s="11">
        <v>5881192</v>
      </c>
      <c r="E4" s="12">
        <v>18435687</v>
      </c>
      <c r="F4" s="10">
        <v>9.9597233747374432</v>
      </c>
      <c r="G4" s="9">
        <v>3.1772640441182824</v>
      </c>
    </row>
    <row r="5" spans="1:7" x14ac:dyDescent="0.25">
      <c r="A5" s="8" t="s">
        <v>15</v>
      </c>
      <c r="B5" s="13">
        <v>200</v>
      </c>
      <c r="C5" s="11">
        <v>2240</v>
      </c>
      <c r="D5" s="11">
        <v>8728</v>
      </c>
      <c r="E5" s="12">
        <v>43130</v>
      </c>
      <c r="F5" s="10">
        <v>19.254464285714285</v>
      </c>
      <c r="G5" s="9">
        <v>3.8964285714285714</v>
      </c>
    </row>
    <row r="6" spans="1:7" x14ac:dyDescent="0.25">
      <c r="A6" s="8" t="s">
        <v>54</v>
      </c>
      <c r="B6" s="14">
        <v>14155</v>
      </c>
      <c r="C6" s="11">
        <v>1853264</v>
      </c>
      <c r="D6" s="11">
        <v>5889920</v>
      </c>
      <c r="E6" s="12">
        <v>18478817</v>
      </c>
      <c r="F6" s="10">
        <v>9.9709577264760991</v>
      </c>
      <c r="G6" s="9">
        <v>3.1781332826839566</v>
      </c>
    </row>
  </sheetData>
  <conditionalFormatting pivot="1" sqref="F4:F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4:G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DFA9-A4D4-4AA7-98BA-0360C3FED21A}">
  <dimension ref="A1:F3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5.42578125" style="1" customWidth="1"/>
    <col min="2" max="2" width="40.85546875" style="1" bestFit="1" customWidth="1"/>
    <col min="3" max="3" width="17.85546875" style="1" bestFit="1" customWidth="1"/>
    <col min="4" max="4" width="20.5703125" bestFit="1" customWidth="1"/>
    <col min="5" max="5" width="19" bestFit="1" customWidth="1"/>
    <col min="6" max="6" width="28.28515625" bestFit="1" customWidth="1"/>
  </cols>
  <sheetData>
    <row r="1" spans="1:6" x14ac:dyDescent="0.25">
      <c r="A1" t="s">
        <v>16</v>
      </c>
      <c r="B1" t="s">
        <v>17</v>
      </c>
      <c r="C1" t="s">
        <v>43</v>
      </c>
      <c r="D1" t="s">
        <v>6</v>
      </c>
      <c r="E1" t="s">
        <v>7</v>
      </c>
      <c r="F1" t="s">
        <v>40</v>
      </c>
    </row>
    <row r="2" spans="1:6" x14ac:dyDescent="0.25">
      <c r="A2">
        <v>1002185326</v>
      </c>
      <c r="B2" t="s">
        <v>0</v>
      </c>
      <c r="C2">
        <v>271736</v>
      </c>
      <c r="D2" t="s">
        <v>12</v>
      </c>
      <c r="E2" t="s">
        <v>14</v>
      </c>
      <c r="F2" t="s">
        <v>41</v>
      </c>
    </row>
    <row r="3" spans="1:6" x14ac:dyDescent="0.25">
      <c r="A3">
        <v>1002185329</v>
      </c>
      <c r="B3" t="s">
        <v>1</v>
      </c>
      <c r="C3">
        <v>271736</v>
      </c>
      <c r="D3" t="s">
        <v>12</v>
      </c>
      <c r="E3" t="s">
        <v>14</v>
      </c>
      <c r="F3" t="s">
        <v>41</v>
      </c>
    </row>
    <row r="4" spans="1:6" x14ac:dyDescent="0.25">
      <c r="A4">
        <v>1002185331</v>
      </c>
      <c r="B4" t="s">
        <v>2</v>
      </c>
      <c r="C4">
        <v>271736</v>
      </c>
      <c r="D4" t="s">
        <v>12</v>
      </c>
      <c r="E4" t="s">
        <v>14</v>
      </c>
      <c r="F4" t="s">
        <v>41</v>
      </c>
    </row>
    <row r="5" spans="1:6" x14ac:dyDescent="0.25">
      <c r="A5">
        <v>1002185336</v>
      </c>
      <c r="B5" t="s">
        <v>3</v>
      </c>
      <c r="C5">
        <v>271737</v>
      </c>
      <c r="D5" t="s">
        <v>12</v>
      </c>
      <c r="E5" t="s">
        <v>14</v>
      </c>
      <c r="F5" t="s">
        <v>41</v>
      </c>
    </row>
    <row r="6" spans="1:6" x14ac:dyDescent="0.25">
      <c r="A6">
        <v>1002275150</v>
      </c>
      <c r="B6" t="s">
        <v>4</v>
      </c>
      <c r="C6">
        <v>274324</v>
      </c>
      <c r="D6" t="s">
        <v>12</v>
      </c>
      <c r="E6" t="s">
        <v>14</v>
      </c>
      <c r="F6" t="s">
        <v>41</v>
      </c>
    </row>
    <row r="7" spans="1:6" x14ac:dyDescent="0.25">
      <c r="A7">
        <v>1002275152</v>
      </c>
      <c r="B7" t="s">
        <v>5</v>
      </c>
      <c r="C7">
        <v>274326</v>
      </c>
      <c r="D7" t="s">
        <v>12</v>
      </c>
      <c r="E7" t="s">
        <v>14</v>
      </c>
      <c r="F7" t="s">
        <v>41</v>
      </c>
    </row>
    <row r="8" spans="1:6" x14ac:dyDescent="0.25">
      <c r="A8">
        <v>1005880697</v>
      </c>
      <c r="B8" t="s">
        <v>8</v>
      </c>
      <c r="C8">
        <v>433429</v>
      </c>
      <c r="D8" t="s">
        <v>13</v>
      </c>
      <c r="E8" t="s">
        <v>15</v>
      </c>
      <c r="F8" t="s">
        <v>41</v>
      </c>
    </row>
    <row r="9" spans="1:6" x14ac:dyDescent="0.25">
      <c r="A9">
        <v>1005880726</v>
      </c>
      <c r="B9" t="s">
        <v>9</v>
      </c>
      <c r="C9">
        <v>433430</v>
      </c>
      <c r="D9" t="s">
        <v>13</v>
      </c>
      <c r="E9" t="s">
        <v>15</v>
      </c>
      <c r="F9" t="s">
        <v>41</v>
      </c>
    </row>
    <row r="10" spans="1:6" x14ac:dyDescent="0.25">
      <c r="A10">
        <v>1005880745</v>
      </c>
      <c r="B10" t="s">
        <v>10</v>
      </c>
      <c r="C10">
        <v>433431</v>
      </c>
      <c r="D10" t="s">
        <v>13</v>
      </c>
      <c r="E10" t="s">
        <v>15</v>
      </c>
      <c r="F10" t="s">
        <v>41</v>
      </c>
    </row>
    <row r="11" spans="1:6" x14ac:dyDescent="0.25">
      <c r="A11">
        <v>1005894240</v>
      </c>
      <c r="B11" t="s">
        <v>11</v>
      </c>
      <c r="C11">
        <v>274324</v>
      </c>
      <c r="D11" t="s">
        <v>13</v>
      </c>
      <c r="E11" t="s">
        <v>15</v>
      </c>
      <c r="F11" t="s">
        <v>41</v>
      </c>
    </row>
    <row r="12" spans="1:6" x14ac:dyDescent="0.25">
      <c r="A12" s="1">
        <v>1003364812</v>
      </c>
      <c r="B12" s="1" t="s">
        <v>31</v>
      </c>
      <c r="C12" s="1">
        <v>342787</v>
      </c>
      <c r="D12" t="s">
        <v>12</v>
      </c>
      <c r="E12" t="s">
        <v>14</v>
      </c>
      <c r="F12" t="s">
        <v>42</v>
      </c>
    </row>
    <row r="13" spans="1:6" x14ac:dyDescent="0.25">
      <c r="A13" s="1">
        <v>1003622431</v>
      </c>
      <c r="B13" s="1" t="s">
        <v>35</v>
      </c>
      <c r="C13" s="1">
        <v>350886</v>
      </c>
      <c r="D13" t="s">
        <v>12</v>
      </c>
      <c r="E13" t="s">
        <v>14</v>
      </c>
      <c r="F13" t="s">
        <v>42</v>
      </c>
    </row>
    <row r="14" spans="1:6" x14ac:dyDescent="0.25">
      <c r="A14" s="1">
        <v>1002854744</v>
      </c>
      <c r="B14" s="1" t="s">
        <v>23</v>
      </c>
      <c r="C14" s="1">
        <v>314585</v>
      </c>
      <c r="D14" t="s">
        <v>12</v>
      </c>
      <c r="E14" t="s">
        <v>14</v>
      </c>
      <c r="F14" t="s">
        <v>42</v>
      </c>
    </row>
    <row r="15" spans="1:6" x14ac:dyDescent="0.25">
      <c r="A15" s="1">
        <v>1002854866</v>
      </c>
      <c r="B15" s="1" t="s">
        <v>27</v>
      </c>
      <c r="C15" s="1">
        <v>314849</v>
      </c>
      <c r="D15" t="s">
        <v>12</v>
      </c>
      <c r="E15" t="s">
        <v>14</v>
      </c>
      <c r="F15" t="s">
        <v>42</v>
      </c>
    </row>
    <row r="16" spans="1:6" x14ac:dyDescent="0.25">
      <c r="A16" s="1">
        <v>1002275171</v>
      </c>
      <c r="B16" s="1" t="s">
        <v>18</v>
      </c>
      <c r="C16" s="1">
        <v>275086</v>
      </c>
      <c r="D16" t="s">
        <v>12</v>
      </c>
      <c r="E16" t="s">
        <v>14</v>
      </c>
      <c r="F16" t="s">
        <v>42</v>
      </c>
    </row>
    <row r="17" spans="1:6" x14ac:dyDescent="0.25">
      <c r="A17" s="1">
        <v>1003364829</v>
      </c>
      <c r="B17" s="1" t="s">
        <v>32</v>
      </c>
      <c r="C17" s="1">
        <v>342788</v>
      </c>
      <c r="D17" t="s">
        <v>12</v>
      </c>
      <c r="E17" t="s">
        <v>14</v>
      </c>
      <c r="F17" t="s">
        <v>42</v>
      </c>
    </row>
    <row r="18" spans="1:6" x14ac:dyDescent="0.25">
      <c r="A18" s="1">
        <v>1003620667</v>
      </c>
      <c r="B18" s="1" t="s">
        <v>36</v>
      </c>
      <c r="C18" s="1">
        <v>350887</v>
      </c>
      <c r="D18" t="s">
        <v>12</v>
      </c>
      <c r="E18" t="s">
        <v>14</v>
      </c>
      <c r="F18" t="s">
        <v>42</v>
      </c>
    </row>
    <row r="19" spans="1:6" x14ac:dyDescent="0.25">
      <c r="A19" s="1">
        <v>1003620751</v>
      </c>
      <c r="B19" s="1" t="s">
        <v>39</v>
      </c>
      <c r="C19" s="1">
        <v>103865</v>
      </c>
      <c r="D19" t="s">
        <v>12</v>
      </c>
      <c r="E19" t="s">
        <v>14</v>
      </c>
      <c r="F19" t="s">
        <v>42</v>
      </c>
    </row>
    <row r="20" spans="1:6" x14ac:dyDescent="0.25">
      <c r="A20" s="1">
        <v>1003364757</v>
      </c>
      <c r="B20" s="1" t="s">
        <v>29</v>
      </c>
      <c r="C20" s="1">
        <v>342785</v>
      </c>
      <c r="D20" t="s">
        <v>12</v>
      </c>
      <c r="E20" t="s">
        <v>14</v>
      </c>
      <c r="F20" t="s">
        <v>42</v>
      </c>
    </row>
    <row r="21" spans="1:6" x14ac:dyDescent="0.25">
      <c r="A21" s="1">
        <v>1003620417</v>
      </c>
      <c r="B21" s="1" t="s">
        <v>33</v>
      </c>
      <c r="C21" s="1">
        <v>350884</v>
      </c>
      <c r="D21" t="s">
        <v>12</v>
      </c>
      <c r="E21" t="s">
        <v>14</v>
      </c>
      <c r="F21" t="s">
        <v>42</v>
      </c>
    </row>
    <row r="22" spans="1:6" x14ac:dyDescent="0.25">
      <c r="A22" s="1">
        <v>1003620724</v>
      </c>
      <c r="B22" s="1" t="s">
        <v>37</v>
      </c>
      <c r="C22" s="1">
        <v>102563</v>
      </c>
      <c r="D22" t="s">
        <v>12</v>
      </c>
      <c r="E22" t="s">
        <v>14</v>
      </c>
      <c r="F22" t="s">
        <v>42</v>
      </c>
    </row>
    <row r="23" spans="1:6" x14ac:dyDescent="0.25">
      <c r="A23" s="1">
        <v>1002854734</v>
      </c>
      <c r="B23" s="1" t="s">
        <v>21</v>
      </c>
      <c r="C23" s="1">
        <v>314583</v>
      </c>
      <c r="D23" t="s">
        <v>12</v>
      </c>
      <c r="E23" t="s">
        <v>14</v>
      </c>
      <c r="F23" t="s">
        <v>42</v>
      </c>
    </row>
    <row r="24" spans="1:6" x14ac:dyDescent="0.25">
      <c r="A24" s="1">
        <v>1002854863</v>
      </c>
      <c r="B24" s="1" t="s">
        <v>25</v>
      </c>
      <c r="C24" s="1">
        <v>314847</v>
      </c>
      <c r="D24" t="s">
        <v>12</v>
      </c>
      <c r="E24" t="s">
        <v>14</v>
      </c>
      <c r="F24" t="s">
        <v>42</v>
      </c>
    </row>
    <row r="25" spans="1:6" x14ac:dyDescent="0.25">
      <c r="A25" s="1">
        <v>1003364761</v>
      </c>
      <c r="B25" s="1" t="s">
        <v>30</v>
      </c>
      <c r="C25" s="1">
        <v>342786</v>
      </c>
      <c r="D25" t="s">
        <v>12</v>
      </c>
      <c r="E25" t="s">
        <v>14</v>
      </c>
      <c r="F25" t="s">
        <v>42</v>
      </c>
    </row>
    <row r="26" spans="1:6" x14ac:dyDescent="0.25">
      <c r="A26" s="1">
        <v>1003620564</v>
      </c>
      <c r="B26" s="1" t="s">
        <v>34</v>
      </c>
      <c r="C26" s="1">
        <v>350885</v>
      </c>
      <c r="D26" t="s">
        <v>12</v>
      </c>
      <c r="E26" t="s">
        <v>14</v>
      </c>
      <c r="F26" t="s">
        <v>42</v>
      </c>
    </row>
    <row r="27" spans="1:6" x14ac:dyDescent="0.25">
      <c r="A27" s="1">
        <v>1003620742</v>
      </c>
      <c r="B27" s="1" t="s">
        <v>38</v>
      </c>
      <c r="C27" s="1">
        <v>102565</v>
      </c>
      <c r="D27" t="s">
        <v>12</v>
      </c>
      <c r="E27" t="s">
        <v>14</v>
      </c>
      <c r="F27" t="s">
        <v>42</v>
      </c>
    </row>
    <row r="28" spans="1:6" x14ac:dyDescent="0.25">
      <c r="A28" s="1">
        <v>1002854737</v>
      </c>
      <c r="B28" s="1" t="s">
        <v>22</v>
      </c>
      <c r="C28" s="1">
        <v>314584</v>
      </c>
      <c r="D28" t="s">
        <v>12</v>
      </c>
      <c r="E28" t="s">
        <v>14</v>
      </c>
      <c r="F28" t="s">
        <v>42</v>
      </c>
    </row>
    <row r="29" spans="1:6" x14ac:dyDescent="0.25">
      <c r="A29" s="1">
        <v>1002854865</v>
      </c>
      <c r="B29" s="1" t="s">
        <v>26</v>
      </c>
      <c r="C29" s="1">
        <v>314848</v>
      </c>
      <c r="D29" t="s">
        <v>12</v>
      </c>
      <c r="E29" t="s">
        <v>14</v>
      </c>
      <c r="F29" t="s">
        <v>42</v>
      </c>
    </row>
    <row r="30" spans="1:6" x14ac:dyDescent="0.25">
      <c r="A30" s="1">
        <v>1002854861</v>
      </c>
      <c r="B30" s="1" t="s">
        <v>24</v>
      </c>
      <c r="C30" s="1">
        <v>163037</v>
      </c>
      <c r="D30" t="s">
        <v>12</v>
      </c>
      <c r="E30" t="s">
        <v>14</v>
      </c>
      <c r="F30" t="s">
        <v>42</v>
      </c>
    </row>
    <row r="31" spans="1:6" x14ac:dyDescent="0.25">
      <c r="A31" s="1">
        <v>1002854732</v>
      </c>
      <c r="B31" s="1" t="s">
        <v>20</v>
      </c>
      <c r="C31" s="1">
        <v>102569</v>
      </c>
      <c r="D31" t="s">
        <v>12</v>
      </c>
      <c r="E31" t="s">
        <v>14</v>
      </c>
      <c r="F31" t="s">
        <v>42</v>
      </c>
    </row>
    <row r="32" spans="1:6" x14ac:dyDescent="0.25">
      <c r="A32" s="1">
        <v>1002854867</v>
      </c>
      <c r="B32" s="1" t="s">
        <v>28</v>
      </c>
      <c r="C32" s="1">
        <v>314850</v>
      </c>
      <c r="D32" t="s">
        <v>12</v>
      </c>
      <c r="E32" t="s">
        <v>14</v>
      </c>
      <c r="F32" t="s">
        <v>42</v>
      </c>
    </row>
    <row r="33" spans="1:6" x14ac:dyDescent="0.25">
      <c r="A33" s="1">
        <v>1002275158</v>
      </c>
      <c r="B33" s="1" t="s">
        <v>19</v>
      </c>
      <c r="C33" s="1">
        <v>253944</v>
      </c>
      <c r="D33" t="s">
        <v>12</v>
      </c>
      <c r="E33" t="s">
        <v>14</v>
      </c>
      <c r="F33" t="s">
        <v>42</v>
      </c>
    </row>
  </sheetData>
  <conditionalFormatting sqref="A2:A33">
    <cfRule type="duplicateValues" dxfId="4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647F-3235-42F9-9808-70995B6267C4}">
  <dimension ref="A1:E5"/>
  <sheetViews>
    <sheetView workbookViewId="0">
      <selection activeCell="A2" sqref="A2"/>
    </sheetView>
  </sheetViews>
  <sheetFormatPr defaultRowHeight="15" x14ac:dyDescent="0.25"/>
  <cols>
    <col min="3" max="3" width="19.7109375" bestFit="1" customWidth="1"/>
    <col min="4" max="4" width="9.42578125" bestFit="1" customWidth="1"/>
  </cols>
  <sheetData>
    <row r="1" spans="1:5" x14ac:dyDescent="0.25">
      <c r="A1" s="19" t="b">
        <f ca="1">E5</f>
        <v>1</v>
      </c>
    </row>
    <row r="3" spans="1:5" x14ac:dyDescent="0.25">
      <c r="C3" t="s">
        <v>99</v>
      </c>
    </row>
    <row r="4" spans="1:5" x14ac:dyDescent="0.25">
      <c r="C4" t="s">
        <v>98</v>
      </c>
      <c r="D4" t="s">
        <v>100</v>
      </c>
      <c r="E4" t="s">
        <v>101</v>
      </c>
    </row>
    <row r="5" spans="1:5" x14ac:dyDescent="0.25">
      <c r="C5" s="17">
        <v>44251</v>
      </c>
      <c r="D5" s="18">
        <f ca="1">TODAY()- sales_csv_refreshdate[[#This Row],[Date modified]]</f>
        <v>6</v>
      </c>
      <c r="E5" s="19" t="b">
        <f ca="1">AND(D5&gt;= 0,D5 &lt;=7)</f>
        <v>1</v>
      </c>
    </row>
  </sheetData>
  <conditionalFormatting sqref="E5">
    <cfRule type="cellIs" dxfId="2" priority="2" operator="equal">
      <formula>FALSE</formula>
    </cfRule>
  </conditionalFormatting>
  <conditionalFormatting sqref="A1">
    <cfRule type="cellIs" dxfId="1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AC39-35BC-4ADD-AFDA-D0D8DC788FAD}"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d 3 5 8 9 3 - c 3 f 4 - 4 3 e 6 - 9 3 d 4 - 5 4 d 1 6 1 3 0 b b 9 7 "   x m l n s = " h t t p : / / s c h e m a s . m i c r o s o f t . c o m / D a t a M a s h u p " > A A A A A M A I A A B Q S w M E F A A C A A g A o F Z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o F Z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W Y l K Q a Q 3 S t w U A A G o V A A A T A B w A R m 9 y b X V s Y X M v U 2 V j d G l v b j E u b S C i G A A o o B Q A A A A A A A A A A A A A A A A A A A A A A A A A A A D N W F t v 4 j g U f q / U / 2 B l X s I q k y 7 V 7 o y 0 K x 6 y k O k w p c B C 6 K w E K A p g I G o S M 7 b T i 1 D / + x 4 7 I X E u l G n 3 O g / T 4 O M c n 8 t 3 v n M c h p f c J x E a J 3 + b v 5 6 f n Z + x r U f x C v F F 4 I Z P 4 + u J 2 7 E d q 9 t D L R R g f n 6 G 4 N + Y x H S J Y c V + X O L A b M e U 4 o h / J f R u Q c i d 3 t h P + 1 6 I W 1 p Z h z Z / n r Z J x G H z 3 E h U v d P a W y / a w I H O 0 w 5 r o N P x F g E 2 H e p F b E 1 o 2 C Z B H E Z C y P T k X G O / 1 0 C n Z i A O q 4 j j R / 5 s I L k G 5 4 z b 3 d H Q 6 Q 7 6 F f l w N O h M 2 o 7 b H n R s E H Y j / u E n U y g + S K 9 G 1 o 1 7 N R p M h n X v S m n P + s 3 u F a T P j c y T b s Q w 5 e D K D a b C o 8 T 0 3 C d r t U q W 9 J L X B p L G r + M g g G f s L b f I A d 1 m m 4 Q L P 8 L 6 f g r i u Y G m J R f n Y J u G 3 i O t o V j U O D / z o x M m q Y k G n W N n M L J d C 0 B w 7 w k g d D z u 1 e Z 7 / C 0 w h X D h M a x r 8 X q 3 J S F e 4 R 3 h G 0 r i n b l K Z e a D H 6 3 I A z M j z I V 3 V 3 b f H l k i c N P f Y 0 y f W h r D A Y A O / Y D W l I S I 7 r g r f E s M 8 T J D t H n j r + G k Y z n g W N v p 3 l o q J s D O J O u J v N O x O w W R k l R I m o h b z D g J v y + V X 2 3 7 e p w c a h / S q U P U s P k J f J V P j h 9 i s 0 e W X t A n D 3 q j A T l E 0 5 K t 8 w a 6 Q B / r / W + e C E D J b B G J k l U K + h V n U 5 S I H P m Y 5 Y f 0 M Q M Q f S F + 2 d + m l l a e B u E s l 7 s i q l K B g Y S 6 a 8 C J 2 Y 0 i T H M j R j g k 9 x l W F S s S Q b q s V 6 w 1 9 t V T n g v V U N Z c 4 r s h J W s / w G 5 N R W Q 2 p H v 0 I 1 X T k C q n q I P Z k v q 7 9 F X N I d w L 0 I 6 S D f V C x L w A M 8 T 8 C G q q e d G 8 u P z x s m m i d 3 q w b g A F g P o g B I Z E S 4 h z h A P A R j d 6 D 3 m k A P t 5 X r Z W z x 7 X F m m b 3 Z s d s o y F E v 0 T G G u m n M t 0 r f 3 L b A K M w G Y x a 3 6 A Y y 9 n h 5 1 s d u X z z / F i N s S j m 5 k o 5 B s v 8 j Z Y y G Y 9 / x 4 L 9 2 b S d H f J 7 m f f R B 2 7 b E s o 7 8 X h A t N h 4 p 0 J Q u C j a Q c H f u h z T F u a A c l O Q 9 7 6 a C A 7 W p K V H 2 1 a z c u f L w 1 I H + F 4 z J 8 C 3 M o f z T 6 J s F L 8 o D w k g s c + Y 2 8 F 9 m t q Q o Q k X T + U P p q m 6 1 Y Q j K H M P M p a n M a q y h G O o E n V w k w I c p h V z j b 2 o G C v t V 0 A 4 H L r 3 m L g O u r 2 F 1 R U f 2 X t + f z M k L s F L N N N h 8 d M t n L H M s F C J h / K k u z N 7 E e 2 g 9 3 F z V S p c p h M 1 C T y O Z M y 5 W f + o l j M p R 0 S i D g J + f m Z J I U 3 U G 8 1 r r J d F 6 w p d d 7 i 6 S V q U s u 3 Y I Z a u 6 J 9 F O o Q u w v B A v U 9 r L 5 y M 1 x c i U 4 G S k f Q v 3 J n 5 W q G r o z X B L F i f M e k L u w 6 A 0 d 2 O c n 5 P Z 9 x c x y H + l T l 3 v m h V 0 e y a m Q E V B X W 7 V V B g X W P K Z T h 6 5 T c W H 8 U l N x 4 j 6 c V l C J o e z Q A W u V F R d A B q o 2 q 3 F V L m n r w X 1 m P M O i k H g n 2 N o m j 7 O W 0 Q s m D X N W T n x 3 Q C G T K d b d R c u v 5 T e N D C Q P G v i 5 D r 0 d p 7 s 0 L 6 K z 0 0 F e 0 5 g o 6 j 0 F d 6 c t H t q j t u Y f X f B B z t U V b m w 3 F G 4 8 f H x + V U e m w V / 7 M p q Z y 8 3 7 J F M E g Q g K P E j 0 y i P C G / I v I G i X S U i K + w 0 g 1 P V 8 G 3 f 4 / n 5 J j V K X m 5 N i e E 0 m x H 3 d e t H q B D n M L k 6 2 n E v K C H f W 0 V 1 M m N b T 0 A t E c Z Q 6 V C i p s 9 y 8 f f 2 x c b h 6 Z l 0 / n R S 1 Z M d Y d b r O y z Y v T x e I r S l J u f 1 0 B J h N E e k 6 l Y x 9 a W X m S q G v f l b 3 Z X P F W N q 6 4 l o 8 U + b H J R 4 j l U 3 m u O D J 0 V H H x w o a 3 M v 5 g 4 g w n T i 2 p C L a p 3 H g G f I t p d S A d y 7 v y Y S A 9 X G 4 r 3 y T U b w j / Y X 2 U M F K F g T q C E w o T d f 0 Q L k X 5 F F 4 f I 2 N f 8 L o S k v 9 z G I o 3 0 3 I k V B x l t y 6 X 4 j X F b C s m p F p Y f S I B q D H F r e / v v O 1 p e c 5 A N Z e G F u f j B K N i L e t 5 c m C T X w L n 4 g 5 8 4 s L 4 p l o o m w N w E B l B I V w w 1 z 5 e a W + l n G N o K + s v f j Q 6 T g p / A l B L A Q I t A B Q A A g A I A K B W Y l J D s f b j p w A A A P g A A A A S A A A A A A A A A A A A A A A A A A A A A A B D b 2 5 m a W c v U G F j a 2 F n Z S 5 4 b W x Q S w E C L Q A U A A I A C A C g V m J S D 8 r p q 6 Q A A A D p A A A A E w A A A A A A A A A A A A A A A A D z A A A A W 0 N v b n R l b n R f V H l w Z X N d L n h t b F B L A Q I t A B Q A A g A I A K B W Y l K Q a Q 3 S t w U A A G o V A A A T A A A A A A A A A A A A A A A A A O Q B A A B G b 3 J t d W x h c y 9 T Z W N 0 a W 9 u M S 5 t U E s F B g A A A A A D A A M A w g A A A O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9 A A A A A A A A r z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0 U 3 a l d S d 1 N E Z l Q 0 V D l Y d 0 1 T e E Z k M E J s T n Z k W E p q W l F B Q U F B Q U F B Q U F B Q U F C N X B V V n V 6 c 0 x T U 2 F w d E Y v b m J K S 3 E 0 Q 0 Z O M V l u R j F a W E o 1 Q U F B Q k F B Q U F B Q U F B Q U 1 Y c 3 E 0 S 2 F B V 2 x J c G J Y b y 8 x d U R s c U V H V D F W V V V G V l V B Q U F D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f b X l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T M 1 Z W U 4 N C 0 y M G M x L T R m Z G Y t O D R m Z C 0 1 Z j A z M T J j N D U 3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M Y X N 0 V X B k Y X R l Z C I g V m F s d W U 9 I m Q y M D I x L T A y L T A 0 V D I z O j E 4 O j A 0 L j M w N z Y 1 N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f b X l T S 1 V f R E V U Q U l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t e V N L V V 9 E R V R B S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V T V E 9 S R V 9 B Y 3 R p d m F 0 a W 9 u R G F 0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E z N W V l O D Q t M j B j M S 0 0 Z m R m L T g 0 Z m Q t N W Y w M z E y Y z Q 1 N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I t M D R U M j M 6 M D c 6 N D g u M z g 3 N T c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0 t V U 1 R P U k V f Q W N 0 a X Z h d G l v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V U 1 R P U k V f Q W N 0 a X Z h d G l v b k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m a W x l X 1 N L V V N U T 1 J F X 0 F j d G l 2 Y X R p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x M z V l Z T g 0 L T I w Y z E t N G Z k Z i 0 4 N G Z k L T V m M D M x M m M 0 N T c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A z V D I x O j A w O j Q x L j A 2 N D I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0 b 3 J l Q 2 9 1 b n R f Y n l T S 1 U 8 L 0 l 0 Z W 1 Q Y X R o P j w v S X R l b U x v Y 2 F 0 a W 9 u P j x T d G F i b G V F b n R y a W V z P j x F b n R y e S B U e X B l P S J R d W V y e U d y b 3 V w S U Q i I F Z h b H V l P S J z N m U 0 N W E 1 N z k t Y z J j Z S 0 0 O W Q y L W F h N m Q t M T d m O W R i M j R h Y W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A z V D I x O j A w O j Q x L j A 2 N T I x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0 b 3 J l Q 2 9 1 b n R f Y n l T S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D b 3 V u d F 9 i e V N L V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D b 3 V u d F 9 i e V N L V S 9 B Z 2 d y Z W d h d G V k J T I w U 0 t V U 1 R P U k V f Q W N 0 a X Z h d G l v b k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V T V E 9 S R V 9 B Y 3 R p d m F 0 a W 9 u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V N U T 1 J F X 0 F j d G l 2 Y X R p b 2 5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V N U T 1 J F X 0 F j d G l 2 Y X R p b 2 5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V T V E 9 S R V 9 B Y 3 R p d m F 0 a W 9 u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B Y 3 R p d m F 0 a W 9 u R G F 0 Z V 9 i e V N L V T w v S X R l b V B h d G g + P C 9 J d G V t T G 9 j Y X R p b 2 4 + P F N 0 Y W J s Z U V u d H J p Z X M + P E V u d H J 5 I F R 5 c G U 9 I l F 1 Z X J 5 R 3 J v d X B J R C I g V m F s d W U 9 I n M 2 Z T Q 1 Y T U 3 O S 1 j M m N l L T Q 5 Z D I t Y W E 2 Z C 0 x N 2 Y 5 Z G I y N G F h Y j g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D R U M j M 6 M D c 6 N D g u N T g 5 N z I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n B 0 X 0 F j d G l 2 Y X R p b 2 5 E Y X R l X 2 J 5 U 0 t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B Y 3 R p d m F 0 a W 9 u R G F 0 Z V 9 i e V N L V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B Y 3 R p d m F 0 a W 9 u R G F 0 Z V 9 i e V N L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R d W V y e U d y b 3 V w S U Q i I F Z h b H V l P S J z O D J h Y m V j Y z U t M D E 5 Y S 0 0 O D Y 5 L W E 1 Y j U t Z T h m Z j V i O D M 5 N m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A 0 V D I z O j A 3 O j Q 4 L j U 5 N D c y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p P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F e H B h b m R l Z C U y M H J w d F 9 B Y 3 R p d m F 0 a W 9 u R G F 0 Z V 9 i e V N L V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M 4 M m F i Z W N j N S 0 w M T l h L T Q 4 N j k t Y T V i N S 1 l O G Z m N W I 4 M z k 2 Y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j A 6 N D g 6 M j U u N j E 1 N z I 5 N F o i I C 8 + P E V u d H J 5 I F R 5 c G U 9 I k Z p b G x D b 2 x 1 b W 5 U e X B l c y I g V m F s d W U 9 I n N C Z 1 l G Q X d N S k N R V U R F U T 0 9 I i A v P j x F b n R y e S B U e X B l P S J G a W x s Q 2 9 s d W 1 u T m F t Z X M i I F Z h b H V l P S J z W y Z x d W 9 0 O 1 N L V V 9 m d W x s J n F 1 b 3 Q 7 L C Z x d W 9 0 O 1 B S T 0 d S Q U 1 f T E F C R U w m c X V v d D s s J n F 1 b 3 Q 7 V 2 V l a 3 N B Y 3 R p d m V f V E 9 U Q U w m c X V v d D s s J n F 1 b 3 Q 7 V 2 V l a 3 N B Y 3 R p d m V f Q V Z H J n F 1 b 3 Q 7 L C Z x d W 9 0 O 1 d l Z W t z Q W N 0 a X Z l X 0 1 B W C Z x d W 9 0 O y w m c X V v d D t B Y 3 R p d m F 0 a W 9 u R G F 0 Z V 9 F Y X J s a W V z d C Z x d W 9 0 O y w m c X V v d D t B Y 3 R p d m F 0 a W 9 u R G F 0 Z V 9 M Y X R l c 3 Q m c X V v d D s s J n F 1 b 3 Q 7 U 3 R v c m V D b 3 V u d C Z x d W 9 0 O y w m c X V v d D t T Y W x l c 1 9 V b m l 0 c y Z x d W 9 0 O y w m c X V v d D t T Y W x l c 1 9 E b 2 x s Y X J z J n F 1 b 3 Q 7 X S I g L z 4 8 R W 5 0 c n k g V H l w Z T 0 i R m l s b F R h c m d l d C I g V m F s d W U 9 I n N P V V R Q V V Q i I C 8 + P E V u d H J 5 I F R 5 c G U 9 I l F 1 Z X J 5 S U Q i I F Z h b H V l P S J z Z T F m N 2 Y z Y 2 Q t Z m Q x N i 0 0 M z g 1 L T l m M D g t O T g x Z T Q 5 Z j k 0 N T J j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T 0 l O L 0 F n Z 3 J l Z 2 F 0 Z W Q g U 0 F M R V M u e 1 N L V V 9 m d W x s L D Z 9 J n F 1 b 3 Q 7 L C Z x d W 9 0 O 1 N l Y 3 R p b 2 4 x L 0 p P S U 4 v Q W d n c m V n Y X R l Z C B T Q U x F U y 5 7 U F J P R 1 J B T V 9 M Q U J F T C w 0 f S Z x d W 9 0 O y w m c X V v d D t T Z W N 0 a W 9 u M S 9 K T 0 l O L 0 F n Z 3 J l Z 2 F 0 Z W Q g U 0 F M R V M u e 1 d l Z W t z Q W N 0 a X Z l X 1 R P V E F M L D d 9 J n F 1 b 3 Q 7 L C Z x d W 9 0 O 1 N l Y 3 R p b 2 4 x L 0 p P S U 4 v Q 2 h h b m d l Z C B U e X B l L n t X Z W V r c 0 F j d G l 2 Z V 9 B V k c s O H 0 m c X V v d D s s J n F 1 b 3 Q 7 U 2 V j d G l v b j E v S k 9 J T i 9 D a G F u Z 2 V k I F R 5 c G U u e 1 d l Z W t z Q W N 0 a X Z l X 0 1 B W C w 5 f S Z x d W 9 0 O y w m c X V v d D t T Z W N 0 a W 9 u M S 9 K T 0 l O L 0 F n Z 3 J l Z 2 F 0 Z W Q g U 0 F M R V M u e 0 F j d G l 2 Y X R p b 2 5 E Y X R l X 0 V h c m x p Z X N 0 L D E w f S Z x d W 9 0 O y w m c X V v d D t T Z W N 0 a W 9 u M S 9 K T 0 l O L 0 F n Z 3 J l Z 2 F 0 Z W Q g U 0 F M R V M u e 0 F j d G l 2 Y X R p b 2 5 E Y X R l X 0 x h d G V z d C w x M X 0 m c X V v d D s s J n F 1 b 3 Q 7 U 2 V j d G l v b j E v S k 9 J T i 9 B Z 2 d y Z W d h d G V k I F N B T E V T L n t T d G 9 y Z U N v d W 5 0 L D E y f S Z x d W 9 0 O y w m c X V v d D t T Z W N 0 a W 9 u M S 9 K T 0 l O L 0 N o Y W 5 n Z W Q g V H l w Z S 5 7 U 2 F s Z X N f V W 5 p d H M s M T N 9 J n F 1 b 3 Q 7 L C Z x d W 9 0 O 1 N l Y 3 R p b 2 4 x L 0 p P S U 4 v Q 2 h h b m d l Z C B U e X B l L n t T Y W x l c 1 9 E b 2 x s Y X J z L D E 0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k 9 J T i 9 B Z 2 d y Z W d h d G V k I F N B T E V T L n t T S 1 V f Z n V s b C w 2 f S Z x d W 9 0 O y w m c X V v d D t T Z W N 0 a W 9 u M S 9 K T 0 l O L 0 F n Z 3 J l Z 2 F 0 Z W Q g U 0 F M R V M u e 1 B S T 0 d S Q U 1 f T E F C R U w s N H 0 m c X V v d D s s J n F 1 b 3 Q 7 U 2 V j d G l v b j E v S k 9 J T i 9 B Z 2 d y Z W d h d G V k I F N B T E V T L n t X Z W V r c 0 F j d G l 2 Z V 9 U T 1 R B T C w 3 f S Z x d W 9 0 O y w m c X V v d D t T Z W N 0 a W 9 u M S 9 K T 0 l O L 0 N o Y W 5 n Z W Q g V H l w Z S 5 7 V 2 V l a 3 N B Y 3 R p d m V f Q V Z H L D h 9 J n F 1 b 3 Q 7 L C Z x d W 9 0 O 1 N l Y 3 R p b 2 4 x L 0 p P S U 4 v Q 2 h h b m d l Z C B U e X B l L n t X Z W V r c 0 F j d G l 2 Z V 9 N Q V g s O X 0 m c X V v d D s s J n F 1 b 3 Q 7 U 2 V j d G l v b j E v S k 9 J T i 9 B Z 2 d y Z W d h d G V k I F N B T E V T L n t B Y 3 R p d m F 0 a W 9 u R G F 0 Z V 9 F Y X J s a W V z d C w x M H 0 m c X V v d D s s J n F 1 b 3 Q 7 U 2 V j d G l v b j E v S k 9 J T i 9 B Z 2 d y Z W d h d G V k I F N B T E V T L n t B Y 3 R p d m F 0 a W 9 u R G F 0 Z V 9 M Y X R l c 3 Q s M T F 9 J n F 1 b 3 Q 7 L C Z x d W 9 0 O 1 N l Y 3 R p b 2 4 x L 0 p P S U 4 v Q W d n c m V n Y X R l Z C B T Q U x F U y 5 7 U 3 R v c m V D b 3 V u d C w x M n 0 m c X V v d D s s J n F 1 b 3 Q 7 U 2 V j d G l v b j E v S k 9 J T i 9 D a G F u Z 2 V k I F R 5 c G U u e 1 N h b G V z X 1 V u a X R z L D E z f S Z x d W 9 0 O y w m c X V v d D t T Z W N 0 a W 9 u M S 9 K T 0 l O L 0 N o Y W 5 n Z W Q g V H l w Z S 5 7 U 2 F s Z X N f R G 9 s b G F y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T M 1 Z W U 4 N C 0 y M G M x L T R m Z G Y t O D R m Z C 0 1 Z j A z M T J j N D U 3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i 0 y N F Q y M D o 0 O D o x M C 4 1 O D Q y O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F n Z 3 J l Z 2 F 0 Z W Q l M j B T Q U x F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b X l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N z d l 9 y Z W Z y Z X N o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0 V D I x O j I x O j E 2 L j A 3 O D k 5 O D B a I i A v P j x F b n R y e S B U e X B l P S J G a W x s Q 2 9 s d W 1 u V H l w Z X M i I F Z h b H V l P S J z Q 1 E 9 P S I g L z 4 8 R W 5 0 c n k g V H l w Z T 0 i R m l s b E N v b H V t b k 5 h b W V z I i B W Y W x 1 Z T 0 i c 1 s m c X V v d D t E Y X R l I G 1 v Z G l m a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Y 3 N 2 X 3 J l Z n J l c 2 h k Y X R l L 0 N o Y W 5 n Z W Q g V H l w Z S 5 7 R G F 0 Z S B t b 2 R p Z m l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l c 1 9 j c 3 Z f c m V m c m V z a G R h d G U v Q 2 h h b m d l Z C B U e X B l L n t E Y X R l I G 1 v Z G l m a W V k L D B 9 J n F 1 b 3 Q 7 X S w m c X V v d D t S Z W x h d G l v b n N o a X B J b m Z v J n F 1 b 3 Q 7 O l t d f S I g L z 4 8 R W 5 0 c n k g V H l w Z T 0 i R m l s b F R h c m d l d C I g V m F s d W U 9 I n N z Y W x l c 1 9 j c 3 Z f c m V m c m V z a G R h d G U i I C 8 + P E V u d H J 5 I F R 5 c G U 9 I l J l Y 2 9 2 Z X J 5 V G F y Z 2 V 0 U 2 h l Z X Q i I F Z h b H V l P S J z d m V y a W Z p Y 2 F 0 a W 9 u I i A v P j x F b n R y e S B U e X B l P S J S Z W N v d m V y e V R h c m d l d E N v b H V t b i I g V m F s d W U 9 I m w z I i A v P j x F b n R y e S B U e X B l P S J S Z W N v d m V y e V R h c m d l d F J v d y I g V m F s d W U 9 I m w 0 I i A v P j w v U 3 R h Y m x l R W 5 0 c m l l c z 4 8 L 0 l 0 Z W 0 + P E l 0 Z W 0 + P E l 0 Z W 1 M b 2 N h d G l v b j 4 8 S X R l b V R 5 c G U + R m 9 y b X V s Y T w v S X R l b V R 5 c G U + P E l 0 Z W 1 Q Y X R o P l N l Y 3 R p b 2 4 x L 3 N h b G V z X 2 N z d l 9 y Z W Z y Z X N o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j c 3 Z f c m V m c m V z a G R h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Y 3 N 2 X 3 J l Z n J l c 2 h k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j c 3 Z f c m V m c m V z a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M N B x S W 9 E 2 J k F l F W I N q u Q A A A A A C A A A A A A A D Z g A A w A A A A B A A A A C N H C O l W j z 0 9 T 9 o T l J R C u i p A A A A A A S A A A C g A A A A E A A A A I m T k Z 8 8 z 5 7 M m t S V t h 4 z n k V Q A A A A Q N t h B d e A 4 v 6 j C D K a o N I a f 4 Z Q i e G d d C Z L M d C p j r I E p Z Z A 9 I 4 U q 3 e n T j O t D Q v F t Q o l A U 9 m P / s m 3 X I P j F R h p u W 1 e f L X s w T I t s e x i r h A d r W 4 Z a U U A A A A i k P F q F n i + A b Z e m f 1 U h P E a L p Q B U U = < / D a t a M a s h u p > 
</file>

<file path=customXml/itemProps1.xml><?xml version="1.0" encoding="utf-8"?>
<ds:datastoreItem xmlns:ds="http://schemas.openxmlformats.org/officeDocument/2006/customXml" ds:itemID="{321090B9-749E-456F-B431-5D12F56802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Program Activation Summary</vt:lpstr>
      <vt:lpstr>Comparing Programs</vt:lpstr>
      <vt:lpstr>myskudetail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2021-02-03T20:45:50Z</dcterms:created>
  <dcterms:modified xsi:type="dcterms:W3CDTF">2021-03-02T15:53:01Z</dcterms:modified>
</cp:coreProperties>
</file>