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7278DB20-C133-460B-BE1F-B4F4F961909C}" xr6:coauthVersionLast="36" xr6:coauthVersionMax="45" xr10:uidLastSave="{00000000-0000-0000-0000-000000000000}"/>
  <bookViews>
    <workbookView xWindow="-120" yWindow="-120" windowWidth="20730" windowHeight="11160" xr2:uid="{7AE3913A-569A-4A21-A4E1-0D5ABB62BDD0}"/>
  </bookViews>
  <sheets>
    <sheet name="Weighted Degree" sheetId="4" r:id="rId1"/>
    <sheet name="Bonacich" sheetId="5" r:id="rId2"/>
    <sheet name="Closeness" sheetId="2" r:id="rId3"/>
    <sheet name="Betweenness" sheetId="3" r:id="rId4"/>
    <sheet name="Planilha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3" l="1"/>
  <c r="J57" i="3"/>
  <c r="J23" i="3"/>
  <c r="J34" i="3"/>
  <c r="J58" i="3"/>
  <c r="J25" i="3"/>
  <c r="J59" i="3"/>
  <c r="J18" i="3"/>
  <c r="J30" i="3"/>
  <c r="J37" i="3"/>
  <c r="J27" i="3"/>
  <c r="J29" i="3"/>
  <c r="J33" i="3"/>
  <c r="J28" i="3"/>
  <c r="J51" i="3"/>
  <c r="J36" i="3"/>
  <c r="J40" i="3"/>
  <c r="J12" i="3"/>
  <c r="J45" i="3"/>
  <c r="J60" i="3"/>
  <c r="J46" i="3"/>
  <c r="J48" i="3"/>
  <c r="J19" i="3"/>
  <c r="J47" i="3"/>
  <c r="J15" i="3"/>
  <c r="J13" i="3"/>
  <c r="J10" i="3"/>
  <c r="J54" i="3"/>
  <c r="J22" i="3"/>
  <c r="J52" i="3"/>
  <c r="J49" i="3"/>
  <c r="J35" i="3"/>
  <c r="J17" i="3"/>
  <c r="J7" i="3"/>
  <c r="J16" i="3"/>
  <c r="J43" i="3"/>
  <c r="J53" i="3"/>
  <c r="J41" i="3"/>
  <c r="J9" i="3"/>
  <c r="J42" i="3"/>
  <c r="J55" i="3"/>
  <c r="J4" i="3"/>
  <c r="J24" i="3"/>
  <c r="J20" i="3"/>
  <c r="J21" i="3"/>
  <c r="J50" i="3"/>
  <c r="J11" i="3"/>
  <c r="J26" i="3"/>
  <c r="J6" i="3"/>
  <c r="J32" i="3"/>
  <c r="J31" i="3"/>
  <c r="J3" i="3"/>
  <c r="J5" i="3"/>
  <c r="J2" i="3"/>
  <c r="J8" i="3"/>
  <c r="J14" i="3"/>
  <c r="J39" i="3"/>
  <c r="J44" i="3"/>
  <c r="J56" i="3"/>
  <c r="M36" i="4"/>
  <c r="M37" i="4"/>
  <c r="M38" i="4"/>
  <c r="M39" i="4"/>
  <c r="M40" i="4"/>
  <c r="M41" i="4"/>
  <c r="M42" i="4"/>
  <c r="M60" i="4"/>
  <c r="M43" i="4"/>
  <c r="M2" i="4"/>
  <c r="M57" i="4"/>
  <c r="M3" i="4"/>
  <c r="M54" i="4"/>
  <c r="M46" i="4"/>
  <c r="M55" i="4"/>
  <c r="M47" i="4"/>
  <c r="M58" i="4"/>
  <c r="M51" i="4"/>
  <c r="M59" i="4"/>
  <c r="M44" i="4"/>
  <c r="M11" i="4"/>
  <c r="M56" i="4"/>
  <c r="M45" i="4"/>
  <c r="M48" i="4"/>
  <c r="M4" i="4"/>
  <c r="M27" i="4"/>
  <c r="M32" i="4"/>
  <c r="M23" i="4"/>
  <c r="M53" i="4"/>
  <c r="M16" i="4"/>
  <c r="M20" i="4"/>
  <c r="M15" i="4"/>
  <c r="M13" i="4"/>
  <c r="M6" i="4"/>
  <c r="M29" i="4"/>
  <c r="M8" i="4"/>
  <c r="M17" i="4"/>
  <c r="M9" i="4"/>
  <c r="M50" i="4"/>
  <c r="M5" i="4"/>
  <c r="M49" i="4"/>
  <c r="M12" i="4"/>
  <c r="M18" i="4"/>
  <c r="M19" i="4"/>
  <c r="M52" i="4"/>
  <c r="M7" i="4"/>
  <c r="M34" i="4"/>
  <c r="M26" i="4"/>
  <c r="M30" i="4"/>
  <c r="M22" i="4"/>
  <c r="M35" i="4"/>
  <c r="M14" i="4"/>
  <c r="M24" i="4"/>
  <c r="M10" i="4"/>
  <c r="M28" i="4"/>
  <c r="M33" i="4"/>
  <c r="M31" i="4"/>
  <c r="M21" i="4"/>
  <c r="M25" i="4"/>
  <c r="K2" i="4"/>
  <c r="L2" i="4" s="1"/>
  <c r="K3" i="4"/>
  <c r="L3" i="4" s="1"/>
  <c r="K46" i="4"/>
  <c r="L46" i="4" s="1"/>
  <c r="K58" i="4"/>
  <c r="L58" i="4" s="1"/>
  <c r="K4" i="4"/>
  <c r="L4" i="4" s="1"/>
  <c r="K6" i="4"/>
  <c r="L6" i="4" s="1"/>
  <c r="K5" i="4"/>
  <c r="L5" i="4" s="1"/>
  <c r="K8" i="4"/>
  <c r="L8" i="4" s="1"/>
  <c r="K17" i="4"/>
  <c r="L17" i="4" s="1"/>
  <c r="K44" i="4"/>
  <c r="L44" i="4" s="1"/>
  <c r="K51" i="4"/>
  <c r="L51" i="4" s="1"/>
  <c r="K11" i="4"/>
  <c r="L11" i="4" s="1"/>
  <c r="K9" i="4"/>
  <c r="L9" i="4" s="1"/>
  <c r="K10" i="4"/>
  <c r="L10" i="4" s="1"/>
  <c r="K16" i="4"/>
  <c r="L16" i="4" s="1"/>
  <c r="K7" i="4"/>
  <c r="L7" i="4" s="1"/>
  <c r="K14" i="4"/>
  <c r="L14" i="4" s="1"/>
  <c r="K19" i="4"/>
  <c r="L19" i="4" s="1"/>
  <c r="K12" i="4"/>
  <c r="L12" i="4" s="1"/>
  <c r="K15" i="4"/>
  <c r="L15" i="4" s="1"/>
  <c r="K27" i="4"/>
  <c r="L27" i="4" s="1"/>
  <c r="K18" i="4"/>
  <c r="L18" i="4" s="1"/>
  <c r="K13" i="4"/>
  <c r="L13" i="4" s="1"/>
  <c r="K22" i="4"/>
  <c r="K26" i="4"/>
  <c r="L26" i="4" s="1"/>
  <c r="K20" i="4"/>
  <c r="L20" i="4" s="1"/>
  <c r="K31" i="4"/>
  <c r="L31" i="4" s="1"/>
  <c r="K23" i="4"/>
  <c r="L23" i="4" s="1"/>
  <c r="K24" i="4"/>
  <c r="L24" i="4" s="1"/>
  <c r="K32" i="4"/>
  <c r="L32" i="4" s="1"/>
  <c r="K21" i="4"/>
  <c r="L21" i="4" s="1"/>
  <c r="K28" i="4"/>
  <c r="L28" i="4" s="1"/>
  <c r="K25" i="4"/>
  <c r="L25" i="4" s="1"/>
  <c r="K35" i="4"/>
  <c r="L35" i="4" s="1"/>
  <c r="K53" i="4"/>
  <c r="L53" i="4" s="1"/>
  <c r="K29" i="4"/>
  <c r="L29" i="4" s="1"/>
  <c r="K30" i="4"/>
  <c r="L30" i="4" s="1"/>
  <c r="K34" i="4"/>
  <c r="L34" i="4" s="1"/>
  <c r="K33" i="4"/>
  <c r="L33" i="4" s="1"/>
  <c r="K49" i="4"/>
  <c r="L49" i="4" s="1"/>
  <c r="K50" i="4"/>
  <c r="L50" i="4" s="1"/>
  <c r="K43" i="4"/>
  <c r="L43" i="4" s="1"/>
  <c r="K42" i="4"/>
  <c r="L42" i="4" s="1"/>
  <c r="K41" i="4"/>
  <c r="L41" i="4" s="1"/>
  <c r="K40" i="4"/>
  <c r="L40" i="4" s="1"/>
  <c r="K39" i="4"/>
  <c r="L39" i="4" s="1"/>
  <c r="K37" i="4"/>
  <c r="L37" i="4" s="1"/>
  <c r="K38" i="4"/>
  <c r="L38" i="4" s="1"/>
  <c r="K36" i="4"/>
  <c r="L36" i="4" s="1"/>
  <c r="K45" i="4"/>
  <c r="L45" i="4" s="1"/>
  <c r="K47" i="4"/>
  <c r="L47" i="4" s="1"/>
  <c r="K48" i="4"/>
  <c r="L48" i="4" s="1"/>
  <c r="K52" i="4"/>
  <c r="L52" i="4" s="1"/>
  <c r="K54" i="4"/>
  <c r="L54" i="4" s="1"/>
  <c r="K55" i="4"/>
  <c r="L55" i="4" s="1"/>
  <c r="K56" i="4"/>
  <c r="L56" i="4" s="1"/>
  <c r="K57" i="4"/>
  <c r="L57" i="4" s="1"/>
  <c r="K59" i="4"/>
  <c r="L59" i="4" s="1"/>
  <c r="K60" i="4"/>
  <c r="L60" i="4" s="1"/>
  <c r="L22" i="4"/>
  <c r="J12" i="4"/>
  <c r="J24" i="4"/>
  <c r="J16" i="4"/>
  <c r="J7" i="4"/>
  <c r="J14" i="4"/>
  <c r="J28" i="4"/>
  <c r="J25" i="4"/>
  <c r="J21" i="4"/>
  <c r="J5" i="4"/>
  <c r="J20" i="4"/>
  <c r="J10" i="4"/>
  <c r="J18" i="4"/>
  <c r="J13" i="4"/>
  <c r="J22" i="4"/>
  <c r="J19" i="4"/>
  <c r="J9" i="4"/>
  <c r="J17" i="4"/>
  <c r="J26" i="4"/>
  <c r="J44" i="4"/>
  <c r="J30" i="4"/>
  <c r="J8" i="4"/>
  <c r="J4" i="4"/>
  <c r="J6" i="4"/>
  <c r="J33" i="4"/>
  <c r="J29" i="4"/>
  <c r="J23" i="4"/>
  <c r="J27" i="4"/>
  <c r="J35" i="4"/>
  <c r="J32" i="4"/>
  <c r="J2" i="4"/>
  <c r="J3" i="4"/>
  <c r="J11" i="4"/>
  <c r="J15" i="4"/>
  <c r="J34" i="4"/>
  <c r="J31" i="4"/>
  <c r="J50" i="4"/>
  <c r="J46" i="4"/>
  <c r="J51" i="4"/>
  <c r="J49" i="4"/>
  <c r="J58" i="4"/>
  <c r="J53" i="4"/>
  <c r="J52" i="4"/>
  <c r="J56" i="4"/>
  <c r="J48" i="4"/>
  <c r="J45" i="4"/>
  <c r="J55" i="4"/>
  <c r="J47" i="4"/>
  <c r="J38" i="4"/>
  <c r="J57" i="4"/>
  <c r="J37" i="4"/>
  <c r="J54" i="4"/>
  <c r="J59" i="4"/>
  <c r="J60" i="4"/>
  <c r="J36" i="4"/>
  <c r="J43" i="4"/>
  <c r="J40" i="4"/>
  <c r="J42" i="4"/>
  <c r="J41" i="4"/>
  <c r="J39" i="4"/>
</calcChain>
</file>

<file path=xl/sharedStrings.xml><?xml version="1.0" encoding="utf-8"?>
<sst xmlns="http://schemas.openxmlformats.org/spreadsheetml/2006/main" count="766" uniqueCount="78">
  <si>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</si>
  <si>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</si>
  <si>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</si>
  <si>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</si>
  <si>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</si>
  <si>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</si>
  <si>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</si>
  <si>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</si>
  <si>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</si>
  <si>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</si>
  <si>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</si>
  <si>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</si>
  <si>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</si>
  <si>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</si>
  <si>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</si>
  <si>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</si>
  <si>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</si>
  <si>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</si>
  <si>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</si>
  <si>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</si>
  <si>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</si>
  <si>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</si>
  <si>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</si>
  <si>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</si>
  <si>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</si>
  <si>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</si>
  <si>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</si>
  <si>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</si>
  <si>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</si>
  <si>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</si>
  <si>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</si>
  <si>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</si>
  <si>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</si>
  <si>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</si>
  <si>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</si>
  <si>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</si>
  <si>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</si>
  <si>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</si>
  <si>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</si>
  <si>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</si>
  <si>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</si>
  <si>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</si>
  <si>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</si>
  <si>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</si>
  <si>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</si>
  <si>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</si>
  <si>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</si>
  <si>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</si>
  <si>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</si>
  <si>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</si>
  <si>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</si>
  <si>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</si>
  <si>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</si>
  <si>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</si>
  <si>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</si>
  <si>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</si>
  <si>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</si>
  <si>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</si>
  <si>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</si>
  <si>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</si>
  <si>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</si>
  <si>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</si>
  <si>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</si>
  <si>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</si>
  <si>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</si>
  <si>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</si>
  <si>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</si>
  <si>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</si>
  <si>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</si>
  <si>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</si>
  <si>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</si>
  <si>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</si>
  <si>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</si>
  <si>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Soma Acumulada</t>
  </si>
  <si>
    <t>Contagem</t>
  </si>
  <si>
    <t>Var 2013 - 2019</t>
  </si>
  <si>
    <t>Soma2</t>
  </si>
  <si>
    <t>Média2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</si>
</sst>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37">
    <dxf>
      <numFmt numFmtId="164" formatCode="0.000"/>
    </dxf>
    <dxf>
      <numFmt numFmtId="13" formatCode="0%"/>
    </dxf>
    <dxf>
      <numFmt numFmtId="0" formatCode="General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M60" totalsRowShown="0">
  <autoFilter ref="A1:M60" xr:uid="{1AF54E80-A6E2-4B02-B838-8765F5BB4994}"/>
  <sortState ref="A2:M60">
    <sortCondition ref="M1:M60"/>
  </sortState>
  <tableColumns count="13">
    <tableColumn id="1" xr3:uid="{2718D04D-2348-4AC7-B93D-1D83747B5FA2}" name="Column1" dataDxfId="18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17">
      <calculatedColumnFormula>SUM(stronk[[#This Row],[2011]:[2018]])</calculatedColumnFormula>
    </tableColumn>
    <tableColumn id="11" xr3:uid="{C455EF95-FA24-4BAE-9518-642389D1238B}" name="Média" dataDxfId="2">
      <calculatedColumnFormula>AVERAGE(stronk[[#This Row],[2011]:[2018]])</calculatedColumnFormula>
    </tableColumn>
    <tableColumn id="12" xr3:uid="{56BAC326-A8BB-401D-A547-FC4A40E534ED}" name="Coef Variação" dataDxfId="16">
      <calculatedColumnFormula>STDEV(stronk[[#This Row],[2011]:[2018]])/stronk[[#This Row],[Média]]</calculatedColumnFormula>
    </tableColumn>
    <tableColumn id="13" xr3:uid="{C1474FE0-D1A5-4F70-A318-60BDEB1FC885}" name="Var 2013 - 2018" dataDxfId="1" dataCellStyle="Porcentagem">
      <calculatedColumnFormula>(stronk[[#This Row],[2018]]/stronk[[#This Row],[2013]])-1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C24B3B-6A39-4B82-8974-1D96C534D1BE}" name="bona" displayName="bona" ref="A1:J60" totalsRowShown="0">
  <autoFilter ref="A1:J60" xr:uid="{FD986F63-1C83-4899-8A62-D45021FD43B2}"/>
  <sortState ref="A2:I60">
    <sortCondition descending="1" ref="B1:B60"/>
  </sortState>
  <tableColumns count="10">
    <tableColumn id="1" xr3:uid="{89451090-499C-445B-9647-1911FB08F55D}" name="Column1" dataDxfId="15"/>
    <tableColumn id="2" xr3:uid="{A29F2A11-AF70-4C72-A7F3-509D2AE86178}" name="2011" dataDxfId="14"/>
    <tableColumn id="3" xr3:uid="{5DECC657-FBA6-497C-9ACE-E34C8094AA7F}" name="2012" dataDxfId="13"/>
    <tableColumn id="4" xr3:uid="{CCDF62D4-7963-4F32-BEE2-060E64CDB9C2}" name="2013" dataDxfId="12"/>
    <tableColumn id="5" xr3:uid="{CDD900D4-8A50-47E3-9AC0-0973F1CAA83A}" name="2014" dataDxfId="11"/>
    <tableColumn id="6" xr3:uid="{11FAA0B3-0031-4833-A946-01278BCA3614}" name="2015" dataDxfId="10"/>
    <tableColumn id="7" xr3:uid="{06475268-2AE4-49DD-89F6-C9BDA3E05CB5}" name="2016" dataDxfId="9"/>
    <tableColumn id="8" xr3:uid="{22E78B2D-97DF-452E-BE6B-7D6BC1218776}" name="2017" dataDxfId="8"/>
    <tableColumn id="9" xr3:uid="{AA1DE8D6-165F-4B32-8DFB-AF3D7AC3A217}" name="2018" dataDxfId="7"/>
    <tableColumn id="10" xr3:uid="{0B26999C-58E9-4AD6-88A3-F2EF31505E08}" name="Soma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K60" totalsRowShown="0">
  <autoFilter ref="A1:K60" xr:uid="{47495963-3167-481D-9F62-31B0F4896430}"/>
  <tableColumns count="11">
    <tableColumn id="1" xr3:uid="{6B3E83F5-D2F3-4870-BD40-31B49C4A5165}" name="Column1" dataDxfId="36"/>
    <tableColumn id="2" xr3:uid="{0C256E73-9D7E-4A76-A17C-970FD7894931}" name="2011" dataDxfId="35"/>
    <tableColumn id="3" xr3:uid="{80FD346E-A3B6-4718-A785-8809F9DF8108}" name="2012" dataDxfId="34"/>
    <tableColumn id="4" xr3:uid="{41D398C5-909B-4598-B516-CB8C7C06603E}" name="2013" dataDxfId="33"/>
    <tableColumn id="5" xr3:uid="{9D2429E2-74AD-4BA9-A0E0-AB6D4382167F}" name="2014" dataDxfId="32"/>
    <tableColumn id="6" xr3:uid="{8F9E24EE-DCD9-4CCE-B838-FBD793BD6CDF}" name="2015" dataDxfId="31"/>
    <tableColumn id="7" xr3:uid="{00E73BA9-1489-4000-B29C-07538DB29772}" name="2016" dataDxfId="30"/>
    <tableColumn id="8" xr3:uid="{32721E76-7213-44C9-A748-3CBF070F2C13}" name="2017" dataDxfId="29"/>
    <tableColumn id="9" xr3:uid="{C2B55101-3A46-4ED8-A984-CE1A6D9E6785}" name="2018" dataDxfId="28"/>
    <tableColumn id="10" xr3:uid="{414D6875-6A98-4D45-A9F2-B536DB0D81A1}" name="Soma" dataDxfId="5"/>
    <tableColumn id="11" xr3:uid="{D49D2523-3366-413D-9B90-17C863895B28}" name="Média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K60" totalsRowShown="0">
  <autoFilter ref="A1:K60" xr:uid="{EB46F730-5CBC-48CE-A7FD-4A7BDBAB16A8}"/>
  <sortState ref="A2:K60">
    <sortCondition descending="1" ref="J1:J60"/>
  </sortState>
  <tableColumns count="11">
    <tableColumn id="1" xr3:uid="{448A010D-B3C9-485A-9864-1B1059CEEC5E}" name="Column1" dataDxfId="27"/>
    <tableColumn id="2" xr3:uid="{7EE0D8BC-A42C-4993-A980-F7CD75AED3CF}" name="2011" dataDxfId="26"/>
    <tableColumn id="3" xr3:uid="{8F9EC79D-3346-48CB-9303-406779F47C7A}" name="2012" dataDxfId="25"/>
    <tableColumn id="4" xr3:uid="{06A4777D-1F2E-4A89-A0F0-DCCA702C5CBF}" name="2013" dataDxfId="24"/>
    <tableColumn id="5" xr3:uid="{A0305A92-064A-4348-A1F3-9B856F2FFD6F}" name="2014" dataDxfId="23"/>
    <tableColumn id="6" xr3:uid="{EC629D45-8FAA-45DA-9615-E09E06D709EE}" name="2015" dataDxfId="22"/>
    <tableColumn id="7" xr3:uid="{475C35FB-8B73-4090-812E-2333DDA321A4}" name="2016" dataDxfId="21"/>
    <tableColumn id="8" xr3:uid="{096AC570-4318-473F-B334-0FD6B0E0FD50}" name="2017" dataDxfId="20"/>
    <tableColumn id="9" xr3:uid="{55A4DEE4-D489-46A8-8B5E-BBA9ED38AA9A}" name="2018" dataDxfId="19"/>
    <tableColumn id="10" xr3:uid="{E02A984E-60D0-4108-9EFD-1F0421A1C3F2}" name="Soma" dataDxfId="0">
      <calculatedColumnFormula>SUM(bituin[[#This Row],[2011]:[2018]])</calculatedColumnFormula>
    </tableColumn>
    <tableColumn id="11" xr3:uid="{E79D1926-7DBC-49A2-9ED4-B6FA652DC67D}" name="Média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M60"/>
  <sheetViews>
    <sheetView tabSelected="1" topLeftCell="A16" workbookViewId="0">
      <selection activeCell="D31" sqref="D31:I31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15.5703125" bestFit="1" customWidth="1"/>
    <col min="13" max="13" width="16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1" t="s">
        <v>39</v>
      </c>
      <c r="D2">
        <v>15</v>
      </c>
      <c r="E2">
        <v>111</v>
      </c>
      <c r="F2">
        <v>26</v>
      </c>
      <c r="J2">
        <f>SUM(stronk[[#This Row],[2011]:[2018]])</f>
        <v>152</v>
      </c>
      <c r="K2">
        <f>AVERAGE(stronk[[#This Row],[2011]:[2018]])</f>
        <v>50.666666666666664</v>
      </c>
      <c r="L2">
        <f>STDEV(stronk[[#This Row],[2011]:[2018]])/stronk[[#This Row],[Média]]</f>
        <v>1.0369514703208411</v>
      </c>
      <c r="M2" s="4">
        <f>(stronk[[#This Row],[2018]]/stronk[[#This Row],[2013]])-1</f>
        <v>-1</v>
      </c>
    </row>
    <row r="3" spans="1:13" x14ac:dyDescent="0.25">
      <c r="A3" s="1" t="s">
        <v>40</v>
      </c>
      <c r="D3">
        <v>13</v>
      </c>
      <c r="E3">
        <v>31</v>
      </c>
      <c r="F3">
        <v>115</v>
      </c>
      <c r="G3">
        <v>33</v>
      </c>
      <c r="H3">
        <v>23</v>
      </c>
      <c r="J3">
        <f>SUM(stronk[[#This Row],[2011]:[2018]])</f>
        <v>215</v>
      </c>
      <c r="K3">
        <f>AVERAGE(stronk[[#This Row],[2011]:[2018]])</f>
        <v>43</v>
      </c>
      <c r="L3">
        <f>STDEV(stronk[[#This Row],[2011]:[2018]])/stronk[[#This Row],[Média]]</f>
        <v>0.95377193741441291</v>
      </c>
      <c r="M3" s="4">
        <f>(stronk[[#This Row],[2018]]/stronk[[#This Row],[2013]])-1</f>
        <v>-1</v>
      </c>
    </row>
    <row r="4" spans="1:13" x14ac:dyDescent="0.25">
      <c r="A4" s="1" t="s">
        <v>31</v>
      </c>
      <c r="C4">
        <v>37</v>
      </c>
      <c r="D4">
        <v>75</v>
      </c>
      <c r="E4">
        <v>213</v>
      </c>
      <c r="F4">
        <v>380</v>
      </c>
      <c r="G4">
        <v>415</v>
      </c>
      <c r="H4">
        <v>48</v>
      </c>
      <c r="I4">
        <v>18</v>
      </c>
      <c r="J4">
        <f>SUM(stronk[[#This Row],[2011]:[2018]])</f>
        <v>1186</v>
      </c>
      <c r="K4">
        <f>AVERAGE(stronk[[#This Row],[2011]:[2018]])</f>
        <v>169.42857142857142</v>
      </c>
      <c r="L4">
        <f>STDEV(stronk[[#This Row],[2011]:[2018]])/stronk[[#This Row],[Média]]</f>
        <v>0.99545365550999065</v>
      </c>
      <c r="M4" s="4">
        <f>(stronk[[#This Row],[2018]]/stronk[[#This Row],[2013]])-1</f>
        <v>-0.76</v>
      </c>
    </row>
    <row r="5" spans="1:13" x14ac:dyDescent="0.25">
      <c r="A5" s="1" t="s">
        <v>17</v>
      </c>
      <c r="B5">
        <v>30</v>
      </c>
      <c r="C5">
        <v>228</v>
      </c>
      <c r="D5">
        <v>921</v>
      </c>
      <c r="E5">
        <v>2253</v>
      </c>
      <c r="F5">
        <v>3440</v>
      </c>
      <c r="G5">
        <v>3157</v>
      </c>
      <c r="H5">
        <v>1335</v>
      </c>
      <c r="I5">
        <v>398</v>
      </c>
      <c r="J5">
        <f>SUM(stronk[[#This Row],[2011]:[2018]])</f>
        <v>11762</v>
      </c>
      <c r="K5">
        <f>AVERAGE(stronk[[#This Row],[2011]:[2018]])</f>
        <v>1470.25</v>
      </c>
      <c r="L5">
        <f>STDEV(stronk[[#This Row],[2011]:[2018]])/stronk[[#This Row],[Média]]</f>
        <v>0.90616397682654737</v>
      </c>
      <c r="M5" s="4">
        <f>(stronk[[#This Row],[2018]]/stronk[[#This Row],[2013]])-1</f>
        <v>-0.5678610206297503</v>
      </c>
    </row>
    <row r="6" spans="1:13" x14ac:dyDescent="0.25">
      <c r="A6" s="1" t="s">
        <v>32</v>
      </c>
      <c r="C6">
        <v>80</v>
      </c>
      <c r="D6">
        <v>493</v>
      </c>
      <c r="E6">
        <v>1510</v>
      </c>
      <c r="F6">
        <v>2218</v>
      </c>
      <c r="G6">
        <v>1442</v>
      </c>
      <c r="H6">
        <v>555</v>
      </c>
      <c r="I6">
        <v>214</v>
      </c>
      <c r="J6">
        <f>SUM(stronk[[#This Row],[2011]:[2018]])</f>
        <v>6512</v>
      </c>
      <c r="K6">
        <f>AVERAGE(stronk[[#This Row],[2011]:[2018]])</f>
        <v>930.28571428571433</v>
      </c>
      <c r="L6">
        <f>STDEV(stronk[[#This Row],[2011]:[2018]])/stronk[[#This Row],[Média]]</f>
        <v>0.85818406622949095</v>
      </c>
      <c r="M6" s="4">
        <f>(stronk[[#This Row],[2018]]/stronk[[#This Row],[2013]])-1</f>
        <v>-0.56592292089249496</v>
      </c>
    </row>
    <row r="7" spans="1:13" x14ac:dyDescent="0.25">
      <c r="A7" s="1" t="s">
        <v>12</v>
      </c>
      <c r="B7">
        <v>70</v>
      </c>
      <c r="C7">
        <v>564</v>
      </c>
      <c r="D7">
        <v>1576</v>
      </c>
      <c r="E7">
        <v>2842</v>
      </c>
      <c r="F7">
        <v>3981</v>
      </c>
      <c r="G7">
        <v>3510</v>
      </c>
      <c r="H7">
        <v>1961</v>
      </c>
      <c r="I7">
        <v>1054</v>
      </c>
      <c r="J7">
        <f>SUM(stronk[[#This Row],[2011]:[2018]])</f>
        <v>15558</v>
      </c>
      <c r="K7">
        <f>AVERAGE(stronk[[#This Row],[2011]:[2018]])</f>
        <v>1944.75</v>
      </c>
      <c r="L7">
        <f>STDEV(stronk[[#This Row],[2011]:[2018]])/stronk[[#This Row],[Média]]</f>
        <v>0.72073149881452847</v>
      </c>
      <c r="M7" s="4">
        <f>(stronk[[#This Row],[2018]]/stronk[[#This Row],[2013]])-1</f>
        <v>-0.33121827411167515</v>
      </c>
    </row>
    <row r="8" spans="1:13" x14ac:dyDescent="0.25">
      <c r="A8" s="1" t="s">
        <v>30</v>
      </c>
      <c r="C8">
        <v>46</v>
      </c>
      <c r="D8">
        <v>428</v>
      </c>
      <c r="E8">
        <v>1371</v>
      </c>
      <c r="F8">
        <v>2399</v>
      </c>
      <c r="G8">
        <v>1638</v>
      </c>
      <c r="H8">
        <v>609</v>
      </c>
      <c r="I8">
        <v>293</v>
      </c>
      <c r="J8">
        <f>SUM(stronk[[#This Row],[2011]:[2018]])</f>
        <v>6784</v>
      </c>
      <c r="K8">
        <f>AVERAGE(stronk[[#This Row],[2011]:[2018]])</f>
        <v>969.14285714285711</v>
      </c>
      <c r="L8">
        <f>STDEV(stronk[[#This Row],[2011]:[2018]])/stronk[[#This Row],[Média]]</f>
        <v>0.88213244667831336</v>
      </c>
      <c r="M8" s="4">
        <f>(stronk[[#This Row],[2018]]/stronk[[#This Row],[2013]])-1</f>
        <v>-0.31542056074766356</v>
      </c>
    </row>
    <row r="9" spans="1:13" x14ac:dyDescent="0.25">
      <c r="A9" s="1" t="s">
        <v>24</v>
      </c>
      <c r="B9">
        <v>41</v>
      </c>
      <c r="C9">
        <v>147</v>
      </c>
      <c r="D9">
        <v>723</v>
      </c>
      <c r="E9">
        <v>1983</v>
      </c>
      <c r="F9">
        <v>3399</v>
      </c>
      <c r="G9">
        <v>2642</v>
      </c>
      <c r="H9">
        <v>1197</v>
      </c>
      <c r="I9">
        <v>530</v>
      </c>
      <c r="J9">
        <f>SUM(stronk[[#This Row],[2011]:[2018]])</f>
        <v>10662</v>
      </c>
      <c r="K9">
        <f>AVERAGE(stronk[[#This Row],[2011]:[2018]])</f>
        <v>1332.75</v>
      </c>
      <c r="L9">
        <f>STDEV(stronk[[#This Row],[2011]:[2018]])/stronk[[#This Row],[Média]]</f>
        <v>0.91964316758997144</v>
      </c>
      <c r="M9" s="4">
        <f>(stronk[[#This Row],[2018]]/stronk[[#This Row],[2013]])-1</f>
        <v>-0.26694329183955745</v>
      </c>
    </row>
    <row r="10" spans="1:13" x14ac:dyDescent="0.25">
      <c r="A10" s="1" t="s">
        <v>19</v>
      </c>
      <c r="B10">
        <v>58</v>
      </c>
      <c r="C10">
        <v>719</v>
      </c>
      <c r="D10">
        <v>2250</v>
      </c>
      <c r="E10">
        <v>4923</v>
      </c>
      <c r="F10">
        <v>10274</v>
      </c>
      <c r="G10">
        <v>9059</v>
      </c>
      <c r="H10">
        <v>3655</v>
      </c>
      <c r="I10">
        <v>1707</v>
      </c>
      <c r="J10">
        <f>SUM(stronk[[#This Row],[2011]:[2018]])</f>
        <v>32645</v>
      </c>
      <c r="K10">
        <f>AVERAGE(stronk[[#This Row],[2011]:[2018]])</f>
        <v>4080.625</v>
      </c>
      <c r="L10">
        <f>STDEV(stronk[[#This Row],[2011]:[2018]])/stronk[[#This Row],[Média]]</f>
        <v>0.92855518174701657</v>
      </c>
      <c r="M10" s="4">
        <f>(stronk[[#This Row],[2018]]/stronk[[#This Row],[2013]])-1</f>
        <v>-0.24133333333333329</v>
      </c>
    </row>
    <row r="11" spans="1:13" x14ac:dyDescent="0.25">
      <c r="A11" s="1" t="s">
        <v>41</v>
      </c>
      <c r="D11">
        <v>54</v>
      </c>
      <c r="E11">
        <v>161</v>
      </c>
      <c r="F11">
        <v>328</v>
      </c>
      <c r="G11">
        <v>202</v>
      </c>
      <c r="H11">
        <v>40</v>
      </c>
      <c r="I11">
        <v>43</v>
      </c>
      <c r="J11">
        <f>SUM(stronk[[#This Row],[2011]:[2018]])</f>
        <v>828</v>
      </c>
      <c r="K11">
        <f>AVERAGE(stronk[[#This Row],[2011]:[2018]])</f>
        <v>138</v>
      </c>
      <c r="L11">
        <f>STDEV(stronk[[#This Row],[2011]:[2018]])/stronk[[#This Row],[Média]]</f>
        <v>0.83512724367457569</v>
      </c>
      <c r="M11" s="4">
        <f>(stronk[[#This Row],[2018]]/stronk[[#This Row],[2013]])-1</f>
        <v>-0.20370370370370372</v>
      </c>
    </row>
    <row r="12" spans="1:13" x14ac:dyDescent="0.25">
      <c r="A12" s="1" t="s">
        <v>9</v>
      </c>
      <c r="B12">
        <v>56</v>
      </c>
      <c r="C12">
        <v>358</v>
      </c>
      <c r="D12">
        <v>983</v>
      </c>
      <c r="E12">
        <v>2089</v>
      </c>
      <c r="F12">
        <v>3090</v>
      </c>
      <c r="G12">
        <v>3562</v>
      </c>
      <c r="H12">
        <v>1672</v>
      </c>
      <c r="I12">
        <v>820</v>
      </c>
      <c r="J12">
        <f>SUM(stronk[[#This Row],[2011]:[2018]])</f>
        <v>12630</v>
      </c>
      <c r="K12">
        <f>AVERAGE(stronk[[#This Row],[2011]:[2018]])</f>
        <v>1578.75</v>
      </c>
      <c r="L12">
        <f>STDEV(stronk[[#This Row],[2011]:[2018]])/stronk[[#This Row],[Média]]</f>
        <v>0.80213369489340247</v>
      </c>
      <c r="M12" s="4">
        <f>(stronk[[#This Row],[2018]]/stronk[[#This Row],[2013]])-1</f>
        <v>-0.16581892166836221</v>
      </c>
    </row>
    <row r="13" spans="1:13" x14ac:dyDescent="0.25">
      <c r="A13" s="1" t="s">
        <v>21</v>
      </c>
      <c r="B13">
        <v>8</v>
      </c>
      <c r="C13">
        <v>60</v>
      </c>
      <c r="D13">
        <v>581</v>
      </c>
      <c r="E13">
        <v>1022</v>
      </c>
      <c r="F13">
        <v>1942</v>
      </c>
      <c r="G13">
        <v>1403</v>
      </c>
      <c r="H13">
        <v>885</v>
      </c>
      <c r="I13">
        <v>491</v>
      </c>
      <c r="J13">
        <f>SUM(stronk[[#This Row],[2011]:[2018]])</f>
        <v>6392</v>
      </c>
      <c r="K13">
        <f>AVERAGE(stronk[[#This Row],[2011]:[2018]])</f>
        <v>799</v>
      </c>
      <c r="L13">
        <f>STDEV(stronk[[#This Row],[2011]:[2018]])/stronk[[#This Row],[Média]]</f>
        <v>0.82513536983294655</v>
      </c>
      <c r="M13" s="4">
        <f>(stronk[[#This Row],[2018]]/stronk[[#This Row],[2013]])-1</f>
        <v>-0.15490533562822717</v>
      </c>
    </row>
    <row r="14" spans="1:13" x14ac:dyDescent="0.25">
      <c r="A14" s="1" t="s">
        <v>13</v>
      </c>
      <c r="B14">
        <v>29</v>
      </c>
      <c r="C14">
        <v>611</v>
      </c>
      <c r="D14">
        <v>2011</v>
      </c>
      <c r="E14">
        <v>5023</v>
      </c>
      <c r="F14">
        <v>8340</v>
      </c>
      <c r="G14">
        <v>8572</v>
      </c>
      <c r="H14">
        <v>3559</v>
      </c>
      <c r="I14">
        <v>1869</v>
      </c>
      <c r="J14">
        <f>SUM(stronk[[#This Row],[2011]:[2018]])</f>
        <v>30014</v>
      </c>
      <c r="K14">
        <f>AVERAGE(stronk[[#This Row],[2011]:[2018]])</f>
        <v>3751.75</v>
      </c>
      <c r="L14">
        <f>STDEV(stronk[[#This Row],[2011]:[2018]])/stronk[[#This Row],[Média]]</f>
        <v>0.87963690986785315</v>
      </c>
      <c r="M14" s="4">
        <f>(stronk[[#This Row],[2018]]/stronk[[#This Row],[2013]])-1</f>
        <v>-7.0611636001989053E-2</v>
      </c>
    </row>
    <row r="15" spans="1:13" x14ac:dyDescent="0.25">
      <c r="A15" s="1" t="s">
        <v>42</v>
      </c>
      <c r="D15">
        <v>441</v>
      </c>
      <c r="E15">
        <v>1004</v>
      </c>
      <c r="F15">
        <v>1729</v>
      </c>
      <c r="G15">
        <v>1478</v>
      </c>
      <c r="H15">
        <v>754</v>
      </c>
      <c r="I15">
        <v>441</v>
      </c>
      <c r="J15">
        <f>SUM(stronk[[#This Row],[2011]:[2018]])</f>
        <v>5847</v>
      </c>
      <c r="K15">
        <f>AVERAGE(stronk[[#This Row],[2011]:[2018]])</f>
        <v>974.5</v>
      </c>
      <c r="L15">
        <f>STDEV(stronk[[#This Row],[2011]:[2018]])/stronk[[#This Row],[Média]]</f>
        <v>0.5509892350660347</v>
      </c>
      <c r="M15" s="4">
        <f>(stronk[[#This Row],[2018]]/stronk[[#This Row],[2013]])-1</f>
        <v>0</v>
      </c>
    </row>
    <row r="16" spans="1:13" x14ac:dyDescent="0.25">
      <c r="A16" s="1" t="s">
        <v>11</v>
      </c>
      <c r="B16">
        <v>11</v>
      </c>
      <c r="C16">
        <v>122</v>
      </c>
      <c r="D16">
        <v>228</v>
      </c>
      <c r="E16">
        <v>685</v>
      </c>
      <c r="F16">
        <v>1092</v>
      </c>
      <c r="G16">
        <v>1355</v>
      </c>
      <c r="H16">
        <v>729</v>
      </c>
      <c r="I16">
        <v>249</v>
      </c>
      <c r="J16">
        <f>SUM(stronk[[#This Row],[2011]:[2018]])</f>
        <v>4471</v>
      </c>
      <c r="K16">
        <f>AVERAGE(stronk[[#This Row],[2011]:[2018]])</f>
        <v>558.875</v>
      </c>
      <c r="L16">
        <f>STDEV(stronk[[#This Row],[2011]:[2018]])/stronk[[#This Row],[Média]]</f>
        <v>0.87119181503548304</v>
      </c>
      <c r="M16" s="4">
        <f>(stronk[[#This Row],[2018]]/stronk[[#This Row],[2013]])-1</f>
        <v>9.210526315789469E-2</v>
      </c>
    </row>
    <row r="17" spans="1:13" x14ac:dyDescent="0.25">
      <c r="A17" s="1" t="s">
        <v>25</v>
      </c>
      <c r="B17">
        <v>14</v>
      </c>
      <c r="C17">
        <v>90</v>
      </c>
      <c r="D17">
        <v>208</v>
      </c>
      <c r="E17">
        <v>978</v>
      </c>
      <c r="F17">
        <v>3211</v>
      </c>
      <c r="G17">
        <v>3449</v>
      </c>
      <c r="H17">
        <v>1192</v>
      </c>
      <c r="I17">
        <v>235</v>
      </c>
      <c r="J17">
        <f>SUM(stronk[[#This Row],[2011]:[2018]])</f>
        <v>9377</v>
      </c>
      <c r="K17">
        <f>AVERAGE(stronk[[#This Row],[2011]:[2018]])</f>
        <v>1172.125</v>
      </c>
      <c r="L17">
        <f>STDEV(stronk[[#This Row],[2011]:[2018]])/stronk[[#This Row],[Média]]</f>
        <v>1.193507823750712</v>
      </c>
      <c r="M17" s="4">
        <f>(stronk[[#This Row],[2018]]/stronk[[#This Row],[2013]])-1</f>
        <v>0.12980769230769229</v>
      </c>
    </row>
    <row r="18" spans="1:13" x14ac:dyDescent="0.25">
      <c r="A18" s="1" t="s">
        <v>20</v>
      </c>
      <c r="B18">
        <v>29</v>
      </c>
      <c r="C18">
        <v>169</v>
      </c>
      <c r="D18">
        <v>629</v>
      </c>
      <c r="E18">
        <v>1816</v>
      </c>
      <c r="F18">
        <v>3606</v>
      </c>
      <c r="G18">
        <v>3922</v>
      </c>
      <c r="H18">
        <v>1914</v>
      </c>
      <c r="I18">
        <v>842</v>
      </c>
      <c r="J18">
        <f>SUM(stronk[[#This Row],[2011]:[2018]])</f>
        <v>12927</v>
      </c>
      <c r="K18">
        <f>AVERAGE(stronk[[#This Row],[2011]:[2018]])</f>
        <v>1615.875</v>
      </c>
      <c r="L18">
        <f>STDEV(stronk[[#This Row],[2011]:[2018]])/stronk[[#This Row],[Média]]</f>
        <v>0.92362653121458194</v>
      </c>
      <c r="M18" s="4">
        <f>(stronk[[#This Row],[2018]]/stronk[[#This Row],[2013]])-1</f>
        <v>0.33863275039745622</v>
      </c>
    </row>
    <row r="19" spans="1:13" x14ac:dyDescent="0.25">
      <c r="A19" s="1" t="s">
        <v>23</v>
      </c>
      <c r="B19">
        <v>38</v>
      </c>
      <c r="C19">
        <v>166</v>
      </c>
      <c r="D19">
        <v>559</v>
      </c>
      <c r="E19">
        <v>1961</v>
      </c>
      <c r="F19">
        <v>4735</v>
      </c>
      <c r="G19">
        <v>3881</v>
      </c>
      <c r="H19">
        <v>1745</v>
      </c>
      <c r="I19">
        <v>764</v>
      </c>
      <c r="J19">
        <f>SUM(stronk[[#This Row],[2011]:[2018]])</f>
        <v>13849</v>
      </c>
      <c r="K19">
        <f>AVERAGE(stronk[[#This Row],[2011]:[2018]])</f>
        <v>1731.125</v>
      </c>
      <c r="L19">
        <f>STDEV(stronk[[#This Row],[2011]:[2018]])/stronk[[#This Row],[Média]]</f>
        <v>1.0082179685351813</v>
      </c>
      <c r="M19" s="4">
        <f>(stronk[[#This Row],[2018]]/stronk[[#This Row],[2013]])-1</f>
        <v>0.36672629695885517</v>
      </c>
    </row>
    <row r="20" spans="1:13" x14ac:dyDescent="0.25">
      <c r="A20" s="1" t="s">
        <v>18</v>
      </c>
      <c r="B20">
        <v>18</v>
      </c>
      <c r="C20">
        <v>110</v>
      </c>
      <c r="D20">
        <v>272</v>
      </c>
      <c r="E20">
        <v>628</v>
      </c>
      <c r="F20">
        <v>1441</v>
      </c>
      <c r="G20">
        <v>1135</v>
      </c>
      <c r="H20">
        <v>529</v>
      </c>
      <c r="I20">
        <v>372</v>
      </c>
      <c r="J20">
        <f>SUM(stronk[[#This Row],[2011]:[2018]])</f>
        <v>4505</v>
      </c>
      <c r="K20">
        <f>AVERAGE(stronk[[#This Row],[2011]:[2018]])</f>
        <v>563.125</v>
      </c>
      <c r="L20">
        <f>STDEV(stronk[[#This Row],[2011]:[2018]])/stronk[[#This Row],[Média]]</f>
        <v>0.88200863035553723</v>
      </c>
      <c r="M20" s="4">
        <f>(stronk[[#This Row],[2018]]/stronk[[#This Row],[2013]])-1</f>
        <v>0.36764705882352944</v>
      </c>
    </row>
    <row r="21" spans="1:13" x14ac:dyDescent="0.25">
      <c r="A21" s="1" t="s">
        <v>16</v>
      </c>
      <c r="B21">
        <v>117</v>
      </c>
      <c r="C21">
        <v>1469</v>
      </c>
      <c r="D21">
        <v>4372</v>
      </c>
      <c r="E21">
        <v>9895</v>
      </c>
      <c r="F21">
        <v>19190</v>
      </c>
      <c r="G21">
        <v>19674</v>
      </c>
      <c r="H21">
        <v>9593</v>
      </c>
      <c r="I21">
        <v>6184</v>
      </c>
      <c r="J21">
        <f>SUM(stronk[[#This Row],[2011]:[2018]])</f>
        <v>70494</v>
      </c>
      <c r="K21">
        <f>AVERAGE(stronk[[#This Row],[2011]:[2018]])</f>
        <v>8811.75</v>
      </c>
      <c r="L21">
        <f>STDEV(stronk[[#This Row],[2011]:[2018]])/stronk[[#This Row],[Média]]</f>
        <v>0.84010696507368088</v>
      </c>
      <c r="M21" s="4">
        <f>(stronk[[#This Row],[2018]]/stronk[[#This Row],[2013]])-1</f>
        <v>0.41445562671546199</v>
      </c>
    </row>
    <row r="22" spans="1:13" x14ac:dyDescent="0.25">
      <c r="A22" s="1" t="s">
        <v>22</v>
      </c>
      <c r="B22">
        <v>33</v>
      </c>
      <c r="C22">
        <v>281</v>
      </c>
      <c r="D22">
        <v>1101</v>
      </c>
      <c r="E22">
        <v>3348</v>
      </c>
      <c r="F22">
        <v>6990</v>
      </c>
      <c r="G22">
        <v>7293</v>
      </c>
      <c r="H22">
        <v>3246</v>
      </c>
      <c r="I22">
        <v>1615</v>
      </c>
      <c r="J22">
        <f>SUM(stronk[[#This Row],[2011]:[2018]])</f>
        <v>23907</v>
      </c>
      <c r="K22">
        <f>AVERAGE(stronk[[#This Row],[2011]:[2018]])</f>
        <v>2988.375</v>
      </c>
      <c r="L22">
        <f>STDEV(stronk[[#This Row],[2011]:[2018]])/stronk[[#This Row],[Média]]</f>
        <v>0.94859508422880512</v>
      </c>
      <c r="M22" s="4">
        <f>(stronk[[#This Row],[2018]]/stronk[[#This Row],[2013]])-1</f>
        <v>0.46684831970935514</v>
      </c>
    </row>
    <row r="23" spans="1:13" x14ac:dyDescent="0.25">
      <c r="A23" s="1" t="s">
        <v>35</v>
      </c>
      <c r="D23">
        <v>54</v>
      </c>
      <c r="E23">
        <v>143</v>
      </c>
      <c r="F23">
        <v>629</v>
      </c>
      <c r="G23">
        <v>701</v>
      </c>
      <c r="H23">
        <v>202</v>
      </c>
      <c r="I23">
        <v>88</v>
      </c>
      <c r="J23">
        <f>SUM(stronk[[#This Row],[2011]:[2018]])</f>
        <v>1817</v>
      </c>
      <c r="K23">
        <f>AVERAGE(stronk[[#This Row],[2011]:[2018]])</f>
        <v>302.83333333333331</v>
      </c>
      <c r="L23">
        <f>STDEV(stronk[[#This Row],[2011]:[2018]])/stronk[[#This Row],[Média]]</f>
        <v>0.94409841901612923</v>
      </c>
      <c r="M23" s="4">
        <f>(stronk[[#This Row],[2018]]/stronk[[#This Row],[2013]])-1</f>
        <v>0.62962962962962954</v>
      </c>
    </row>
    <row r="24" spans="1:13" x14ac:dyDescent="0.25">
      <c r="A24" s="1" t="s">
        <v>10</v>
      </c>
      <c r="B24">
        <v>21</v>
      </c>
      <c r="C24">
        <v>423</v>
      </c>
      <c r="D24">
        <v>1292</v>
      </c>
      <c r="E24">
        <v>3459</v>
      </c>
      <c r="F24">
        <v>8839</v>
      </c>
      <c r="G24">
        <v>9750</v>
      </c>
      <c r="H24">
        <v>4681</v>
      </c>
      <c r="I24">
        <v>2129</v>
      </c>
      <c r="J24">
        <f>SUM(stronk[[#This Row],[2011]:[2018]])</f>
        <v>30594</v>
      </c>
      <c r="K24">
        <f>AVERAGE(stronk[[#This Row],[2011]:[2018]])</f>
        <v>3824.25</v>
      </c>
      <c r="L24">
        <f>STDEV(stronk[[#This Row],[2011]:[2018]])/stronk[[#This Row],[Média]]</f>
        <v>0.97062985334386709</v>
      </c>
      <c r="M24" s="4">
        <f>(stronk[[#This Row],[2018]]/stronk[[#This Row],[2013]])-1</f>
        <v>0.64783281733746123</v>
      </c>
    </row>
    <row r="25" spans="1:13" x14ac:dyDescent="0.25">
      <c r="A25" s="1" t="s">
        <v>15</v>
      </c>
      <c r="B25">
        <v>132</v>
      </c>
      <c r="C25">
        <v>1483</v>
      </c>
      <c r="D25">
        <v>4708</v>
      </c>
      <c r="E25">
        <v>10354</v>
      </c>
      <c r="F25">
        <v>20490</v>
      </c>
      <c r="G25">
        <v>23714</v>
      </c>
      <c r="H25">
        <v>12572</v>
      </c>
      <c r="I25">
        <v>7842</v>
      </c>
      <c r="J25">
        <f>SUM(stronk[[#This Row],[2011]:[2018]])</f>
        <v>81295</v>
      </c>
      <c r="K25">
        <f>AVERAGE(stronk[[#This Row],[2011]:[2018]])</f>
        <v>10161.875</v>
      </c>
      <c r="L25">
        <f>STDEV(stronk[[#This Row],[2011]:[2018]])/stronk[[#This Row],[Média]]</f>
        <v>0.83767760376662337</v>
      </c>
      <c r="M25" s="4">
        <f>(stronk[[#This Row],[2018]]/stronk[[#This Row],[2013]])-1</f>
        <v>0.66567544604927775</v>
      </c>
    </row>
    <row r="26" spans="1:13" x14ac:dyDescent="0.25">
      <c r="A26" s="1" t="s">
        <v>26</v>
      </c>
      <c r="C26">
        <v>118</v>
      </c>
      <c r="D26">
        <v>836</v>
      </c>
      <c r="E26">
        <v>2568</v>
      </c>
      <c r="F26">
        <v>5330</v>
      </c>
      <c r="G26">
        <v>5220</v>
      </c>
      <c r="H26">
        <v>2419</v>
      </c>
      <c r="I26">
        <v>1431</v>
      </c>
      <c r="J26">
        <f>SUM(stronk[[#This Row],[2011]:[2018]])</f>
        <v>17922</v>
      </c>
      <c r="K26">
        <f>AVERAGE(stronk[[#This Row],[2011]:[2018]])</f>
        <v>2560.2857142857142</v>
      </c>
      <c r="L26">
        <f>STDEV(stronk[[#This Row],[2011]:[2018]])/stronk[[#This Row],[Média]]</f>
        <v>0.79693006179465609</v>
      </c>
      <c r="M26" s="4">
        <f>(stronk[[#This Row],[2018]]/stronk[[#This Row],[2013]])-1</f>
        <v>0.71172248803827753</v>
      </c>
    </row>
    <row r="27" spans="1:13" x14ac:dyDescent="0.25">
      <c r="A27" s="1" t="s">
        <v>36</v>
      </c>
      <c r="D27">
        <v>40</v>
      </c>
      <c r="E27">
        <v>165</v>
      </c>
      <c r="F27">
        <v>397</v>
      </c>
      <c r="G27">
        <v>601</v>
      </c>
      <c r="H27">
        <v>106</v>
      </c>
      <c r="I27">
        <v>76</v>
      </c>
      <c r="J27">
        <f>SUM(stronk[[#This Row],[2011]:[2018]])</f>
        <v>1385</v>
      </c>
      <c r="K27">
        <f>AVERAGE(stronk[[#This Row],[2011]:[2018]])</f>
        <v>230.83333333333334</v>
      </c>
      <c r="L27">
        <f>STDEV(stronk[[#This Row],[2011]:[2018]])/stronk[[#This Row],[Média]]</f>
        <v>0.95884596146243517</v>
      </c>
      <c r="M27" s="4">
        <f>(stronk[[#This Row],[2018]]/stronk[[#This Row],[2013]])-1</f>
        <v>0.89999999999999991</v>
      </c>
    </row>
    <row r="28" spans="1:13" x14ac:dyDescent="0.25">
      <c r="A28" s="1" t="s">
        <v>14</v>
      </c>
      <c r="B28">
        <v>67</v>
      </c>
      <c r="C28">
        <v>548</v>
      </c>
      <c r="D28">
        <v>2152</v>
      </c>
      <c r="E28">
        <v>5842</v>
      </c>
      <c r="F28">
        <v>12463</v>
      </c>
      <c r="G28">
        <v>13253</v>
      </c>
      <c r="H28">
        <v>6686</v>
      </c>
      <c r="I28">
        <v>4222</v>
      </c>
      <c r="J28">
        <f>SUM(stronk[[#This Row],[2011]:[2018]])</f>
        <v>45233</v>
      </c>
      <c r="K28">
        <f>AVERAGE(stronk[[#This Row],[2011]:[2018]])</f>
        <v>5654.125</v>
      </c>
      <c r="L28">
        <f>STDEV(stronk[[#This Row],[2011]:[2018]])/stronk[[#This Row],[Média]]</f>
        <v>0.88886669116464634</v>
      </c>
      <c r="M28" s="4">
        <f>(stronk[[#This Row],[2018]]/stronk[[#This Row],[2013]])-1</f>
        <v>0.96189591078066905</v>
      </c>
    </row>
    <row r="29" spans="1:13" x14ac:dyDescent="0.25">
      <c r="A29" s="1" t="s">
        <v>34</v>
      </c>
      <c r="D29">
        <v>230</v>
      </c>
      <c r="E29">
        <v>623</v>
      </c>
      <c r="F29">
        <v>1430</v>
      </c>
      <c r="G29">
        <v>2349</v>
      </c>
      <c r="H29">
        <v>1209</v>
      </c>
      <c r="I29">
        <v>774</v>
      </c>
      <c r="J29">
        <f>SUM(stronk[[#This Row],[2011]:[2018]])</f>
        <v>6615</v>
      </c>
      <c r="K29">
        <f>AVERAGE(stronk[[#This Row],[2011]:[2018]])</f>
        <v>1102.5</v>
      </c>
      <c r="L29">
        <f>STDEV(stronk[[#This Row],[2011]:[2018]])/stronk[[#This Row],[Média]]</f>
        <v>0.67528932501716976</v>
      </c>
      <c r="M29" s="4">
        <f>(stronk[[#This Row],[2018]]/stronk[[#This Row],[2013]])-1</f>
        <v>2.3652173913043479</v>
      </c>
    </row>
    <row r="30" spans="1:13" x14ac:dyDescent="0.25">
      <c r="A30" s="1" t="s">
        <v>29</v>
      </c>
      <c r="C30">
        <v>57</v>
      </c>
      <c r="D30">
        <v>628</v>
      </c>
      <c r="E30">
        <v>2011</v>
      </c>
      <c r="F30">
        <v>4706</v>
      </c>
      <c r="G30">
        <v>6445</v>
      </c>
      <c r="H30">
        <v>4005</v>
      </c>
      <c r="I30">
        <v>2774</v>
      </c>
      <c r="J30">
        <f>SUM(stronk[[#This Row],[2011]:[2018]])</f>
        <v>20626</v>
      </c>
      <c r="K30">
        <f>AVERAGE(stronk[[#This Row],[2011]:[2018]])</f>
        <v>2946.5714285714284</v>
      </c>
      <c r="L30">
        <f>STDEV(stronk[[#This Row],[2011]:[2018]])/stronk[[#This Row],[Média]]</f>
        <v>0.77247630806632217</v>
      </c>
      <c r="M30" s="4">
        <f>(stronk[[#This Row],[2018]]/stronk[[#This Row],[2013]])-1</f>
        <v>3.4171974522292992</v>
      </c>
    </row>
    <row r="31" spans="1:13" x14ac:dyDescent="0.25">
      <c r="A31" s="1" t="s">
        <v>44</v>
      </c>
      <c r="D31">
        <v>702</v>
      </c>
      <c r="E31">
        <v>7003</v>
      </c>
      <c r="F31">
        <v>13672</v>
      </c>
      <c r="G31">
        <v>15214</v>
      </c>
      <c r="H31">
        <v>6409</v>
      </c>
      <c r="I31">
        <v>4253</v>
      </c>
      <c r="J31">
        <f>SUM(stronk[[#This Row],[2011]:[2018]])</f>
        <v>47253</v>
      </c>
      <c r="K31">
        <f>AVERAGE(stronk[[#This Row],[2011]:[2018]])</f>
        <v>7875.5</v>
      </c>
      <c r="L31">
        <f>STDEV(stronk[[#This Row],[2011]:[2018]])/stronk[[#This Row],[Média]]</f>
        <v>0.7068507471534915</v>
      </c>
      <c r="M31" s="4">
        <f>(stronk[[#This Row],[2018]]/stronk[[#This Row],[2013]])-1</f>
        <v>5.0584045584045585</v>
      </c>
    </row>
    <row r="32" spans="1:13" x14ac:dyDescent="0.25">
      <c r="A32" s="1" t="s">
        <v>38</v>
      </c>
      <c r="D32">
        <v>18</v>
      </c>
      <c r="E32">
        <v>189</v>
      </c>
      <c r="F32">
        <v>554</v>
      </c>
      <c r="G32">
        <v>460</v>
      </c>
      <c r="H32">
        <v>257</v>
      </c>
      <c r="I32">
        <v>118</v>
      </c>
      <c r="J32">
        <f>SUM(stronk[[#This Row],[2011]:[2018]])</f>
        <v>1596</v>
      </c>
      <c r="K32">
        <f>AVERAGE(stronk[[#This Row],[2011]:[2018]])</f>
        <v>266</v>
      </c>
      <c r="L32">
        <f>STDEV(stronk[[#This Row],[2011]:[2018]])/stronk[[#This Row],[Média]]</f>
        <v>0.77044375720599778</v>
      </c>
      <c r="M32" s="4">
        <f>(stronk[[#This Row],[2018]]/stronk[[#This Row],[2013]])-1</f>
        <v>5.5555555555555554</v>
      </c>
    </row>
    <row r="33" spans="1:13" x14ac:dyDescent="0.25">
      <c r="A33" s="1" t="s">
        <v>33</v>
      </c>
      <c r="C33">
        <v>265</v>
      </c>
      <c r="D33">
        <v>904</v>
      </c>
      <c r="E33">
        <v>2521</v>
      </c>
      <c r="F33">
        <v>8154</v>
      </c>
      <c r="G33">
        <v>16520</v>
      </c>
      <c r="H33">
        <v>10375</v>
      </c>
      <c r="I33">
        <v>6988</v>
      </c>
      <c r="J33">
        <f>SUM(stronk[[#This Row],[2011]:[2018]])</f>
        <v>45727</v>
      </c>
      <c r="K33">
        <f>AVERAGE(stronk[[#This Row],[2011]:[2018]])</f>
        <v>6532.4285714285716</v>
      </c>
      <c r="L33">
        <f>STDEV(stronk[[#This Row],[2011]:[2018]])/stronk[[#This Row],[Média]]</f>
        <v>0.89350275030135218</v>
      </c>
      <c r="M33" s="4">
        <f>(stronk[[#This Row],[2018]]/stronk[[#This Row],[2013]])-1</f>
        <v>6.7300884955752212</v>
      </c>
    </row>
    <row r="34" spans="1:13" x14ac:dyDescent="0.25">
      <c r="A34" s="1" t="s">
        <v>43</v>
      </c>
      <c r="D34">
        <v>71</v>
      </c>
      <c r="E34">
        <v>916</v>
      </c>
      <c r="F34">
        <v>5539</v>
      </c>
      <c r="G34">
        <v>5125</v>
      </c>
      <c r="H34">
        <v>2710</v>
      </c>
      <c r="I34">
        <v>1434</v>
      </c>
      <c r="J34">
        <f>SUM(stronk[[#This Row],[2011]:[2018]])</f>
        <v>15795</v>
      </c>
      <c r="K34">
        <f>AVERAGE(stronk[[#This Row],[2011]:[2018]])</f>
        <v>2632.5</v>
      </c>
      <c r="L34">
        <f>STDEV(stronk[[#This Row],[2011]:[2018]])/stronk[[#This Row],[Média]]</f>
        <v>0.8597149369053303</v>
      </c>
      <c r="M34" s="4">
        <f>(stronk[[#This Row],[2018]]/stronk[[#This Row],[2013]])-1</f>
        <v>19.197183098591548</v>
      </c>
    </row>
    <row r="35" spans="1:13" x14ac:dyDescent="0.25">
      <c r="A35" s="1" t="s">
        <v>37</v>
      </c>
      <c r="D35">
        <v>40</v>
      </c>
      <c r="E35">
        <v>2168</v>
      </c>
      <c r="F35">
        <v>7795</v>
      </c>
      <c r="G35">
        <v>8588</v>
      </c>
      <c r="H35">
        <v>4811</v>
      </c>
      <c r="I35">
        <v>2420</v>
      </c>
      <c r="J35">
        <f>SUM(stronk[[#This Row],[2011]:[2018]])</f>
        <v>25822</v>
      </c>
      <c r="K35">
        <f>AVERAGE(stronk[[#This Row],[2011]:[2018]])</f>
        <v>4303.666666666667</v>
      </c>
      <c r="L35">
        <f>STDEV(stronk[[#This Row],[2011]:[2018]])/stronk[[#This Row],[Média]]</f>
        <v>0.78515977365556311</v>
      </c>
      <c r="M35" s="4">
        <f>(stronk[[#This Row],[2018]]/stronk[[#This Row],[2013]])-1</f>
        <v>59.5</v>
      </c>
    </row>
    <row r="36" spans="1:13" x14ac:dyDescent="0.25">
      <c r="A36" s="1" t="s">
        <v>63</v>
      </c>
      <c r="H36">
        <v>15</v>
      </c>
      <c r="J36">
        <f>SUM(stronk[[#This Row],[2011]:[2018]])</f>
        <v>15</v>
      </c>
      <c r="K36">
        <f>AVERAGE(stronk[[#This Row],[2011]:[2018]])</f>
        <v>15</v>
      </c>
      <c r="L36" t="e">
        <f>STDEV(stronk[[#This Row],[2011]:[2018]])/stronk[[#This Row],[Média]]</f>
        <v>#DIV/0!</v>
      </c>
      <c r="M36" s="4" t="e">
        <f>(stronk[[#This Row],[2018]]/stronk[[#This Row],[2013]])-1</f>
        <v>#DIV/0!</v>
      </c>
    </row>
    <row r="37" spans="1:13" x14ac:dyDescent="0.25">
      <c r="A37" s="1" t="s">
        <v>59</v>
      </c>
      <c r="H37">
        <v>16</v>
      </c>
      <c r="J37">
        <f>SUM(stronk[[#This Row],[2011]:[2018]])</f>
        <v>16</v>
      </c>
      <c r="K37">
        <f>AVERAGE(stronk[[#This Row],[2011]:[2018]])</f>
        <v>16</v>
      </c>
      <c r="L37" t="e">
        <f>STDEV(stronk[[#This Row],[2011]:[2018]])/stronk[[#This Row],[Média]]</f>
        <v>#DIV/0!</v>
      </c>
      <c r="M37" s="4" t="e">
        <f>(stronk[[#This Row],[2018]]/stronk[[#This Row],[2013]])-1</f>
        <v>#DIV/0!</v>
      </c>
    </row>
    <row r="38" spans="1:13" x14ac:dyDescent="0.25">
      <c r="A38" s="1" t="s">
        <v>57</v>
      </c>
      <c r="G38">
        <v>16</v>
      </c>
      <c r="J38">
        <f>SUM(stronk[[#This Row],[2011]:[2018]])</f>
        <v>16</v>
      </c>
      <c r="K38">
        <f>AVERAGE(stronk[[#This Row],[2011]:[2018]])</f>
        <v>16</v>
      </c>
      <c r="L38" t="e">
        <f>STDEV(stronk[[#This Row],[2011]:[2018]])/stronk[[#This Row],[Média]]</f>
        <v>#DIV/0!</v>
      </c>
      <c r="M38" s="4" t="e">
        <f>(stronk[[#This Row],[2018]]/stronk[[#This Row],[2013]])-1</f>
        <v>#DIV/0!</v>
      </c>
    </row>
    <row r="39" spans="1:13" x14ac:dyDescent="0.25">
      <c r="A39" s="1" t="s">
        <v>68</v>
      </c>
      <c r="I39">
        <v>20</v>
      </c>
      <c r="J39">
        <f>SUM(stronk[[#This Row],[2011]:[2018]])</f>
        <v>20</v>
      </c>
      <c r="K39">
        <f>AVERAGE(stronk[[#This Row],[2011]:[2018]])</f>
        <v>20</v>
      </c>
      <c r="L39" t="e">
        <f>STDEV(stronk[[#This Row],[2011]:[2018]])/stronk[[#This Row],[Média]]</f>
        <v>#DIV/0!</v>
      </c>
      <c r="M39" s="4" t="e">
        <f>(stronk[[#This Row],[2018]]/stronk[[#This Row],[2013]])-1</f>
        <v>#DIV/0!</v>
      </c>
    </row>
    <row r="40" spans="1:13" x14ac:dyDescent="0.25">
      <c r="A40" s="1" t="s">
        <v>65</v>
      </c>
      <c r="I40">
        <v>22</v>
      </c>
      <c r="J40">
        <f>SUM(stronk[[#This Row],[2011]:[2018]])</f>
        <v>22</v>
      </c>
      <c r="K40">
        <f>AVERAGE(stronk[[#This Row],[2011]:[2018]])</f>
        <v>22</v>
      </c>
      <c r="L40" t="e">
        <f>STDEV(stronk[[#This Row],[2011]:[2018]])/stronk[[#This Row],[Média]]</f>
        <v>#DIV/0!</v>
      </c>
      <c r="M40" s="4" t="e">
        <f>(stronk[[#This Row],[2018]]/stronk[[#This Row],[2013]])-1</f>
        <v>#DIV/0!</v>
      </c>
    </row>
    <row r="41" spans="1:13" x14ac:dyDescent="0.25">
      <c r="A41" s="1" t="s">
        <v>67</v>
      </c>
      <c r="I41">
        <v>27</v>
      </c>
      <c r="J41">
        <f>SUM(stronk[[#This Row],[2011]:[2018]])</f>
        <v>27</v>
      </c>
      <c r="K41">
        <f>AVERAGE(stronk[[#This Row],[2011]:[2018]])</f>
        <v>27</v>
      </c>
      <c r="L41" t="e">
        <f>STDEV(stronk[[#This Row],[2011]:[2018]])/stronk[[#This Row],[Média]]</f>
        <v>#DIV/0!</v>
      </c>
      <c r="M41" s="4" t="e">
        <f>(stronk[[#This Row],[2018]]/stronk[[#This Row],[2013]])-1</f>
        <v>#DIV/0!</v>
      </c>
    </row>
    <row r="42" spans="1:13" x14ac:dyDescent="0.25">
      <c r="A42" s="1" t="s">
        <v>66</v>
      </c>
      <c r="I42">
        <v>28</v>
      </c>
      <c r="J42">
        <f>SUM(stronk[[#This Row],[2011]:[2018]])</f>
        <v>28</v>
      </c>
      <c r="K42">
        <f>AVERAGE(stronk[[#This Row],[2011]:[2018]])</f>
        <v>28</v>
      </c>
      <c r="L42" t="e">
        <f>STDEV(stronk[[#This Row],[2011]:[2018]])/stronk[[#This Row],[Média]]</f>
        <v>#DIV/0!</v>
      </c>
      <c r="M42" s="4" t="e">
        <f>(stronk[[#This Row],[2018]]/stronk[[#This Row],[2013]])-1</f>
        <v>#DIV/0!</v>
      </c>
    </row>
    <row r="43" spans="1:13" x14ac:dyDescent="0.25">
      <c r="A43" s="1" t="s">
        <v>64</v>
      </c>
      <c r="I43">
        <v>59</v>
      </c>
      <c r="J43">
        <f>SUM(stronk[[#This Row],[2011]:[2018]])</f>
        <v>59</v>
      </c>
      <c r="K43">
        <f>AVERAGE(stronk[[#This Row],[2011]:[2018]])</f>
        <v>59</v>
      </c>
      <c r="L43" t="e">
        <f>STDEV(stronk[[#This Row],[2011]:[2018]])/stronk[[#This Row],[Média]]</f>
        <v>#DIV/0!</v>
      </c>
      <c r="M43" s="4" t="e">
        <f>(stronk[[#This Row],[2018]]/stronk[[#This Row],[2013]])-1</f>
        <v>#DIV/0!</v>
      </c>
    </row>
    <row r="44" spans="1:13" x14ac:dyDescent="0.25">
      <c r="A44" s="1" t="s">
        <v>28</v>
      </c>
      <c r="C44">
        <v>11</v>
      </c>
      <c r="E44">
        <v>125</v>
      </c>
      <c r="F44">
        <v>342</v>
      </c>
      <c r="G44">
        <v>210</v>
      </c>
      <c r="H44">
        <v>46</v>
      </c>
      <c r="I44">
        <v>32</v>
      </c>
      <c r="J44">
        <f>SUM(stronk[[#This Row],[2011]:[2018]])</f>
        <v>766</v>
      </c>
      <c r="K44">
        <f>AVERAGE(stronk[[#This Row],[2011]:[2018]])</f>
        <v>127.66666666666667</v>
      </c>
      <c r="L44">
        <f>STDEV(stronk[[#This Row],[2011]:[2018]])/stronk[[#This Row],[Média]]</f>
        <v>1.0040622655343465</v>
      </c>
      <c r="M44" s="4" t="e">
        <f>(stronk[[#This Row],[2018]]/stronk[[#This Row],[2013]])-1</f>
        <v>#DIV/0!</v>
      </c>
    </row>
    <row r="45" spans="1:13" x14ac:dyDescent="0.25">
      <c r="A45" s="1" t="s">
        <v>54</v>
      </c>
      <c r="F45">
        <v>18</v>
      </c>
      <c r="G45">
        <v>154</v>
      </c>
      <c r="H45">
        <v>506</v>
      </c>
      <c r="I45">
        <v>283</v>
      </c>
      <c r="J45">
        <f>SUM(stronk[[#This Row],[2011]:[2018]])</f>
        <v>961</v>
      </c>
      <c r="K45">
        <f>AVERAGE(stronk[[#This Row],[2011]:[2018]])</f>
        <v>240.25</v>
      </c>
      <c r="L45">
        <f>STDEV(stronk[[#This Row],[2011]:[2018]])/stronk[[#This Row],[Média]]</f>
        <v>0.86407139139111844</v>
      </c>
      <c r="M45" s="4" t="e">
        <f>(stronk[[#This Row],[2018]]/stronk[[#This Row],[2013]])-1</f>
        <v>#DIV/0!</v>
      </c>
    </row>
    <row r="46" spans="1:13" x14ac:dyDescent="0.25">
      <c r="A46" s="1" t="s">
        <v>46</v>
      </c>
      <c r="E46">
        <v>45</v>
      </c>
      <c r="F46">
        <v>167</v>
      </c>
      <c r="G46">
        <v>61</v>
      </c>
      <c r="H46">
        <v>24</v>
      </c>
      <c r="J46">
        <f>SUM(stronk[[#This Row],[2011]:[2018]])</f>
        <v>297</v>
      </c>
      <c r="K46">
        <f>AVERAGE(stronk[[#This Row],[2011]:[2018]])</f>
        <v>74.25</v>
      </c>
      <c r="L46">
        <f>STDEV(stronk[[#This Row],[2011]:[2018]])/stronk[[#This Row],[Média]]</f>
        <v>0.85740769939501793</v>
      </c>
      <c r="M46" s="4" t="e">
        <f>(stronk[[#This Row],[2018]]/stronk[[#This Row],[2013]])-1</f>
        <v>#DIV/0!</v>
      </c>
    </row>
    <row r="47" spans="1:13" x14ac:dyDescent="0.25">
      <c r="A47" s="1" t="s">
        <v>56</v>
      </c>
      <c r="G47">
        <v>10</v>
      </c>
      <c r="H47">
        <v>211</v>
      </c>
      <c r="I47">
        <v>150</v>
      </c>
      <c r="J47">
        <f>SUM(stronk[[#This Row],[2011]:[2018]])</f>
        <v>371</v>
      </c>
      <c r="K47">
        <f>AVERAGE(stronk[[#This Row],[2011]:[2018]])</f>
        <v>123.66666666666667</v>
      </c>
      <c r="L47">
        <f>STDEV(stronk[[#This Row],[2011]:[2018]])/stronk[[#This Row],[Média]]</f>
        <v>0.83332885306710169</v>
      </c>
      <c r="M47" s="4" t="e">
        <f>(stronk[[#This Row],[2018]]/stronk[[#This Row],[2013]])-1</f>
        <v>#DIV/0!</v>
      </c>
    </row>
    <row r="48" spans="1:13" x14ac:dyDescent="0.25">
      <c r="A48" s="1" t="s">
        <v>53</v>
      </c>
      <c r="F48">
        <v>11</v>
      </c>
      <c r="G48">
        <v>536</v>
      </c>
      <c r="H48">
        <v>314</v>
      </c>
      <c r="I48">
        <v>217</v>
      </c>
      <c r="J48">
        <f>SUM(stronk[[#This Row],[2011]:[2018]])</f>
        <v>1078</v>
      </c>
      <c r="K48">
        <f>AVERAGE(stronk[[#This Row],[2011]:[2018]])</f>
        <v>269.5</v>
      </c>
      <c r="L48">
        <f>STDEV(stronk[[#This Row],[2011]:[2018]])/stronk[[#This Row],[Média]]</f>
        <v>0.80893091141135465</v>
      </c>
      <c r="M48" s="4" t="e">
        <f>(stronk[[#This Row],[2018]]/stronk[[#This Row],[2013]])-1</f>
        <v>#DIV/0!</v>
      </c>
    </row>
    <row r="49" spans="1:13" x14ac:dyDescent="0.25">
      <c r="A49" s="1" t="s">
        <v>48</v>
      </c>
      <c r="E49">
        <v>99</v>
      </c>
      <c r="F49">
        <v>3096</v>
      </c>
      <c r="G49">
        <v>5454</v>
      </c>
      <c r="H49">
        <v>2537</v>
      </c>
      <c r="I49">
        <v>1402</v>
      </c>
      <c r="J49">
        <f>SUM(stronk[[#This Row],[2011]:[2018]])</f>
        <v>12588</v>
      </c>
      <c r="K49">
        <f>AVERAGE(stronk[[#This Row],[2011]:[2018]])</f>
        <v>2517.6</v>
      </c>
      <c r="L49">
        <f>STDEV(stronk[[#This Row],[2011]:[2018]])/stronk[[#This Row],[Média]]</f>
        <v>0.7956862620469185</v>
      </c>
      <c r="M49" s="4" t="e">
        <f>(stronk[[#This Row],[2018]]/stronk[[#This Row],[2013]])-1</f>
        <v>#DIV/0!</v>
      </c>
    </row>
    <row r="50" spans="1:13" x14ac:dyDescent="0.25">
      <c r="A50" s="1" t="s">
        <v>45</v>
      </c>
      <c r="E50">
        <v>9</v>
      </c>
      <c r="F50">
        <v>2089</v>
      </c>
      <c r="G50">
        <v>4483</v>
      </c>
      <c r="H50">
        <v>2893</v>
      </c>
      <c r="I50">
        <v>1971</v>
      </c>
      <c r="J50">
        <f>SUM(stronk[[#This Row],[2011]:[2018]])</f>
        <v>11445</v>
      </c>
      <c r="K50">
        <f>AVERAGE(stronk[[#This Row],[2011]:[2018]])</f>
        <v>2289</v>
      </c>
      <c r="L50">
        <f>STDEV(stronk[[#This Row],[2011]:[2018]])/stronk[[#This Row],[Média]]</f>
        <v>0.70841916122105164</v>
      </c>
      <c r="M50" s="4" t="e">
        <f>(stronk[[#This Row],[2018]]/stronk[[#This Row],[2013]])-1</f>
        <v>#DIV/0!</v>
      </c>
    </row>
    <row r="51" spans="1:13" x14ac:dyDescent="0.25">
      <c r="A51" s="1" t="s">
        <v>47</v>
      </c>
      <c r="E51">
        <v>141</v>
      </c>
      <c r="F51">
        <v>162</v>
      </c>
      <c r="G51">
        <v>132</v>
      </c>
      <c r="H51">
        <v>32</v>
      </c>
      <c r="I51">
        <v>37</v>
      </c>
      <c r="J51">
        <f>SUM(stronk[[#This Row],[2011]:[2018]])</f>
        <v>504</v>
      </c>
      <c r="K51">
        <f>AVERAGE(stronk[[#This Row],[2011]:[2018]])</f>
        <v>100.8</v>
      </c>
      <c r="L51">
        <f>STDEV(stronk[[#This Row],[2011]:[2018]])/stronk[[#This Row],[Média]]</f>
        <v>0.61031662177167001</v>
      </c>
      <c r="M51" s="4" t="e">
        <f>(stronk[[#This Row],[2018]]/stronk[[#This Row],[2013]])-1</f>
        <v>#DIV/0!</v>
      </c>
    </row>
    <row r="52" spans="1:13" x14ac:dyDescent="0.25">
      <c r="A52" s="1" t="s">
        <v>51</v>
      </c>
      <c r="F52">
        <v>2514</v>
      </c>
      <c r="G52">
        <v>6442</v>
      </c>
      <c r="H52">
        <v>3448</v>
      </c>
      <c r="I52">
        <v>1639</v>
      </c>
      <c r="J52">
        <f>SUM(stronk[[#This Row],[2011]:[2018]])</f>
        <v>14043</v>
      </c>
      <c r="K52">
        <f>AVERAGE(stronk[[#This Row],[2011]:[2018]])</f>
        <v>3510.75</v>
      </c>
      <c r="L52">
        <f>STDEV(stronk[[#This Row],[2011]:[2018]])/stronk[[#This Row],[Média]]</f>
        <v>0.59506045206986202</v>
      </c>
      <c r="M52" s="4" t="e">
        <f>(stronk[[#This Row],[2018]]/stronk[[#This Row],[2013]])-1</f>
        <v>#DIV/0!</v>
      </c>
    </row>
    <row r="53" spans="1:13" x14ac:dyDescent="0.25">
      <c r="A53" s="1" t="s">
        <v>50</v>
      </c>
      <c r="E53">
        <v>272</v>
      </c>
      <c r="F53">
        <v>1018</v>
      </c>
      <c r="G53">
        <v>1026</v>
      </c>
      <c r="H53">
        <v>481</v>
      </c>
      <c r="I53">
        <v>325</v>
      </c>
      <c r="J53">
        <f>SUM(stronk[[#This Row],[2011]:[2018]])</f>
        <v>3122</v>
      </c>
      <c r="K53">
        <f>AVERAGE(stronk[[#This Row],[2011]:[2018]])</f>
        <v>624.4</v>
      </c>
      <c r="L53">
        <f>STDEV(stronk[[#This Row],[2011]:[2018]])/stronk[[#This Row],[Média]]</f>
        <v>0.59418615974453737</v>
      </c>
      <c r="M53" s="4" t="e">
        <f>(stronk[[#This Row],[2018]]/stronk[[#This Row],[2013]])-1</f>
        <v>#DIV/0!</v>
      </c>
    </row>
    <row r="54" spans="1:13" x14ac:dyDescent="0.25">
      <c r="A54" s="1" t="s">
        <v>60</v>
      </c>
      <c r="H54">
        <v>85</v>
      </c>
      <c r="I54">
        <v>180</v>
      </c>
      <c r="J54">
        <f>SUM(stronk[[#This Row],[2011]:[2018]])</f>
        <v>265</v>
      </c>
      <c r="K54">
        <f>AVERAGE(stronk[[#This Row],[2011]:[2018]])</f>
        <v>132.5</v>
      </c>
      <c r="L54">
        <f>STDEV(stronk[[#This Row],[2011]:[2018]])/stronk[[#This Row],[Média]]</f>
        <v>0.50698222047337371</v>
      </c>
      <c r="M54" s="4" t="e">
        <f>(stronk[[#This Row],[2018]]/stronk[[#This Row],[2013]])-1</f>
        <v>#DIV/0!</v>
      </c>
    </row>
    <row r="55" spans="1:13" x14ac:dyDescent="0.25">
      <c r="A55" s="1" t="s">
        <v>55</v>
      </c>
      <c r="F55">
        <v>128</v>
      </c>
      <c r="G55">
        <v>62</v>
      </c>
      <c r="H55">
        <v>78</v>
      </c>
      <c r="I55">
        <v>39</v>
      </c>
      <c r="J55">
        <f>SUM(stronk[[#This Row],[2011]:[2018]])</f>
        <v>307</v>
      </c>
      <c r="K55">
        <f>AVERAGE(stronk[[#This Row],[2011]:[2018]])</f>
        <v>76.75</v>
      </c>
      <c r="L55">
        <f>STDEV(stronk[[#This Row],[2011]:[2018]])/stronk[[#This Row],[Média]]</f>
        <v>0.4916013459547014</v>
      </c>
      <c r="M55" s="4" t="e">
        <f>(stronk[[#This Row],[2018]]/stronk[[#This Row],[2013]])-1</f>
        <v>#DIV/0!</v>
      </c>
    </row>
    <row r="56" spans="1:13" x14ac:dyDescent="0.25">
      <c r="A56" s="1" t="s">
        <v>52</v>
      </c>
      <c r="F56">
        <v>103</v>
      </c>
      <c r="G56">
        <v>275</v>
      </c>
      <c r="H56">
        <v>358</v>
      </c>
      <c r="I56">
        <v>183</v>
      </c>
      <c r="J56">
        <f>SUM(stronk[[#This Row],[2011]:[2018]])</f>
        <v>919</v>
      </c>
      <c r="K56">
        <f>AVERAGE(stronk[[#This Row],[2011]:[2018]])</f>
        <v>229.75</v>
      </c>
      <c r="L56">
        <f>STDEV(stronk[[#This Row],[2011]:[2018]])/stronk[[#This Row],[Média]]</f>
        <v>0.48171849400020478</v>
      </c>
      <c r="M56" s="4" t="e">
        <f>(stronk[[#This Row],[2018]]/stronk[[#This Row],[2013]])-1</f>
        <v>#DIV/0!</v>
      </c>
    </row>
    <row r="57" spans="1:13" x14ac:dyDescent="0.25">
      <c r="A57" s="1" t="s">
        <v>58</v>
      </c>
      <c r="G57">
        <v>38</v>
      </c>
      <c r="H57">
        <v>77</v>
      </c>
      <c r="I57">
        <v>76</v>
      </c>
      <c r="J57">
        <f>SUM(stronk[[#This Row],[2011]:[2018]])</f>
        <v>191</v>
      </c>
      <c r="K57">
        <f>AVERAGE(stronk[[#This Row],[2011]:[2018]])</f>
        <v>63.666666666666664</v>
      </c>
      <c r="L57">
        <f>STDEV(stronk[[#This Row],[2011]:[2018]])/stronk[[#This Row],[Média]]</f>
        <v>0.34921897687229925</v>
      </c>
      <c r="M57" s="4" t="e">
        <f>(stronk[[#This Row],[2018]]/stronk[[#This Row],[2013]])-1</f>
        <v>#DIV/0!</v>
      </c>
    </row>
    <row r="58" spans="1:13" x14ac:dyDescent="0.25">
      <c r="A58" s="1" t="s">
        <v>49</v>
      </c>
      <c r="E58">
        <v>114</v>
      </c>
      <c r="F58">
        <v>140</v>
      </c>
      <c r="G58">
        <v>103</v>
      </c>
      <c r="H58">
        <v>61</v>
      </c>
      <c r="J58">
        <f>SUM(stronk[[#This Row],[2011]:[2018]])</f>
        <v>418</v>
      </c>
      <c r="K58">
        <f>AVERAGE(stronk[[#This Row],[2011]:[2018]])</f>
        <v>104.5</v>
      </c>
      <c r="L58">
        <f>STDEV(stronk[[#This Row],[2011]:[2018]])/stronk[[#This Row],[Média]]</f>
        <v>0.3147244134034991</v>
      </c>
      <c r="M58" s="4" t="e">
        <f>(stronk[[#This Row],[2018]]/stronk[[#This Row],[2013]])-1</f>
        <v>#DIV/0!</v>
      </c>
    </row>
    <row r="59" spans="1:13" x14ac:dyDescent="0.25">
      <c r="A59" s="1" t="s">
        <v>61</v>
      </c>
      <c r="H59">
        <v>253</v>
      </c>
      <c r="I59">
        <v>376</v>
      </c>
      <c r="J59">
        <f>SUM(stronk[[#This Row],[2011]:[2018]])</f>
        <v>629</v>
      </c>
      <c r="K59">
        <f>AVERAGE(stronk[[#This Row],[2011]:[2018]])</f>
        <v>314.5</v>
      </c>
      <c r="L59">
        <f>STDEV(stronk[[#This Row],[2011]:[2018]])/stronk[[#This Row],[Média]]</f>
        <v>0.27654732618742561</v>
      </c>
      <c r="M59" s="4" t="e">
        <f>(stronk[[#This Row],[2018]]/stronk[[#This Row],[2013]])-1</f>
        <v>#DIV/0!</v>
      </c>
    </row>
    <row r="60" spans="1:13" x14ac:dyDescent="0.25">
      <c r="A60" s="1" t="s">
        <v>62</v>
      </c>
      <c r="H60">
        <v>16</v>
      </c>
      <c r="I60">
        <v>14</v>
      </c>
      <c r="J60">
        <f>SUM(stronk[[#This Row],[2011]:[2018]])</f>
        <v>30</v>
      </c>
      <c r="K60">
        <f>AVERAGE(stronk[[#This Row],[2011]:[2018]])</f>
        <v>15</v>
      </c>
      <c r="L60">
        <f>STDEV(stronk[[#This Row],[2011]:[2018]])/stronk[[#This Row],[Média]]</f>
        <v>9.428090415820635E-2</v>
      </c>
      <c r="M60" s="4" t="e">
        <f>(stronk[[#This Row],[2018]]/stronk[[#This Row],[2013]])-1</f>
        <v>#DIV/0!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3480A0E-2B8D-4AB1-8D16-7FA53D8FCD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'Weighted Degree'!B2:I2</xm:f>
              <xm:sqref>N2</xm:sqref>
            </x14:sparkline>
            <x14:sparkline>
              <xm:f>'Weighted Degree'!B3:I3</xm:f>
              <xm:sqref>N3</xm:sqref>
            </x14:sparkline>
            <x14:sparkline>
              <xm:f>'Weighted Degree'!B4:I4</xm:f>
              <xm:sqref>N4</xm:sqref>
            </x14:sparkline>
            <x14:sparkline>
              <xm:f>'Weighted Degree'!B5:I5</xm:f>
              <xm:sqref>N5</xm:sqref>
            </x14:sparkline>
            <x14:sparkline>
              <xm:f>'Weighted Degree'!B6:I6</xm:f>
              <xm:sqref>N6</xm:sqref>
            </x14:sparkline>
            <x14:sparkline>
              <xm:f>'Weighted Degree'!B7:I7</xm:f>
              <xm:sqref>N7</xm:sqref>
            </x14:sparkline>
            <x14:sparkline>
              <xm:f>'Weighted Degree'!B8:I8</xm:f>
              <xm:sqref>N8</xm:sqref>
            </x14:sparkline>
            <x14:sparkline>
              <xm:f>'Weighted Degree'!B9:I9</xm:f>
              <xm:sqref>N9</xm:sqref>
            </x14:sparkline>
            <x14:sparkline>
              <xm:f>'Weighted Degree'!B10:I10</xm:f>
              <xm:sqref>N10</xm:sqref>
            </x14:sparkline>
            <x14:sparkline>
              <xm:f>'Weighted Degree'!B11:I11</xm:f>
              <xm:sqref>N11</xm:sqref>
            </x14:sparkline>
            <x14:sparkline>
              <xm:f>'Weighted Degree'!B12:I12</xm:f>
              <xm:sqref>N12</xm:sqref>
            </x14:sparkline>
            <x14:sparkline>
              <xm:f>'Weighted Degree'!B13:I13</xm:f>
              <xm:sqref>N13</xm:sqref>
            </x14:sparkline>
            <x14:sparkline>
              <xm:f>'Weighted Degree'!B14:I14</xm:f>
              <xm:sqref>N14</xm:sqref>
            </x14:sparkline>
            <x14:sparkline>
              <xm:f>'Weighted Degree'!B15:I15</xm:f>
              <xm:sqref>N15</xm:sqref>
            </x14:sparkline>
            <x14:sparkline>
              <xm:f>'Weighted Degree'!B16:I16</xm:f>
              <xm:sqref>N16</xm:sqref>
            </x14:sparkline>
            <x14:sparkline>
              <xm:f>'Weighted Degree'!B17:I17</xm:f>
              <xm:sqref>N17</xm:sqref>
            </x14:sparkline>
            <x14:sparkline>
              <xm:f>'Weighted Degree'!B18:I18</xm:f>
              <xm:sqref>N18</xm:sqref>
            </x14:sparkline>
            <x14:sparkline>
              <xm:f>'Weighted Degree'!B19:I19</xm:f>
              <xm:sqref>N19</xm:sqref>
            </x14:sparkline>
            <x14:sparkline>
              <xm:f>'Weighted Degree'!B20:I20</xm:f>
              <xm:sqref>N20</xm:sqref>
            </x14:sparkline>
            <x14:sparkline>
              <xm:f>'Weighted Degree'!B21:I21</xm:f>
              <xm:sqref>N21</xm:sqref>
            </x14:sparkline>
            <x14:sparkline>
              <xm:f>'Weighted Degree'!B22:I22</xm:f>
              <xm:sqref>N22</xm:sqref>
            </x14:sparkline>
            <x14:sparkline>
              <xm:f>'Weighted Degree'!B23:I23</xm:f>
              <xm:sqref>N23</xm:sqref>
            </x14:sparkline>
            <x14:sparkline>
              <xm:f>'Weighted Degree'!B24:I24</xm:f>
              <xm:sqref>N24</xm:sqref>
            </x14:sparkline>
            <x14:sparkline>
              <xm:f>'Weighted Degree'!B25:I25</xm:f>
              <xm:sqref>N25</xm:sqref>
            </x14:sparkline>
            <x14:sparkline>
              <xm:f>'Weighted Degree'!B26:I26</xm:f>
              <xm:sqref>N26</xm:sqref>
            </x14:sparkline>
            <x14:sparkline>
              <xm:f>'Weighted Degree'!B27:I27</xm:f>
              <xm:sqref>N27</xm:sqref>
            </x14:sparkline>
            <x14:sparkline>
              <xm:f>'Weighted Degree'!B28:I28</xm:f>
              <xm:sqref>N28</xm:sqref>
            </x14:sparkline>
            <x14:sparkline>
              <xm:f>'Weighted Degree'!B29:I29</xm:f>
              <xm:sqref>N29</xm:sqref>
            </x14:sparkline>
            <x14:sparkline>
              <xm:f>'Weighted Degree'!B30:I30</xm:f>
              <xm:sqref>N30</xm:sqref>
            </x14:sparkline>
            <x14:sparkline>
              <xm:f>'Weighted Degree'!B31:I31</xm:f>
              <xm:sqref>N31</xm:sqref>
            </x14:sparkline>
            <x14:sparkline>
              <xm:f>'Weighted Degree'!B32:I32</xm:f>
              <xm:sqref>N32</xm:sqref>
            </x14:sparkline>
            <x14:sparkline>
              <xm:f>'Weighted Degree'!B33:I33</xm:f>
              <xm:sqref>N33</xm:sqref>
            </x14:sparkline>
            <x14:sparkline>
              <xm:f>'Weighted Degree'!B34:I34</xm:f>
              <xm:sqref>N34</xm:sqref>
            </x14:sparkline>
            <x14:sparkline>
              <xm:f>'Weighted Degree'!B35:I35</xm:f>
              <xm:sqref>N35</xm:sqref>
            </x14:sparkline>
            <x14:sparkline>
              <xm:f>'Weighted Degree'!B36:I36</xm:f>
              <xm:sqref>N36</xm:sqref>
            </x14:sparkline>
            <x14:sparkline>
              <xm:f>'Weighted Degree'!B37:I37</xm:f>
              <xm:sqref>N37</xm:sqref>
            </x14:sparkline>
            <x14:sparkline>
              <xm:f>'Weighted Degree'!B38:I38</xm:f>
              <xm:sqref>N38</xm:sqref>
            </x14:sparkline>
            <x14:sparkline>
              <xm:f>'Weighted Degree'!B39:I39</xm:f>
              <xm:sqref>N39</xm:sqref>
            </x14:sparkline>
            <x14:sparkline>
              <xm:f>'Weighted Degree'!B40:I40</xm:f>
              <xm:sqref>N40</xm:sqref>
            </x14:sparkline>
            <x14:sparkline>
              <xm:f>'Weighted Degree'!B41:I41</xm:f>
              <xm:sqref>N41</xm:sqref>
            </x14:sparkline>
            <x14:sparkline>
              <xm:f>'Weighted Degree'!B42:I42</xm:f>
              <xm:sqref>N42</xm:sqref>
            </x14:sparkline>
            <x14:sparkline>
              <xm:f>'Weighted Degree'!B43:I43</xm:f>
              <xm:sqref>N43</xm:sqref>
            </x14:sparkline>
            <x14:sparkline>
              <xm:f>'Weighted Degree'!B44:I44</xm:f>
              <xm:sqref>N44</xm:sqref>
            </x14:sparkline>
            <x14:sparkline>
              <xm:f>'Weighted Degree'!B45:I45</xm:f>
              <xm:sqref>N45</xm:sqref>
            </x14:sparkline>
            <x14:sparkline>
              <xm:f>'Weighted Degree'!B46:I46</xm:f>
              <xm:sqref>N46</xm:sqref>
            </x14:sparkline>
            <x14:sparkline>
              <xm:f>'Weighted Degree'!B47:I47</xm:f>
              <xm:sqref>N47</xm:sqref>
            </x14:sparkline>
            <x14:sparkline>
              <xm:f>'Weighted Degree'!B48:I48</xm:f>
              <xm:sqref>N48</xm:sqref>
            </x14:sparkline>
            <x14:sparkline>
              <xm:f>'Weighted Degree'!B49:I49</xm:f>
              <xm:sqref>N49</xm:sqref>
            </x14:sparkline>
            <x14:sparkline>
              <xm:f>'Weighted Degree'!B50:I50</xm:f>
              <xm:sqref>N50</xm:sqref>
            </x14:sparkline>
            <x14:sparkline>
              <xm:f>'Weighted Degree'!B51:I51</xm:f>
              <xm:sqref>N51</xm:sqref>
            </x14:sparkline>
            <x14:sparkline>
              <xm:f>'Weighted Degree'!B52:I52</xm:f>
              <xm:sqref>N52</xm:sqref>
            </x14:sparkline>
            <x14:sparkline>
              <xm:f>'Weighted Degree'!B53:I53</xm:f>
              <xm:sqref>N53</xm:sqref>
            </x14:sparkline>
            <x14:sparkline>
              <xm:f>'Weighted Degree'!B54:I54</xm:f>
              <xm:sqref>N54</xm:sqref>
            </x14:sparkline>
            <x14:sparkline>
              <xm:f>'Weighted Degree'!B55:I55</xm:f>
              <xm:sqref>N55</xm:sqref>
            </x14:sparkline>
            <x14:sparkline>
              <xm:f>'Weighted Degree'!B56:I56</xm:f>
              <xm:sqref>N56</xm:sqref>
            </x14:sparkline>
            <x14:sparkline>
              <xm:f>'Weighted Degree'!B57:I57</xm:f>
              <xm:sqref>N57</xm:sqref>
            </x14:sparkline>
            <x14:sparkline>
              <xm:f>'Weighted Degree'!B58:I58</xm:f>
              <xm:sqref>N58</xm:sqref>
            </x14:sparkline>
            <x14:sparkline>
              <xm:f>'Weighted Degree'!B59:I59</xm:f>
              <xm:sqref>N59</xm:sqref>
            </x14:sparkline>
            <x14:sparkline>
              <xm:f>'Weighted Degree'!B60:I60</xm:f>
              <xm:sqref>N60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FC9C-4B97-4E7E-AFC3-93D6601BB6BD}">
  <dimension ref="A1:J60"/>
  <sheetViews>
    <sheetView workbookViewId="0">
      <selection activeCell="K1" sqref="K1:K1048576"/>
    </sheetView>
  </sheetViews>
  <sheetFormatPr defaultRowHeight="15" x14ac:dyDescent="0.25"/>
  <cols>
    <col min="1" max="1" width="42.85546875" bestFit="1" customWidth="1"/>
    <col min="2" max="9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</row>
    <row r="2" spans="1:10" x14ac:dyDescent="0.25">
      <c r="A2" s="1" t="s">
        <v>13</v>
      </c>
      <c r="B2" s="2">
        <v>-1.11747305414441</v>
      </c>
      <c r="C2" s="2">
        <v>-0.76716502225447403</v>
      </c>
      <c r="D2" s="2">
        <v>-0.57622971128773004</v>
      </c>
      <c r="E2" s="2">
        <v>-0.74427937293769597</v>
      </c>
      <c r="F2" s="2">
        <v>-1.3586893550014101</v>
      </c>
      <c r="G2" s="2">
        <v>-1.3255423252116401</v>
      </c>
      <c r="H2" s="2">
        <v>-0.86756892982117095</v>
      </c>
      <c r="I2" s="2">
        <v>-1.01232485234596</v>
      </c>
      <c r="J2" s="2"/>
    </row>
    <row r="3" spans="1:10" x14ac:dyDescent="0.25">
      <c r="A3" s="1" t="s">
        <v>19</v>
      </c>
      <c r="B3" s="2">
        <v>-1.11747305414441</v>
      </c>
      <c r="C3" s="2">
        <v>-0.76716502225447603</v>
      </c>
      <c r="D3" s="2">
        <v>0.40878949770522499</v>
      </c>
      <c r="E3" s="2">
        <v>-0.74427937293769397</v>
      </c>
      <c r="F3" s="2">
        <v>-0.98885720770812302</v>
      </c>
      <c r="G3" s="2">
        <v>-1.14339427740766</v>
      </c>
      <c r="H3" s="2">
        <v>-1.21022253313902</v>
      </c>
      <c r="I3" s="2">
        <v>-0.83361444866975698</v>
      </c>
      <c r="J3" s="2"/>
    </row>
    <row r="4" spans="1:10" x14ac:dyDescent="0.25">
      <c r="A4" s="1" t="s">
        <v>15</v>
      </c>
      <c r="B4" s="2">
        <v>-1.07426540418434</v>
      </c>
      <c r="C4" s="2">
        <v>-0.36360508202062403</v>
      </c>
      <c r="D4" s="2">
        <v>0.40878949770522899</v>
      </c>
      <c r="E4" s="2">
        <v>-0.83813741066657999</v>
      </c>
      <c r="F4" s="2">
        <v>4.3989059765011398E-2</v>
      </c>
      <c r="G4" s="2">
        <v>-1.01646398039023</v>
      </c>
      <c r="H4" s="2">
        <v>-0.47454550333721601</v>
      </c>
      <c r="I4" s="2">
        <v>-1.01807552171239</v>
      </c>
      <c r="J4" s="2"/>
    </row>
    <row r="5" spans="1:10" x14ac:dyDescent="0.25">
      <c r="A5" s="1" t="s">
        <v>16</v>
      </c>
      <c r="B5" s="2">
        <v>-1.07426540418434</v>
      </c>
      <c r="C5" s="2">
        <v>-0.36360508202062303</v>
      </c>
      <c r="D5" s="2">
        <v>-0.57622971128773803</v>
      </c>
      <c r="E5" s="2">
        <v>-0.83813741066658098</v>
      </c>
      <c r="F5" s="2">
        <v>4.3989059765031001E-2</v>
      </c>
      <c r="G5" s="2">
        <v>-1.1986120281942401</v>
      </c>
      <c r="H5" s="2">
        <v>-1.4634551902606301</v>
      </c>
      <c r="I5" s="2">
        <v>-1.12547946343147</v>
      </c>
      <c r="J5" s="2"/>
    </row>
    <row r="6" spans="1:10" x14ac:dyDescent="0.25">
      <c r="A6" s="1" t="s">
        <v>14</v>
      </c>
      <c r="B6" s="2">
        <v>-1.07213314655688</v>
      </c>
      <c r="C6" s="2">
        <v>-0.36360508202062097</v>
      </c>
      <c r="D6" s="2">
        <v>0.40878949770522899</v>
      </c>
      <c r="E6" s="2">
        <v>-0.838137410666564</v>
      </c>
      <c r="F6" s="2">
        <v>9.9303507298566504E-2</v>
      </c>
      <c r="G6" s="2">
        <v>-0.70936014953354498</v>
      </c>
      <c r="H6" s="2">
        <v>-0.98563579413138003</v>
      </c>
      <c r="I6" s="2">
        <v>-0.86406702418872905</v>
      </c>
      <c r="J6" s="2"/>
    </row>
    <row r="7" spans="1:10" x14ac:dyDescent="0.25">
      <c r="A7" s="1" t="s">
        <v>22</v>
      </c>
      <c r="B7" s="2">
        <v>-1.07213314655688</v>
      </c>
      <c r="C7" s="2">
        <v>-1.4544636161195601</v>
      </c>
      <c r="D7" s="2">
        <v>-0.57622971128772804</v>
      </c>
      <c r="E7" s="2">
        <v>-0.64869757958441798</v>
      </c>
      <c r="F7" s="2">
        <v>-0.98885720770813001</v>
      </c>
      <c r="G7" s="2">
        <v>-0.83629044655096296</v>
      </c>
      <c r="H7" s="2">
        <v>-1.4282665354874</v>
      </c>
      <c r="I7" s="2">
        <v>-1.01807552171237</v>
      </c>
      <c r="J7" s="2"/>
    </row>
    <row r="8" spans="1:10" x14ac:dyDescent="0.25">
      <c r="A8" s="1" t="s">
        <v>23</v>
      </c>
      <c r="B8" s="2">
        <v>-1.07213314655688</v>
      </c>
      <c r="C8" s="2">
        <v>-1.4544636161195601</v>
      </c>
      <c r="D8" s="2">
        <v>0.40878949770522499</v>
      </c>
      <c r="E8" s="2">
        <v>-0.64869757958441598</v>
      </c>
      <c r="F8" s="2">
        <v>4.3989059765014799E-2</v>
      </c>
      <c r="G8" s="2">
        <v>-0.70936014953354998</v>
      </c>
      <c r="H8" s="2">
        <v>-1.2951814648778699</v>
      </c>
      <c r="I8" s="2">
        <v>-1.05492992327283</v>
      </c>
      <c r="J8" s="2"/>
    </row>
    <row r="9" spans="1:10" x14ac:dyDescent="0.25">
      <c r="A9" s="1" t="s">
        <v>18</v>
      </c>
      <c r="B9" s="2">
        <v>-1.0523672491636999</v>
      </c>
      <c r="C9" s="2">
        <v>-1.46286149531064</v>
      </c>
      <c r="D9" s="2">
        <v>-1.40005567372008</v>
      </c>
      <c r="E9" s="2">
        <v>0.37368103409066</v>
      </c>
      <c r="F9" s="2">
        <v>-1.3424376494532899</v>
      </c>
      <c r="G9" s="2">
        <v>-0.45873888628433601</v>
      </c>
      <c r="H9" s="2">
        <v>-0.107832403013512</v>
      </c>
      <c r="I9" s="2">
        <v>-0.94338182997862996</v>
      </c>
      <c r="J9" s="2"/>
    </row>
    <row r="10" spans="1:10" x14ac:dyDescent="0.25">
      <c r="A10" s="1" t="s">
        <v>25</v>
      </c>
      <c r="B10" s="2">
        <v>-1.04259549181579</v>
      </c>
      <c r="C10" s="2">
        <v>-1.37986389890671</v>
      </c>
      <c r="D10" s="2">
        <v>-1.9900496481840599</v>
      </c>
      <c r="E10" s="2">
        <v>-1.3378350133414301</v>
      </c>
      <c r="F10" s="2">
        <v>-0.98885720770812602</v>
      </c>
      <c r="G10" s="2">
        <v>-1.1986120281942101</v>
      </c>
      <c r="H10" s="2">
        <v>8.5956093709194503E-3</v>
      </c>
      <c r="I10" s="2">
        <v>-1.1164742384322399</v>
      </c>
      <c r="J10" s="2"/>
    </row>
    <row r="11" spans="1:10" x14ac:dyDescent="0.25">
      <c r="A11" s="1" t="s">
        <v>12</v>
      </c>
      <c r="B11" s="2">
        <v>-1.0277612577695501</v>
      </c>
      <c r="C11" s="2">
        <v>-0.36360508202062097</v>
      </c>
      <c r="D11" s="2">
        <v>0.40878949770523099</v>
      </c>
      <c r="E11" s="2">
        <v>-0.64869757958441499</v>
      </c>
      <c r="F11" s="2">
        <v>-0.56371061288130497</v>
      </c>
      <c r="G11" s="2">
        <v>-1.0189597661927099</v>
      </c>
      <c r="H11" s="2">
        <v>-0.865444855415895</v>
      </c>
      <c r="I11" s="2">
        <v>-0.94659281876158297</v>
      </c>
      <c r="J11" s="2"/>
    </row>
    <row r="12" spans="1:10" x14ac:dyDescent="0.25">
      <c r="A12" s="1" t="s">
        <v>11</v>
      </c>
      <c r="B12" s="2">
        <v>-0.99491402523859496</v>
      </c>
      <c r="C12" s="2">
        <v>-0.21365532161908601</v>
      </c>
      <c r="D12" s="2">
        <v>-0.72267312183533505</v>
      </c>
      <c r="E12" s="2">
        <v>0.46926282744394698</v>
      </c>
      <c r="F12" s="2">
        <v>-0.54745890733317404</v>
      </c>
      <c r="G12" s="2">
        <v>-0.43476044786319701</v>
      </c>
      <c r="H12" s="2">
        <v>-0.65783180784313899</v>
      </c>
      <c r="I12" s="2">
        <v>-0.87734819772560402</v>
      </c>
      <c r="J12" s="2"/>
    </row>
    <row r="13" spans="1:10" x14ac:dyDescent="0.25">
      <c r="A13" s="1" t="s">
        <v>9</v>
      </c>
      <c r="B13" s="2">
        <v>-0.96210603671305905</v>
      </c>
      <c r="C13" s="2">
        <v>-0.36360508202062503</v>
      </c>
      <c r="D13" s="2">
        <v>-0.45722754782994102</v>
      </c>
      <c r="E13" s="2">
        <v>0.37368103409069198</v>
      </c>
      <c r="F13" s="2">
        <v>-1.6924537069204799</v>
      </c>
      <c r="G13" s="2">
        <v>-0.94769151830887599</v>
      </c>
      <c r="H13" s="2">
        <v>-0.36110396460196498</v>
      </c>
      <c r="I13" s="2">
        <v>-1.0532594522315999</v>
      </c>
      <c r="J13" s="2"/>
    </row>
    <row r="14" spans="1:10" x14ac:dyDescent="0.25">
      <c r="A14" s="1" t="s">
        <v>10</v>
      </c>
      <c r="B14" s="2">
        <v>-0.899708068105873</v>
      </c>
      <c r="C14" s="2">
        <v>-0.76716502225448102</v>
      </c>
      <c r="D14" s="2">
        <v>-0.38740563681058998</v>
      </c>
      <c r="E14" s="2">
        <v>-0.74427937293770197</v>
      </c>
      <c r="F14" s="2">
        <v>-0.32584308752826002</v>
      </c>
      <c r="G14" s="2">
        <v>-1.3164348407638999</v>
      </c>
      <c r="H14" s="2">
        <v>-1.23883010314585</v>
      </c>
      <c r="I14" s="2">
        <v>-0.97582740212110897</v>
      </c>
      <c r="J14" s="2"/>
    </row>
    <row r="15" spans="1:10" x14ac:dyDescent="0.25">
      <c r="A15" s="1" t="s">
        <v>24</v>
      </c>
      <c r="B15" s="2">
        <v>-0.899708068105873</v>
      </c>
      <c r="C15" s="2">
        <v>-0.91336315277683</v>
      </c>
      <c r="D15" s="2">
        <v>-0.57622971128773004</v>
      </c>
      <c r="E15" s="2">
        <v>-0.45771640088047499</v>
      </c>
      <c r="F15" s="2">
        <v>-0.56371061288129898</v>
      </c>
      <c r="G15" s="2">
        <v>-0.19521655946920699</v>
      </c>
      <c r="H15" s="2">
        <v>-0.20174443024101599</v>
      </c>
      <c r="I15" s="2">
        <v>-0.68957494474808201</v>
      </c>
      <c r="J15" s="2"/>
    </row>
    <row r="16" spans="1:10" x14ac:dyDescent="0.25">
      <c r="A16" s="1" t="s">
        <v>21</v>
      </c>
      <c r="B16" s="2">
        <v>-0.84900481311185605</v>
      </c>
      <c r="C16" s="2">
        <v>-1.8042598143156701</v>
      </c>
      <c r="D16" s="2">
        <v>0.50244712893543897</v>
      </c>
      <c r="E16" s="2">
        <v>0.37368103409069198</v>
      </c>
      <c r="F16" s="2">
        <v>0.277623878787921</v>
      </c>
      <c r="G16" s="2">
        <v>-1.68044593822622</v>
      </c>
      <c r="H16" s="2">
        <v>-0.68722723067189095</v>
      </c>
      <c r="I16" s="2">
        <v>-0.71239885583457896</v>
      </c>
      <c r="J16" s="2"/>
    </row>
    <row r="17" spans="1:10" x14ac:dyDescent="0.25">
      <c r="A17" s="1" t="s">
        <v>17</v>
      </c>
      <c r="B17" s="2">
        <v>-0.78739172461293905</v>
      </c>
      <c r="C17" s="2">
        <v>-1.7205984680100299</v>
      </c>
      <c r="D17" s="2">
        <v>-0.57622971128773304</v>
      </c>
      <c r="E17" s="2">
        <v>-0.74427937293769397</v>
      </c>
      <c r="F17" s="2">
        <v>-0.56371061288129698</v>
      </c>
      <c r="G17" s="2">
        <v>-1.2639028336133</v>
      </c>
      <c r="H17" s="2">
        <v>-0.30721159945390197</v>
      </c>
      <c r="I17" s="2">
        <v>-0.89327735373708705</v>
      </c>
      <c r="J17" s="2"/>
    </row>
    <row r="18" spans="1:10" x14ac:dyDescent="0.25">
      <c r="A18" s="1" t="s">
        <v>20</v>
      </c>
      <c r="B18" s="2">
        <v>-0.78739172461293805</v>
      </c>
      <c r="C18" s="2">
        <v>0.122000117801667</v>
      </c>
      <c r="D18" s="2">
        <v>-1.4521971267156899</v>
      </c>
      <c r="E18" s="2">
        <v>0.27982299636179903</v>
      </c>
      <c r="F18" s="2">
        <v>-0.325843087528283</v>
      </c>
      <c r="G18" s="2">
        <v>-0.70936014953354398</v>
      </c>
      <c r="H18" s="2">
        <v>-0.45642265103535001</v>
      </c>
      <c r="I18" s="2">
        <v>-1.0302815082605501</v>
      </c>
      <c r="J18" s="2"/>
    </row>
    <row r="19" spans="1:10" x14ac:dyDescent="0.25">
      <c r="A19" s="1" t="s">
        <v>26</v>
      </c>
      <c r="B19" s="2" t="s">
        <v>27</v>
      </c>
      <c r="C19" s="2">
        <v>-0.36752986404807297</v>
      </c>
      <c r="D19" s="2">
        <v>-1.26337305223854</v>
      </c>
      <c r="E19" s="2">
        <v>-0.64869757958440799</v>
      </c>
      <c r="F19" s="2">
        <v>-0.93354276017459303</v>
      </c>
      <c r="G19" s="2">
        <v>-0.70936014953356097</v>
      </c>
      <c r="H19" s="2">
        <v>-0.69213471627136802</v>
      </c>
      <c r="I19" s="2">
        <v>-0.79357359856568399</v>
      </c>
      <c r="J19" s="2"/>
    </row>
    <row r="20" spans="1:10" x14ac:dyDescent="0.25">
      <c r="A20" s="1" t="s">
        <v>28</v>
      </c>
      <c r="B20" s="2" t="s">
        <v>27</v>
      </c>
      <c r="C20" s="2">
        <v>0.534275382831779</v>
      </c>
      <c r="D20" s="2" t="s">
        <v>27</v>
      </c>
      <c r="E20" s="2">
        <v>0.52963987629877596</v>
      </c>
      <c r="F20" s="2">
        <v>-0.50110315778405201</v>
      </c>
      <c r="G20" s="2">
        <v>-0.39087579856807902</v>
      </c>
      <c r="H20" s="2">
        <v>-0.33017800447470402</v>
      </c>
      <c r="I20" s="2">
        <v>-0.81327687172702401</v>
      </c>
      <c r="J20" s="2"/>
    </row>
    <row r="21" spans="1:10" x14ac:dyDescent="0.25">
      <c r="A21" s="1" t="s">
        <v>29</v>
      </c>
      <c r="B21" s="2" t="s">
        <v>27</v>
      </c>
      <c r="C21" s="2">
        <v>-1.20907816333006</v>
      </c>
      <c r="D21" s="2">
        <v>0.72031141686338196</v>
      </c>
      <c r="E21" s="2">
        <v>-1.38623697682669</v>
      </c>
      <c r="F21" s="2">
        <v>0.46913565459186202</v>
      </c>
      <c r="G21" s="2">
        <v>-0.88240071288979705</v>
      </c>
      <c r="H21" s="2">
        <v>-1.7868014736376201</v>
      </c>
      <c r="I21" s="2">
        <v>-1.1398758101161</v>
      </c>
      <c r="J21" s="2"/>
    </row>
    <row r="22" spans="1:10" x14ac:dyDescent="0.25">
      <c r="A22" s="1" t="s">
        <v>30</v>
      </c>
      <c r="B22" s="2" t="s">
        <v>27</v>
      </c>
      <c r="C22" s="2">
        <v>1.3854913437254499</v>
      </c>
      <c r="D22" s="2">
        <v>0.50244712893544397</v>
      </c>
      <c r="E22" s="2">
        <v>-0.93371920401985897</v>
      </c>
      <c r="F22" s="2">
        <v>-9.2208268505366994E-2</v>
      </c>
      <c r="G22" s="2">
        <v>-0.99941725547603899</v>
      </c>
      <c r="H22" s="2">
        <v>0.24901696832134301</v>
      </c>
      <c r="I22" s="2">
        <v>-0.96803833317499999</v>
      </c>
      <c r="J22" s="2"/>
    </row>
    <row r="23" spans="1:10" x14ac:dyDescent="0.25">
      <c r="A23" s="1" t="s">
        <v>31</v>
      </c>
      <c r="B23" s="2" t="s">
        <v>27</v>
      </c>
      <c r="C23" s="2">
        <v>-1.17185045145207</v>
      </c>
      <c r="D23" s="2">
        <v>2.8487013712975502</v>
      </c>
      <c r="E23" s="2">
        <v>9.4906883743724899E-2</v>
      </c>
      <c r="F23" s="2">
        <v>-0.745212902032102</v>
      </c>
      <c r="G23" s="2">
        <v>-0.629633967958521</v>
      </c>
      <c r="H23" s="2">
        <v>-1.8648490247043501</v>
      </c>
      <c r="I23" s="2">
        <v>-0.53694543507099002</v>
      </c>
      <c r="J23" s="2"/>
    </row>
    <row r="24" spans="1:10" x14ac:dyDescent="0.25">
      <c r="A24" s="1" t="s">
        <v>32</v>
      </c>
      <c r="B24" s="2" t="s">
        <v>27</v>
      </c>
      <c r="C24" s="2">
        <v>-0.65121080029654999</v>
      </c>
      <c r="D24" s="2">
        <v>-0.41134078350391901</v>
      </c>
      <c r="E24" s="2">
        <v>-0.64869757958441698</v>
      </c>
      <c r="F24" s="2">
        <v>-0.93354276017459203</v>
      </c>
      <c r="G24" s="2">
        <v>-0.83629044655096596</v>
      </c>
      <c r="H24" s="2">
        <v>-1.0510314284845701</v>
      </c>
      <c r="I24" s="2">
        <v>-0.79742694444027096</v>
      </c>
      <c r="J24" s="2"/>
    </row>
    <row r="25" spans="1:10" x14ac:dyDescent="0.25">
      <c r="A25" s="1" t="s">
        <v>33</v>
      </c>
      <c r="B25" s="2" t="s">
        <v>27</v>
      </c>
      <c r="C25" s="2">
        <v>-0.76716502225447403</v>
      </c>
      <c r="D25" s="2">
        <v>-0.43954708980618401</v>
      </c>
      <c r="E25" s="2">
        <v>-0.64869757958441998</v>
      </c>
      <c r="F25" s="2">
        <v>0.46913565459185502</v>
      </c>
      <c r="G25" s="2">
        <v>-0.527212101729575</v>
      </c>
      <c r="H25" s="2">
        <v>-0.47454550333721202</v>
      </c>
      <c r="I25" s="2">
        <v>-1.01807552171238</v>
      </c>
      <c r="J25" s="2"/>
    </row>
    <row r="26" spans="1:10" x14ac:dyDescent="0.25">
      <c r="A26" s="1" t="s">
        <v>34</v>
      </c>
      <c r="B26" s="2" t="s">
        <v>27</v>
      </c>
      <c r="C26" s="2" t="s">
        <v>27</v>
      </c>
      <c r="D26" s="2">
        <v>0.60130925340555896</v>
      </c>
      <c r="E26" s="2">
        <v>-0.64869757958436303</v>
      </c>
      <c r="F26" s="2">
        <v>-1.3424376494533199</v>
      </c>
      <c r="G26" s="2">
        <v>-0.70936014953355497</v>
      </c>
      <c r="H26" s="2">
        <v>-0.61221219829426998</v>
      </c>
      <c r="I26" s="2">
        <v>-0.93801431751234998</v>
      </c>
      <c r="J26" s="2"/>
    </row>
    <row r="27" spans="1:10" x14ac:dyDescent="0.25">
      <c r="A27" s="1" t="s">
        <v>35</v>
      </c>
      <c r="B27" s="2" t="s">
        <v>27</v>
      </c>
      <c r="C27" s="2" t="s">
        <v>27</v>
      </c>
      <c r="D27" s="2">
        <v>-1.7612251384892801</v>
      </c>
      <c r="E27" s="2">
        <v>1.0229988008838999</v>
      </c>
      <c r="F27" s="2">
        <v>-0.70663662575813102</v>
      </c>
      <c r="G27" s="2">
        <v>-0.74665051054474196</v>
      </c>
      <c r="H27" s="2">
        <v>0.31493506637304902</v>
      </c>
      <c r="I27" s="2">
        <v>-0.99933733695765103</v>
      </c>
      <c r="J27" s="2"/>
    </row>
    <row r="28" spans="1:10" x14ac:dyDescent="0.25">
      <c r="A28" s="1" t="s">
        <v>36</v>
      </c>
      <c r="B28" s="2" t="s">
        <v>27</v>
      </c>
      <c r="C28" s="2" t="s">
        <v>27</v>
      </c>
      <c r="D28" s="2">
        <v>-0.75572096286240298</v>
      </c>
      <c r="E28" s="2">
        <v>-0.367962543209719</v>
      </c>
      <c r="F28" s="2">
        <v>0.15094957145924701</v>
      </c>
      <c r="G28" s="2">
        <v>-0.61662349752154999</v>
      </c>
      <c r="H28" s="2">
        <v>-1.2089562643077501</v>
      </c>
      <c r="I28" s="2">
        <v>-1.15680340812114</v>
      </c>
      <c r="J28" s="2"/>
    </row>
    <row r="29" spans="1:10" x14ac:dyDescent="0.25">
      <c r="A29" s="1" t="s">
        <v>37</v>
      </c>
      <c r="B29" s="2" t="s">
        <v>27</v>
      </c>
      <c r="C29" s="2" t="s">
        <v>27</v>
      </c>
      <c r="D29" s="2">
        <v>-0.47022163312163201</v>
      </c>
      <c r="E29" s="2">
        <v>-0.93371920401983899</v>
      </c>
      <c r="F29" s="2">
        <v>9.9303507298552904E-2</v>
      </c>
      <c r="G29" s="2">
        <v>-1.1986120281942301</v>
      </c>
      <c r="H29" s="2">
        <v>-0.66958536954421799</v>
      </c>
      <c r="I29" s="2">
        <v>-0.89084539948218799</v>
      </c>
      <c r="J29" s="2"/>
    </row>
    <row r="30" spans="1:10" x14ac:dyDescent="0.25">
      <c r="A30" s="1" t="s">
        <v>38</v>
      </c>
      <c r="B30" s="2" t="s">
        <v>27</v>
      </c>
      <c r="C30" s="2" t="s">
        <v>27</v>
      </c>
      <c r="D30" s="2">
        <v>0.22079912501367399</v>
      </c>
      <c r="E30" s="2">
        <v>-1.1371679697002901</v>
      </c>
      <c r="F30" s="2">
        <v>-0.84472582827301601</v>
      </c>
      <c r="G30" s="2">
        <v>-0.34028871036547198</v>
      </c>
      <c r="H30" s="2">
        <v>-1.4667911014644599</v>
      </c>
      <c r="I30" s="2">
        <v>-1.1495758991291201</v>
      </c>
      <c r="J30" s="2"/>
    </row>
    <row r="31" spans="1:10" x14ac:dyDescent="0.25">
      <c r="A31" s="1" t="s">
        <v>39</v>
      </c>
      <c r="B31" s="2" t="s">
        <v>27</v>
      </c>
      <c r="C31" s="2" t="s">
        <v>27</v>
      </c>
      <c r="D31" s="2">
        <v>1.0832561418361499</v>
      </c>
      <c r="E31" s="2">
        <v>-1.1055019404519999</v>
      </c>
      <c r="F31" s="2">
        <v>-1.7542018908078201</v>
      </c>
      <c r="G31" s="2" t="s">
        <v>27</v>
      </c>
      <c r="H31" s="2" t="s">
        <v>27</v>
      </c>
      <c r="I31" s="2" t="s">
        <v>27</v>
      </c>
      <c r="J31" s="2"/>
    </row>
    <row r="32" spans="1:10" x14ac:dyDescent="0.25">
      <c r="A32" s="1" t="s">
        <v>40</v>
      </c>
      <c r="B32" s="2" t="s">
        <v>27</v>
      </c>
      <c r="C32" s="2" t="s">
        <v>27</v>
      </c>
      <c r="D32" s="2">
        <v>1.0832561418361399</v>
      </c>
      <c r="E32" s="2">
        <v>-3.82997522822579</v>
      </c>
      <c r="F32" s="2">
        <v>-6.6015272431928701E-2</v>
      </c>
      <c r="G32" s="2">
        <v>-0.32451451685932697</v>
      </c>
      <c r="H32" s="2">
        <v>0.22523157136709099</v>
      </c>
      <c r="I32" s="2" t="s">
        <v>27</v>
      </c>
      <c r="J32" s="2"/>
    </row>
    <row r="33" spans="1:10" x14ac:dyDescent="0.25">
      <c r="A33" s="1" t="s">
        <v>41</v>
      </c>
      <c r="B33" s="2" t="s">
        <v>27</v>
      </c>
      <c r="C33" s="2" t="s">
        <v>27</v>
      </c>
      <c r="D33" s="2">
        <v>-1.58341701102118</v>
      </c>
      <c r="E33" s="2">
        <v>-0.47779040156469599</v>
      </c>
      <c r="F33" s="2">
        <v>0.134697865911133</v>
      </c>
      <c r="G33" s="2">
        <v>-0.673204153966524</v>
      </c>
      <c r="H33" s="2">
        <v>-0.14678795896004501</v>
      </c>
      <c r="I33" s="2">
        <v>-0.89408213319610796</v>
      </c>
      <c r="J33" s="2"/>
    </row>
    <row r="34" spans="1:10" x14ac:dyDescent="0.25">
      <c r="A34" s="1" t="s">
        <v>42</v>
      </c>
      <c r="B34" s="2" t="s">
        <v>27</v>
      </c>
      <c r="C34" s="2" t="s">
        <v>27</v>
      </c>
      <c r="D34" s="2">
        <v>1.29523385422015</v>
      </c>
      <c r="E34" s="2">
        <v>0.59403902161056099</v>
      </c>
      <c r="F34" s="2">
        <v>-1.15948050957677</v>
      </c>
      <c r="G34" s="2">
        <v>-1.26222773394175</v>
      </c>
      <c r="H34" s="2">
        <v>-0.96461922697106395</v>
      </c>
      <c r="I34" s="2">
        <v>-0.80728959745347595</v>
      </c>
      <c r="J34" s="2"/>
    </row>
    <row r="35" spans="1:10" x14ac:dyDescent="0.25">
      <c r="A35" s="1" t="s">
        <v>43</v>
      </c>
      <c r="B35" s="2" t="s">
        <v>27</v>
      </c>
      <c r="C35" s="2" t="s">
        <v>27</v>
      </c>
      <c r="D35" s="2">
        <v>-0.54625522980441399</v>
      </c>
      <c r="E35" s="2">
        <v>-1.3862369768267</v>
      </c>
      <c r="F35" s="2">
        <v>-0.56371061288129998</v>
      </c>
      <c r="G35" s="2">
        <v>-1.01646398039024</v>
      </c>
      <c r="H35" s="2">
        <v>-1.10604871837292</v>
      </c>
      <c r="I35" s="2">
        <v>-1.2859898231881599</v>
      </c>
      <c r="J35" s="2"/>
    </row>
    <row r="36" spans="1:10" x14ac:dyDescent="0.25">
      <c r="A36" s="1" t="s">
        <v>44</v>
      </c>
      <c r="B36" s="2" t="s">
        <v>27</v>
      </c>
      <c r="C36" s="2" t="s">
        <v>27</v>
      </c>
      <c r="D36" s="2">
        <v>0.60130925340558605</v>
      </c>
      <c r="E36" s="2">
        <v>-0.64869757958441698</v>
      </c>
      <c r="F36" s="2">
        <v>-1.3586893550014201</v>
      </c>
      <c r="G36" s="2">
        <v>-1.1986120281942101</v>
      </c>
      <c r="H36" s="2">
        <v>-1.1259316275499101</v>
      </c>
      <c r="I36" s="2">
        <v>-1.46530545788663</v>
      </c>
      <c r="J36" s="2"/>
    </row>
    <row r="37" spans="1:10" x14ac:dyDescent="0.25">
      <c r="A37" s="1" t="s">
        <v>45</v>
      </c>
      <c r="B37" s="2" t="s">
        <v>27</v>
      </c>
      <c r="C37" s="2" t="s">
        <v>27</v>
      </c>
      <c r="D37" s="2" t="s">
        <v>27</v>
      </c>
      <c r="E37" s="2">
        <v>-1.04441350038711</v>
      </c>
      <c r="F37" s="2">
        <v>-0.98885720770814101</v>
      </c>
      <c r="G37" s="2">
        <v>-1.19861202819426</v>
      </c>
      <c r="H37" s="2">
        <v>-0.47454550333721102</v>
      </c>
      <c r="I37" s="2">
        <v>-1.1153473226289301</v>
      </c>
      <c r="J37" s="2"/>
    </row>
    <row r="38" spans="1:10" x14ac:dyDescent="0.25">
      <c r="A38" s="1" t="s">
        <v>46</v>
      </c>
      <c r="B38" s="2" t="s">
        <v>27</v>
      </c>
      <c r="C38" s="2" t="s">
        <v>27</v>
      </c>
      <c r="D38" s="2" t="s">
        <v>27</v>
      </c>
      <c r="E38" s="2">
        <v>-0.18934862708081199</v>
      </c>
      <c r="F38" s="2">
        <v>-3.3913366037791998E-3</v>
      </c>
      <c r="G38" s="2">
        <v>-1.0249171228670599</v>
      </c>
      <c r="H38" s="2">
        <v>-1.85390600068239</v>
      </c>
      <c r="I38" s="2" t="s">
        <v>27</v>
      </c>
      <c r="J38" s="2"/>
    </row>
    <row r="39" spans="1:10" x14ac:dyDescent="0.25">
      <c r="A39" s="1" t="s">
        <v>47</v>
      </c>
      <c r="B39" s="2" t="s">
        <v>27</v>
      </c>
      <c r="C39" s="2" t="s">
        <v>27</v>
      </c>
      <c r="D39" s="2" t="s">
        <v>27</v>
      </c>
      <c r="E39" s="2">
        <v>-0.70703165881033203</v>
      </c>
      <c r="F39" s="2">
        <v>-3.0027655813350602</v>
      </c>
      <c r="G39" s="2">
        <v>-0.873377470221543</v>
      </c>
      <c r="H39" s="2">
        <v>-0.87902399106086504</v>
      </c>
      <c r="I39" s="2">
        <v>-0.686487444500959</v>
      </c>
      <c r="J39" s="2"/>
    </row>
    <row r="40" spans="1:10" x14ac:dyDescent="0.25">
      <c r="A40" s="1" t="s">
        <v>48</v>
      </c>
      <c r="B40" s="2" t="s">
        <v>27</v>
      </c>
      <c r="C40" s="2" t="s">
        <v>27</v>
      </c>
      <c r="D40" s="2" t="s">
        <v>27</v>
      </c>
      <c r="E40" s="2">
        <v>1.7365241845861501</v>
      </c>
      <c r="F40" s="2">
        <v>-0.98885720770812302</v>
      </c>
      <c r="G40" s="2">
        <v>-0.70936014953354898</v>
      </c>
      <c r="H40" s="2">
        <v>-0.73862474991420202</v>
      </c>
      <c r="I40" s="2">
        <v>-1.12546423806582</v>
      </c>
      <c r="J40" s="2"/>
    </row>
    <row r="41" spans="1:10" x14ac:dyDescent="0.25">
      <c r="A41" s="1" t="s">
        <v>49</v>
      </c>
      <c r="B41" s="2" t="s">
        <v>27</v>
      </c>
      <c r="C41" s="2" t="s">
        <v>27</v>
      </c>
      <c r="D41" s="2" t="s">
        <v>27</v>
      </c>
      <c r="E41" s="2">
        <v>-0.94397053376495699</v>
      </c>
      <c r="F41" s="2">
        <v>0.31235559835900201</v>
      </c>
      <c r="G41" s="2">
        <v>-0.64776379067084799</v>
      </c>
      <c r="H41" s="2">
        <v>-0.28375582204448702</v>
      </c>
      <c r="I41" s="2" t="s">
        <v>27</v>
      </c>
      <c r="J41" s="2"/>
    </row>
    <row r="42" spans="1:10" x14ac:dyDescent="0.25">
      <c r="A42" s="1" t="s">
        <v>50</v>
      </c>
      <c r="B42" s="2" t="s">
        <v>27</v>
      </c>
      <c r="C42" s="2" t="s">
        <v>27</v>
      </c>
      <c r="D42" s="2" t="s">
        <v>27</v>
      </c>
      <c r="E42" s="2">
        <v>-0.48667367129044797</v>
      </c>
      <c r="F42" s="2">
        <v>-1.5663300833235001</v>
      </c>
      <c r="G42" s="2">
        <v>-1.3415946240322101</v>
      </c>
      <c r="H42" s="2">
        <v>-0.84098550845998399</v>
      </c>
      <c r="I42" s="2">
        <v>-0.979854743232211</v>
      </c>
      <c r="J42" s="2"/>
    </row>
    <row r="43" spans="1:10" x14ac:dyDescent="0.25">
      <c r="A43" s="1" t="s">
        <v>51</v>
      </c>
      <c r="B43" s="2" t="s">
        <v>27</v>
      </c>
      <c r="C43" s="2" t="s">
        <v>27</v>
      </c>
      <c r="D43" s="2" t="s">
        <v>27</v>
      </c>
      <c r="E43" s="2" t="s">
        <v>27</v>
      </c>
      <c r="F43" s="2">
        <v>0.51549140414097006</v>
      </c>
      <c r="G43" s="2">
        <v>-0.70025266508581496</v>
      </c>
      <c r="H43" s="2">
        <v>-0.836837285409058</v>
      </c>
      <c r="I43" s="2">
        <v>-0.96292551538796201</v>
      </c>
      <c r="J43" s="2"/>
    </row>
    <row r="44" spans="1:10" x14ac:dyDescent="0.25">
      <c r="A44" s="1" t="s">
        <v>52</v>
      </c>
      <c r="B44" s="2" t="s">
        <v>27</v>
      </c>
      <c r="C44" s="2" t="s">
        <v>27</v>
      </c>
      <c r="D44" s="2" t="s">
        <v>27</v>
      </c>
      <c r="E44" s="2" t="s">
        <v>27</v>
      </c>
      <c r="F44" s="2">
        <v>1.0068530292239199</v>
      </c>
      <c r="G44" s="2">
        <v>-0.83434605891063696</v>
      </c>
      <c r="H44" s="2">
        <v>-1.5580851189867599</v>
      </c>
      <c r="I44" s="2">
        <v>-0.76940290980872295</v>
      </c>
      <c r="J44" s="2"/>
    </row>
    <row r="45" spans="1:10" x14ac:dyDescent="0.25">
      <c r="A45" s="1" t="s">
        <v>53</v>
      </c>
      <c r="B45" s="2" t="s">
        <v>27</v>
      </c>
      <c r="C45" s="2" t="s">
        <v>27</v>
      </c>
      <c r="D45" s="2" t="s">
        <v>27</v>
      </c>
      <c r="E45" s="2" t="s">
        <v>27</v>
      </c>
      <c r="F45" s="2">
        <v>2.6197766960921198</v>
      </c>
      <c r="G45" s="2">
        <v>-0.604292170496466</v>
      </c>
      <c r="H45" s="2">
        <v>-1.0257735486191599</v>
      </c>
      <c r="I45" s="2">
        <v>-0.70234212681927</v>
      </c>
      <c r="J45" s="2"/>
    </row>
    <row r="46" spans="1:10" x14ac:dyDescent="0.25">
      <c r="A46" s="1" t="s">
        <v>54</v>
      </c>
      <c r="B46" s="2" t="s">
        <v>27</v>
      </c>
      <c r="C46" s="2" t="s">
        <v>27</v>
      </c>
      <c r="D46" s="2" t="s">
        <v>27</v>
      </c>
      <c r="E46" s="2" t="s">
        <v>27</v>
      </c>
      <c r="F46" s="2">
        <v>0.63073433555255798</v>
      </c>
      <c r="G46" s="2">
        <v>-8.3387319864514697E-2</v>
      </c>
      <c r="H46" s="2">
        <v>-0.65459214383019104</v>
      </c>
      <c r="I46" s="2">
        <v>-0.97734280491393899</v>
      </c>
      <c r="J46" s="2"/>
    </row>
    <row r="47" spans="1:10" x14ac:dyDescent="0.25">
      <c r="A47" s="1" t="s">
        <v>55</v>
      </c>
      <c r="B47" s="2" t="s">
        <v>27</v>
      </c>
      <c r="C47" s="2" t="s">
        <v>27</v>
      </c>
      <c r="D47" s="2" t="s">
        <v>27</v>
      </c>
      <c r="E47" s="2" t="s">
        <v>27</v>
      </c>
      <c r="F47" s="2">
        <v>-0.52751722297173298</v>
      </c>
      <c r="G47" s="2">
        <v>-2.3860669771210898</v>
      </c>
      <c r="H47" s="2">
        <v>0.23330930571924799</v>
      </c>
      <c r="I47" s="2">
        <v>-0.63261747675709801</v>
      </c>
      <c r="J47" s="2"/>
    </row>
    <row r="48" spans="1:10" x14ac:dyDescent="0.25">
      <c r="A48" s="1" t="s">
        <v>56</v>
      </c>
      <c r="B48" s="2" t="s">
        <v>27</v>
      </c>
      <c r="C48" s="2" t="s">
        <v>27</v>
      </c>
      <c r="D48" s="2" t="s">
        <v>27</v>
      </c>
      <c r="E48" s="2" t="s">
        <v>27</v>
      </c>
      <c r="F48" s="2" t="s">
        <v>27</v>
      </c>
      <c r="G48" s="2">
        <v>-0.29719206351606597</v>
      </c>
      <c r="H48" s="2">
        <v>-0.89201919544150099</v>
      </c>
      <c r="I48" s="2">
        <v>-1.0967291182482499</v>
      </c>
      <c r="J48" s="2"/>
    </row>
    <row r="49" spans="1:10" x14ac:dyDescent="0.25">
      <c r="A49" s="1" t="s">
        <v>57</v>
      </c>
      <c r="B49" s="2" t="s">
        <v>27</v>
      </c>
      <c r="C49" s="2" t="s">
        <v>27</v>
      </c>
      <c r="D49" s="2" t="s">
        <v>27</v>
      </c>
      <c r="E49" s="2" t="s">
        <v>27</v>
      </c>
      <c r="F49" s="2" t="s">
        <v>27</v>
      </c>
      <c r="G49" s="2">
        <v>-2.3113918429100999</v>
      </c>
      <c r="H49" s="2" t="s">
        <v>27</v>
      </c>
      <c r="I49" s="2" t="s">
        <v>27</v>
      </c>
      <c r="J49" s="2"/>
    </row>
    <row r="50" spans="1:10" x14ac:dyDescent="0.25">
      <c r="A50" s="1" t="s">
        <v>58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>
        <v>-0.46284531587580802</v>
      </c>
      <c r="H50" s="2">
        <v>-1.38432221628434</v>
      </c>
      <c r="I50" s="2">
        <v>-0.76515891327615804</v>
      </c>
      <c r="J50" s="2"/>
    </row>
    <row r="51" spans="1:10" x14ac:dyDescent="0.25">
      <c r="A51" s="1" t="s">
        <v>59</v>
      </c>
      <c r="B51" s="2" t="s">
        <v>27</v>
      </c>
      <c r="C51" s="2" t="s">
        <v>27</v>
      </c>
      <c r="D51" s="2" t="s">
        <v>27</v>
      </c>
      <c r="E51" s="2" t="s">
        <v>27</v>
      </c>
      <c r="F51" s="2" t="s">
        <v>27</v>
      </c>
      <c r="G51" s="2" t="s">
        <v>27</v>
      </c>
      <c r="H51" s="2">
        <v>9.1014859070020798E-2</v>
      </c>
      <c r="I51" s="2" t="s">
        <v>27</v>
      </c>
      <c r="J51" s="2"/>
    </row>
    <row r="52" spans="1:10" x14ac:dyDescent="0.25">
      <c r="A52" s="1" t="s">
        <v>60</v>
      </c>
      <c r="B52" s="2" t="s">
        <v>27</v>
      </c>
      <c r="C52" s="2" t="s">
        <v>27</v>
      </c>
      <c r="D52" s="2" t="s">
        <v>27</v>
      </c>
      <c r="E52" s="2" t="s">
        <v>27</v>
      </c>
      <c r="F52" s="2" t="s">
        <v>27</v>
      </c>
      <c r="G52" s="2" t="s">
        <v>27</v>
      </c>
      <c r="H52" s="2">
        <v>-1.9397287107029</v>
      </c>
      <c r="I52" s="2">
        <v>-0.96833789302211204</v>
      </c>
      <c r="J52" s="2"/>
    </row>
    <row r="53" spans="1:10" x14ac:dyDescent="0.25">
      <c r="A53" s="1" t="s">
        <v>61</v>
      </c>
      <c r="B53" s="2" t="s">
        <v>27</v>
      </c>
      <c r="C53" s="2" t="s">
        <v>27</v>
      </c>
      <c r="D53" s="2" t="s">
        <v>27</v>
      </c>
      <c r="E53" s="2" t="s">
        <v>27</v>
      </c>
      <c r="F53" s="2" t="s">
        <v>27</v>
      </c>
      <c r="G53" s="2" t="s">
        <v>27</v>
      </c>
      <c r="H53" s="2">
        <v>-0.46187181301381702</v>
      </c>
      <c r="I53" s="2">
        <v>-0.84261941091289805</v>
      </c>
      <c r="J53" s="2"/>
    </row>
    <row r="54" spans="1:10" x14ac:dyDescent="0.25">
      <c r="A54" s="1" t="s">
        <v>62</v>
      </c>
      <c r="B54" s="2" t="s">
        <v>27</v>
      </c>
      <c r="C54" s="2" t="s">
        <v>27</v>
      </c>
      <c r="D54" s="2" t="s">
        <v>27</v>
      </c>
      <c r="E54" s="2" t="s">
        <v>27</v>
      </c>
      <c r="F54" s="2" t="s">
        <v>27</v>
      </c>
      <c r="G54" s="2" t="s">
        <v>27</v>
      </c>
      <c r="H54" s="2">
        <v>-2.2843363771127798</v>
      </c>
      <c r="I54" s="2">
        <v>-1.43636038118453</v>
      </c>
      <c r="J54" s="2"/>
    </row>
    <row r="55" spans="1:10" x14ac:dyDescent="0.25">
      <c r="A55" s="1" t="s">
        <v>63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>
        <v>-0.16594590610929699</v>
      </c>
      <c r="I55" s="2" t="s">
        <v>27</v>
      </c>
      <c r="J55" s="2"/>
    </row>
    <row r="56" spans="1:10" x14ac:dyDescent="0.25">
      <c r="A56" s="1" t="s">
        <v>64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 t="s">
        <v>27</v>
      </c>
      <c r="I56" s="2">
        <v>-1.46056409053548</v>
      </c>
      <c r="J56" s="2"/>
    </row>
    <row r="57" spans="1:10" x14ac:dyDescent="0.25">
      <c r="A57" s="1" t="s">
        <v>65</v>
      </c>
      <c r="B57" s="2" t="s">
        <v>27</v>
      </c>
      <c r="C57" s="2" t="s">
        <v>27</v>
      </c>
      <c r="D57" s="2" t="s">
        <v>27</v>
      </c>
      <c r="E57" s="2" t="s">
        <v>27</v>
      </c>
      <c r="F57" s="2" t="s">
        <v>27</v>
      </c>
      <c r="G57" s="2" t="s">
        <v>27</v>
      </c>
      <c r="H57" s="2" t="s">
        <v>27</v>
      </c>
      <c r="I57" s="2">
        <v>-1.6911120685705101</v>
      </c>
      <c r="J57" s="2"/>
    </row>
    <row r="58" spans="1:10" x14ac:dyDescent="0.25">
      <c r="A58" s="1" t="s">
        <v>66</v>
      </c>
      <c r="B58" s="2" t="s">
        <v>27</v>
      </c>
      <c r="C58" s="2" t="s">
        <v>27</v>
      </c>
      <c r="D58" s="2" t="s">
        <v>27</v>
      </c>
      <c r="E58" s="2" t="s">
        <v>27</v>
      </c>
      <c r="F58" s="2" t="s">
        <v>27</v>
      </c>
      <c r="G58" s="2" t="s">
        <v>27</v>
      </c>
      <c r="H58" s="2" t="s">
        <v>27</v>
      </c>
      <c r="I58" s="2">
        <v>-1.1141485560273201</v>
      </c>
      <c r="J58" s="2"/>
    </row>
    <row r="59" spans="1:10" x14ac:dyDescent="0.25">
      <c r="A59" s="1" t="s">
        <v>67</v>
      </c>
      <c r="B59" s="2" t="s">
        <v>27</v>
      </c>
      <c r="C59" s="2" t="s">
        <v>27</v>
      </c>
      <c r="D59" s="2" t="s">
        <v>27</v>
      </c>
      <c r="E59" s="2" t="s">
        <v>27</v>
      </c>
      <c r="F59" s="2" t="s">
        <v>27</v>
      </c>
      <c r="G59" s="2" t="s">
        <v>27</v>
      </c>
      <c r="H59" s="2" t="s">
        <v>27</v>
      </c>
      <c r="I59" s="2">
        <v>-0.65438207710581997</v>
      </c>
      <c r="J59" s="2"/>
    </row>
    <row r="60" spans="1:10" x14ac:dyDescent="0.25">
      <c r="A60" s="1" t="s">
        <v>68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 t="s">
        <v>27</v>
      </c>
      <c r="H60" s="2" t="s">
        <v>27</v>
      </c>
      <c r="I60" s="2">
        <v>-0.911594585763565</v>
      </c>
      <c r="J60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K60"/>
  <sheetViews>
    <sheetView workbookViewId="0">
      <selection activeCell="N16" sqref="N16"/>
    </sheetView>
  </sheetViews>
  <sheetFormatPr defaultRowHeight="15" x14ac:dyDescent="0.25"/>
  <cols>
    <col min="1" max="1" width="42.85546875" bestFit="1" customWidth="1"/>
    <col min="2" max="9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5">
      <c r="A2" s="1" t="s">
        <v>9</v>
      </c>
      <c r="B2" s="2">
        <v>0.53333333333333299</v>
      </c>
      <c r="C2" s="2">
        <v>0.33823529411764702</v>
      </c>
      <c r="D2" s="2">
        <v>0.37078651685393299</v>
      </c>
      <c r="E2" s="2">
        <v>0.34782608695652201</v>
      </c>
      <c r="F2" s="2">
        <v>0.29032258064516098</v>
      </c>
      <c r="G2" s="2">
        <v>0.39495798319327702</v>
      </c>
      <c r="H2" s="2">
        <v>0.421487603305785</v>
      </c>
      <c r="I2" s="2">
        <v>0.42857142857142899</v>
      </c>
      <c r="J2" s="2"/>
      <c r="K2" s="2"/>
    </row>
    <row r="3" spans="1:11" x14ac:dyDescent="0.25">
      <c r="A3" s="1" t="s">
        <v>10</v>
      </c>
      <c r="B3" s="2">
        <v>0.55172413793103403</v>
      </c>
      <c r="C3" s="2">
        <v>0.39655172413793099</v>
      </c>
      <c r="D3" s="2">
        <v>0.37931034482758602</v>
      </c>
      <c r="E3" s="2">
        <v>0.341880341880342</v>
      </c>
      <c r="F3" s="2">
        <v>0.34883720930232598</v>
      </c>
      <c r="G3" s="2">
        <v>0.28658536585365901</v>
      </c>
      <c r="H3" s="2">
        <v>0.43220338983050799</v>
      </c>
      <c r="I3" s="2">
        <v>0.37777777777777799</v>
      </c>
      <c r="J3" s="2"/>
      <c r="K3" s="2"/>
    </row>
    <row r="4" spans="1:11" x14ac:dyDescent="0.25">
      <c r="A4" s="1" t="s">
        <v>11</v>
      </c>
      <c r="B4" s="2">
        <v>0.66666666666666696</v>
      </c>
      <c r="C4" s="2">
        <v>0.41818181818181799</v>
      </c>
      <c r="D4" s="2">
        <v>0.34020618556700999</v>
      </c>
      <c r="E4" s="2">
        <v>0.36036036036036001</v>
      </c>
      <c r="F4" s="2">
        <v>0.40909090909090901</v>
      </c>
      <c r="G4" s="2">
        <v>0.35338345864661702</v>
      </c>
      <c r="H4" s="2">
        <v>0.41129032258064502</v>
      </c>
      <c r="I4" s="2">
        <v>0.41803278688524598</v>
      </c>
      <c r="J4" s="2"/>
      <c r="K4" s="2"/>
    </row>
    <row r="5" spans="1:11" x14ac:dyDescent="0.25">
      <c r="A5" s="1" t="s">
        <v>12</v>
      </c>
      <c r="B5" s="2">
        <v>0.5</v>
      </c>
      <c r="C5" s="2">
        <v>0.25842696629213502</v>
      </c>
      <c r="D5" s="2">
        <v>0.40243902439024398</v>
      </c>
      <c r="E5" s="2">
        <v>0.36036036036036001</v>
      </c>
      <c r="F5" s="2">
        <v>0.34883720930232598</v>
      </c>
      <c r="G5" s="2">
        <v>0.38842975206611602</v>
      </c>
      <c r="H5" s="2">
        <v>0.43220338983050799</v>
      </c>
      <c r="I5" s="2">
        <v>0.39534883720930197</v>
      </c>
      <c r="J5" s="2"/>
      <c r="K5" s="2"/>
    </row>
    <row r="6" spans="1:11" x14ac:dyDescent="0.25">
      <c r="A6" s="1" t="s">
        <v>13</v>
      </c>
      <c r="B6" s="2">
        <v>0.57142857142857095</v>
      </c>
      <c r="C6" s="2">
        <v>0.24210526315789499</v>
      </c>
      <c r="D6" s="2">
        <v>0.407407407407407</v>
      </c>
      <c r="E6" s="2">
        <v>0.40404040404040398</v>
      </c>
      <c r="F6" s="2">
        <v>0.31468531468531502</v>
      </c>
      <c r="G6" s="2">
        <v>0.38524590163934402</v>
      </c>
      <c r="H6" s="2">
        <v>0.43965517241379298</v>
      </c>
      <c r="I6" s="2">
        <v>0.43589743589743601</v>
      </c>
      <c r="J6" s="2"/>
      <c r="K6" s="2"/>
    </row>
    <row r="7" spans="1:11" x14ac:dyDescent="0.25">
      <c r="A7" s="1" t="s">
        <v>14</v>
      </c>
      <c r="B7" s="2">
        <v>0.51612903225806495</v>
      </c>
      <c r="C7" s="2">
        <v>0.38333333333333303</v>
      </c>
      <c r="D7" s="2">
        <v>0.37078651685393299</v>
      </c>
      <c r="E7" s="2">
        <v>0.32258064516128998</v>
      </c>
      <c r="F7" s="2">
        <v>0.27607361963190202</v>
      </c>
      <c r="G7" s="2">
        <v>0.33098591549295803</v>
      </c>
      <c r="H7" s="2">
        <v>0.45132743362831901</v>
      </c>
      <c r="I7" s="2">
        <v>0.41803278688524598</v>
      </c>
      <c r="J7" s="2"/>
      <c r="K7" s="2"/>
    </row>
    <row r="8" spans="1:11" x14ac:dyDescent="0.25">
      <c r="A8" s="1" t="s">
        <v>15</v>
      </c>
      <c r="B8" s="2">
        <v>0.45714285714285702</v>
      </c>
      <c r="C8" s="2">
        <v>0.18548387096774199</v>
      </c>
      <c r="D8" s="2">
        <v>0.36263736263736301</v>
      </c>
      <c r="E8" s="2">
        <v>0.30534351145038202</v>
      </c>
      <c r="F8" s="2">
        <v>0.34615384615384598</v>
      </c>
      <c r="G8" s="2">
        <v>0.34306569343065701</v>
      </c>
      <c r="H8" s="2">
        <v>0.41129032258064502</v>
      </c>
      <c r="I8" s="2">
        <v>0.41803278688524598</v>
      </c>
      <c r="J8" s="2"/>
      <c r="K8" s="2"/>
    </row>
    <row r="9" spans="1:11" x14ac:dyDescent="0.25">
      <c r="A9" s="1" t="s">
        <v>16</v>
      </c>
      <c r="B9" s="2">
        <v>0.48484848484848497</v>
      </c>
      <c r="C9" s="2">
        <v>0.20353982300885001</v>
      </c>
      <c r="D9" s="2">
        <v>0.221476510067114</v>
      </c>
      <c r="E9" s="2">
        <v>0.23668639053254401</v>
      </c>
      <c r="F9" s="2">
        <v>0.34351145038167902</v>
      </c>
      <c r="G9" s="2">
        <v>0.34057971014492799</v>
      </c>
      <c r="H9" s="2">
        <v>0.372262773722628</v>
      </c>
      <c r="I9" s="2">
        <v>0.41803278688524598</v>
      </c>
      <c r="J9" s="2"/>
      <c r="K9" s="2"/>
    </row>
    <row r="10" spans="1:11" x14ac:dyDescent="0.25">
      <c r="A10" s="1" t="s">
        <v>17</v>
      </c>
      <c r="B10" s="2">
        <v>0.48484848484848497</v>
      </c>
      <c r="C10" s="2">
        <v>0.38333333333333303</v>
      </c>
      <c r="D10" s="2">
        <v>0.38372093023255799</v>
      </c>
      <c r="E10" s="2">
        <v>0.4</v>
      </c>
      <c r="F10" s="2">
        <v>0.375</v>
      </c>
      <c r="G10" s="2">
        <v>0.45192307692307698</v>
      </c>
      <c r="H10" s="2">
        <v>0.47222222222222199</v>
      </c>
      <c r="I10" s="2">
        <v>0.40157480314960597</v>
      </c>
      <c r="J10" s="2"/>
      <c r="K10" s="2"/>
    </row>
    <row r="11" spans="1:11" x14ac:dyDescent="0.25">
      <c r="A11" s="1" t="s">
        <v>18</v>
      </c>
      <c r="B11" s="2">
        <v>0.57142857142857095</v>
      </c>
      <c r="C11" s="2">
        <v>0.365079365079365</v>
      </c>
      <c r="D11" s="2">
        <v>0.38372093023255799</v>
      </c>
      <c r="E11" s="2">
        <v>0.32520325203251998</v>
      </c>
      <c r="F11" s="2">
        <v>0.33582089552238797</v>
      </c>
      <c r="G11" s="2">
        <v>0.38842975206611602</v>
      </c>
      <c r="H11" s="2">
        <v>0.45945945945945899</v>
      </c>
      <c r="I11" s="2">
        <v>0.3984375</v>
      </c>
      <c r="J11" s="2"/>
      <c r="K11" s="2"/>
    </row>
    <row r="12" spans="1:11" x14ac:dyDescent="0.25">
      <c r="A12" s="1" t="s">
        <v>19</v>
      </c>
      <c r="B12" s="2">
        <v>0.5</v>
      </c>
      <c r="C12" s="2">
        <v>0.20535714285714299</v>
      </c>
      <c r="D12" s="2">
        <v>0.43421052631578899</v>
      </c>
      <c r="E12" s="2">
        <v>0.26143790849673199</v>
      </c>
      <c r="F12" s="2">
        <v>0.33333333333333298</v>
      </c>
      <c r="G12" s="2">
        <v>0.38842975206611602</v>
      </c>
      <c r="H12" s="2">
        <v>0.42499999999999999</v>
      </c>
      <c r="I12" s="2">
        <v>0.40476190476190499</v>
      </c>
      <c r="J12" s="2"/>
      <c r="K12" s="2"/>
    </row>
    <row r="13" spans="1:11" x14ac:dyDescent="0.25">
      <c r="A13" s="1" t="s">
        <v>20</v>
      </c>
      <c r="B13" s="2">
        <v>0.53333333333333299</v>
      </c>
      <c r="C13" s="2">
        <v>0.323943661971831</v>
      </c>
      <c r="D13" s="2">
        <v>0.35106382978723399</v>
      </c>
      <c r="E13" s="2">
        <v>0.28368794326241098</v>
      </c>
      <c r="F13" s="2">
        <v>0.31690140845070403</v>
      </c>
      <c r="G13" s="2">
        <v>0.39830508474576298</v>
      </c>
      <c r="H13" s="2">
        <v>0.41803278688524598</v>
      </c>
      <c r="I13" s="2">
        <v>0.47663551401869197</v>
      </c>
      <c r="J13" s="2"/>
      <c r="K13" s="2"/>
    </row>
    <row r="14" spans="1:11" x14ac:dyDescent="0.25">
      <c r="A14" s="1" t="s">
        <v>21</v>
      </c>
      <c r="B14" s="2">
        <v>0.66666666666666696</v>
      </c>
      <c r="C14" s="2">
        <v>0.35384615384615398</v>
      </c>
      <c r="D14" s="2">
        <v>0.41249999999999998</v>
      </c>
      <c r="E14" s="2">
        <v>0.31007751937984501</v>
      </c>
      <c r="F14" s="2">
        <v>0.32608695652173902</v>
      </c>
      <c r="G14" s="2">
        <v>0.41228070175438603</v>
      </c>
      <c r="H14" s="2">
        <v>0.40157480314960597</v>
      </c>
      <c r="I14" s="2">
        <v>0.38059701492537301</v>
      </c>
      <c r="J14" s="2"/>
      <c r="K14" s="2"/>
    </row>
    <row r="15" spans="1:11" x14ac:dyDescent="0.25">
      <c r="A15" s="1" t="s">
        <v>22</v>
      </c>
      <c r="B15" s="2">
        <v>0.57142857142857095</v>
      </c>
      <c r="C15" s="2">
        <v>0.38983050847457601</v>
      </c>
      <c r="D15" s="2">
        <v>0.36263736263736301</v>
      </c>
      <c r="E15" s="2">
        <v>0.396039603960396</v>
      </c>
      <c r="F15" s="2">
        <v>0.31690140845070403</v>
      </c>
      <c r="G15" s="2">
        <v>0.27485380116959102</v>
      </c>
      <c r="H15" s="2">
        <v>0.46363636363636401</v>
      </c>
      <c r="I15" s="2">
        <v>0.44736842105263203</v>
      </c>
      <c r="J15" s="2"/>
      <c r="K15" s="2"/>
    </row>
    <row r="16" spans="1:11" x14ac:dyDescent="0.25">
      <c r="A16" s="1" t="s">
        <v>23</v>
      </c>
      <c r="B16" s="2">
        <v>0.55172413793103403</v>
      </c>
      <c r="C16" s="2">
        <v>0.41071428571428598</v>
      </c>
      <c r="D16" s="2">
        <v>0.38823529411764701</v>
      </c>
      <c r="E16" s="2">
        <v>0.35714285714285698</v>
      </c>
      <c r="F16" s="2">
        <v>0.34883720930232598</v>
      </c>
      <c r="G16" s="2">
        <v>0.401709401709402</v>
      </c>
      <c r="H16" s="2">
        <v>0.5</v>
      </c>
      <c r="I16" s="2">
        <v>0.44736842105263203</v>
      </c>
      <c r="J16" s="2"/>
      <c r="K16" s="2"/>
    </row>
    <row r="17" spans="1:11" x14ac:dyDescent="0.25">
      <c r="A17" s="1" t="s">
        <v>24</v>
      </c>
      <c r="B17" s="2">
        <v>0.372093023255814</v>
      </c>
      <c r="C17" s="2">
        <v>0.33823529411764702</v>
      </c>
      <c r="D17" s="2">
        <v>0.27049180327868899</v>
      </c>
      <c r="E17" s="2">
        <v>0.341880341880342</v>
      </c>
      <c r="F17" s="2">
        <v>0.29032258064516098</v>
      </c>
      <c r="G17" s="2">
        <v>0.38524590163934402</v>
      </c>
      <c r="H17" s="2">
        <v>0.42499999999999999</v>
      </c>
      <c r="I17" s="2">
        <v>0.46363636363636401</v>
      </c>
      <c r="J17" s="2"/>
      <c r="K17" s="2"/>
    </row>
    <row r="18" spans="1:11" x14ac:dyDescent="0.25">
      <c r="A18" s="1" t="s">
        <v>25</v>
      </c>
      <c r="B18" s="2">
        <v>0.88888888888888895</v>
      </c>
      <c r="C18" s="2">
        <v>0.30666666666666698</v>
      </c>
      <c r="D18" s="2">
        <v>0.35483870967741898</v>
      </c>
      <c r="E18" s="2">
        <v>0.46511627906976699</v>
      </c>
      <c r="F18" s="2">
        <v>0.34883720930232598</v>
      </c>
      <c r="G18" s="2">
        <v>0.37903225806451601</v>
      </c>
      <c r="H18" s="2">
        <v>0.47663551401869197</v>
      </c>
      <c r="I18" s="2">
        <v>0.45535714285714302</v>
      </c>
      <c r="J18" s="2"/>
      <c r="K18" s="2"/>
    </row>
    <row r="19" spans="1:11" x14ac:dyDescent="0.25">
      <c r="A19" s="1" t="s">
        <v>26</v>
      </c>
      <c r="B19" s="2" t="s">
        <v>27</v>
      </c>
      <c r="C19" s="2">
        <v>0.365079365079365</v>
      </c>
      <c r="D19" s="2">
        <v>0.45205479452054798</v>
      </c>
      <c r="E19" s="2">
        <v>0.27777777777777801</v>
      </c>
      <c r="F19" s="2">
        <v>0.180722891566265</v>
      </c>
      <c r="G19" s="2">
        <v>0.40869565217391302</v>
      </c>
      <c r="H19" s="2">
        <v>0.41803278688524598</v>
      </c>
      <c r="I19" s="2">
        <v>0.42857142857142899</v>
      </c>
      <c r="J19" s="2"/>
      <c r="K19" s="2"/>
    </row>
    <row r="20" spans="1:11" x14ac:dyDescent="0.25">
      <c r="A20" s="1" t="s">
        <v>28</v>
      </c>
      <c r="B20" s="2" t="s">
        <v>27</v>
      </c>
      <c r="C20" s="2">
        <v>0.41071428571428598</v>
      </c>
      <c r="D20" s="2" t="s">
        <v>27</v>
      </c>
      <c r="E20" s="2">
        <v>0.38461538461538503</v>
      </c>
      <c r="F20" s="2">
        <v>0.36</v>
      </c>
      <c r="G20" s="2">
        <v>0.3671875</v>
      </c>
      <c r="H20" s="2">
        <v>0.42499999999999999</v>
      </c>
      <c r="I20" s="2">
        <v>0.47222222222222199</v>
      </c>
      <c r="J20" s="2"/>
      <c r="K20" s="2"/>
    </row>
    <row r="21" spans="1:11" x14ac:dyDescent="0.25">
      <c r="A21" s="1" t="s">
        <v>29</v>
      </c>
      <c r="B21" s="2" t="s">
        <v>27</v>
      </c>
      <c r="C21" s="2">
        <v>0.45098039215686297</v>
      </c>
      <c r="D21" s="2">
        <v>0.34736842105263199</v>
      </c>
      <c r="E21" s="2">
        <v>0.35398230088495602</v>
      </c>
      <c r="F21" s="2">
        <v>0.3515625</v>
      </c>
      <c r="G21" s="2">
        <v>0.38842975206611602</v>
      </c>
      <c r="H21" s="2">
        <v>0.38059701492537301</v>
      </c>
      <c r="I21" s="2">
        <v>0.45945945945945899</v>
      </c>
      <c r="J21" s="2"/>
      <c r="K21" s="2"/>
    </row>
    <row r="22" spans="1:11" x14ac:dyDescent="0.25">
      <c r="A22" s="1" t="s">
        <v>30</v>
      </c>
      <c r="B22" s="2" t="s">
        <v>27</v>
      </c>
      <c r="C22" s="2">
        <v>0.34328358208955201</v>
      </c>
      <c r="D22" s="2">
        <v>0.375</v>
      </c>
      <c r="E22" s="2">
        <v>0.434782608695652</v>
      </c>
      <c r="F22" s="2">
        <v>0.29411764705882398</v>
      </c>
      <c r="G22" s="2">
        <v>0.36434108527131798</v>
      </c>
      <c r="H22" s="2">
        <v>0.421487603305785</v>
      </c>
      <c r="I22" s="2">
        <v>0.39230769230769202</v>
      </c>
      <c r="J22" s="2"/>
      <c r="K22" s="2"/>
    </row>
    <row r="23" spans="1:11" x14ac:dyDescent="0.25">
      <c r="A23" s="1" t="s">
        <v>31</v>
      </c>
      <c r="B23" s="2" t="s">
        <v>27</v>
      </c>
      <c r="C23" s="2">
        <v>0.45098039215686297</v>
      </c>
      <c r="D23" s="2">
        <v>0.36666666666666697</v>
      </c>
      <c r="E23" s="2">
        <v>0.396039603960396</v>
      </c>
      <c r="F23" s="2">
        <v>0.32846715328467202</v>
      </c>
      <c r="G23" s="2">
        <v>0.38842975206611602</v>
      </c>
      <c r="H23" s="2">
        <v>0.45535714285714302</v>
      </c>
      <c r="I23" s="2">
        <v>0.49038461538461497</v>
      </c>
      <c r="J23" s="2"/>
      <c r="K23" s="2"/>
    </row>
    <row r="24" spans="1:11" x14ac:dyDescent="0.25">
      <c r="A24" s="1" t="s">
        <v>32</v>
      </c>
      <c r="B24" s="2" t="s">
        <v>27</v>
      </c>
      <c r="C24" s="2">
        <v>0.359375</v>
      </c>
      <c r="D24" s="2">
        <v>0.24812030075187999</v>
      </c>
      <c r="E24" s="2">
        <v>0.40816326530612201</v>
      </c>
      <c r="F24" s="2">
        <v>0.25714285714285701</v>
      </c>
      <c r="G24" s="2">
        <v>0.37007874015747999</v>
      </c>
      <c r="H24" s="2">
        <v>0.44347826086956499</v>
      </c>
      <c r="I24" s="2">
        <v>0.45945945945945899</v>
      </c>
      <c r="J24" s="2"/>
      <c r="K24" s="2"/>
    </row>
    <row r="25" spans="1:11" x14ac:dyDescent="0.25">
      <c r="A25" s="1" t="s">
        <v>33</v>
      </c>
      <c r="B25" s="2" t="s">
        <v>27</v>
      </c>
      <c r="C25" s="2">
        <v>0.37096774193548399</v>
      </c>
      <c r="D25" s="2">
        <v>0.46478873239436602</v>
      </c>
      <c r="E25" s="2">
        <v>0.396039603960396</v>
      </c>
      <c r="F25" s="2">
        <v>0.36885245901639302</v>
      </c>
      <c r="G25" s="2">
        <v>0.32867132867132898</v>
      </c>
      <c r="H25" s="2">
        <v>0.38059701492537301</v>
      </c>
      <c r="I25" s="2">
        <v>0.372262773722628</v>
      </c>
      <c r="J25" s="2"/>
      <c r="K25" s="2"/>
    </row>
    <row r="26" spans="1:11" x14ac:dyDescent="0.25">
      <c r="A26" s="1" t="s">
        <v>34</v>
      </c>
      <c r="B26" s="2" t="s">
        <v>27</v>
      </c>
      <c r="C26" s="2" t="s">
        <v>27</v>
      </c>
      <c r="D26" s="2">
        <v>0.37078651685393299</v>
      </c>
      <c r="E26" s="2">
        <v>0.41237113402061898</v>
      </c>
      <c r="F26" s="2">
        <v>0.34351145038167902</v>
      </c>
      <c r="G26" s="2">
        <v>0.40869565217391302</v>
      </c>
      <c r="H26" s="2">
        <v>0.43589743589743601</v>
      </c>
      <c r="I26" s="2">
        <v>0.45132743362831901</v>
      </c>
      <c r="J26" s="2"/>
      <c r="K26" s="2"/>
    </row>
    <row r="27" spans="1:11" x14ac:dyDescent="0.25">
      <c r="A27" s="1" t="s">
        <v>35</v>
      </c>
      <c r="B27" s="2" t="s">
        <v>27</v>
      </c>
      <c r="C27" s="2" t="s">
        <v>27</v>
      </c>
      <c r="D27" s="2">
        <v>0.47142857142857097</v>
      </c>
      <c r="E27" s="2">
        <v>0.38834951456310701</v>
      </c>
      <c r="F27" s="2">
        <v>0.32608695652173902</v>
      </c>
      <c r="G27" s="2">
        <v>0.34306569343065701</v>
      </c>
      <c r="H27" s="2">
        <v>0.41463414634146301</v>
      </c>
      <c r="I27" s="2">
        <v>0.40157480314960597</v>
      </c>
      <c r="J27" s="2"/>
      <c r="K27" s="2"/>
    </row>
    <row r="28" spans="1:11" x14ac:dyDescent="0.25">
      <c r="A28" s="1" t="s">
        <v>36</v>
      </c>
      <c r="B28" s="2" t="s">
        <v>27</v>
      </c>
      <c r="C28" s="2" t="s">
        <v>27</v>
      </c>
      <c r="D28" s="2">
        <v>0.43421052631578899</v>
      </c>
      <c r="E28" s="2">
        <v>0.43956043956044</v>
      </c>
      <c r="F28" s="2">
        <v>0.34883720930232598</v>
      </c>
      <c r="G28" s="2">
        <v>0.40517241379310298</v>
      </c>
      <c r="H28" s="2">
        <v>0.45132743362831901</v>
      </c>
      <c r="I28" s="2">
        <v>0.40476190476190499</v>
      </c>
      <c r="J28" s="2"/>
      <c r="K28" s="2"/>
    </row>
    <row r="29" spans="1:11" x14ac:dyDescent="0.25">
      <c r="A29" s="1" t="s">
        <v>37</v>
      </c>
      <c r="B29" s="2" t="s">
        <v>27</v>
      </c>
      <c r="C29" s="2" t="s">
        <v>27</v>
      </c>
      <c r="D29" s="2">
        <v>0.43421052631578899</v>
      </c>
      <c r="E29" s="2">
        <v>0.44444444444444398</v>
      </c>
      <c r="F29" s="2">
        <v>0.27607361963190202</v>
      </c>
      <c r="G29" s="2">
        <v>0.35606060606060602</v>
      </c>
      <c r="H29" s="2">
        <v>0.43589743589743601</v>
      </c>
      <c r="I29" s="2">
        <v>0.40157480314960597</v>
      </c>
      <c r="J29" s="2"/>
      <c r="K29" s="2"/>
    </row>
    <row r="30" spans="1:11" x14ac:dyDescent="0.25">
      <c r="A30" s="1" t="s">
        <v>38</v>
      </c>
      <c r="B30" s="2" t="s">
        <v>27</v>
      </c>
      <c r="C30" s="2" t="s">
        <v>27</v>
      </c>
      <c r="D30" s="2">
        <v>0.507692307692308</v>
      </c>
      <c r="E30" s="2">
        <v>0.36697247706421998</v>
      </c>
      <c r="F30" s="2">
        <v>0.32142857142857101</v>
      </c>
      <c r="G30" s="2">
        <v>0.42727272727272703</v>
      </c>
      <c r="H30" s="2">
        <v>0.43220338983050799</v>
      </c>
      <c r="I30" s="2">
        <v>0.40799999999999997</v>
      </c>
      <c r="J30" s="2"/>
      <c r="K30" s="2"/>
    </row>
    <row r="31" spans="1:11" x14ac:dyDescent="0.25">
      <c r="A31" s="1" t="s">
        <v>39</v>
      </c>
      <c r="B31" s="2" t="s">
        <v>27</v>
      </c>
      <c r="C31" s="2" t="s">
        <v>27</v>
      </c>
      <c r="D31" s="2">
        <v>0.507692307692308</v>
      </c>
      <c r="E31" s="2">
        <v>0.44444444444444398</v>
      </c>
      <c r="F31" s="2">
        <v>0.45</v>
      </c>
      <c r="G31" s="2" t="s">
        <v>27</v>
      </c>
      <c r="H31" s="2" t="s">
        <v>27</v>
      </c>
      <c r="I31" s="2" t="s">
        <v>27</v>
      </c>
      <c r="J31" s="2"/>
      <c r="K31" s="2"/>
    </row>
    <row r="32" spans="1:11" x14ac:dyDescent="0.25">
      <c r="A32" s="1" t="s">
        <v>40</v>
      </c>
      <c r="B32" s="2" t="s">
        <v>27</v>
      </c>
      <c r="C32" s="2" t="s">
        <v>27</v>
      </c>
      <c r="D32" s="2">
        <v>0.52380952380952395</v>
      </c>
      <c r="E32" s="2">
        <v>0.51948051948051899</v>
      </c>
      <c r="F32" s="2">
        <v>0.45</v>
      </c>
      <c r="G32" s="2">
        <v>0.44761904761904803</v>
      </c>
      <c r="H32" s="2">
        <v>0.53684210526315801</v>
      </c>
      <c r="I32" s="2" t="s">
        <v>27</v>
      </c>
      <c r="J32" s="2"/>
      <c r="K32" s="2"/>
    </row>
    <row r="33" spans="1:11" x14ac:dyDescent="0.25">
      <c r="A33" s="1" t="s">
        <v>41</v>
      </c>
      <c r="B33" s="2" t="s">
        <v>27</v>
      </c>
      <c r="C33" s="2" t="s">
        <v>27</v>
      </c>
      <c r="D33" s="2">
        <v>0.43421052631578899</v>
      </c>
      <c r="E33" s="2">
        <v>0.42105263157894701</v>
      </c>
      <c r="F33" s="2">
        <v>0.36585365853658502</v>
      </c>
      <c r="G33" s="2">
        <v>0.36153846153846197</v>
      </c>
      <c r="H33" s="2">
        <v>0.52577319587628901</v>
      </c>
      <c r="I33" s="2">
        <v>0.38636363636363602</v>
      </c>
      <c r="J33" s="2"/>
      <c r="K33" s="2"/>
    </row>
    <row r="34" spans="1:11" x14ac:dyDescent="0.25">
      <c r="A34" s="1" t="s">
        <v>42</v>
      </c>
      <c r="B34" s="2" t="s">
        <v>27</v>
      </c>
      <c r="C34" s="2" t="s">
        <v>27</v>
      </c>
      <c r="D34" s="2">
        <v>0.31730769230769201</v>
      </c>
      <c r="E34" s="2">
        <v>0.35398230088495602</v>
      </c>
      <c r="F34" s="2">
        <v>0.38793103448275901</v>
      </c>
      <c r="G34" s="2">
        <v>0.34558823529411797</v>
      </c>
      <c r="H34" s="2">
        <v>0.45132743362831901</v>
      </c>
      <c r="I34" s="2">
        <v>0.38931297709923701</v>
      </c>
      <c r="J34" s="2"/>
      <c r="K34" s="2"/>
    </row>
    <row r="35" spans="1:11" x14ac:dyDescent="0.25">
      <c r="A35" s="1" t="s">
        <v>43</v>
      </c>
      <c r="B35" s="2" t="s">
        <v>27</v>
      </c>
      <c r="C35" s="2" t="s">
        <v>27</v>
      </c>
      <c r="D35" s="2">
        <v>0.445945945945946</v>
      </c>
      <c r="E35" s="2">
        <v>0.32</v>
      </c>
      <c r="F35" s="2">
        <v>0.29411764705882398</v>
      </c>
      <c r="G35" s="2">
        <v>0.40869565217391302</v>
      </c>
      <c r="H35" s="2">
        <v>0.44347826086956499</v>
      </c>
      <c r="I35" s="2">
        <v>0.41463414634146301</v>
      </c>
      <c r="J35" s="2"/>
      <c r="K35" s="2"/>
    </row>
    <row r="36" spans="1:11" x14ac:dyDescent="0.25">
      <c r="A36" s="1" t="s">
        <v>44</v>
      </c>
      <c r="B36" s="2" t="s">
        <v>27</v>
      </c>
      <c r="C36" s="2" t="s">
        <v>27</v>
      </c>
      <c r="D36" s="2">
        <v>0.35483870967741898</v>
      </c>
      <c r="E36" s="2">
        <v>0.28571428571428598</v>
      </c>
      <c r="F36" s="2">
        <v>0.3125</v>
      </c>
      <c r="G36" s="2">
        <v>0.33098591549295803</v>
      </c>
      <c r="H36" s="2">
        <v>0.43589743589743601</v>
      </c>
      <c r="I36" s="2">
        <v>0.35172413793103402</v>
      </c>
      <c r="J36" s="2"/>
      <c r="K36" s="2"/>
    </row>
    <row r="37" spans="1:11" x14ac:dyDescent="0.25">
      <c r="A37" s="1" t="s">
        <v>45</v>
      </c>
      <c r="B37" s="2" t="s">
        <v>27</v>
      </c>
      <c r="C37" s="2" t="s">
        <v>27</v>
      </c>
      <c r="D37" s="2" t="s">
        <v>27</v>
      </c>
      <c r="E37" s="2">
        <v>0.35398230088495602</v>
      </c>
      <c r="F37" s="2">
        <v>0.40540540540540498</v>
      </c>
      <c r="G37" s="2">
        <v>0.42342342342342298</v>
      </c>
      <c r="H37" s="2">
        <v>0.47663551401869197</v>
      </c>
      <c r="I37" s="2">
        <v>0.39534883720930197</v>
      </c>
      <c r="J37" s="2"/>
      <c r="K37" s="2"/>
    </row>
    <row r="38" spans="1:11" x14ac:dyDescent="0.25">
      <c r="A38" s="1" t="s">
        <v>46</v>
      </c>
      <c r="B38" s="2" t="s">
        <v>27</v>
      </c>
      <c r="C38" s="2" t="s">
        <v>27</v>
      </c>
      <c r="D38" s="2" t="s">
        <v>27</v>
      </c>
      <c r="E38" s="2">
        <v>0.42553191489361702</v>
      </c>
      <c r="F38" s="2">
        <v>0.38461538461538503</v>
      </c>
      <c r="G38" s="2">
        <v>0.47959183673469402</v>
      </c>
      <c r="H38" s="2">
        <v>0.42857142857142899</v>
      </c>
      <c r="I38" s="2" t="s">
        <v>27</v>
      </c>
      <c r="J38" s="2"/>
      <c r="K38" s="2"/>
    </row>
    <row r="39" spans="1:11" x14ac:dyDescent="0.25">
      <c r="A39" s="1" t="s">
        <v>47</v>
      </c>
      <c r="B39" s="2" t="s">
        <v>27</v>
      </c>
      <c r="C39" s="2" t="s">
        <v>27</v>
      </c>
      <c r="D39" s="2" t="s">
        <v>27</v>
      </c>
      <c r="E39" s="2">
        <v>0.36363636363636398</v>
      </c>
      <c r="F39" s="2">
        <v>0.36290322580645201</v>
      </c>
      <c r="G39" s="2">
        <v>0.41228070175438603</v>
      </c>
      <c r="H39" s="2">
        <v>0.44347826086956499</v>
      </c>
      <c r="I39" s="2">
        <v>0.48113207547169801</v>
      </c>
      <c r="J39" s="2"/>
      <c r="K39" s="2"/>
    </row>
    <row r="40" spans="1:11" x14ac:dyDescent="0.25">
      <c r="A40" s="1" t="s">
        <v>48</v>
      </c>
      <c r="B40" s="2" t="s">
        <v>27</v>
      </c>
      <c r="C40" s="2" t="s">
        <v>27</v>
      </c>
      <c r="D40" s="2" t="s">
        <v>27</v>
      </c>
      <c r="E40" s="2">
        <v>0.44444444444444398</v>
      </c>
      <c r="F40" s="2">
        <v>0.40178571428571402</v>
      </c>
      <c r="G40" s="2">
        <v>0.38211382113821102</v>
      </c>
      <c r="H40" s="2">
        <v>0.47663551401869197</v>
      </c>
      <c r="I40" s="2">
        <v>0.44736842105263203</v>
      </c>
      <c r="J40" s="2"/>
      <c r="K40" s="2"/>
    </row>
    <row r="41" spans="1:11" x14ac:dyDescent="0.25">
      <c r="A41" s="1" t="s">
        <v>49</v>
      </c>
      <c r="B41" s="2" t="s">
        <v>27</v>
      </c>
      <c r="C41" s="2" t="s">
        <v>27</v>
      </c>
      <c r="D41" s="2" t="s">
        <v>27</v>
      </c>
      <c r="E41" s="2">
        <v>0.38834951456310701</v>
      </c>
      <c r="F41" s="2">
        <v>0.40909090909090901</v>
      </c>
      <c r="G41" s="2">
        <v>0.33098591549295803</v>
      </c>
      <c r="H41" s="2">
        <v>0.46788990825688098</v>
      </c>
      <c r="I41" s="2" t="s">
        <v>27</v>
      </c>
      <c r="J41" s="2"/>
      <c r="K41" s="2"/>
    </row>
    <row r="42" spans="1:11" x14ac:dyDescent="0.25">
      <c r="A42" s="1" t="s">
        <v>50</v>
      </c>
      <c r="B42" s="2" t="s">
        <v>27</v>
      </c>
      <c r="C42" s="2" t="s">
        <v>27</v>
      </c>
      <c r="D42" s="2" t="s">
        <v>27</v>
      </c>
      <c r="E42" s="2">
        <v>0.36363636363636398</v>
      </c>
      <c r="F42" s="2">
        <v>0.32846715328467202</v>
      </c>
      <c r="G42" s="2">
        <v>0.45192307692307698</v>
      </c>
      <c r="H42" s="2">
        <v>0.40799999999999997</v>
      </c>
      <c r="I42" s="2">
        <v>0.37777777777777799</v>
      </c>
      <c r="J42" s="2"/>
      <c r="K42" s="2"/>
    </row>
    <row r="43" spans="1:11" x14ac:dyDescent="0.25">
      <c r="A43" s="1" t="s">
        <v>51</v>
      </c>
      <c r="B43" s="2" t="s">
        <v>27</v>
      </c>
      <c r="C43" s="2" t="s">
        <v>27</v>
      </c>
      <c r="D43" s="2" t="s">
        <v>27</v>
      </c>
      <c r="E43" s="2" t="s">
        <v>27</v>
      </c>
      <c r="F43" s="2">
        <v>0.41666666666666702</v>
      </c>
      <c r="G43" s="2">
        <v>0.35606060606060602</v>
      </c>
      <c r="H43" s="2">
        <v>0.36690647482014399</v>
      </c>
      <c r="I43" s="2">
        <v>0.42499999999999999</v>
      </c>
      <c r="J43" s="2"/>
      <c r="K43" s="2"/>
    </row>
    <row r="44" spans="1:11" x14ac:dyDescent="0.25">
      <c r="A44" s="1" t="s">
        <v>52</v>
      </c>
      <c r="B44" s="2" t="s">
        <v>27</v>
      </c>
      <c r="C44" s="2" t="s">
        <v>27</v>
      </c>
      <c r="D44" s="2" t="s">
        <v>27</v>
      </c>
      <c r="E44" s="2" t="s">
        <v>27</v>
      </c>
      <c r="F44" s="2">
        <v>0.39130434782608697</v>
      </c>
      <c r="G44" s="2">
        <v>0.401709401709402</v>
      </c>
      <c r="H44" s="2">
        <v>0.46363636363636401</v>
      </c>
      <c r="I44" s="2">
        <v>0.46363636363636401</v>
      </c>
      <c r="J44" s="2"/>
      <c r="K44" s="2"/>
    </row>
    <row r="45" spans="1:11" x14ac:dyDescent="0.25">
      <c r="A45" s="1" t="s">
        <v>53</v>
      </c>
      <c r="B45" s="2" t="s">
        <v>27</v>
      </c>
      <c r="C45" s="2" t="s">
        <v>27</v>
      </c>
      <c r="D45" s="2" t="s">
        <v>27</v>
      </c>
      <c r="E45" s="2" t="s">
        <v>27</v>
      </c>
      <c r="F45" s="2">
        <v>0.37190082644628097</v>
      </c>
      <c r="G45" s="2">
        <v>0.46534653465346498</v>
      </c>
      <c r="H45" s="2">
        <v>0.47222222222222199</v>
      </c>
      <c r="I45" s="2">
        <v>0.421487603305785</v>
      </c>
      <c r="J45" s="2"/>
      <c r="K45" s="2"/>
    </row>
    <row r="46" spans="1:11" x14ac:dyDescent="0.25">
      <c r="A46" s="1" t="s">
        <v>54</v>
      </c>
      <c r="B46" s="2" t="s">
        <v>27</v>
      </c>
      <c r="C46" s="2" t="s">
        <v>27</v>
      </c>
      <c r="D46" s="2" t="s">
        <v>27</v>
      </c>
      <c r="E46" s="2" t="s">
        <v>27</v>
      </c>
      <c r="F46" s="2">
        <v>0.40540540540540498</v>
      </c>
      <c r="G46" s="2">
        <v>0.36153846153846197</v>
      </c>
      <c r="H46" s="2">
        <v>0.3984375</v>
      </c>
      <c r="I46" s="2">
        <v>0.44347826086956499</v>
      </c>
      <c r="J46" s="2"/>
      <c r="K46" s="2"/>
    </row>
    <row r="47" spans="1:11" x14ac:dyDescent="0.25">
      <c r="A47" s="1" t="s">
        <v>55</v>
      </c>
      <c r="B47" s="2" t="s">
        <v>27</v>
      </c>
      <c r="C47" s="2" t="s">
        <v>27</v>
      </c>
      <c r="D47" s="2" t="s">
        <v>27</v>
      </c>
      <c r="E47" s="2" t="s">
        <v>27</v>
      </c>
      <c r="F47" s="2">
        <v>0.39130434782608697</v>
      </c>
      <c r="G47" s="2">
        <v>0.44761904761904803</v>
      </c>
      <c r="H47" s="2">
        <v>0.38636363636363602</v>
      </c>
      <c r="I47" s="2">
        <v>0.356643356643357</v>
      </c>
      <c r="J47" s="2"/>
      <c r="K47" s="2"/>
    </row>
    <row r="48" spans="1:11" x14ac:dyDescent="0.25">
      <c r="A48" s="1" t="s">
        <v>56</v>
      </c>
      <c r="B48" s="2" t="s">
        <v>27</v>
      </c>
      <c r="C48" s="2" t="s">
        <v>27</v>
      </c>
      <c r="D48" s="2" t="s">
        <v>27</v>
      </c>
      <c r="E48" s="2" t="s">
        <v>27</v>
      </c>
      <c r="F48" s="2" t="s">
        <v>27</v>
      </c>
      <c r="G48" s="2">
        <v>0.33571428571428602</v>
      </c>
      <c r="H48" s="2">
        <v>0.49038461538461497</v>
      </c>
      <c r="I48" s="2">
        <v>0.40476190476190499</v>
      </c>
      <c r="J48" s="2"/>
      <c r="K48" s="2"/>
    </row>
    <row r="49" spans="1:11" x14ac:dyDescent="0.25">
      <c r="A49" s="1" t="s">
        <v>57</v>
      </c>
      <c r="B49" s="2" t="s">
        <v>27</v>
      </c>
      <c r="C49" s="2" t="s">
        <v>27</v>
      </c>
      <c r="D49" s="2" t="s">
        <v>27</v>
      </c>
      <c r="E49" s="2" t="s">
        <v>27</v>
      </c>
      <c r="F49" s="2" t="s">
        <v>27</v>
      </c>
      <c r="G49" s="2">
        <v>0.391666666666667</v>
      </c>
      <c r="H49" s="2" t="s">
        <v>27</v>
      </c>
      <c r="I49" s="2" t="s">
        <v>27</v>
      </c>
      <c r="J49" s="2"/>
      <c r="K49" s="2"/>
    </row>
    <row r="50" spans="1:11" x14ac:dyDescent="0.25">
      <c r="A50" s="1" t="s">
        <v>58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>
        <v>0.50537634408602194</v>
      </c>
      <c r="H50" s="2">
        <v>0.40799999999999997</v>
      </c>
      <c r="I50" s="2">
        <v>0.51</v>
      </c>
      <c r="J50" s="2"/>
      <c r="K50" s="2"/>
    </row>
    <row r="51" spans="1:11" x14ac:dyDescent="0.25">
      <c r="A51" s="1" t="s">
        <v>59</v>
      </c>
      <c r="B51" s="2" t="s">
        <v>27</v>
      </c>
      <c r="C51" s="2" t="s">
        <v>27</v>
      </c>
      <c r="D51" s="2" t="s">
        <v>27</v>
      </c>
      <c r="E51" s="2" t="s">
        <v>27</v>
      </c>
      <c r="F51" s="2" t="s">
        <v>27</v>
      </c>
      <c r="G51" s="2" t="s">
        <v>27</v>
      </c>
      <c r="H51" s="2">
        <v>0.47663551401869197</v>
      </c>
      <c r="I51" s="2" t="s">
        <v>27</v>
      </c>
      <c r="J51" s="2"/>
      <c r="K51" s="2"/>
    </row>
    <row r="52" spans="1:11" x14ac:dyDescent="0.25">
      <c r="A52" s="1" t="s">
        <v>60</v>
      </c>
      <c r="B52" s="2" t="s">
        <v>27</v>
      </c>
      <c r="C52" s="2" t="s">
        <v>27</v>
      </c>
      <c r="D52" s="2" t="s">
        <v>27</v>
      </c>
      <c r="E52" s="2" t="s">
        <v>27</v>
      </c>
      <c r="F52" s="2" t="s">
        <v>27</v>
      </c>
      <c r="G52" s="2" t="s">
        <v>27</v>
      </c>
      <c r="H52" s="2">
        <v>0.39230769230769202</v>
      </c>
      <c r="I52" s="2">
        <v>0.40476190476190499</v>
      </c>
      <c r="J52" s="2"/>
      <c r="K52" s="2"/>
    </row>
    <row r="53" spans="1:11" x14ac:dyDescent="0.25">
      <c r="A53" s="1" t="s">
        <v>61</v>
      </c>
      <c r="B53" s="2" t="s">
        <v>27</v>
      </c>
      <c r="C53" s="2" t="s">
        <v>27</v>
      </c>
      <c r="D53" s="2" t="s">
        <v>27</v>
      </c>
      <c r="E53" s="2" t="s">
        <v>27</v>
      </c>
      <c r="F53" s="2" t="s">
        <v>27</v>
      </c>
      <c r="G53" s="2" t="s">
        <v>27</v>
      </c>
      <c r="H53" s="2">
        <v>0.50495049504950495</v>
      </c>
      <c r="I53" s="2">
        <v>0.36956521739130399</v>
      </c>
      <c r="J53" s="2"/>
      <c r="K53" s="2"/>
    </row>
    <row r="54" spans="1:11" x14ac:dyDescent="0.25">
      <c r="A54" s="1" t="s">
        <v>62</v>
      </c>
      <c r="B54" s="2" t="s">
        <v>27</v>
      </c>
      <c r="C54" s="2" t="s">
        <v>27</v>
      </c>
      <c r="D54" s="2" t="s">
        <v>27</v>
      </c>
      <c r="E54" s="2" t="s">
        <v>27</v>
      </c>
      <c r="F54" s="2" t="s">
        <v>27</v>
      </c>
      <c r="G54" s="2" t="s">
        <v>27</v>
      </c>
      <c r="H54" s="2">
        <v>0.45945945945945899</v>
      </c>
      <c r="I54" s="2">
        <v>0.47222222222222199</v>
      </c>
      <c r="J54" s="2"/>
      <c r="K54" s="2"/>
    </row>
    <row r="55" spans="1:11" x14ac:dyDescent="0.25">
      <c r="A55" s="1" t="s">
        <v>63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>
        <v>0.43220338983050799</v>
      </c>
      <c r="I55" s="2" t="s">
        <v>27</v>
      </c>
      <c r="J55" s="2"/>
      <c r="K55" s="2"/>
    </row>
    <row r="56" spans="1:11" x14ac:dyDescent="0.25">
      <c r="A56" s="1" t="s">
        <v>64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 t="s">
        <v>27</v>
      </c>
      <c r="I56" s="2">
        <v>0.5</v>
      </c>
      <c r="J56" s="2"/>
      <c r="K56" s="2"/>
    </row>
    <row r="57" spans="1:11" x14ac:dyDescent="0.25">
      <c r="A57" s="1" t="s">
        <v>65</v>
      </c>
      <c r="B57" s="2" t="s">
        <v>27</v>
      </c>
      <c r="C57" s="2" t="s">
        <v>27</v>
      </c>
      <c r="D57" s="2" t="s">
        <v>27</v>
      </c>
      <c r="E57" s="2" t="s">
        <v>27</v>
      </c>
      <c r="F57" s="2" t="s">
        <v>27</v>
      </c>
      <c r="G57" s="2" t="s">
        <v>27</v>
      </c>
      <c r="H57" s="2" t="s">
        <v>27</v>
      </c>
      <c r="I57" s="2">
        <v>0.44736842105263203</v>
      </c>
      <c r="J57" s="2"/>
      <c r="K57" s="2"/>
    </row>
    <row r="58" spans="1:11" x14ac:dyDescent="0.25">
      <c r="A58" s="1" t="s">
        <v>66</v>
      </c>
      <c r="B58" s="2" t="s">
        <v>27</v>
      </c>
      <c r="C58" s="2" t="s">
        <v>27</v>
      </c>
      <c r="D58" s="2" t="s">
        <v>27</v>
      </c>
      <c r="E58" s="2" t="s">
        <v>27</v>
      </c>
      <c r="F58" s="2" t="s">
        <v>27</v>
      </c>
      <c r="G58" s="2" t="s">
        <v>27</v>
      </c>
      <c r="H58" s="2" t="s">
        <v>27</v>
      </c>
      <c r="I58" s="2">
        <v>0.53684210526315801</v>
      </c>
      <c r="J58" s="2"/>
      <c r="K58" s="2"/>
    </row>
    <row r="59" spans="1:11" x14ac:dyDescent="0.25">
      <c r="A59" s="1" t="s">
        <v>67</v>
      </c>
      <c r="B59" s="2" t="s">
        <v>27</v>
      </c>
      <c r="C59" s="2" t="s">
        <v>27</v>
      </c>
      <c r="D59" s="2" t="s">
        <v>27</v>
      </c>
      <c r="E59" s="2" t="s">
        <v>27</v>
      </c>
      <c r="F59" s="2" t="s">
        <v>27</v>
      </c>
      <c r="G59" s="2" t="s">
        <v>27</v>
      </c>
      <c r="H59" s="2" t="s">
        <v>27</v>
      </c>
      <c r="I59" s="2">
        <v>0.53125</v>
      </c>
      <c r="J59" s="2"/>
      <c r="K59" s="2"/>
    </row>
    <row r="60" spans="1:11" x14ac:dyDescent="0.25">
      <c r="A60" s="1" t="s">
        <v>68</v>
      </c>
      <c r="B60" s="2" t="s">
        <v>27</v>
      </c>
      <c r="C60" s="2" t="s">
        <v>27</v>
      </c>
      <c r="D60" s="2" t="s">
        <v>27</v>
      </c>
      <c r="E60" s="2" t="s">
        <v>27</v>
      </c>
      <c r="F60" s="2" t="s">
        <v>27</v>
      </c>
      <c r="G60" s="2" t="s">
        <v>27</v>
      </c>
      <c r="H60" s="2" t="s">
        <v>27</v>
      </c>
      <c r="I60" s="2">
        <v>0.43965517241379298</v>
      </c>
      <c r="J60" s="2"/>
      <c r="K60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K60"/>
  <sheetViews>
    <sheetView workbookViewId="0">
      <selection activeCell="J3" sqref="J3"/>
    </sheetView>
  </sheetViews>
  <sheetFormatPr defaultRowHeight="15" x14ac:dyDescent="0.25"/>
  <cols>
    <col min="1" max="1" width="42.85546875" bestFit="1" customWidth="1"/>
    <col min="2" max="9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5">
      <c r="A2" s="1" t="s">
        <v>40</v>
      </c>
      <c r="B2" s="3" t="s">
        <v>27</v>
      </c>
      <c r="C2" s="3" t="s">
        <v>27</v>
      </c>
      <c r="D2" s="3">
        <v>0.10553458524987699</v>
      </c>
      <c r="E2" s="3">
        <v>0.41704920079920099</v>
      </c>
      <c r="F2" s="3">
        <v>0.13551168779239001</v>
      </c>
      <c r="G2" s="3">
        <v>0.104999600624295</v>
      </c>
      <c r="H2" s="3">
        <v>0.15976893048653501</v>
      </c>
      <c r="I2" s="3" t="s">
        <v>27</v>
      </c>
      <c r="J2" s="3">
        <f>SUM(bituin[[#This Row],[2011]:[2018]])</f>
        <v>0.92286400495229803</v>
      </c>
      <c r="K2" s="3"/>
    </row>
    <row r="3" spans="1:11" x14ac:dyDescent="0.25">
      <c r="A3" s="1" t="s">
        <v>31</v>
      </c>
      <c r="B3" s="3" t="s">
        <v>27</v>
      </c>
      <c r="C3" s="3">
        <v>0.32196969696969702</v>
      </c>
      <c r="D3" s="3">
        <v>4.7833029262129997E-2</v>
      </c>
      <c r="E3" s="3">
        <v>1.98913586413586E-2</v>
      </c>
      <c r="F3" s="3">
        <v>1.2489250368038199E-2</v>
      </c>
      <c r="G3" s="3">
        <v>6.06331165711741E-3</v>
      </c>
      <c r="H3" s="3">
        <v>4.0273406362318499E-2</v>
      </c>
      <c r="I3" s="3">
        <v>0.123000871623556</v>
      </c>
      <c r="J3" s="3">
        <f>SUM(bituin[[#This Row],[2011]:[2018]])</f>
        <v>0.5715209248842158</v>
      </c>
      <c r="K3" s="3"/>
    </row>
    <row r="4" spans="1:11" x14ac:dyDescent="0.25">
      <c r="A4" s="1" t="s">
        <v>25</v>
      </c>
      <c r="B4" s="3">
        <v>0.34125</v>
      </c>
      <c r="C4" s="3">
        <v>1.05731225296443E-2</v>
      </c>
      <c r="D4" s="3">
        <v>3.5229527417027398E-3</v>
      </c>
      <c r="E4" s="3">
        <v>5.16044532390686E-2</v>
      </c>
      <c r="F4" s="3">
        <v>7.4387069602380599E-3</v>
      </c>
      <c r="G4" s="3">
        <v>1.5842541428872201E-3</v>
      </c>
      <c r="H4" s="3">
        <v>1.9150383246392299E-2</v>
      </c>
      <c r="I4" s="3">
        <v>2.7683032624916799E-2</v>
      </c>
      <c r="J4" s="3">
        <f>SUM(bituin[[#This Row],[2011]:[2018]])</f>
        <v>0.46280690548484998</v>
      </c>
      <c r="K4" s="3"/>
    </row>
    <row r="5" spans="1:11" x14ac:dyDescent="0.25">
      <c r="A5" s="1" t="s">
        <v>39</v>
      </c>
      <c r="B5" s="3" t="s">
        <v>27</v>
      </c>
      <c r="C5" s="3" t="s">
        <v>27</v>
      </c>
      <c r="D5" s="3">
        <v>6.9675963515513903E-2</v>
      </c>
      <c r="E5" s="3">
        <v>9.2915140415140401E-2</v>
      </c>
      <c r="F5" s="3">
        <v>0.206107903261013</v>
      </c>
      <c r="G5" s="3" t="s">
        <v>27</v>
      </c>
      <c r="H5" s="3" t="s">
        <v>27</v>
      </c>
      <c r="I5" s="3" t="s">
        <v>27</v>
      </c>
      <c r="J5" s="3">
        <f>SUM(bituin[[#This Row],[2011]:[2018]])</f>
        <v>0.36869900719166726</v>
      </c>
      <c r="K5" s="3"/>
    </row>
    <row r="6" spans="1:11" x14ac:dyDescent="0.25">
      <c r="A6" s="1" t="s">
        <v>58</v>
      </c>
      <c r="B6" s="3" t="s">
        <v>27</v>
      </c>
      <c r="C6" s="3" t="s">
        <v>27</v>
      </c>
      <c r="D6" s="3" t="s">
        <v>27</v>
      </c>
      <c r="E6" s="3" t="s">
        <v>27</v>
      </c>
      <c r="F6" s="3" t="s">
        <v>27</v>
      </c>
      <c r="G6" s="3">
        <v>0.23872228202923301</v>
      </c>
      <c r="H6" s="3">
        <v>1.8741452473514698E-2</v>
      </c>
      <c r="I6" s="3">
        <v>8.9316423962326502E-2</v>
      </c>
      <c r="J6" s="3">
        <f>SUM(bituin[[#This Row],[2011]:[2018]])</f>
        <v>0.34678015846507426</v>
      </c>
      <c r="K6" s="3"/>
    </row>
    <row r="7" spans="1:11" x14ac:dyDescent="0.25">
      <c r="A7" s="1" t="s">
        <v>53</v>
      </c>
      <c r="B7" s="3" t="s">
        <v>27</v>
      </c>
      <c r="C7" s="3" t="s">
        <v>27</v>
      </c>
      <c r="D7" s="3" t="s">
        <v>27</v>
      </c>
      <c r="E7" s="3" t="s">
        <v>27</v>
      </c>
      <c r="F7" s="3">
        <v>0.16629011671475799</v>
      </c>
      <c r="G7" s="3">
        <v>0.1268439496307</v>
      </c>
      <c r="H7" s="3">
        <v>2.11255019090563E-2</v>
      </c>
      <c r="I7" s="3">
        <v>1.7992589599573401E-2</v>
      </c>
      <c r="J7" s="3">
        <f>SUM(bituin[[#This Row],[2011]:[2018]])</f>
        <v>0.33225215785408774</v>
      </c>
      <c r="K7" s="3"/>
    </row>
    <row r="8" spans="1:11" x14ac:dyDescent="0.25">
      <c r="A8" s="1" t="s">
        <v>46</v>
      </c>
      <c r="B8" s="3" t="s">
        <v>27</v>
      </c>
      <c r="C8" s="3" t="s">
        <v>27</v>
      </c>
      <c r="D8" s="3" t="s">
        <v>27</v>
      </c>
      <c r="E8" s="3">
        <v>8.9309333828564597E-2</v>
      </c>
      <c r="F8" s="3">
        <v>1.9865101966377901E-2</v>
      </c>
      <c r="G8" s="3">
        <v>0.150725640461394</v>
      </c>
      <c r="H8" s="3">
        <v>4.0637378946919003E-2</v>
      </c>
      <c r="I8" s="3" t="s">
        <v>27</v>
      </c>
      <c r="J8" s="3">
        <f>SUM(bituin[[#This Row],[2011]:[2018]])</f>
        <v>0.30053745520325548</v>
      </c>
      <c r="K8" s="3"/>
    </row>
    <row r="9" spans="1:11" x14ac:dyDescent="0.25">
      <c r="A9" s="1" t="s">
        <v>54</v>
      </c>
      <c r="B9" s="3" t="s">
        <v>27</v>
      </c>
      <c r="C9" s="3" t="s">
        <v>27</v>
      </c>
      <c r="D9" s="3" t="s">
        <v>27</v>
      </c>
      <c r="E9" s="3" t="s">
        <v>27</v>
      </c>
      <c r="F9" s="3">
        <v>0.234980897624438</v>
      </c>
      <c r="G9" s="3">
        <v>8.3093652753811406E-3</v>
      </c>
      <c r="H9" s="3">
        <v>1.03747858610591E-2</v>
      </c>
      <c r="I9" s="3">
        <v>2.3666160486811201E-2</v>
      </c>
      <c r="J9" s="3">
        <f>SUM(bituin[[#This Row],[2011]:[2018]])</f>
        <v>0.27733120924768945</v>
      </c>
      <c r="K9" s="3"/>
    </row>
    <row r="10" spans="1:11" x14ac:dyDescent="0.25">
      <c r="A10" s="1" t="s">
        <v>29</v>
      </c>
      <c r="B10" s="3" t="s">
        <v>27</v>
      </c>
      <c r="C10" s="3">
        <v>0.24684265010351999</v>
      </c>
      <c r="D10" s="3">
        <v>2.9987373737373701E-3</v>
      </c>
      <c r="E10" s="3">
        <v>0</v>
      </c>
      <c r="F10" s="3">
        <v>6.9491796525289404E-3</v>
      </c>
      <c r="G10" s="3">
        <v>1.48344741423046E-3</v>
      </c>
      <c r="H10" s="3">
        <v>3.8144867835023698E-4</v>
      </c>
      <c r="I10" s="3">
        <v>1.15560304525535E-2</v>
      </c>
      <c r="J10" s="3">
        <f>SUM(bituin[[#This Row],[2011]:[2018]])</f>
        <v>0.27021149367492048</v>
      </c>
      <c r="K10" s="3"/>
    </row>
    <row r="11" spans="1:11" x14ac:dyDescent="0.25">
      <c r="A11" s="1" t="s">
        <v>28</v>
      </c>
      <c r="B11" s="3" t="s">
        <v>27</v>
      </c>
      <c r="C11" s="3">
        <v>0.16518915866742001</v>
      </c>
      <c r="D11" s="3" t="s">
        <v>27</v>
      </c>
      <c r="E11" s="3">
        <v>1.55749805749806E-2</v>
      </c>
      <c r="F11" s="3">
        <v>5.59577893309951E-3</v>
      </c>
      <c r="G11" s="3">
        <v>1.6490418092005299E-2</v>
      </c>
      <c r="H11" s="3">
        <v>2.2171421129426602E-2</v>
      </c>
      <c r="I11" s="3">
        <v>4.3106691177021303E-2</v>
      </c>
      <c r="J11" s="3">
        <f>SUM(bituin[[#This Row],[2011]:[2018]])</f>
        <v>0.26812844857395335</v>
      </c>
      <c r="K11" s="3"/>
    </row>
    <row r="12" spans="1:11" x14ac:dyDescent="0.25">
      <c r="A12" s="1" t="s">
        <v>55</v>
      </c>
      <c r="B12" s="3" t="s">
        <v>27</v>
      </c>
      <c r="C12" s="3" t="s">
        <v>27</v>
      </c>
      <c r="D12" s="3" t="s">
        <v>27</v>
      </c>
      <c r="E12" s="3" t="s">
        <v>27</v>
      </c>
      <c r="F12" s="3">
        <v>0.13144791501250799</v>
      </c>
      <c r="G12" s="3">
        <v>0.11046749402315401</v>
      </c>
      <c r="H12" s="3">
        <v>8.4960394955978097E-3</v>
      </c>
      <c r="I12" s="3">
        <v>6.0569132136148703E-3</v>
      </c>
      <c r="J12" s="3">
        <f>SUM(bituin[[#This Row],[2011]:[2018]])</f>
        <v>0.25646836174487464</v>
      </c>
      <c r="K12" s="3"/>
    </row>
    <row r="13" spans="1:11" x14ac:dyDescent="0.25">
      <c r="A13" s="1" t="s">
        <v>41</v>
      </c>
      <c r="B13" s="3" t="s">
        <v>27</v>
      </c>
      <c r="C13" s="3" t="s">
        <v>27</v>
      </c>
      <c r="D13" s="3">
        <v>6.9138437091747398E-2</v>
      </c>
      <c r="E13" s="3">
        <v>4.3993734186041897E-2</v>
      </c>
      <c r="F13" s="3">
        <v>1.2231313860101701E-2</v>
      </c>
      <c r="G13" s="3">
        <v>1.5818683079389399E-3</v>
      </c>
      <c r="H13" s="3">
        <v>8.1314794044344205E-2</v>
      </c>
      <c r="I13" s="3">
        <v>1.10228202905028E-2</v>
      </c>
      <c r="J13" s="3">
        <f>SUM(bituin[[#This Row],[2011]:[2018]])</f>
        <v>0.21928296778067694</v>
      </c>
      <c r="K13" s="3"/>
    </row>
    <row r="14" spans="1:11" x14ac:dyDescent="0.25">
      <c r="A14" s="1" t="s">
        <v>49</v>
      </c>
      <c r="B14" s="3" t="s">
        <v>27</v>
      </c>
      <c r="C14" s="3" t="s">
        <v>27</v>
      </c>
      <c r="D14" s="3" t="s">
        <v>27</v>
      </c>
      <c r="E14" s="3">
        <v>6.9332088851319598E-2</v>
      </c>
      <c r="F14" s="3">
        <v>8.6015888314532593E-2</v>
      </c>
      <c r="G14" s="3">
        <v>2.4236114988142E-3</v>
      </c>
      <c r="H14" s="3">
        <v>5.1650906070757098E-2</v>
      </c>
      <c r="I14" s="3" t="s">
        <v>27</v>
      </c>
      <c r="J14" s="3">
        <f>SUM(bituin[[#This Row],[2011]:[2018]])</f>
        <v>0.20942249473542349</v>
      </c>
      <c r="K14" s="3"/>
    </row>
    <row r="15" spans="1:11" x14ac:dyDescent="0.25">
      <c r="A15" s="1" t="s">
        <v>36</v>
      </c>
      <c r="B15" s="3" t="s">
        <v>27</v>
      </c>
      <c r="C15" s="3" t="s">
        <v>27</v>
      </c>
      <c r="D15" s="3">
        <v>0.13096717376917499</v>
      </c>
      <c r="E15" s="3">
        <v>2.97422449345526E-2</v>
      </c>
      <c r="F15" s="3">
        <v>5.0900236127508804E-3</v>
      </c>
      <c r="G15" s="3">
        <v>3.14523589269195E-3</v>
      </c>
      <c r="H15" s="3">
        <v>2.7492885039147E-2</v>
      </c>
      <c r="I15" s="3">
        <v>1.0663084064468101E-2</v>
      </c>
      <c r="J15" s="3">
        <f>SUM(bituin[[#This Row],[2011]:[2018]])</f>
        <v>0.20710064731278549</v>
      </c>
      <c r="K15" s="3"/>
    </row>
    <row r="16" spans="1:11" x14ac:dyDescent="0.25">
      <c r="A16" s="1" t="s">
        <v>11</v>
      </c>
      <c r="B16" s="3">
        <v>6.4861111111111105E-2</v>
      </c>
      <c r="C16" s="3">
        <v>7.1194867933998401E-2</v>
      </c>
      <c r="D16" s="3">
        <v>1.8939393939393899E-4</v>
      </c>
      <c r="E16" s="3">
        <v>3.6487586487586499E-3</v>
      </c>
      <c r="F16" s="3">
        <v>3.3711569899767702E-2</v>
      </c>
      <c r="G16" s="3">
        <v>1.0302892599985899E-3</v>
      </c>
      <c r="H16" s="3">
        <v>6.3251274427562898E-3</v>
      </c>
      <c r="I16" s="3">
        <v>1.8373254893700199E-2</v>
      </c>
      <c r="J16" s="3">
        <f>SUM(bituin[[#This Row],[2011]:[2018]])</f>
        <v>0.1993343731294849</v>
      </c>
      <c r="K16" s="3"/>
    </row>
    <row r="17" spans="1:11" x14ac:dyDescent="0.25">
      <c r="A17" s="1" t="s">
        <v>35</v>
      </c>
      <c r="B17" s="3" t="s">
        <v>27</v>
      </c>
      <c r="C17" s="3" t="s">
        <v>27</v>
      </c>
      <c r="D17" s="3">
        <v>0.13502691542464301</v>
      </c>
      <c r="E17" s="3">
        <v>3.2877631627631597E-2</v>
      </c>
      <c r="F17" s="3">
        <v>6.3935349162621896E-3</v>
      </c>
      <c r="G17" s="3">
        <v>0</v>
      </c>
      <c r="H17" s="3">
        <v>6.1542059559952598E-3</v>
      </c>
      <c r="I17" s="3">
        <v>1.7285223964661599E-2</v>
      </c>
      <c r="J17" s="3">
        <f>SUM(bituin[[#This Row],[2011]:[2018]])</f>
        <v>0.19773751188919364</v>
      </c>
      <c r="K17" s="3"/>
    </row>
    <row r="18" spans="1:11" x14ac:dyDescent="0.25">
      <c r="A18" s="1" t="s">
        <v>43</v>
      </c>
      <c r="B18" s="3" t="s">
        <v>27</v>
      </c>
      <c r="C18" s="3" t="s">
        <v>27</v>
      </c>
      <c r="D18" s="3">
        <v>0.17792570480317499</v>
      </c>
      <c r="E18" s="3">
        <v>0</v>
      </c>
      <c r="F18" s="3">
        <v>0</v>
      </c>
      <c r="G18" s="3">
        <v>1.21502023712596E-2</v>
      </c>
      <c r="H18" s="3">
        <v>3.4346678898672899E-3</v>
      </c>
      <c r="I18" s="3">
        <v>3.1699003020117101E-3</v>
      </c>
      <c r="J18" s="3">
        <f>SUM(bituin[[#This Row],[2011]:[2018]])</f>
        <v>0.19668047536631358</v>
      </c>
      <c r="K18" s="3"/>
    </row>
    <row r="19" spans="1:11" x14ac:dyDescent="0.25">
      <c r="A19" s="1" t="s">
        <v>48</v>
      </c>
      <c r="B19" s="3" t="s">
        <v>27</v>
      </c>
      <c r="C19" s="3" t="s">
        <v>27</v>
      </c>
      <c r="D19" s="3" t="s">
        <v>27</v>
      </c>
      <c r="E19" s="3">
        <v>0.11818684164838</v>
      </c>
      <c r="F19" s="3">
        <v>5.3328920031471903E-2</v>
      </c>
      <c r="G19" s="3">
        <v>7.5282018471875295E-4</v>
      </c>
      <c r="H19" s="3">
        <v>1.34363617704201E-2</v>
      </c>
      <c r="I19" s="3">
        <v>1.0155338254798E-2</v>
      </c>
      <c r="J19" s="3">
        <f>SUM(bituin[[#This Row],[2011]:[2018]])</f>
        <v>0.19586028188978877</v>
      </c>
      <c r="K19" s="3"/>
    </row>
    <row r="20" spans="1:11" x14ac:dyDescent="0.25">
      <c r="A20" s="1" t="s">
        <v>47</v>
      </c>
      <c r="B20" s="3" t="s">
        <v>27</v>
      </c>
      <c r="C20" s="3" t="s">
        <v>27</v>
      </c>
      <c r="D20" s="3" t="s">
        <v>27</v>
      </c>
      <c r="E20" s="3">
        <v>1.6467837717837702E-2</v>
      </c>
      <c r="F20" s="3">
        <v>5.0238248077163497E-2</v>
      </c>
      <c r="G20" s="3">
        <v>6.8567430166625906E-2</v>
      </c>
      <c r="H20" s="3">
        <v>1.6748965164354701E-2</v>
      </c>
      <c r="I20" s="3">
        <v>3.24440770035863E-2</v>
      </c>
      <c r="J20" s="3">
        <f>SUM(bituin[[#This Row],[2011]:[2018]])</f>
        <v>0.18446655812956814</v>
      </c>
      <c r="K20" s="3"/>
    </row>
    <row r="21" spans="1:11" x14ac:dyDescent="0.25">
      <c r="A21" s="1" t="s">
        <v>23</v>
      </c>
      <c r="B21" s="3">
        <v>4.30555555555555E-2</v>
      </c>
      <c r="C21" s="3">
        <v>3.6170713344626397E-2</v>
      </c>
      <c r="D21" s="3">
        <v>1.18695557708651E-2</v>
      </c>
      <c r="E21" s="3">
        <v>0</v>
      </c>
      <c r="F21" s="3">
        <v>6.9491796525289404E-3</v>
      </c>
      <c r="G21" s="3">
        <v>3.9161361937114199E-3</v>
      </c>
      <c r="H21" s="3">
        <v>3.27501103231881E-2</v>
      </c>
      <c r="I21" s="3">
        <v>3.70933349156886E-2</v>
      </c>
      <c r="J21" s="3">
        <f>SUM(bituin[[#This Row],[2011]:[2018]])</f>
        <v>0.17180458575616409</v>
      </c>
      <c r="K21" s="3"/>
    </row>
    <row r="22" spans="1:11" x14ac:dyDescent="0.25">
      <c r="A22" s="1" t="s">
        <v>38</v>
      </c>
      <c r="B22" s="3" t="s">
        <v>27</v>
      </c>
      <c r="C22" s="3" t="s">
        <v>27</v>
      </c>
      <c r="D22" s="3">
        <v>0.106382404353625</v>
      </c>
      <c r="E22" s="3">
        <v>1.0217236467236501E-2</v>
      </c>
      <c r="F22" s="3">
        <v>1.4911014911014901E-3</v>
      </c>
      <c r="G22" s="3">
        <v>2.7612099003769899E-2</v>
      </c>
      <c r="H22" s="3">
        <v>1.1634186022913599E-2</v>
      </c>
      <c r="I22" s="3">
        <v>1.2925036729123001E-2</v>
      </c>
      <c r="J22" s="3">
        <f>SUM(bituin[[#This Row],[2011]:[2018]])</f>
        <v>0.1702620640677695</v>
      </c>
      <c r="K22" s="3"/>
    </row>
    <row r="23" spans="1:11" x14ac:dyDescent="0.25">
      <c r="A23" s="1" t="s">
        <v>37</v>
      </c>
      <c r="B23" s="3" t="s">
        <v>27</v>
      </c>
      <c r="C23" s="3" t="s">
        <v>27</v>
      </c>
      <c r="D23" s="3">
        <v>0.114052869524708</v>
      </c>
      <c r="E23" s="3">
        <v>3.9766063708371401E-2</v>
      </c>
      <c r="F23" s="3">
        <v>0</v>
      </c>
      <c r="G23" s="3">
        <v>3.4509662400504198E-3</v>
      </c>
      <c r="H23" s="3">
        <v>7.6646415000710599E-3</v>
      </c>
      <c r="I23" s="3">
        <v>4.3808710311619297E-4</v>
      </c>
      <c r="J23" s="3">
        <f>SUM(bituin[[#This Row],[2011]:[2018]])</f>
        <v>0.16537262807631709</v>
      </c>
      <c r="K23" s="3"/>
    </row>
    <row r="24" spans="1:11" x14ac:dyDescent="0.25">
      <c r="A24" s="1" t="s">
        <v>52</v>
      </c>
      <c r="B24" s="3" t="s">
        <v>27</v>
      </c>
      <c r="C24" s="3" t="s">
        <v>27</v>
      </c>
      <c r="D24" s="3" t="s">
        <v>27</v>
      </c>
      <c r="E24" s="3" t="s">
        <v>27</v>
      </c>
      <c r="F24" s="3">
        <v>6.2452762105872098E-2</v>
      </c>
      <c r="G24" s="3">
        <v>4.0768908858640603E-2</v>
      </c>
      <c r="H24" s="3">
        <v>2.00176618806958E-2</v>
      </c>
      <c r="I24" s="3">
        <v>2.8705844201620302E-2</v>
      </c>
      <c r="J24" s="3">
        <f>SUM(bituin[[#This Row],[2011]:[2018]])</f>
        <v>0.15194517704682881</v>
      </c>
      <c r="K24" s="3"/>
    </row>
    <row r="25" spans="1:11" x14ac:dyDescent="0.25">
      <c r="A25" s="1" t="s">
        <v>45</v>
      </c>
      <c r="B25" s="3" t="s">
        <v>27</v>
      </c>
      <c r="C25" s="3" t="s">
        <v>27</v>
      </c>
      <c r="D25" s="3" t="s">
        <v>27</v>
      </c>
      <c r="E25" s="3">
        <v>8.8481795981795994E-2</v>
      </c>
      <c r="F25" s="3">
        <v>3.1178046508987499E-2</v>
      </c>
      <c r="G25" s="3">
        <v>1.0386071396573699E-2</v>
      </c>
      <c r="H25" s="3">
        <v>2.01141511236308E-2</v>
      </c>
      <c r="I25" s="3">
        <v>1.7332810649649301E-3</v>
      </c>
      <c r="J25" s="3">
        <f>SUM(bituin[[#This Row],[2011]:[2018]])</f>
        <v>0.1518933460759529</v>
      </c>
      <c r="K25" s="3"/>
    </row>
    <row r="26" spans="1:11" x14ac:dyDescent="0.25">
      <c r="A26" s="1" t="s">
        <v>62</v>
      </c>
      <c r="B26" s="3" t="s">
        <v>27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>
        <v>7.42829135949786E-2</v>
      </c>
      <c r="I26" s="3">
        <v>5.0333748681609398E-2</v>
      </c>
      <c r="J26" s="3">
        <f>SUM(bituin[[#This Row],[2011]:[2018]])</f>
        <v>0.12461666227658799</v>
      </c>
      <c r="K26" s="3"/>
    </row>
    <row r="27" spans="1:11" x14ac:dyDescent="0.25">
      <c r="A27" s="1" t="s">
        <v>13</v>
      </c>
      <c r="B27" s="3">
        <v>9.375E-2</v>
      </c>
      <c r="C27" s="3">
        <v>0</v>
      </c>
      <c r="D27" s="3">
        <v>9.7435620255531298E-3</v>
      </c>
      <c r="E27" s="3">
        <v>1.76309445540215E-3</v>
      </c>
      <c r="F27" s="3">
        <v>0</v>
      </c>
      <c r="G27" s="3">
        <v>6.2301173049591398E-3</v>
      </c>
      <c r="H27" s="3">
        <v>8.9223935514463008E-3</v>
      </c>
      <c r="I27" s="3">
        <v>3.9927087928299399E-3</v>
      </c>
      <c r="J27" s="3">
        <f>SUM(bituin[[#This Row],[2011]:[2018]])</f>
        <v>0.12440187613019066</v>
      </c>
      <c r="K27" s="3"/>
    </row>
    <row r="28" spans="1:11" x14ac:dyDescent="0.25">
      <c r="A28" s="1" t="s">
        <v>18</v>
      </c>
      <c r="B28" s="3">
        <v>3.54166666666667E-2</v>
      </c>
      <c r="C28" s="3">
        <v>4.25857958466654E-2</v>
      </c>
      <c r="D28" s="3">
        <v>9.0725448062404599E-3</v>
      </c>
      <c r="E28" s="3">
        <v>8.2417582417582396E-4</v>
      </c>
      <c r="F28" s="3">
        <v>2.2308928887876298E-3</v>
      </c>
      <c r="G28" s="3">
        <v>6.2915730584555702E-3</v>
      </c>
      <c r="H28" s="3">
        <v>1.03537321061232E-2</v>
      </c>
      <c r="I28" s="3">
        <v>4.4995392974932604E-3</v>
      </c>
      <c r="J28" s="3">
        <f>SUM(bituin[[#This Row],[2011]:[2018]])</f>
        <v>0.11127492049460803</v>
      </c>
      <c r="K28" s="3"/>
    </row>
    <row r="29" spans="1:11" x14ac:dyDescent="0.25">
      <c r="A29" s="1" t="s">
        <v>56</v>
      </c>
      <c r="B29" s="3" t="s">
        <v>27</v>
      </c>
      <c r="C29" s="3" t="s">
        <v>27</v>
      </c>
      <c r="D29" s="3" t="s">
        <v>27</v>
      </c>
      <c r="E29" s="3" t="s">
        <v>27</v>
      </c>
      <c r="F29" s="3" t="s">
        <v>27</v>
      </c>
      <c r="G29" s="3">
        <v>3.95177668522066E-2</v>
      </c>
      <c r="H29" s="3">
        <v>6.2743286569271403E-2</v>
      </c>
      <c r="I29" s="3">
        <v>4.1155757206254098E-3</v>
      </c>
      <c r="J29" s="3">
        <f>SUM(bituin[[#This Row],[2011]:[2018]])</f>
        <v>0.10637662914210341</v>
      </c>
      <c r="K29" s="3"/>
    </row>
    <row r="30" spans="1:11" x14ac:dyDescent="0.25">
      <c r="A30" s="1" t="s">
        <v>17</v>
      </c>
      <c r="B30" s="3">
        <v>2.4305555555555599E-3</v>
      </c>
      <c r="C30" s="3">
        <v>1.12883493318276E-2</v>
      </c>
      <c r="D30" s="3">
        <v>2.4707641895141898E-3</v>
      </c>
      <c r="E30" s="3">
        <v>4.5434159857236801E-3</v>
      </c>
      <c r="F30" s="3">
        <v>1.7445750982433599E-2</v>
      </c>
      <c r="G30" s="3">
        <v>4.2655203307219697E-2</v>
      </c>
      <c r="H30" s="3">
        <v>1.8321377893456399E-2</v>
      </c>
      <c r="I30" s="3">
        <v>3.7625143346310301E-3</v>
      </c>
      <c r="J30" s="3">
        <f>SUM(bituin[[#This Row],[2011]:[2018]])</f>
        <v>0.10291793158036176</v>
      </c>
      <c r="K30" s="3"/>
    </row>
    <row r="31" spans="1:11" x14ac:dyDescent="0.25">
      <c r="A31" s="1" t="s">
        <v>66</v>
      </c>
      <c r="B31" s="3" t="s">
        <v>27</v>
      </c>
      <c r="C31" s="3" t="s">
        <v>27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>
        <v>0.10025441081365399</v>
      </c>
      <c r="J31" s="3">
        <f>SUM(bituin[[#This Row],[2011]:[2018]])</f>
        <v>0.10025441081365399</v>
      </c>
      <c r="K31" s="3"/>
    </row>
    <row r="32" spans="1:11" x14ac:dyDescent="0.25">
      <c r="A32" s="1" t="s">
        <v>67</v>
      </c>
      <c r="B32" s="3" t="s">
        <v>27</v>
      </c>
      <c r="C32" s="3" t="s">
        <v>27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>
        <v>9.9309701017750496E-2</v>
      </c>
      <c r="J32" s="3">
        <f>SUM(bituin[[#This Row],[2011]:[2018]])</f>
        <v>9.9309701017750496E-2</v>
      </c>
      <c r="K32" s="3"/>
    </row>
    <row r="33" spans="1:11" x14ac:dyDescent="0.25">
      <c r="A33" s="1" t="s">
        <v>10</v>
      </c>
      <c r="B33" s="3">
        <v>4.0277777777777801E-2</v>
      </c>
      <c r="C33" s="3">
        <v>1.81912290607943E-2</v>
      </c>
      <c r="D33" s="3">
        <v>2.6471424198696901E-3</v>
      </c>
      <c r="E33" s="3">
        <v>0</v>
      </c>
      <c r="F33" s="3">
        <v>2.48043295531334E-2</v>
      </c>
      <c r="G33" s="3">
        <v>0</v>
      </c>
      <c r="H33" s="3">
        <v>6.4199194650203101E-3</v>
      </c>
      <c r="I33" s="3">
        <v>4.1232038874389398E-3</v>
      </c>
      <c r="J33" s="3">
        <f>SUM(bituin[[#This Row],[2011]:[2018]])</f>
        <v>9.6463602164034434E-2</v>
      </c>
      <c r="K33" s="3"/>
    </row>
    <row r="34" spans="1:11" x14ac:dyDescent="0.25">
      <c r="A34" s="1" t="s">
        <v>14</v>
      </c>
      <c r="B34" s="3">
        <v>0</v>
      </c>
      <c r="C34" s="3">
        <v>7.8078925905012905E-2</v>
      </c>
      <c r="D34" s="3">
        <v>0</v>
      </c>
      <c r="E34" s="3">
        <v>0</v>
      </c>
      <c r="F34" s="3">
        <v>0</v>
      </c>
      <c r="G34" s="3">
        <v>0</v>
      </c>
      <c r="H34" s="3">
        <v>1.1456206037233E-2</v>
      </c>
      <c r="I34" s="3">
        <v>6.8184626273948702E-4</v>
      </c>
      <c r="J34" s="3">
        <f>SUM(bituin[[#This Row],[2011]:[2018]])</f>
        <v>9.0216978204985393E-2</v>
      </c>
      <c r="K34" s="3"/>
    </row>
    <row r="35" spans="1:11" x14ac:dyDescent="0.25">
      <c r="A35" s="1" t="s">
        <v>26</v>
      </c>
      <c r="B35" s="3" t="s">
        <v>27</v>
      </c>
      <c r="C35" s="3">
        <v>5.5558692515214302E-2</v>
      </c>
      <c r="D35" s="3">
        <v>1.05265008149148E-2</v>
      </c>
      <c r="E35" s="3">
        <v>0</v>
      </c>
      <c r="F35" s="3">
        <v>0</v>
      </c>
      <c r="G35" s="3">
        <v>3.9161361937114199E-3</v>
      </c>
      <c r="H35" s="3">
        <v>3.8439969608836701E-3</v>
      </c>
      <c r="I35" s="3">
        <v>1.6329730668342101E-2</v>
      </c>
      <c r="J35" s="3">
        <f>SUM(bituin[[#This Row],[2011]:[2018]])</f>
        <v>9.0175057153066299E-2</v>
      </c>
      <c r="K35" s="3"/>
    </row>
    <row r="36" spans="1:11" x14ac:dyDescent="0.25">
      <c r="A36" s="1" t="s">
        <v>51</v>
      </c>
      <c r="B36" s="3" t="s">
        <v>27</v>
      </c>
      <c r="C36" s="3" t="s">
        <v>27</v>
      </c>
      <c r="D36" s="3" t="s">
        <v>27</v>
      </c>
      <c r="E36" s="3" t="s">
        <v>27</v>
      </c>
      <c r="F36" s="3">
        <v>7.8470735950799703E-2</v>
      </c>
      <c r="G36" s="3">
        <v>3.0476040813619499E-3</v>
      </c>
      <c r="H36" s="3">
        <v>6.7387057387057402E-4</v>
      </c>
      <c r="I36" s="3">
        <v>5.4937221586252201E-3</v>
      </c>
      <c r="J36" s="3">
        <f>SUM(bituin[[#This Row],[2011]:[2018]])</f>
        <v>8.7685932764657443E-2</v>
      </c>
      <c r="K36" s="3"/>
    </row>
    <row r="37" spans="1:11" x14ac:dyDescent="0.25">
      <c r="A37" s="1" t="s">
        <v>21</v>
      </c>
      <c r="B37" s="3">
        <v>3.15277777777778E-2</v>
      </c>
      <c r="C37" s="3">
        <v>2.56258234519104E-2</v>
      </c>
      <c r="D37" s="3">
        <v>2.0119348244348198E-3</v>
      </c>
      <c r="E37" s="3">
        <v>2.0726495726495699E-3</v>
      </c>
      <c r="F37" s="3">
        <v>1.41087307753974E-3</v>
      </c>
      <c r="G37" s="3">
        <v>1.10325655311235E-2</v>
      </c>
      <c r="H37" s="3">
        <v>7.53259502453308E-3</v>
      </c>
      <c r="I37" s="3">
        <v>3.8230067064877701E-3</v>
      </c>
      <c r="J37" s="3">
        <f>SUM(bituin[[#This Row],[2011]:[2018]])</f>
        <v>8.5037225966456687E-2</v>
      </c>
      <c r="K37" s="3"/>
    </row>
    <row r="38" spans="1:11" x14ac:dyDescent="0.25">
      <c r="A38" s="1" t="s">
        <v>33</v>
      </c>
      <c r="B38" s="3" t="s">
        <v>27</v>
      </c>
      <c r="C38" s="3">
        <v>2.1477194303281301E-2</v>
      </c>
      <c r="D38" s="3">
        <v>4.7585050978702199E-2</v>
      </c>
      <c r="E38" s="3">
        <v>4.5434159857236801E-3</v>
      </c>
      <c r="F38" s="3">
        <v>7.7568596268755797E-3</v>
      </c>
      <c r="G38" s="3">
        <v>3.6342011365138099E-4</v>
      </c>
      <c r="H38" s="3">
        <v>0</v>
      </c>
      <c r="I38" s="3">
        <v>0</v>
      </c>
      <c r="J38" s="3">
        <f>SUM(bituin[[#This Row],[2011]:[2018]])</f>
        <v>8.1725941008234146E-2</v>
      </c>
      <c r="K38" s="3"/>
    </row>
    <row r="39" spans="1:11" x14ac:dyDescent="0.25">
      <c r="A39" s="1" t="s">
        <v>57</v>
      </c>
      <c r="B39" s="3" t="s">
        <v>27</v>
      </c>
      <c r="C39" s="3" t="s">
        <v>27</v>
      </c>
      <c r="D39" s="3" t="s">
        <v>27</v>
      </c>
      <c r="E39" s="3" t="s">
        <v>27</v>
      </c>
      <c r="F39" s="3" t="s">
        <v>27</v>
      </c>
      <c r="G39" s="3">
        <v>7.7849711823428994E-2</v>
      </c>
      <c r="H39" s="3" t="s">
        <v>27</v>
      </c>
      <c r="I39" s="3" t="s">
        <v>27</v>
      </c>
      <c r="J39" s="3">
        <f>SUM(bituin[[#This Row],[2011]:[2018]])</f>
        <v>7.7849711823428994E-2</v>
      </c>
      <c r="K39" s="3"/>
    </row>
    <row r="40" spans="1:11" x14ac:dyDescent="0.25">
      <c r="A40" s="1" t="s">
        <v>22</v>
      </c>
      <c r="B40" s="3">
        <v>5.10416666666667E-2</v>
      </c>
      <c r="C40" s="3">
        <v>7.1052136269527597E-3</v>
      </c>
      <c r="D40" s="3">
        <v>8.1920394420394399E-4</v>
      </c>
      <c r="E40" s="3">
        <v>2.3140712563789502E-3</v>
      </c>
      <c r="F40" s="3">
        <v>0</v>
      </c>
      <c r="G40" s="3">
        <v>0</v>
      </c>
      <c r="H40" s="3">
        <v>9.5087766085906397E-3</v>
      </c>
      <c r="I40" s="3">
        <v>5.6286171389221297E-3</v>
      </c>
      <c r="J40" s="3">
        <f>SUM(bituin[[#This Row],[2011]:[2018]])</f>
        <v>7.6417549241715121E-2</v>
      </c>
      <c r="K40" s="3"/>
    </row>
    <row r="41" spans="1:11" x14ac:dyDescent="0.25">
      <c r="A41" s="1" t="s">
        <v>34</v>
      </c>
      <c r="B41" s="3" t="s">
        <v>27</v>
      </c>
      <c r="C41" s="3" t="s">
        <v>27</v>
      </c>
      <c r="D41" s="3">
        <v>1.29183815973589E-2</v>
      </c>
      <c r="E41" s="3">
        <v>2.27368429291506E-2</v>
      </c>
      <c r="F41" s="3">
        <v>2.2549429128376499E-3</v>
      </c>
      <c r="G41" s="3">
        <v>3.62599508923719E-3</v>
      </c>
      <c r="H41" s="3">
        <v>3.7208027609080801E-3</v>
      </c>
      <c r="I41" s="3">
        <v>2.3527753742459599E-2</v>
      </c>
      <c r="J41" s="3">
        <f>SUM(bituin[[#This Row],[2011]:[2018]])</f>
        <v>6.8784719031952019E-2</v>
      </c>
      <c r="K41" s="3"/>
    </row>
    <row r="42" spans="1:11" x14ac:dyDescent="0.25">
      <c r="A42" s="1" t="s">
        <v>32</v>
      </c>
      <c r="B42" s="3" t="s">
        <v>27</v>
      </c>
      <c r="C42" s="3">
        <v>9.9378881987577591E-3</v>
      </c>
      <c r="D42" s="3">
        <v>0</v>
      </c>
      <c r="E42" s="3">
        <v>8.5582401928555804E-3</v>
      </c>
      <c r="F42" s="3">
        <v>0</v>
      </c>
      <c r="G42" s="3">
        <v>2.0397342128167001E-3</v>
      </c>
      <c r="H42" s="3">
        <v>1.85791059012472E-2</v>
      </c>
      <c r="I42" s="3">
        <v>2.4759710600336701E-2</v>
      </c>
      <c r="J42" s="3">
        <f>SUM(bituin[[#This Row],[2011]:[2018]])</f>
        <v>6.3874679106013937E-2</v>
      </c>
      <c r="K42" s="3"/>
    </row>
    <row r="43" spans="1:11" x14ac:dyDescent="0.25">
      <c r="A43" s="1" t="s">
        <v>20</v>
      </c>
      <c r="B43" s="3">
        <v>3.81944444444444E-3</v>
      </c>
      <c r="C43" s="3">
        <v>3.2240102892276801E-2</v>
      </c>
      <c r="D43" s="3">
        <v>7.4968434343434295E-4</v>
      </c>
      <c r="E43" s="3">
        <v>1.6025641025641001E-4</v>
      </c>
      <c r="F43" s="3">
        <v>8.0767997434664097E-4</v>
      </c>
      <c r="G43" s="3">
        <v>1.27268114398767E-3</v>
      </c>
      <c r="H43" s="3">
        <v>1.92626863695916E-3</v>
      </c>
      <c r="I43" s="3">
        <v>1.9914237328667799E-2</v>
      </c>
      <c r="J43" s="3">
        <f>SUM(bituin[[#This Row],[2011]:[2018]])</f>
        <v>6.0890355174373259E-2</v>
      </c>
      <c r="K43" s="3"/>
    </row>
    <row r="44" spans="1:11" x14ac:dyDescent="0.25">
      <c r="A44" s="1" t="s">
        <v>59</v>
      </c>
      <c r="B44" s="3" t="s">
        <v>27</v>
      </c>
      <c r="C44" s="3" t="s">
        <v>27</v>
      </c>
      <c r="D44" s="3" t="s">
        <v>27</v>
      </c>
      <c r="E44" s="3" t="s">
        <v>27</v>
      </c>
      <c r="F44" s="3" t="s">
        <v>27</v>
      </c>
      <c r="G44" s="3" t="s">
        <v>27</v>
      </c>
      <c r="H44" s="3">
        <v>5.6263757484196E-2</v>
      </c>
      <c r="I44" s="3" t="s">
        <v>27</v>
      </c>
      <c r="J44" s="3">
        <f>SUM(bituin[[#This Row],[2011]:[2018]])</f>
        <v>5.6263757484196E-2</v>
      </c>
      <c r="K44" s="3"/>
    </row>
    <row r="45" spans="1:11" x14ac:dyDescent="0.25">
      <c r="A45" s="1" t="s">
        <v>42</v>
      </c>
      <c r="B45" s="3" t="s">
        <v>27</v>
      </c>
      <c r="C45" s="3" t="s">
        <v>27</v>
      </c>
      <c r="D45" s="3">
        <v>0</v>
      </c>
      <c r="E45" s="3">
        <v>3.3023920523920498E-3</v>
      </c>
      <c r="F45" s="3">
        <v>2.9513324262128101E-2</v>
      </c>
      <c r="G45" s="3">
        <v>0</v>
      </c>
      <c r="H45" s="3">
        <v>1.30601501757614E-2</v>
      </c>
      <c r="I45" s="3">
        <v>8.0244044684235002E-3</v>
      </c>
      <c r="J45" s="3">
        <f>SUM(bituin[[#This Row],[2011]:[2018]])</f>
        <v>5.3900270958705046E-2</v>
      </c>
      <c r="K45" s="3"/>
    </row>
    <row r="46" spans="1:11" x14ac:dyDescent="0.25">
      <c r="A46" s="1" t="s">
        <v>12</v>
      </c>
      <c r="B46" s="3">
        <v>9.3055555555555496E-3</v>
      </c>
      <c r="C46" s="3">
        <v>0</v>
      </c>
      <c r="D46" s="3">
        <v>8.8527808790901698E-3</v>
      </c>
      <c r="E46" s="3">
        <v>0</v>
      </c>
      <c r="F46" s="3">
        <v>6.1449563343502697E-3</v>
      </c>
      <c r="G46" s="3">
        <v>6.1743737751791296E-3</v>
      </c>
      <c r="H46" s="3">
        <v>1.2200932047280399E-2</v>
      </c>
      <c r="I46" s="3">
        <v>8.6211536575758994E-3</v>
      </c>
      <c r="J46" s="3">
        <f>SUM(bituin[[#This Row],[2011]:[2018]])</f>
        <v>5.1299752249031425E-2</v>
      </c>
      <c r="K46" s="3"/>
    </row>
    <row r="47" spans="1:11" x14ac:dyDescent="0.25">
      <c r="A47" s="1" t="s">
        <v>50</v>
      </c>
      <c r="B47" s="3" t="s">
        <v>27</v>
      </c>
      <c r="C47" s="3" t="s">
        <v>27</v>
      </c>
      <c r="D47" s="3" t="s">
        <v>27</v>
      </c>
      <c r="E47" s="3">
        <v>2.1427415177415199E-2</v>
      </c>
      <c r="F47" s="3">
        <v>2.02982202982203E-3</v>
      </c>
      <c r="G47" s="3">
        <v>1.43105791682817E-2</v>
      </c>
      <c r="H47" s="3">
        <v>2.1814668218093302E-3</v>
      </c>
      <c r="I47" s="3">
        <v>1.0627174922785899E-2</v>
      </c>
      <c r="J47" s="3">
        <f>SUM(bituin[[#This Row],[2011]:[2018]])</f>
        <v>5.0576458120114159E-2</v>
      </c>
      <c r="K47" s="3"/>
    </row>
    <row r="48" spans="1:11" x14ac:dyDescent="0.25">
      <c r="A48" s="1" t="s">
        <v>30</v>
      </c>
      <c r="B48" s="3" t="s">
        <v>27</v>
      </c>
      <c r="C48" s="3">
        <v>3.9243365330321796E-3</v>
      </c>
      <c r="D48" s="3">
        <v>7.4650193350786201E-3</v>
      </c>
      <c r="E48" s="3">
        <v>2.09584361507438E-2</v>
      </c>
      <c r="F48" s="3">
        <v>0</v>
      </c>
      <c r="G48" s="3">
        <v>2.8148539711906999E-3</v>
      </c>
      <c r="H48" s="3">
        <v>5.3156366146823401E-3</v>
      </c>
      <c r="I48" s="3">
        <v>9.0833064247722896E-3</v>
      </c>
      <c r="J48" s="3">
        <f>SUM(bituin[[#This Row],[2011]:[2018]])</f>
        <v>4.9561589029499933E-2</v>
      </c>
      <c r="K48" s="3"/>
    </row>
    <row r="49" spans="1:11" x14ac:dyDescent="0.25">
      <c r="A49" s="1" t="s">
        <v>19</v>
      </c>
      <c r="B49" s="3">
        <v>0</v>
      </c>
      <c r="C49" s="3">
        <v>0</v>
      </c>
      <c r="D49" s="3">
        <v>1.36538159450709E-2</v>
      </c>
      <c r="E49" s="3">
        <v>0</v>
      </c>
      <c r="F49" s="3">
        <v>1.41087307753974E-3</v>
      </c>
      <c r="G49" s="3">
        <v>9.4656756543898095E-3</v>
      </c>
      <c r="H49" s="3">
        <v>3.0324227898907599E-3</v>
      </c>
      <c r="I49" s="3">
        <v>1.57876818688308E-2</v>
      </c>
      <c r="J49" s="3">
        <f>SUM(bituin[[#This Row],[2011]:[2018]])</f>
        <v>4.3350469335722008E-2</v>
      </c>
      <c r="K49" s="3"/>
    </row>
    <row r="50" spans="1:11" x14ac:dyDescent="0.25">
      <c r="A50" s="1" t="s">
        <v>64</v>
      </c>
      <c r="B50" s="3" t="s">
        <v>27</v>
      </c>
      <c r="C50" s="3" t="s">
        <v>27</v>
      </c>
      <c r="D50" s="3" t="s">
        <v>27</v>
      </c>
      <c r="E50" s="3" t="s">
        <v>27</v>
      </c>
      <c r="F50" s="3" t="s">
        <v>27</v>
      </c>
      <c r="G50" s="3" t="s">
        <v>27</v>
      </c>
      <c r="H50" s="3" t="s">
        <v>27</v>
      </c>
      <c r="I50" s="3">
        <v>4.1568305480254301E-2</v>
      </c>
      <c r="J50" s="3">
        <f>SUM(bituin[[#This Row],[2011]:[2018]])</f>
        <v>4.1568305480254301E-2</v>
      </c>
      <c r="K50" s="3"/>
    </row>
    <row r="51" spans="1:11" x14ac:dyDescent="0.25">
      <c r="A51" s="1" t="s">
        <v>61</v>
      </c>
      <c r="B51" s="3" t="s">
        <v>27</v>
      </c>
      <c r="C51" s="3" t="s">
        <v>27</v>
      </c>
      <c r="D51" s="3" t="s">
        <v>27</v>
      </c>
      <c r="E51" s="3" t="s">
        <v>27</v>
      </c>
      <c r="F51" s="3" t="s">
        <v>27</v>
      </c>
      <c r="G51" s="3" t="s">
        <v>27</v>
      </c>
      <c r="H51" s="3">
        <v>3.5944137834881297E-2</v>
      </c>
      <c r="I51" s="3">
        <v>4.8680566456553599E-3</v>
      </c>
      <c r="J51" s="3">
        <f>SUM(bituin[[#This Row],[2011]:[2018]])</f>
        <v>4.0812194480536655E-2</v>
      </c>
      <c r="K51" s="3"/>
    </row>
    <row r="52" spans="1:11" x14ac:dyDescent="0.25">
      <c r="A52" s="1" t="s">
        <v>9</v>
      </c>
      <c r="B52" s="3">
        <v>5.2083333333333296E-3</v>
      </c>
      <c r="C52" s="3">
        <v>0</v>
      </c>
      <c r="D52" s="3">
        <v>8.8902907177363707E-3</v>
      </c>
      <c r="E52" s="3">
        <v>4.58430458430458E-4</v>
      </c>
      <c r="F52" s="3">
        <v>0</v>
      </c>
      <c r="G52" s="3">
        <v>5.40312927536087E-3</v>
      </c>
      <c r="H52" s="3">
        <v>3.6672870439899701E-3</v>
      </c>
      <c r="I52" s="3">
        <v>1.29414658272932E-2</v>
      </c>
      <c r="J52" s="3">
        <f>SUM(bituin[[#This Row],[2011]:[2018]])</f>
        <v>3.6568936656144198E-2</v>
      </c>
      <c r="K52" s="3"/>
    </row>
    <row r="53" spans="1:11" x14ac:dyDescent="0.25">
      <c r="A53" s="1" t="s">
        <v>24</v>
      </c>
      <c r="B53" s="3">
        <v>0</v>
      </c>
      <c r="C53" s="3">
        <v>0</v>
      </c>
      <c r="D53" s="3">
        <v>0</v>
      </c>
      <c r="E53" s="3">
        <v>5.4254079254079197E-3</v>
      </c>
      <c r="F53" s="3">
        <v>0</v>
      </c>
      <c r="G53" s="3">
        <v>1.6853877859339501E-3</v>
      </c>
      <c r="H53" s="3">
        <v>4.9528995501670796E-3</v>
      </c>
      <c r="I53" s="3">
        <v>2.28414460362437E-2</v>
      </c>
      <c r="J53" s="3">
        <f>SUM(bituin[[#This Row],[2011]:[2018]])</f>
        <v>3.490514129775265E-2</v>
      </c>
      <c r="K53" s="3"/>
    </row>
    <row r="54" spans="1:11" x14ac:dyDescent="0.25">
      <c r="A54" s="1" t="s">
        <v>60</v>
      </c>
      <c r="B54" s="3" t="s">
        <v>27</v>
      </c>
      <c r="C54" s="3" t="s">
        <v>27</v>
      </c>
      <c r="D54" s="3" t="s">
        <v>27</v>
      </c>
      <c r="E54" s="3" t="s">
        <v>27</v>
      </c>
      <c r="F54" s="3" t="s">
        <v>27</v>
      </c>
      <c r="G54" s="3" t="s">
        <v>27</v>
      </c>
      <c r="H54" s="3">
        <v>1.7724011063744299E-2</v>
      </c>
      <c r="I54" s="3">
        <v>1.26900996920759E-2</v>
      </c>
      <c r="J54" s="3">
        <f>SUM(bituin[[#This Row],[2011]:[2018]])</f>
        <v>3.0414110755820199E-2</v>
      </c>
      <c r="K54" s="3"/>
    </row>
    <row r="55" spans="1:11" x14ac:dyDescent="0.25">
      <c r="A55" s="1" t="s">
        <v>65</v>
      </c>
      <c r="B55" s="3" t="s">
        <v>27</v>
      </c>
      <c r="C55" s="3" t="s">
        <v>27</v>
      </c>
      <c r="D55" s="3" t="s">
        <v>27</v>
      </c>
      <c r="E55" s="3" t="s">
        <v>27</v>
      </c>
      <c r="F55" s="3" t="s">
        <v>27</v>
      </c>
      <c r="G55" s="3" t="s">
        <v>27</v>
      </c>
      <c r="H55" s="3" t="s">
        <v>27</v>
      </c>
      <c r="I55" s="3">
        <v>2.5770133305992E-2</v>
      </c>
      <c r="J55" s="3">
        <f>SUM(bituin[[#This Row],[2011]:[2018]])</f>
        <v>2.5770133305992E-2</v>
      </c>
      <c r="K55" s="3"/>
    </row>
    <row r="56" spans="1:11" x14ac:dyDescent="0.25">
      <c r="A56" s="1" t="s">
        <v>63</v>
      </c>
      <c r="B56" s="3" t="s">
        <v>27</v>
      </c>
      <c r="C56" s="3" t="s">
        <v>27</v>
      </c>
      <c r="D56" s="3" t="s">
        <v>27</v>
      </c>
      <c r="E56" s="3" t="s">
        <v>27</v>
      </c>
      <c r="F56" s="3" t="s">
        <v>27</v>
      </c>
      <c r="G56" s="3" t="s">
        <v>27</v>
      </c>
      <c r="H56" s="3">
        <v>1.89526373089891E-2</v>
      </c>
      <c r="I56" s="3" t="s">
        <v>27</v>
      </c>
      <c r="J56" s="3">
        <f>SUM(bituin[[#This Row],[2011]:[2018]])</f>
        <v>1.89526373089891E-2</v>
      </c>
      <c r="K56" s="3"/>
    </row>
    <row r="57" spans="1:11" x14ac:dyDescent="0.25">
      <c r="A57" s="1" t="s">
        <v>15</v>
      </c>
      <c r="B57" s="3">
        <v>0</v>
      </c>
      <c r="C57" s="3">
        <v>0</v>
      </c>
      <c r="D57" s="3">
        <v>0</v>
      </c>
      <c r="E57" s="3">
        <v>0</v>
      </c>
      <c r="F57" s="3">
        <v>6.9491796525289404E-3</v>
      </c>
      <c r="G57" s="3">
        <v>1.5174978172202999E-3</v>
      </c>
      <c r="H57" s="3">
        <v>3.4557374757342098E-3</v>
      </c>
      <c r="I57" s="3">
        <v>2.9340211102639701E-4</v>
      </c>
      <c r="J57" s="3">
        <f>SUM(bituin[[#This Row],[2011]:[2018]])</f>
        <v>1.2215817056509846E-2</v>
      </c>
      <c r="K57" s="3"/>
    </row>
    <row r="58" spans="1:11" x14ac:dyDescent="0.25">
      <c r="A58" s="1" t="s">
        <v>44</v>
      </c>
      <c r="B58" s="3" t="s">
        <v>27</v>
      </c>
      <c r="C58" s="3" t="s">
        <v>27</v>
      </c>
      <c r="D58" s="3">
        <v>2.7619949494949499E-3</v>
      </c>
      <c r="E58" s="3">
        <v>0</v>
      </c>
      <c r="F58" s="3">
        <v>0</v>
      </c>
      <c r="G58" s="3">
        <v>0</v>
      </c>
      <c r="H58" s="3">
        <v>7.3949393819318296E-3</v>
      </c>
      <c r="I58" s="3">
        <v>7.5163398692810405E-4</v>
      </c>
      <c r="J58" s="3">
        <f>SUM(bituin[[#This Row],[2011]:[2018]])</f>
        <v>1.0908568318354883E-2</v>
      </c>
      <c r="K58" s="3"/>
    </row>
    <row r="59" spans="1:11" x14ac:dyDescent="0.25">
      <c r="A59" s="1" t="s">
        <v>16</v>
      </c>
      <c r="B59" s="3">
        <v>0</v>
      </c>
      <c r="C59" s="3">
        <v>0</v>
      </c>
      <c r="D59" s="3">
        <v>0</v>
      </c>
      <c r="E59" s="3">
        <v>0</v>
      </c>
      <c r="F59" s="3">
        <v>6.9491796525289404E-3</v>
      </c>
      <c r="G59" s="3">
        <v>0</v>
      </c>
      <c r="H59" s="3">
        <v>1.45254380738977E-3</v>
      </c>
      <c r="I59" s="3">
        <v>1.79059754145547E-3</v>
      </c>
      <c r="J59" s="3">
        <f>SUM(bituin[[#This Row],[2011]:[2018]])</f>
        <v>1.0192321001374181E-2</v>
      </c>
      <c r="K59" s="3"/>
    </row>
    <row r="60" spans="1:11" x14ac:dyDescent="0.25">
      <c r="A60" s="1" t="s">
        <v>68</v>
      </c>
      <c r="B60" s="3" t="s">
        <v>27</v>
      </c>
      <c r="C60" s="3" t="s">
        <v>27</v>
      </c>
      <c r="D60" s="3" t="s">
        <v>27</v>
      </c>
      <c r="E60" s="3" t="s">
        <v>27</v>
      </c>
      <c r="F60" s="3" t="s">
        <v>27</v>
      </c>
      <c r="G60" s="3" t="s">
        <v>27</v>
      </c>
      <c r="H60" s="3" t="s">
        <v>27</v>
      </c>
      <c r="I60" s="3">
        <v>8.4369271335291793E-3</v>
      </c>
      <c r="J60" s="3">
        <f>SUM(bituin[[#This Row],[2011]:[2018]])</f>
        <v>8.4369271335291793E-3</v>
      </c>
      <c r="K60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95D2-2E69-4B7E-9086-378577866D6C}">
  <dimension ref="A1"/>
  <sheetViews>
    <sheetView workbookViewId="0">
      <selection activeCell="G4" sqref="G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B c D A A B Q S w M E F A A C A A g A j 3 H J U C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j 3 H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x y V A o i k e 4 D g A A A B E A A A A T A B w A R m 9 y b X V s Y X M v U 2 V j d G l v b j E u b S C i G A A o o B Q A A A A A A A A A A A A A A A A A A A A A A A A A A A A r T k 0 u y c z P U w i G 0 I b W A F B L A Q I t A B Q A A g A I A I 9 x y V A i z v + Q p w A A A P k A A A A S A A A A A A A A A A A A A A A A A A A A A A B D b 2 5 m a W c v U G F j a 2 F n Z S 5 4 b W x Q S w E C L Q A U A A I A C A C P c c l Q D 8 r p q 6 Q A A A D p A A A A E w A A A A A A A A A A A A A A A A D z A A A A W 0 N v b n R l b n R f V H l w Z X N d L n h t b F B L A Q I t A B Q A A g A I A I 9 x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3 4 Y 6 p r P / O S Y p u 0 e R / p K I w A A A A A A I A A A A A A A N m A A D A A A A A E A A A A A / E i B d C Q x n c q n z 4 Z 5 h 5 9 + 4 A A A A A B I A A A K A A A A A Q A A A A d M 4 z Z 3 V X g K z r B r k 9 Q Y N / 9 F A A A A B a d M v N i 0 Q Q 3 d O 9 o f 7 9 A i J u E j 6 n r k o T R R u B A 1 8 O 3 g Y w r K k Y R Y y m 3 T + i H g t d X Q h S Q R 9 y a 8 2 V 1 f Y 7 q o v o b Z 3 l y 9 B N C W n / V b 2 y 5 0 s q M N 7 h J 3 Q g 5 x Q A A A A S N / f j K z f b n K C D K O R 9 d y X k 9 P b h w Q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Weighted Degree</vt:lpstr>
      <vt:lpstr>Bonacich</vt:lpstr>
      <vt:lpstr>Closeness</vt:lpstr>
      <vt:lpstr>Betweenness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de Lacerda Rangel</cp:lastModifiedBy>
  <dcterms:created xsi:type="dcterms:W3CDTF">2020-06-09T13:42:20Z</dcterms:created>
  <dcterms:modified xsi:type="dcterms:W3CDTF">2020-06-09T20:49:18Z</dcterms:modified>
</cp:coreProperties>
</file>