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/Dropbox/results/mfp-forest-ptree/results/"/>
    </mc:Choice>
  </mc:AlternateContent>
  <bookViews>
    <workbookView xWindow="58140" yWindow="460" windowWidth="27240" windowHeight="18320" tabRatio="500"/>
  </bookViews>
  <sheets>
    <sheet name="results" sheetId="4" r:id="rId1"/>
    <sheet name="check-mass-balance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4" l="1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K12" i="4"/>
  <c r="L12" i="4"/>
  <c r="M12" i="4"/>
  <c r="J12" i="4"/>
  <c r="H9" i="3"/>
  <c r="C28" i="4"/>
  <c r="D28" i="4"/>
  <c r="E28" i="4"/>
  <c r="F28" i="4"/>
  <c r="C29" i="4"/>
  <c r="D29" i="4"/>
  <c r="E29" i="4"/>
  <c r="F29" i="4"/>
  <c r="C30" i="4"/>
  <c r="D30" i="4"/>
  <c r="E30" i="4"/>
  <c r="F30" i="4"/>
  <c r="D27" i="4"/>
  <c r="E27" i="4"/>
  <c r="F27" i="4"/>
  <c r="C27" i="4"/>
  <c r="C13" i="4"/>
  <c r="D13" i="4"/>
  <c r="E13" i="4"/>
  <c r="F13" i="4"/>
  <c r="C14" i="4"/>
  <c r="D14" i="4"/>
  <c r="E14" i="4"/>
  <c r="F14" i="4"/>
  <c r="C15" i="4"/>
  <c r="D15" i="4"/>
  <c r="E15" i="4"/>
  <c r="F15" i="4"/>
  <c r="D12" i="4"/>
  <c r="E12" i="4"/>
  <c r="F12" i="4"/>
  <c r="C12" i="4"/>
  <c r="G9" i="3"/>
  <c r="I4" i="3"/>
  <c r="G5" i="3"/>
  <c r="I5" i="3"/>
  <c r="G6" i="3"/>
  <c r="I6" i="3"/>
  <c r="G7" i="3"/>
  <c r="I7" i="3"/>
  <c r="G8" i="3"/>
  <c r="I8" i="3"/>
  <c r="G4" i="3"/>
  <c r="I3" i="3"/>
  <c r="G3" i="3"/>
</calcChain>
</file>

<file path=xl/sharedStrings.xml><?xml version="1.0" encoding="utf-8"?>
<sst xmlns="http://schemas.openxmlformats.org/spreadsheetml/2006/main" count="79" uniqueCount="30">
  <si>
    <t>FMD Gross</t>
  </si>
  <si>
    <t>FMD Net</t>
  </si>
  <si>
    <t>Model Total</t>
  </si>
  <si>
    <t>Calendar year</t>
  </si>
  <si>
    <t>(MWh)</t>
  </si>
  <si>
    <t>Source: http://www.energy.ca.gov/almanac/renewables_data/hydro/index.php</t>
  </si>
  <si>
    <t>MF Gross</t>
  </si>
  <si>
    <t>MF Net</t>
  </si>
  <si>
    <t>Total (Gross)</t>
  </si>
  <si>
    <t>Diff (%)</t>
  </si>
  <si>
    <t>No Pulse</t>
  </si>
  <si>
    <t>FERC</t>
  </si>
  <si>
    <t>Increase</t>
  </si>
  <si>
    <t>Increase, Rampdown</t>
  </si>
  <si>
    <t>Veg | Env &gt;</t>
  </si>
  <si>
    <t>NA</t>
  </si>
  <si>
    <t>TA</t>
  </si>
  <si>
    <t>TAfire</t>
  </si>
  <si>
    <t>NAfire</t>
  </si>
  <si>
    <t>obs_Q</t>
  </si>
  <si>
    <t>Power, GWh</t>
  </si>
  <si>
    <t>Power, % diff from (obs_Q, no_pulse)</t>
  </si>
  <si>
    <t>*Revenue depends on daily CAISO prices (2009-2016)</t>
  </si>
  <si>
    <t>Revenue, % diff from (obs_Q, no_pulse)</t>
  </si>
  <si>
    <t>Average annual revenue, $M</t>
  </si>
  <si>
    <t>Historical releases: 394.3</t>
  </si>
  <si>
    <t>Revenue*, $M</t>
  </si>
  <si>
    <t>Simulation</t>
  </si>
  <si>
    <t>Optimization</t>
  </si>
  <si>
    <t>Power, % diff from simulation in each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</si>
</sst>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199999999999999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L22" sqref="L22"/>
    </sheetView>
  </sheetViews>
  <sheetFormatPr baseColWidth="10" defaultRowHeight="16" x14ac:dyDescent="0.2"/>
  <cols>
    <col min="1" max="1" width="12.1640625" customWidth="1"/>
    <col min="6" max="6" width="10.83203125" customWidth="1"/>
    <col min="7" max="7" width="13.6640625" customWidth="1"/>
  </cols>
  <sheetData>
    <row r="1" spans="1:13" x14ac:dyDescent="0.2">
      <c r="A1" s="5" t="s">
        <v>27</v>
      </c>
      <c r="H1" s="5" t="s">
        <v>28</v>
      </c>
    </row>
    <row r="2" spans="1:13" x14ac:dyDescent="0.2">
      <c r="A2" t="s">
        <v>20</v>
      </c>
      <c r="B2" t="s">
        <v>25</v>
      </c>
      <c r="H2" t="s">
        <v>20</v>
      </c>
    </row>
    <row r="3" spans="1:13" x14ac:dyDescent="0.2">
      <c r="B3" s="5" t="s">
        <v>14</v>
      </c>
      <c r="C3" s="5" t="s">
        <v>10</v>
      </c>
      <c r="D3" s="5" t="s">
        <v>11</v>
      </c>
      <c r="E3" s="5" t="s">
        <v>12</v>
      </c>
      <c r="F3" s="5" t="s">
        <v>13</v>
      </c>
      <c r="G3" s="5"/>
      <c r="I3" s="5" t="s">
        <v>14</v>
      </c>
      <c r="J3" s="5" t="s">
        <v>10</v>
      </c>
      <c r="K3" s="5" t="s">
        <v>11</v>
      </c>
      <c r="L3" s="5" t="s">
        <v>12</v>
      </c>
      <c r="M3" s="5" t="s">
        <v>13</v>
      </c>
    </row>
    <row r="4" spans="1:13" x14ac:dyDescent="0.2">
      <c r="B4" t="s">
        <v>19</v>
      </c>
      <c r="C4">
        <v>383.94</v>
      </c>
      <c r="D4">
        <v>360.68</v>
      </c>
      <c r="E4">
        <v>354.43</v>
      </c>
      <c r="F4">
        <v>354.96</v>
      </c>
      <c r="I4" t="s">
        <v>19</v>
      </c>
      <c r="J4">
        <v>422.6</v>
      </c>
      <c r="K4">
        <v>385.97</v>
      </c>
      <c r="L4">
        <v>377.03</v>
      </c>
      <c r="M4">
        <v>377.8</v>
      </c>
    </row>
    <row r="5" spans="1:13" x14ac:dyDescent="0.2">
      <c r="B5" s="7" t="s">
        <v>15</v>
      </c>
      <c r="C5">
        <v>367.04</v>
      </c>
      <c r="D5">
        <v>339.19</v>
      </c>
      <c r="E5">
        <v>331.39</v>
      </c>
      <c r="F5">
        <v>332.08</v>
      </c>
      <c r="I5" s="7" t="s">
        <v>15</v>
      </c>
      <c r="J5">
        <v>341.48</v>
      </c>
      <c r="K5">
        <v>306.39999999999998</v>
      </c>
      <c r="L5">
        <v>294.14</v>
      </c>
      <c r="M5">
        <v>294.3</v>
      </c>
    </row>
    <row r="6" spans="1:13" x14ac:dyDescent="0.2">
      <c r="B6" t="s">
        <v>18</v>
      </c>
      <c r="C6">
        <v>411.67</v>
      </c>
      <c r="D6">
        <v>382.48</v>
      </c>
      <c r="E6">
        <v>374.07</v>
      </c>
      <c r="F6">
        <v>374.76</v>
      </c>
      <c r="I6" t="s">
        <v>18</v>
      </c>
      <c r="J6">
        <v>425.07</v>
      </c>
      <c r="K6">
        <v>390.13</v>
      </c>
      <c r="L6">
        <v>382.65</v>
      </c>
      <c r="M6">
        <v>382.33</v>
      </c>
    </row>
    <row r="7" spans="1:13" x14ac:dyDescent="0.2">
      <c r="B7" t="s">
        <v>16</v>
      </c>
      <c r="C7">
        <v>371.53</v>
      </c>
      <c r="D7">
        <v>343.57</v>
      </c>
      <c r="E7">
        <v>335.83</v>
      </c>
      <c r="F7">
        <v>336.47</v>
      </c>
      <c r="I7" t="s">
        <v>16</v>
      </c>
      <c r="J7">
        <v>352.33</v>
      </c>
      <c r="K7">
        <v>317.8</v>
      </c>
      <c r="L7">
        <v>305.26</v>
      </c>
      <c r="M7">
        <v>302.60000000000002</v>
      </c>
    </row>
    <row r="8" spans="1:13" x14ac:dyDescent="0.2">
      <c r="B8" t="s">
        <v>17</v>
      </c>
      <c r="C8">
        <v>393.2</v>
      </c>
      <c r="D8">
        <v>363.54</v>
      </c>
      <c r="E8">
        <v>355.71</v>
      </c>
      <c r="F8">
        <v>356.38</v>
      </c>
      <c r="I8" t="s">
        <v>17</v>
      </c>
      <c r="J8">
        <v>399.33</v>
      </c>
      <c r="K8">
        <v>363.26</v>
      </c>
      <c r="L8">
        <v>351.62</v>
      </c>
      <c r="M8">
        <v>350.49</v>
      </c>
    </row>
    <row r="10" spans="1:13" x14ac:dyDescent="0.2">
      <c r="A10" t="s">
        <v>21</v>
      </c>
      <c r="H10" t="s">
        <v>29</v>
      </c>
    </row>
    <row r="11" spans="1:13" x14ac:dyDescent="0.2">
      <c r="B11" s="5" t="s">
        <v>14</v>
      </c>
      <c r="C11" s="5" t="s">
        <v>10</v>
      </c>
      <c r="D11" s="5" t="s">
        <v>11</v>
      </c>
      <c r="E11" s="5" t="s">
        <v>12</v>
      </c>
      <c r="F11" s="5" t="s">
        <v>13</v>
      </c>
      <c r="I11" s="5" t="s">
        <v>14</v>
      </c>
      <c r="J11" s="5" t="s">
        <v>10</v>
      </c>
      <c r="K11" s="5" t="s">
        <v>11</v>
      </c>
      <c r="L11" s="5" t="s">
        <v>12</v>
      </c>
      <c r="M11" s="5" t="s">
        <v>13</v>
      </c>
    </row>
    <row r="12" spans="1:13" x14ac:dyDescent="0.2">
      <c r="B12" s="7" t="s">
        <v>15</v>
      </c>
      <c r="C12" s="8">
        <f>(C5-$C$4)/$C$4</f>
        <v>-4.4017294368911747E-2</v>
      </c>
      <c r="D12" s="8">
        <f t="shared" ref="D12:F12" si="0">(D5-$C$4)/$C$4</f>
        <v>-0.11655467000052092</v>
      </c>
      <c r="E12" s="8">
        <f t="shared" si="0"/>
        <v>-0.13687034432463407</v>
      </c>
      <c r="F12" s="8">
        <f t="shared" si="0"/>
        <v>-0.13507318851903946</v>
      </c>
      <c r="I12" t="s">
        <v>19</v>
      </c>
      <c r="J12" s="8">
        <f>(J4-C4)/C4</f>
        <v>0.10069281658592495</v>
      </c>
      <c r="K12" s="8">
        <f t="shared" ref="K12:M12" si="1">(K4-D4)/D4</f>
        <v>7.0117555728069256E-2</v>
      </c>
      <c r="L12" s="8">
        <f t="shared" si="1"/>
        <v>6.3764354033236367E-2</v>
      </c>
      <c r="M12" s="8">
        <f t="shared" si="1"/>
        <v>6.434527834122164E-2</v>
      </c>
    </row>
    <row r="13" spans="1:13" x14ac:dyDescent="0.2">
      <c r="B13" t="s">
        <v>18</v>
      </c>
      <c r="C13" s="8">
        <f t="shared" ref="C13:F13" si="2">(C6-$C$4)/$C$4</f>
        <v>7.2224826795853569E-2</v>
      </c>
      <c r="D13" s="8">
        <f t="shared" si="2"/>
        <v>-3.8026775016929194E-3</v>
      </c>
      <c r="E13" s="8">
        <f t="shared" si="2"/>
        <v>-2.5707141740897027E-2</v>
      </c>
      <c r="F13" s="8">
        <f t="shared" si="2"/>
        <v>-2.390998593530241E-2</v>
      </c>
      <c r="I13" s="7" t="s">
        <v>15</v>
      </c>
      <c r="J13" s="8">
        <f t="shared" ref="J13:J16" si="3">(J5-C5)/C5</f>
        <v>-6.9638186573670449E-2</v>
      </c>
      <c r="K13" s="8">
        <f t="shared" ref="K13:K16" si="4">(K5-D5)/D5</f>
        <v>-9.6671482060202304E-2</v>
      </c>
      <c r="L13" s="8">
        <f t="shared" ref="L13:L16" si="5">(L5-E5)/E5</f>
        <v>-0.11240532303328406</v>
      </c>
      <c r="M13" s="8">
        <f t="shared" ref="M13:M16" si="6">(M5-F5)/F5</f>
        <v>-0.11376776680317988</v>
      </c>
    </row>
    <row r="14" spans="1:13" x14ac:dyDescent="0.2">
      <c r="B14" t="s">
        <v>16</v>
      </c>
      <c r="C14" s="8">
        <f t="shared" ref="C14:F14" si="7">(C7-$C$4)/$C$4</f>
        <v>-3.2322758764390336E-2</v>
      </c>
      <c r="D14" s="8">
        <f t="shared" si="7"/>
        <v>-0.10514663749544201</v>
      </c>
      <c r="E14" s="8">
        <f t="shared" si="7"/>
        <v>-0.12530603740167739</v>
      </c>
      <c r="F14" s="8">
        <f t="shared" si="7"/>
        <v>-0.12363911027764747</v>
      </c>
      <c r="I14" t="s">
        <v>18</v>
      </c>
      <c r="J14" s="8">
        <f t="shared" si="3"/>
        <v>3.2550343721913129E-2</v>
      </c>
      <c r="K14" s="8">
        <f t="shared" si="4"/>
        <v>2.0001045806316609E-2</v>
      </c>
      <c r="L14" s="8">
        <f t="shared" si="5"/>
        <v>2.2936883471008057E-2</v>
      </c>
      <c r="M14" s="8">
        <f t="shared" si="6"/>
        <v>2.0199594407087185E-2</v>
      </c>
    </row>
    <row r="15" spans="1:13" x14ac:dyDescent="0.2">
      <c r="B15" t="s">
        <v>17</v>
      </c>
      <c r="C15" s="8">
        <f t="shared" ref="C15:F15" si="8">(C8-$C$4)/$C$4</f>
        <v>2.4118351825806093E-2</v>
      </c>
      <c r="D15" s="8">
        <f t="shared" si="8"/>
        <v>-5.3133302078449698E-2</v>
      </c>
      <c r="E15" s="8">
        <f t="shared" si="8"/>
        <v>-7.352711361150184E-2</v>
      </c>
      <c r="F15" s="8">
        <f t="shared" si="8"/>
        <v>-7.1782049278533114E-2</v>
      </c>
      <c r="I15" t="s">
        <v>16</v>
      </c>
      <c r="J15" s="8">
        <f t="shared" si="3"/>
        <v>-5.1678195569671334E-2</v>
      </c>
      <c r="K15" s="8">
        <f t="shared" si="4"/>
        <v>-7.5006548883779098E-2</v>
      </c>
      <c r="L15" s="8">
        <f t="shared" si="5"/>
        <v>-9.1028198791054976E-2</v>
      </c>
      <c r="M15" s="8">
        <f t="shared" si="6"/>
        <v>-0.10066276339643951</v>
      </c>
    </row>
    <row r="16" spans="1:13" x14ac:dyDescent="0.2">
      <c r="I16" t="s">
        <v>17</v>
      </c>
      <c r="J16" s="8">
        <f t="shared" si="3"/>
        <v>1.5590030518819928E-2</v>
      </c>
      <c r="K16" s="8">
        <f t="shared" si="4"/>
        <v>-7.7020410408766451E-4</v>
      </c>
      <c r="L16" s="8">
        <f t="shared" si="5"/>
        <v>-1.1498130499564182E-2</v>
      </c>
      <c r="M16" s="8">
        <f t="shared" si="6"/>
        <v>-1.6527302317750677E-2</v>
      </c>
    </row>
    <row r="17" spans="1:6" x14ac:dyDescent="0.2">
      <c r="A17" t="s">
        <v>26</v>
      </c>
    </row>
    <row r="18" spans="1:6" x14ac:dyDescent="0.2">
      <c r="B18" s="5" t="s">
        <v>14</v>
      </c>
      <c r="C18" s="5" t="s">
        <v>10</v>
      </c>
      <c r="D18" s="5" t="s">
        <v>11</v>
      </c>
      <c r="E18" s="5" t="s">
        <v>12</v>
      </c>
      <c r="F18" s="5" t="s">
        <v>13</v>
      </c>
    </row>
    <row r="19" spans="1:6" x14ac:dyDescent="0.2">
      <c r="B19" t="s">
        <v>19</v>
      </c>
      <c r="C19">
        <v>13.6</v>
      </c>
      <c r="D19">
        <v>12.76</v>
      </c>
      <c r="E19">
        <v>12.5</v>
      </c>
      <c r="F19">
        <v>12.52</v>
      </c>
    </row>
    <row r="20" spans="1:6" x14ac:dyDescent="0.2">
      <c r="B20" s="7" t="s">
        <v>15</v>
      </c>
      <c r="C20">
        <v>13.14</v>
      </c>
      <c r="D20">
        <v>12.13</v>
      </c>
      <c r="E20">
        <v>11.83</v>
      </c>
      <c r="F20">
        <v>11.87</v>
      </c>
    </row>
    <row r="21" spans="1:6" x14ac:dyDescent="0.2">
      <c r="B21" t="s">
        <v>18</v>
      </c>
      <c r="C21">
        <v>14.7</v>
      </c>
      <c r="D21">
        <v>13.7</v>
      </c>
      <c r="E21">
        <v>13.42</v>
      </c>
      <c r="F21">
        <v>13.44</v>
      </c>
    </row>
    <row r="22" spans="1:6" x14ac:dyDescent="0.2">
      <c r="B22" t="s">
        <v>16</v>
      </c>
      <c r="C22">
        <v>13.3</v>
      </c>
      <c r="D22">
        <v>12.29</v>
      </c>
      <c r="E22">
        <v>12</v>
      </c>
      <c r="F22">
        <v>12.02</v>
      </c>
    </row>
    <row r="23" spans="1:6" x14ac:dyDescent="0.2">
      <c r="B23" t="s">
        <v>17</v>
      </c>
      <c r="C23">
        <v>14.06</v>
      </c>
      <c r="D23">
        <v>13.03</v>
      </c>
      <c r="E23">
        <v>12.76</v>
      </c>
      <c r="F23">
        <v>12.78</v>
      </c>
    </row>
    <row r="25" spans="1:6" x14ac:dyDescent="0.2">
      <c r="A25" t="s">
        <v>23</v>
      </c>
    </row>
    <row r="26" spans="1:6" x14ac:dyDescent="0.2">
      <c r="B26" s="5" t="s">
        <v>14</v>
      </c>
      <c r="C26" s="5" t="s">
        <v>10</v>
      </c>
      <c r="D26" s="5" t="s">
        <v>11</v>
      </c>
      <c r="E26" s="5" t="s">
        <v>12</v>
      </c>
      <c r="F26" s="5" t="s">
        <v>13</v>
      </c>
    </row>
    <row r="27" spans="1:6" x14ac:dyDescent="0.2">
      <c r="B27" s="7" t="s">
        <v>15</v>
      </c>
      <c r="C27" s="8">
        <f>(C20-$C$19)/$C$19</f>
        <v>-3.3823529411764641E-2</v>
      </c>
      <c r="D27" s="8">
        <f t="shared" ref="D27:F27" si="9">(D20-$C$19)/$C$19</f>
        <v>-0.10808823529411757</v>
      </c>
      <c r="E27" s="8">
        <f t="shared" si="9"/>
        <v>-0.13014705882352939</v>
      </c>
      <c r="F27" s="8">
        <f t="shared" si="9"/>
        <v>-0.12720588235294122</v>
      </c>
    </row>
    <row r="28" spans="1:6" x14ac:dyDescent="0.2">
      <c r="B28" t="s">
        <v>18</v>
      </c>
      <c r="C28" s="8">
        <f t="shared" ref="C28:F28" si="10">(C21-$C$19)/$C$19</f>
        <v>8.0882352941176447E-2</v>
      </c>
      <c r="D28" s="8">
        <f t="shared" si="10"/>
        <v>7.3529411764705621E-3</v>
      </c>
      <c r="E28" s="8">
        <f t="shared" si="10"/>
        <v>-1.3235294117647038E-2</v>
      </c>
      <c r="F28" s="8">
        <f t="shared" si="10"/>
        <v>-1.1764705882352951E-2</v>
      </c>
    </row>
    <row r="29" spans="1:6" x14ac:dyDescent="0.2">
      <c r="B29" t="s">
        <v>16</v>
      </c>
      <c r="C29" s="8">
        <f t="shared" ref="C29:F29" si="11">(C22-$C$19)/$C$19</f>
        <v>-2.2058823529411686E-2</v>
      </c>
      <c r="D29" s="8">
        <f t="shared" si="11"/>
        <v>-9.6323529411764738E-2</v>
      </c>
      <c r="E29" s="8">
        <f t="shared" si="11"/>
        <v>-0.11764705882352938</v>
      </c>
      <c r="F29" s="8">
        <f t="shared" si="11"/>
        <v>-0.1161764705882353</v>
      </c>
    </row>
    <row r="30" spans="1:6" x14ac:dyDescent="0.2">
      <c r="B30" t="s">
        <v>17</v>
      </c>
      <c r="C30" s="8">
        <f t="shared" ref="C30:F30" si="12">(C23-$C$19)/$C$19</f>
        <v>3.3823529411764766E-2</v>
      </c>
      <c r="D30" s="8">
        <f t="shared" si="12"/>
        <v>-4.1911764705882378E-2</v>
      </c>
      <c r="E30" s="8">
        <f t="shared" si="12"/>
        <v>-6.176470588235293E-2</v>
      </c>
      <c r="F30" s="8">
        <f t="shared" si="12"/>
        <v>-6.0294117647058845E-2</v>
      </c>
    </row>
    <row r="33" spans="1:1" x14ac:dyDescent="0.2">
      <c r="A33" t="s">
        <v>22</v>
      </c>
    </row>
    <row r="34" spans="1:1" x14ac:dyDescent="0.2">
      <c r="A3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32" sqref="G32"/>
    </sheetView>
  </sheetViews>
  <sheetFormatPr baseColWidth="10" defaultRowHeight="16" x14ac:dyDescent="0.2"/>
  <cols>
    <col min="2" max="2" width="12.33203125" bestFit="1" customWidth="1"/>
    <col min="7" max="7" width="11.5" customWidth="1"/>
    <col min="8" max="8" width="13.33203125" customWidth="1"/>
    <col min="9" max="9" width="11.1640625" style="3" customWidth="1"/>
  </cols>
  <sheetData>
    <row r="1" spans="1:9" x14ac:dyDescent="0.2">
      <c r="C1" t="s">
        <v>4</v>
      </c>
    </row>
    <row r="2" spans="1:9" x14ac:dyDescent="0.2">
      <c r="B2" s="5" t="s">
        <v>3</v>
      </c>
      <c r="C2" s="5" t="s">
        <v>0</v>
      </c>
      <c r="D2" s="5" t="s">
        <v>1</v>
      </c>
      <c r="E2" s="5" t="s">
        <v>6</v>
      </c>
      <c r="F2" s="5" t="s">
        <v>7</v>
      </c>
      <c r="G2" s="5" t="s">
        <v>8</v>
      </c>
      <c r="H2" s="5" t="s">
        <v>2</v>
      </c>
      <c r="I2" s="6" t="s">
        <v>9</v>
      </c>
    </row>
    <row r="3" spans="1:9" x14ac:dyDescent="0.2">
      <c r="B3">
        <v>2010</v>
      </c>
      <c r="C3" s="2">
        <v>60306</v>
      </c>
      <c r="D3" s="2">
        <v>57642</v>
      </c>
      <c r="E3" s="2">
        <v>500393</v>
      </c>
      <c r="F3" s="2">
        <v>493623</v>
      </c>
      <c r="G3" s="1">
        <f>C3+E3</f>
        <v>560699</v>
      </c>
      <c r="H3">
        <v>530047</v>
      </c>
      <c r="I3" s="4">
        <f>(H3-G3)/G3*100</f>
        <v>-5.4667477559260851</v>
      </c>
    </row>
    <row r="4" spans="1:9" x14ac:dyDescent="0.2">
      <c r="B4">
        <v>2011</v>
      </c>
      <c r="C4" s="2">
        <v>93679</v>
      </c>
      <c r="D4" s="2">
        <v>93279</v>
      </c>
      <c r="E4" s="2">
        <v>778282</v>
      </c>
      <c r="F4" s="2">
        <v>776465</v>
      </c>
      <c r="G4" s="1">
        <f>C4+E4</f>
        <v>871961</v>
      </c>
      <c r="H4">
        <v>840193</v>
      </c>
      <c r="I4" s="4">
        <f t="shared" ref="I4:I8" si="0">(H4-G4)/G4*100</f>
        <v>-3.6432822110163179</v>
      </c>
    </row>
    <row r="5" spans="1:9" x14ac:dyDescent="0.2">
      <c r="B5">
        <v>2012</v>
      </c>
      <c r="C5" s="2">
        <v>47300</v>
      </c>
      <c r="D5" s="2">
        <v>46807</v>
      </c>
      <c r="E5" s="2">
        <v>450141</v>
      </c>
      <c r="F5" s="2">
        <v>444086</v>
      </c>
      <c r="G5" s="1">
        <f t="shared" ref="G5:G8" si="1">C5+E5</f>
        <v>497441</v>
      </c>
      <c r="H5">
        <v>476922</v>
      </c>
      <c r="I5" s="4">
        <f t="shared" si="0"/>
        <v>-4.1249112960129946</v>
      </c>
    </row>
    <row r="6" spans="1:9" x14ac:dyDescent="0.2">
      <c r="B6">
        <v>2013</v>
      </c>
      <c r="C6" s="2">
        <v>27412</v>
      </c>
      <c r="D6" s="2">
        <v>26833</v>
      </c>
      <c r="E6" s="2">
        <v>333444</v>
      </c>
      <c r="F6" s="2">
        <v>327213</v>
      </c>
      <c r="G6" s="1">
        <f t="shared" si="1"/>
        <v>360856</v>
      </c>
      <c r="H6">
        <v>343335</v>
      </c>
      <c r="I6" s="4">
        <f t="shared" si="0"/>
        <v>-4.8553993836876757</v>
      </c>
    </row>
    <row r="7" spans="1:9" x14ac:dyDescent="0.2">
      <c r="B7">
        <v>2014</v>
      </c>
      <c r="C7" s="2">
        <v>21725</v>
      </c>
      <c r="D7" s="2">
        <v>21206</v>
      </c>
      <c r="E7" s="2">
        <v>275670</v>
      </c>
      <c r="F7" s="2">
        <v>270457</v>
      </c>
      <c r="G7" s="1">
        <f t="shared" si="1"/>
        <v>297395</v>
      </c>
      <c r="H7">
        <v>282651</v>
      </c>
      <c r="I7" s="4">
        <f t="shared" si="0"/>
        <v>-4.957716168731821</v>
      </c>
    </row>
    <row r="8" spans="1:9" x14ac:dyDescent="0.2">
      <c r="B8">
        <v>2015</v>
      </c>
      <c r="C8" s="2">
        <v>9970</v>
      </c>
      <c r="D8" s="2">
        <v>9199</v>
      </c>
      <c r="E8" s="2">
        <v>165986</v>
      </c>
      <c r="F8" s="2">
        <v>159651</v>
      </c>
      <c r="G8" s="1">
        <f t="shared" si="1"/>
        <v>175956</v>
      </c>
      <c r="H8">
        <v>154449</v>
      </c>
      <c r="I8" s="4">
        <f t="shared" si="0"/>
        <v>-12.222942099161154</v>
      </c>
    </row>
    <row r="9" spans="1:9" x14ac:dyDescent="0.2">
      <c r="G9" s="1">
        <f>AVERAGE(G3:G8)</f>
        <v>460718</v>
      </c>
      <c r="H9" s="1">
        <f>AVERAGE(H3:H8)</f>
        <v>437932.83333333331</v>
      </c>
    </row>
    <row r="10" spans="1:9" x14ac:dyDescent="0.2">
      <c r="A1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check-mass-balance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Saksa</dc:creator>
  <cp:lastModifiedBy>Microsoft Office User</cp:lastModifiedBy>
  <dcterms:created xsi:type="dcterms:W3CDTF">2017-02-23T00:30:19Z</dcterms:created>
  <dcterms:modified xsi:type="dcterms:W3CDTF">2017-08-07T16:14:49Z</dcterms:modified>
</cp:coreProperties>
</file>